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0" windowWidth="14655" windowHeight="8805" tabRatio="741" activeTab="1"/>
  </bookViews>
  <sheets>
    <sheet name="説明書" sheetId="1" r:id="rId1"/>
    <sheet name="用紙（項目少）" sheetId="2" r:id="rId2"/>
    <sheet name="用紙（項目多）" sheetId="3" r:id="rId3"/>
    <sheet name="記載要領" sheetId="4" r:id="rId4"/>
  </sheets>
  <definedNames>
    <definedName name="_xlnm.Print_Area" localSheetId="3">'記載要領'!$A$2:$I$121</definedName>
    <definedName name="_xlnm.Print_Area" localSheetId="1">'用紙（項目少）'!$A$2:$I$60</definedName>
    <definedName name="_xlnm.Print_Area" localSheetId="2">'用紙（項目多）'!$A$2:$I$123</definedName>
  </definedNames>
  <calcPr fullCalcOnLoad="1"/>
</workbook>
</file>

<file path=xl/comments4.xml><?xml version="1.0" encoding="utf-8"?>
<comments xmlns="http://schemas.openxmlformats.org/spreadsheetml/2006/main">
  <authors>
    <author>FJ-USER</author>
  </authors>
  <commentList>
    <comment ref="D11" authorId="0">
      <text>
        <r>
          <rPr>
            <sz val="9"/>
            <rFont val="ＭＳ Ｐゴシック"/>
            <family val="3"/>
          </rPr>
          <t>単価の表示は、小数点以下1桁のみのですが、</t>
        </r>
        <r>
          <rPr>
            <b/>
            <sz val="9"/>
            <rFont val="ＭＳ Ｐゴシック"/>
            <family val="3"/>
          </rPr>
          <t>入力は、小数点以下3桁（円単位）まで入力してください。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本内訳書では一式計上していても、業者見積書には詳細が記載されていることが必要です。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見積書の金額と整合性が取れるようにしてください。</t>
        </r>
      </text>
    </comment>
  </commentList>
</comments>
</file>

<file path=xl/sharedStrings.xml><?xml version="1.0" encoding="utf-8"?>
<sst xmlns="http://schemas.openxmlformats.org/spreadsheetml/2006/main" count="212" uniqueCount="80">
  <si>
    <r>
      <rPr>
        <sz val="10.5"/>
        <color indexed="8"/>
        <rFont val="ＭＳ Ｐ明朝"/>
        <family val="1"/>
      </rPr>
      <t>第</t>
    </r>
    <r>
      <rPr>
        <sz val="10.5"/>
        <color indexed="8"/>
        <rFont val="Century"/>
        <family val="1"/>
      </rPr>
      <t>1</t>
    </r>
    <r>
      <rPr>
        <sz val="10.5"/>
        <color indexed="8"/>
        <rFont val="ＭＳ Ｐ明朝"/>
        <family val="1"/>
      </rPr>
      <t>号様式：別紙</t>
    </r>
  </si>
  <si>
    <r>
      <rPr>
        <sz val="16"/>
        <color indexed="8"/>
        <rFont val="ＭＳ Ｐ明朝"/>
        <family val="1"/>
      </rPr>
      <t>助成金交付申請内訳書</t>
    </r>
    <r>
      <rPr>
        <sz val="16"/>
        <color indexed="8"/>
        <rFont val="Century"/>
        <family val="1"/>
      </rPr>
      <t xml:space="preserve"> (1/2)</t>
    </r>
  </si>
  <si>
    <t>設備区分</t>
  </si>
  <si>
    <t>単価</t>
  </si>
  <si>
    <t>数量</t>
  </si>
  <si>
    <t>助成対象設備</t>
  </si>
  <si>
    <t>－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</si>
  <si>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-2</t>
    </r>
    <r>
      <rPr>
        <sz val="10.5"/>
        <color indexed="8"/>
        <rFont val="ＭＳ Ｐ明朝"/>
        <family val="1"/>
      </rPr>
      <t>）</t>
    </r>
    <r>
      <rPr>
        <sz val="10.5"/>
        <color indexed="62"/>
        <rFont val="ＭＳ Ｐ明朝"/>
        <family val="1"/>
      </rPr>
      <t>水色</t>
    </r>
    <r>
      <rPr>
        <sz val="10.5"/>
        <color indexed="8"/>
        <rFont val="ＭＳ Ｐ明朝"/>
        <family val="1"/>
      </rPr>
      <t>で着色した部分に工事名や機器名を記入下さい。　</t>
    </r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</si>
  <si>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-4</t>
    </r>
    <r>
      <rPr>
        <sz val="10.5"/>
        <color indexed="8"/>
        <rFont val="ＭＳ Ｐ明朝"/>
        <family val="1"/>
      </rPr>
      <t>）着色していない部分は保護を掛けていますので、修正できません。</t>
    </r>
  </si>
  <si>
    <r>
      <rPr>
        <sz val="16"/>
        <color indexed="8"/>
        <rFont val="ＭＳ Ｐ明朝"/>
        <family val="1"/>
      </rPr>
      <t>助成金交付申請内訳書</t>
    </r>
    <r>
      <rPr>
        <sz val="16"/>
        <color indexed="8"/>
        <rFont val="Century"/>
        <family val="1"/>
      </rPr>
      <t xml:space="preserve"> (2/2)</t>
    </r>
  </si>
  <si>
    <t>助成対象外設備</t>
  </si>
  <si>
    <r>
      <rPr>
        <sz val="10.5"/>
        <color indexed="8"/>
        <rFont val="ＭＳ Ｐ明朝"/>
        <family val="1"/>
      </rPr>
      <t>消費税等相当額</t>
    </r>
  </si>
  <si>
    <r>
      <rPr>
        <sz val="10.5"/>
        <color indexed="8"/>
        <rFont val="ＭＳ Ｐ明朝"/>
        <family val="1"/>
      </rPr>
      <t>推定総工事金額</t>
    </r>
  </si>
  <si>
    <t>（助成事業に要する経費）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</si>
  <si>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-3</t>
    </r>
    <r>
      <rPr>
        <sz val="10.5"/>
        <color indexed="8"/>
        <rFont val="ＭＳ Ｐ明朝"/>
        <family val="1"/>
      </rPr>
      <t>）また</t>
    </r>
    <r>
      <rPr>
        <sz val="10.5"/>
        <color indexed="13"/>
        <rFont val="ＭＳ Ｐ明朝"/>
        <family val="1"/>
      </rPr>
      <t>黄色</t>
    </r>
    <r>
      <rPr>
        <sz val="10.5"/>
        <color indexed="8"/>
        <rFont val="ＭＳ Ｐ明朝"/>
        <family val="1"/>
      </rPr>
      <t>で着色した部分に単価・数良及び工事費を記載下さい。</t>
    </r>
  </si>
  <si>
    <t>第1号様式：別紙「助成金交付申請内訳書」記入説明書</t>
  </si>
  <si>
    <t>助成対象</t>
  </si>
  <si>
    <t>①助成事業に要する経費　　
（千円）</t>
  </si>
  <si>
    <t>②本助成金以外の助成金又は給付金の有無</t>
  </si>
  <si>
    <t>③助成対象
経費
（千円）</t>
  </si>
  <si>
    <t>④本助成金以外の助成金又は給付金の額
（千円）</t>
  </si>
  <si>
    <t>経費</t>
  </si>
  <si>
    <t>事業者名</t>
  </si>
  <si>
    <t>⑨合計</t>
  </si>
  <si>
    <t>⑪交付申請額
（⑩－本助成金以外の助成金又は給付金の額の合計（④の合計）</t>
  </si>
  <si>
    <t>千円</t>
  </si>
  <si>
    <t>－</t>
  </si>
  <si>
    <t>総工事合計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</si>
  <si>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</rPr>
      <t>）</t>
    </r>
    <r>
      <rPr>
        <sz val="10.5"/>
        <color indexed="11"/>
        <rFont val="ＭＳ Ｐ明朝"/>
        <family val="1"/>
      </rPr>
      <t>黄緑色</t>
    </r>
    <r>
      <rPr>
        <sz val="10.5"/>
        <color indexed="8"/>
        <rFont val="ＭＳ Ｐ明朝"/>
        <family val="1"/>
      </rPr>
      <t>で着色した部分に助成事業実施計画書pの非義務的電源割合を記入してください。</t>
    </r>
  </si>
  <si>
    <t>コジェネレーション設備</t>
  </si>
  <si>
    <t>機器（発電◎●kW・熱▲▽kW･燃料×●kW）</t>
  </si>
  <si>
    <t>付属品</t>
  </si>
  <si>
    <t>工事費</t>
  </si>
  <si>
    <t>低温吸収式冷温水発生機</t>
  </si>
  <si>
    <t>機器（冷房◎●kW・暖房▲▽kW･COP◆◇）</t>
  </si>
  <si>
    <t>設計費用</t>
  </si>
  <si>
    <t>●○</t>
  </si>
  <si>
    <t>諸経費</t>
  </si>
  <si>
    <t>③助成
対象
経費
（千円）</t>
  </si>
  <si>
    <t>その他工事費</t>
  </si>
  <si>
    <t>基本設計費</t>
  </si>
  <si>
    <t>交通費</t>
  </si>
  <si>
    <t>安全対策費</t>
  </si>
  <si>
    <t>公的申請・届出費用</t>
  </si>
  <si>
    <t>【記載例】</t>
  </si>
  <si>
    <t>○</t>
  </si>
  <si>
    <t>○</t>
  </si>
  <si>
    <t>×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</si>
  <si>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</rPr>
      <t>）</t>
    </r>
    <r>
      <rPr>
        <sz val="10.5"/>
        <color indexed="11"/>
        <rFont val="ＭＳ Ｐ明朝"/>
        <family val="1"/>
      </rPr>
      <t>黄緑色</t>
    </r>
    <r>
      <rPr>
        <sz val="10.5"/>
        <color indexed="8"/>
        <rFont val="ＭＳ Ｐ明朝"/>
        <family val="1"/>
      </rPr>
      <t>で着色した部分に『助成事業実施計画書その4』に記載された非義務的電源割合を記入してください。</t>
    </r>
  </si>
  <si>
    <t>⑩助成対象経費合計額（③の合計）×1/2</t>
  </si>
  <si>
    <t>⑪交付申請額（助成対象経費の1/2が限度額）
（⑩－本助成金以外の助成金又は給付金の額の合計（④の合計）</t>
  </si>
  <si>
    <r>
      <rPr>
        <sz val="16"/>
        <color indexed="8"/>
        <rFont val="ＭＳ Ｐ明朝"/>
        <family val="1"/>
      </rPr>
      <t>助成金交付申請内訳書</t>
    </r>
    <r>
      <rPr>
        <sz val="16"/>
        <color indexed="8"/>
        <rFont val="Century"/>
        <family val="1"/>
      </rPr>
      <t xml:space="preserve"> </t>
    </r>
  </si>
  <si>
    <r>
      <t>V</t>
    </r>
    <r>
      <rPr>
        <sz val="10.5"/>
        <color indexed="8"/>
        <rFont val="Century"/>
        <family val="1"/>
      </rPr>
      <t>ersion</t>
    </r>
  </si>
  <si>
    <t>Version</t>
  </si>
  <si>
    <t>（注）⑩の額が実施要綱第4条の第1項（5）に定める助成金額の限度額を超える時は、限度額を記入すること。</t>
  </si>
  <si>
    <t>2013-10-31</t>
  </si>
  <si>
    <t>消費税率：</t>
  </si>
  <si>
    <t>％</t>
  </si>
  <si>
    <t>○×△株式会社</t>
  </si>
  <si>
    <t>2013-10-31</t>
  </si>
  <si>
    <t>＜全般＞</t>
  </si>
  <si>
    <r>
      <t>1. 本エクセルは、まずダウンロードしてから、</t>
    </r>
    <r>
      <rPr>
        <b/>
        <sz val="12"/>
        <color indexed="10"/>
        <rFont val="ＭＳ Ｐゴシック"/>
        <family val="3"/>
      </rPr>
      <t>EXCEL97-2003ブックで保存してください。</t>
    </r>
  </si>
  <si>
    <t>2. 着色部以外のセルは保護が掛かっていますので、着色部のみ入力してください。</t>
  </si>
  <si>
    <t>3. 本別紙は、2ページに亘っていますので、その他設備、助成対象外設備及び諸経費は、2ページ目に記入してください。</t>
  </si>
  <si>
    <t>4.記載用紙は、項目の多寡によって、『項目小』、『大項目多』、『小項目多』を選んで使用してください。</t>
  </si>
  <si>
    <t>　項目数が不足する場合は、クール・ネット東京のヘルプデスクにお問い合わせください。</t>
  </si>
  <si>
    <t>5.本EXCELファイルは、各シートに計算式が設定されていますので、シート保護を掛けています。</t>
  </si>
  <si>
    <t>＜個別＞</t>
  </si>
  <si>
    <t>1.消費税率を、J1のセルに入力してください。</t>
  </si>
  <si>
    <t>2.設備区分（水色部分）には、改善対策名を記載して頂きます。</t>
  </si>
  <si>
    <t>　また、小項目には、機器（仕様・型番明記）・付属品・工事費及び工事に直接係る諸経費も記入すること。</t>
  </si>
  <si>
    <t>3.単価は、千円単位での入力ですが、小数点以下3桁まで入力してください。</t>
  </si>
  <si>
    <t>4.数量は、整数で入力してください。</t>
  </si>
  <si>
    <t>5.単価と数量を入力すると、機器費は自動計算され、千円単位（千円以下1桁）で表示されます。</t>
  </si>
  <si>
    <t>6.工事費は、千円単位で入力ですが、単価と同様に小数点以下3桁まで入力してください。</t>
  </si>
  <si>
    <t>7.本助成金以外の助成金又は給付金を受領する工事には、②の欄に○を記入し、受領対象外の工事には、×を入力してください。</t>
  </si>
  <si>
    <t>8.助成対象経費は、設備区分の機器費＋工事費の合計を千円以下1桁を切り捨てて、千円単位で表示します。</t>
  </si>
  <si>
    <t>9.本助成金以外の助成金又は給付金を受領予定の場合は、助成総額を一番上の欄に記載してください。</t>
  </si>
  <si>
    <t>10.助成対象経費、交付申請額は自動計算されます。</t>
  </si>
  <si>
    <t>（日本産業規格A列4番）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</si>
</sst>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0;[Red]\-#,##0.0000"/>
    <numFmt numFmtId="178" formatCode="#,##0_ ;[Red]\-#,##0\ "/>
    <numFmt numFmtId="179" formatCode="0.0_);[Red]\(0.0\)"/>
    <numFmt numFmtId="180" formatCode="#,##0.000;[Red]\-#,##0.000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16"/>
      <color indexed="8"/>
      <name val="Century"/>
      <family val="1"/>
    </font>
    <font>
      <sz val="10.5"/>
      <color indexed="11"/>
      <name val="ＭＳ Ｐ明朝"/>
      <family val="1"/>
    </font>
    <font>
      <sz val="10.5"/>
      <color indexed="62"/>
      <name val="ＭＳ Ｐ明朝"/>
      <family val="1"/>
    </font>
    <font>
      <sz val="10.5"/>
      <color indexed="13"/>
      <name val="ＭＳ Ｐ明朝"/>
      <family val="1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0.5"/>
      <color indexed="10"/>
      <name val="Century"/>
      <family val="1"/>
    </font>
    <font>
      <sz val="12"/>
      <color indexed="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0.5"/>
      <color indexed="10"/>
      <name val="ＭＳ Ｐ明朝"/>
      <family val="1"/>
    </font>
    <font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entury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Calibri"/>
      <family val="3"/>
    </font>
    <font>
      <sz val="11"/>
      <color theme="1"/>
      <name val="Century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/>
      <top/>
      <bottom style="hair"/>
    </border>
    <border>
      <left style="hair"/>
      <right style="hair"/>
      <top style="double"/>
      <bottom style="double"/>
    </border>
    <border>
      <left style="thin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thin"/>
    </border>
    <border>
      <left style="hair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/>
      <right style="thin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/>
    </border>
    <border>
      <left style="hair"/>
      <right/>
      <top style="double"/>
      <bottom/>
    </border>
    <border>
      <left/>
      <right style="thin"/>
      <top style="double"/>
      <bottom/>
    </border>
    <border diagonalUp="1">
      <left style="thin"/>
      <right/>
      <top style="hair"/>
      <bottom/>
      <diagonal style="thin"/>
    </border>
    <border diagonalUp="1">
      <left/>
      <right/>
      <top style="hair"/>
      <bottom/>
      <diagonal style="thin"/>
    </border>
    <border diagonalUp="1">
      <left/>
      <right style="thin"/>
      <top style="hair"/>
      <bottom/>
      <diagonal style="thin"/>
    </border>
    <border diagonalUp="1">
      <left style="thin"/>
      <right/>
      <top/>
      <bottom style="hair"/>
      <diagonal style="thin"/>
    </border>
    <border diagonalUp="1">
      <left/>
      <right style="thin"/>
      <top/>
      <bottom style="hair"/>
      <diagonal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hair"/>
    </border>
    <border>
      <left style="thin"/>
      <right style="hair"/>
      <top/>
      <bottom style="thin"/>
    </border>
    <border diagonalUp="1">
      <left/>
      <right/>
      <top/>
      <bottom style="hair"/>
      <diagonal style="thin"/>
    </border>
    <border>
      <left/>
      <right style="thin"/>
      <top/>
      <bottom/>
    </border>
    <border>
      <left style="hair"/>
      <right style="hair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6">
      <alignment vertical="center"/>
      <protection/>
    </xf>
    <xf numFmtId="0" fontId="2" fillId="0" borderId="0" xfId="66" applyFont="1">
      <alignment vertical="center"/>
      <protection/>
    </xf>
    <xf numFmtId="0" fontId="2" fillId="33" borderId="10" xfId="66" applyFont="1" applyFill="1" applyBorder="1" applyAlignment="1" applyProtection="1">
      <alignment vertical="center" shrinkToFit="1"/>
      <protection locked="0"/>
    </xf>
    <xf numFmtId="0" fontId="3" fillId="33" borderId="10" xfId="66" applyFont="1" applyFill="1" applyBorder="1" applyAlignment="1" applyProtection="1">
      <alignment vertical="center" shrinkToFit="1"/>
      <protection locked="0"/>
    </xf>
    <xf numFmtId="0" fontId="2" fillId="33" borderId="11" xfId="66" applyFont="1" applyFill="1" applyBorder="1" applyAlignment="1" applyProtection="1">
      <alignment vertical="center" shrinkToFit="1"/>
      <protection locked="0"/>
    </xf>
    <xf numFmtId="0" fontId="3" fillId="0" borderId="12" xfId="66" applyFont="1" applyBorder="1" applyAlignment="1">
      <alignment horizontal="center" vertical="center" wrapText="1"/>
      <protection/>
    </xf>
    <xf numFmtId="0" fontId="2" fillId="0" borderId="13" xfId="66" applyFont="1" applyBorder="1" applyAlignment="1" quotePrefix="1">
      <alignment horizontal="center" vertical="center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2" fillId="34" borderId="15" xfId="66" applyFont="1" applyFill="1" applyBorder="1" applyAlignment="1" applyProtection="1">
      <alignment vertical="center" shrinkToFit="1"/>
      <protection locked="0"/>
    </xf>
    <xf numFmtId="0" fontId="2" fillId="34" borderId="16" xfId="66" applyFont="1" applyFill="1" applyBorder="1" applyAlignment="1" applyProtection="1">
      <alignment vertical="center" shrinkToFit="1"/>
      <protection locked="0"/>
    </xf>
    <xf numFmtId="0" fontId="3" fillId="0" borderId="17" xfId="66" applyFont="1" applyFill="1" applyBorder="1" applyAlignment="1" applyProtection="1" quotePrefix="1">
      <alignment horizontal="center" vertical="center" shrinkToFit="1"/>
      <protection/>
    </xf>
    <xf numFmtId="0" fontId="3" fillId="0" borderId="15" xfId="66" applyFont="1" applyFill="1" applyBorder="1" applyAlignment="1" applyProtection="1" quotePrefix="1">
      <alignment horizontal="center" vertical="center" shrinkToFit="1"/>
      <protection/>
    </xf>
    <xf numFmtId="0" fontId="3" fillId="0" borderId="18" xfId="66" applyFont="1" applyFill="1" applyBorder="1" applyAlignment="1" applyProtection="1" quotePrefix="1">
      <alignment horizontal="center" vertical="center" shrinkToFit="1"/>
      <protection/>
    </xf>
    <xf numFmtId="0" fontId="2" fillId="0" borderId="0" xfId="66" applyFont="1">
      <alignment vertical="center"/>
      <protection/>
    </xf>
    <xf numFmtId="38" fontId="2" fillId="0" borderId="19" xfId="51" applyFont="1" applyFill="1" applyBorder="1" applyAlignment="1">
      <alignment vertical="center" shrinkToFit="1"/>
    </xf>
    <xf numFmtId="176" fontId="2" fillId="34" borderId="20" xfId="51" applyNumberFormat="1" applyFont="1" applyFill="1" applyBorder="1" applyAlignment="1" applyProtection="1">
      <alignment vertical="center" shrinkToFit="1"/>
      <protection locked="0"/>
    </xf>
    <xf numFmtId="176" fontId="2" fillId="34" borderId="21" xfId="51" applyNumberFormat="1" applyFont="1" applyFill="1" applyBorder="1" applyAlignment="1" applyProtection="1">
      <alignment vertical="center" shrinkToFit="1"/>
      <protection locked="0"/>
    </xf>
    <xf numFmtId="0" fontId="3" fillId="0" borderId="16" xfId="66" applyFont="1" applyFill="1" applyBorder="1" applyAlignment="1" applyProtection="1" quotePrefix="1">
      <alignment horizontal="center" vertical="center" shrinkToFit="1"/>
      <protection/>
    </xf>
    <xf numFmtId="176" fontId="3" fillId="0" borderId="21" xfId="51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22" xfId="51" applyNumberFormat="1" applyFont="1" applyFill="1" applyBorder="1" applyAlignment="1" applyProtection="1" quotePrefix="1">
      <alignment horizontal="center" vertical="center" shrinkToFit="1"/>
      <protection/>
    </xf>
    <xf numFmtId="177" fontId="2" fillId="0" borderId="23" xfId="51" applyNumberFormat="1" applyFont="1" applyFill="1" applyBorder="1" applyAlignment="1">
      <alignment vertical="center" shrinkToFit="1"/>
    </xf>
    <xf numFmtId="38" fontId="2" fillId="0" borderId="23" xfId="5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66" applyAlignment="1">
      <alignment vertical="center"/>
      <protection/>
    </xf>
    <xf numFmtId="0" fontId="0" fillId="0" borderId="0" xfId="0" applyAlignment="1">
      <alignment vertical="center"/>
    </xf>
    <xf numFmtId="176" fontId="2" fillId="34" borderId="20" xfId="49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176" fontId="2" fillId="0" borderId="24" xfId="49" applyNumberFormat="1" applyFont="1" applyBorder="1" applyAlignment="1" applyProtection="1">
      <alignment vertical="center" shrinkToFit="1"/>
      <protection/>
    </xf>
    <xf numFmtId="176" fontId="2" fillId="0" borderId="16" xfId="49" applyNumberFormat="1" applyFont="1" applyFill="1" applyBorder="1" applyAlignment="1" applyProtection="1">
      <alignment vertical="center" shrinkToFit="1"/>
      <protection/>
    </xf>
    <xf numFmtId="176" fontId="2" fillId="0" borderId="16" xfId="49" applyNumberFormat="1" applyFont="1" applyBorder="1" applyAlignment="1" applyProtection="1">
      <alignment vertical="center" shrinkToFit="1"/>
      <protection/>
    </xf>
    <xf numFmtId="176" fontId="3" fillId="0" borderId="25" xfId="49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20" xfId="49" applyNumberFormat="1" applyFont="1" applyFill="1" applyBorder="1" applyAlignment="1" applyProtection="1" quotePrefix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0" fontId="2" fillId="33" borderId="26" xfId="66" applyFont="1" applyFill="1" applyBorder="1" applyAlignment="1" applyProtection="1">
      <alignment vertical="center" shrinkToFit="1"/>
      <protection locked="0"/>
    </xf>
    <xf numFmtId="176" fontId="2" fillId="34" borderId="12" xfId="49" applyNumberFormat="1" applyFont="1" applyFill="1" applyBorder="1" applyAlignment="1" applyProtection="1">
      <alignment vertical="center" shrinkToFit="1"/>
      <protection locked="0"/>
    </xf>
    <xf numFmtId="0" fontId="2" fillId="34" borderId="14" xfId="66" applyFont="1" applyFill="1" applyBorder="1" applyAlignment="1" applyProtection="1">
      <alignment vertical="center" shrinkToFit="1"/>
      <protection locked="0"/>
    </xf>
    <xf numFmtId="176" fontId="2" fillId="0" borderId="14" xfId="49" applyNumberFormat="1" applyFont="1" applyFill="1" applyBorder="1" applyAlignment="1" applyProtection="1">
      <alignment vertical="center" shrinkToFit="1"/>
      <protection/>
    </xf>
    <xf numFmtId="176" fontId="3" fillId="0" borderId="27" xfId="49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28" xfId="66" applyFont="1" applyFill="1" applyBorder="1" applyAlignment="1" applyProtection="1" quotePrefix="1">
      <alignment horizontal="center" vertical="center" shrinkToFit="1"/>
      <protection/>
    </xf>
    <xf numFmtId="38" fontId="2" fillId="0" borderId="29" xfId="51" applyFont="1" applyFill="1" applyBorder="1" applyAlignment="1">
      <alignment vertical="center" shrinkToFit="1"/>
    </xf>
    <xf numFmtId="176" fontId="2" fillId="0" borderId="28" xfId="51" applyNumberFormat="1" applyFont="1" applyBorder="1" applyAlignment="1" applyProtection="1">
      <alignment vertical="center" shrinkToFit="1"/>
      <protection/>
    </xf>
    <xf numFmtId="0" fontId="2" fillId="33" borderId="10" xfId="66" applyFont="1" applyFill="1" applyBorder="1" applyAlignment="1" applyProtection="1">
      <alignment vertical="center"/>
      <protection locked="0"/>
    </xf>
    <xf numFmtId="0" fontId="2" fillId="33" borderId="30" xfId="66" applyFont="1" applyFill="1" applyBorder="1" applyAlignment="1" applyProtection="1">
      <alignment vertical="center"/>
      <protection locked="0"/>
    </xf>
    <xf numFmtId="0" fontId="3" fillId="0" borderId="14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vertical="center"/>
      <protection/>
    </xf>
    <xf numFmtId="0" fontId="3" fillId="0" borderId="0" xfId="66" applyFont="1">
      <alignment vertical="center"/>
      <protection/>
    </xf>
    <xf numFmtId="176" fontId="3" fillId="0" borderId="31" xfId="49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24" xfId="66" applyFont="1" applyFill="1" applyBorder="1" applyAlignment="1" applyProtection="1" quotePrefix="1">
      <alignment horizontal="center" vertical="center" shrinkToFit="1"/>
      <protection/>
    </xf>
    <xf numFmtId="177" fontId="2" fillId="0" borderId="19" xfId="51" applyNumberFormat="1" applyFont="1" applyFill="1" applyBorder="1" applyAlignment="1">
      <alignment vertical="center" shrinkToFit="1"/>
    </xf>
    <xf numFmtId="0" fontId="2" fillId="0" borderId="32" xfId="66" applyFont="1" applyBorder="1" applyAlignment="1" quotePrefix="1">
      <alignment horizontal="center" vertical="center"/>
      <protection/>
    </xf>
    <xf numFmtId="38" fontId="2" fillId="0" borderId="33" xfId="51" applyFont="1" applyBorder="1" applyAlignment="1">
      <alignment vertical="center"/>
    </xf>
    <xf numFmtId="38" fontId="3" fillId="0" borderId="34" xfId="51" applyFont="1" applyBorder="1" applyAlignment="1">
      <alignment vertical="center"/>
    </xf>
    <xf numFmtId="38" fontId="2" fillId="0" borderId="19" xfId="49" applyFont="1" applyFill="1" applyBorder="1" applyAlignment="1">
      <alignment vertical="center" shrinkToFit="1"/>
    </xf>
    <xf numFmtId="38" fontId="2" fillId="0" borderId="23" xfId="49" applyFont="1" applyFill="1" applyBorder="1" applyAlignment="1">
      <alignment vertical="center" shrinkToFit="1"/>
    </xf>
    <xf numFmtId="38" fontId="2" fillId="0" borderId="13" xfId="49" applyFont="1" applyBorder="1" applyAlignment="1">
      <alignment vertical="center" shrinkToFit="1"/>
    </xf>
    <xf numFmtId="0" fontId="2" fillId="0" borderId="28" xfId="66" applyFont="1" applyBorder="1" applyAlignment="1" quotePrefix="1">
      <alignment horizontal="center" vertical="center"/>
      <protection/>
    </xf>
    <xf numFmtId="0" fontId="2" fillId="0" borderId="35" xfId="66" applyFont="1" applyBorder="1" applyAlignment="1" quotePrefix="1">
      <alignment horizontal="center" vertical="center"/>
      <protection/>
    </xf>
    <xf numFmtId="38" fontId="2" fillId="0" borderId="27" xfId="51" applyFont="1" applyBorder="1" applyAlignment="1">
      <alignment vertical="center"/>
    </xf>
    <xf numFmtId="38" fontId="2" fillId="0" borderId="28" xfId="49" applyFont="1" applyBorder="1" applyAlignment="1">
      <alignment vertical="center" shrinkToFit="1"/>
    </xf>
    <xf numFmtId="38" fontId="3" fillId="0" borderId="30" xfId="51" applyFont="1" applyBorder="1" applyAlignment="1">
      <alignment vertical="center"/>
    </xf>
    <xf numFmtId="0" fontId="2" fillId="0" borderId="36" xfId="66" applyFont="1" applyBorder="1" applyAlignment="1" quotePrefix="1">
      <alignment horizontal="center" vertical="center"/>
      <protection/>
    </xf>
    <xf numFmtId="38" fontId="2" fillId="0" borderId="37" xfId="51" applyFont="1" applyBorder="1" applyAlignment="1">
      <alignment vertical="center"/>
    </xf>
    <xf numFmtId="38" fontId="2" fillId="0" borderId="36" xfId="49" applyFont="1" applyBorder="1" applyAlignment="1">
      <alignment vertical="center" shrinkToFit="1"/>
    </xf>
    <xf numFmtId="0" fontId="2" fillId="0" borderId="10" xfId="66" applyFont="1" applyBorder="1" applyAlignment="1" quotePrefix="1">
      <alignment vertical="center" shrinkToFit="1"/>
      <protection/>
    </xf>
    <xf numFmtId="176" fontId="2" fillId="0" borderId="38" xfId="49" applyNumberFormat="1" applyFont="1" applyBorder="1" applyAlignment="1" quotePrefix="1">
      <alignment vertical="center"/>
    </xf>
    <xf numFmtId="0" fontId="3" fillId="33" borderId="10" xfId="66" applyFont="1" applyFill="1" applyBorder="1" applyAlignment="1" applyProtection="1">
      <alignment vertical="center" shrinkToFit="1"/>
      <protection locked="0"/>
    </xf>
    <xf numFmtId="0" fontId="3" fillId="0" borderId="39" xfId="66" applyFont="1" applyBorder="1" applyAlignment="1">
      <alignment horizontal="center" vertical="center" wrapText="1"/>
      <protection/>
    </xf>
    <xf numFmtId="0" fontId="2" fillId="0" borderId="40" xfId="66" applyFont="1" applyFill="1" applyBorder="1" applyAlignment="1" applyProtection="1">
      <alignment horizontal="center" vertical="center"/>
      <protection/>
    </xf>
    <xf numFmtId="0" fontId="3" fillId="33" borderId="10" xfId="66" applyFont="1" applyFill="1" applyBorder="1" applyAlignment="1" applyProtection="1">
      <alignment vertical="center"/>
      <protection locked="0"/>
    </xf>
    <xf numFmtId="176" fontId="2" fillId="0" borderId="10" xfId="49" applyNumberFormat="1" applyFont="1" applyBorder="1" applyAlignment="1" quotePrefix="1">
      <alignment vertical="center" shrinkToFit="1"/>
    </xf>
    <xf numFmtId="0" fontId="19" fillId="0" borderId="0" xfId="66" applyFont="1" applyAlignment="1">
      <alignment horizontal="right" vertical="center"/>
      <protection/>
    </xf>
    <xf numFmtId="0" fontId="57" fillId="0" borderId="0" xfId="0" applyFont="1" applyAlignment="1">
      <alignment vertical="center"/>
    </xf>
    <xf numFmtId="38" fontId="3" fillId="0" borderId="23" xfId="51" applyFont="1" applyFill="1" applyBorder="1" applyAlignment="1" applyProtection="1">
      <alignment horizontal="center" vertical="center" shrinkToFit="1"/>
      <protection locked="0"/>
    </xf>
    <xf numFmtId="38" fontId="2" fillId="0" borderId="19" xfId="51" applyFont="1" applyFill="1" applyBorder="1" applyAlignment="1" applyProtection="1">
      <alignment vertical="center" shrinkToFit="1"/>
      <protection locked="0"/>
    </xf>
    <xf numFmtId="38" fontId="2" fillId="0" borderId="23" xfId="51" applyFont="1" applyFill="1" applyBorder="1" applyAlignment="1" applyProtection="1">
      <alignment vertical="center" shrinkToFit="1"/>
      <protection locked="0"/>
    </xf>
    <xf numFmtId="38" fontId="2" fillId="0" borderId="29" xfId="51" applyFont="1" applyFill="1" applyBorder="1" applyAlignment="1" applyProtection="1">
      <alignment vertical="center" shrinkToFit="1"/>
      <protection locked="0"/>
    </xf>
    <xf numFmtId="0" fontId="3" fillId="0" borderId="0" xfId="66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center" vertical="center"/>
      <protection/>
    </xf>
    <xf numFmtId="176" fontId="2" fillId="0" borderId="0" xfId="51" applyNumberFormat="1" applyFont="1" applyBorder="1" applyAlignment="1">
      <alignment horizontal="center" vertical="center"/>
    </xf>
    <xf numFmtId="38" fontId="2" fillId="0" borderId="0" xfId="51" applyFont="1" applyBorder="1" applyAlignment="1">
      <alignment horizontal="center" vertical="center"/>
    </xf>
    <xf numFmtId="176" fontId="2" fillId="0" borderId="0" xfId="51" applyNumberFormat="1" applyFont="1" applyBorder="1" applyAlignment="1">
      <alignment horizontal="center" vertical="center"/>
    </xf>
    <xf numFmtId="0" fontId="58" fillId="0" borderId="0" xfId="66" applyFont="1">
      <alignment vertical="center"/>
      <protection/>
    </xf>
    <xf numFmtId="0" fontId="58" fillId="0" borderId="0" xfId="66" applyFont="1" applyAlignment="1">
      <alignment horizontal="center" vertical="center"/>
      <protection/>
    </xf>
    <xf numFmtId="0" fontId="59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38" fontId="2" fillId="35" borderId="19" xfId="51" applyFont="1" applyFill="1" applyBorder="1" applyAlignment="1">
      <alignment vertical="center" shrinkToFit="1"/>
    </xf>
    <xf numFmtId="0" fontId="20" fillId="12" borderId="0" xfId="66" applyFont="1" applyFill="1" applyAlignment="1">
      <alignment vertical="center"/>
      <protection/>
    </xf>
    <xf numFmtId="38" fontId="3" fillId="0" borderId="23" xfId="5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2" fillId="0" borderId="24" xfId="49" applyFont="1" applyBorder="1" applyAlignment="1" applyProtection="1">
      <alignment vertical="center" shrinkToFit="1"/>
      <protection/>
    </xf>
    <xf numFmtId="176" fontId="2" fillId="0" borderId="38" xfId="49" applyNumberFormat="1" applyFont="1" applyBorder="1" applyAlignment="1" quotePrefix="1">
      <alignment vertical="center" shrinkToFit="1"/>
    </xf>
    <xf numFmtId="176" fontId="2" fillId="0" borderId="28" xfId="49" applyNumberFormat="1" applyFont="1" applyBorder="1" applyAlignment="1" applyProtection="1">
      <alignment vertical="center" shrinkToFit="1"/>
      <protection/>
    </xf>
    <xf numFmtId="0" fontId="12" fillId="0" borderId="0" xfId="0" applyFont="1" applyFill="1" applyAlignment="1" applyProtection="1">
      <alignment horizontal="center" vertical="center"/>
      <protection/>
    </xf>
    <xf numFmtId="38" fontId="2" fillId="0" borderId="41" xfId="51" applyFont="1" applyBorder="1" applyAlignment="1" quotePrefix="1">
      <alignment horizontal="center" vertical="center"/>
    </xf>
    <xf numFmtId="38" fontId="2" fillId="0" borderId="41" xfId="51" applyFont="1" applyBorder="1" applyAlignment="1">
      <alignment horizontal="center" vertical="center"/>
    </xf>
    <xf numFmtId="180" fontId="2" fillId="0" borderId="42" xfId="49" applyNumberFormat="1" applyFont="1" applyBorder="1" applyAlignment="1" quotePrefix="1">
      <alignment horizontal="left" vertical="center"/>
    </xf>
    <xf numFmtId="180" fontId="2" fillId="0" borderId="41" xfId="49" applyNumberFormat="1" applyFont="1" applyBorder="1" applyAlignment="1">
      <alignment horizontal="left" vertical="center"/>
    </xf>
    <xf numFmtId="0" fontId="3" fillId="0" borderId="43" xfId="66" applyFont="1" applyBorder="1" applyAlignment="1">
      <alignment horizontal="center" vertical="center"/>
      <protection/>
    </xf>
    <xf numFmtId="0" fontId="2" fillId="0" borderId="44" xfId="66" applyFont="1" applyBorder="1" applyAlignment="1">
      <alignment horizontal="center" vertical="center"/>
      <protection/>
    </xf>
    <xf numFmtId="0" fontId="2" fillId="0" borderId="45" xfId="66" applyFont="1" applyBorder="1" applyAlignment="1">
      <alignment horizontal="center" vertical="center"/>
      <protection/>
    </xf>
    <xf numFmtId="180" fontId="2" fillId="0" borderId="43" xfId="49" applyNumberFormat="1" applyFont="1" applyBorder="1" applyAlignment="1">
      <alignment horizontal="center" vertical="center"/>
    </xf>
    <xf numFmtId="180" fontId="2" fillId="0" borderId="44" xfId="49" applyNumberFormat="1" applyFont="1" applyBorder="1" applyAlignment="1">
      <alignment horizontal="center" vertical="center"/>
    </xf>
    <xf numFmtId="0" fontId="2" fillId="0" borderId="42" xfId="66" applyFont="1" applyBorder="1" applyAlignment="1">
      <alignment horizontal="center" vertical="center"/>
      <protection/>
    </xf>
    <xf numFmtId="0" fontId="2" fillId="0" borderId="41" xfId="66" applyFont="1" applyBorder="1" applyAlignment="1">
      <alignment horizontal="center" vertical="center"/>
      <protection/>
    </xf>
    <xf numFmtId="0" fontId="2" fillId="0" borderId="46" xfId="66" applyFont="1" applyBorder="1" applyAlignment="1">
      <alignment horizontal="center" vertical="center"/>
      <protection/>
    </xf>
    <xf numFmtId="38" fontId="2" fillId="0" borderId="47" xfId="51" applyFont="1" applyBorder="1" applyAlignment="1">
      <alignment horizontal="center" vertical="center"/>
    </xf>
    <xf numFmtId="38" fontId="2" fillId="0" borderId="48" xfId="51" applyFont="1" applyBorder="1" applyAlignment="1">
      <alignment horizontal="center" vertical="center"/>
    </xf>
    <xf numFmtId="38" fontId="2" fillId="0" borderId="49" xfId="51" applyFont="1" applyBorder="1" applyAlignment="1">
      <alignment horizontal="center" vertical="center"/>
    </xf>
    <xf numFmtId="38" fontId="2" fillId="0" borderId="50" xfId="51" applyFont="1" applyBorder="1" applyAlignment="1">
      <alignment horizontal="center" vertical="center"/>
    </xf>
    <xf numFmtId="38" fontId="2" fillId="0" borderId="51" xfId="51" applyFont="1" applyBorder="1" applyAlignment="1">
      <alignment horizontal="center" vertical="center"/>
    </xf>
    <xf numFmtId="38" fontId="2" fillId="0" borderId="52" xfId="51" applyFont="1" applyBorder="1" applyAlignment="1">
      <alignment horizontal="center" vertical="center"/>
    </xf>
    <xf numFmtId="0" fontId="2" fillId="0" borderId="40" xfId="66" applyFont="1" applyFill="1" applyBorder="1" applyAlignment="1" applyProtection="1">
      <alignment horizontal="center" vertical="center"/>
      <protection/>
    </xf>
    <xf numFmtId="0" fontId="3" fillId="0" borderId="53" xfId="66" applyFont="1" applyBorder="1" applyAlignment="1">
      <alignment horizontal="center" vertical="center" textRotation="255"/>
      <protection/>
    </xf>
    <xf numFmtId="0" fontId="3" fillId="0" borderId="54" xfId="66" applyFont="1" applyBorder="1" applyAlignment="1">
      <alignment horizontal="center" vertical="center" textRotation="255"/>
      <protection/>
    </xf>
    <xf numFmtId="0" fontId="3" fillId="0" borderId="55" xfId="66" applyFont="1" applyBorder="1" applyAlignment="1" quotePrefix="1">
      <alignment horizontal="center" vertical="center" shrinkToFit="1"/>
      <protection/>
    </xf>
    <xf numFmtId="0" fontId="3" fillId="0" borderId="56" xfId="66" applyFont="1" applyBorder="1" applyAlignment="1" quotePrefix="1">
      <alignment horizontal="center" vertical="center" shrinkToFit="1"/>
      <protection/>
    </xf>
    <xf numFmtId="0" fontId="3" fillId="0" borderId="57" xfId="66" applyFont="1" applyBorder="1" applyAlignment="1">
      <alignment horizontal="center" vertical="center"/>
      <protection/>
    </xf>
    <xf numFmtId="0" fontId="2" fillId="0" borderId="56" xfId="66" applyFont="1" applyBorder="1" applyAlignment="1">
      <alignment horizontal="center" vertical="center"/>
      <protection/>
    </xf>
    <xf numFmtId="0" fontId="2" fillId="0" borderId="58" xfId="66" applyFont="1" applyBorder="1" applyAlignment="1">
      <alignment horizontal="center" vertical="center"/>
      <protection/>
    </xf>
    <xf numFmtId="180" fontId="2" fillId="0" borderId="59" xfId="49" applyNumberFormat="1" applyFont="1" applyBorder="1" applyAlignment="1">
      <alignment horizontal="center" vertical="center"/>
    </xf>
    <xf numFmtId="180" fontId="2" fillId="0" borderId="60" xfId="49" applyNumberFormat="1" applyFont="1" applyBorder="1" applyAlignment="1">
      <alignment horizontal="center" vertical="center"/>
    </xf>
    <xf numFmtId="180" fontId="2" fillId="0" borderId="61" xfId="49" applyNumberFormat="1" applyFont="1" applyBorder="1" applyAlignment="1">
      <alignment horizontal="center" vertical="center"/>
    </xf>
    <xf numFmtId="0" fontId="2" fillId="0" borderId="62" xfId="66" applyFont="1" applyBorder="1" applyAlignment="1">
      <alignment horizontal="center" vertical="center"/>
      <protection/>
    </xf>
    <xf numFmtId="0" fontId="2" fillId="0" borderId="63" xfId="66" applyFont="1" applyBorder="1" applyAlignment="1">
      <alignment horizontal="center" vertical="center"/>
      <protection/>
    </xf>
    <xf numFmtId="0" fontId="2" fillId="0" borderId="64" xfId="66" applyFont="1" applyBorder="1" applyAlignment="1">
      <alignment horizontal="center" vertical="center"/>
      <protection/>
    </xf>
    <xf numFmtId="180" fontId="2" fillId="0" borderId="43" xfId="49" applyNumberFormat="1" applyFont="1" applyFill="1" applyBorder="1" applyAlignment="1" applyProtection="1">
      <alignment horizontal="center" vertical="center"/>
      <protection locked="0"/>
    </xf>
    <xf numFmtId="180" fontId="2" fillId="0" borderId="44" xfId="49" applyNumberFormat="1" applyFont="1" applyFill="1" applyBorder="1" applyAlignment="1" applyProtection="1">
      <alignment horizontal="center" vertical="center"/>
      <protection locked="0"/>
    </xf>
    <xf numFmtId="0" fontId="3" fillId="0" borderId="25" xfId="66" applyFont="1" applyBorder="1" applyAlignment="1">
      <alignment horizontal="center" vertical="center" textRotation="255"/>
      <protection/>
    </xf>
    <xf numFmtId="0" fontId="3" fillId="0" borderId="22" xfId="66" applyFont="1" applyBorder="1" applyAlignment="1">
      <alignment horizontal="center" vertical="center" textRotation="255"/>
      <protection/>
    </xf>
    <xf numFmtId="0" fontId="3" fillId="33" borderId="65" xfId="66" applyFont="1" applyFill="1" applyBorder="1" applyAlignment="1" applyProtection="1">
      <alignment vertical="center" shrinkToFit="1"/>
      <protection locked="0"/>
    </xf>
    <xf numFmtId="0" fontId="2" fillId="33" borderId="46" xfId="66" applyFont="1" applyFill="1" applyBorder="1" applyAlignment="1" applyProtection="1">
      <alignment vertical="center" shrinkToFit="1"/>
      <protection locked="0"/>
    </xf>
    <xf numFmtId="0" fontId="2" fillId="0" borderId="18" xfId="66" applyFont="1" applyBorder="1" applyAlignment="1">
      <alignment horizontal="center" vertical="center"/>
      <protection/>
    </xf>
    <xf numFmtId="0" fontId="2" fillId="0" borderId="28" xfId="66" applyFont="1" applyBorder="1" applyAlignment="1">
      <alignment horizontal="center" vertical="center"/>
      <protection/>
    </xf>
    <xf numFmtId="0" fontId="2" fillId="0" borderId="35" xfId="66" applyFont="1" applyFill="1" applyBorder="1" applyAlignment="1" applyProtection="1">
      <alignment horizontal="center" vertical="center"/>
      <protection/>
    </xf>
    <xf numFmtId="0" fontId="3" fillId="0" borderId="66" xfId="66" applyFont="1" applyBorder="1" applyAlignment="1">
      <alignment vertical="center" wrapText="1"/>
      <protection/>
    </xf>
    <xf numFmtId="0" fontId="3" fillId="0" borderId="67" xfId="66" applyFont="1" applyBorder="1" applyAlignment="1">
      <alignment vertical="center" wrapText="1"/>
      <protection/>
    </xf>
    <xf numFmtId="0" fontId="3" fillId="0" borderId="68" xfId="66" applyFont="1" applyBorder="1" applyAlignment="1">
      <alignment vertical="center" wrapText="1"/>
      <protection/>
    </xf>
    <xf numFmtId="0" fontId="3" fillId="0" borderId="32" xfId="66" applyFont="1" applyBorder="1" applyAlignment="1">
      <alignment vertical="center" wrapText="1"/>
      <protection/>
    </xf>
    <xf numFmtId="0" fontId="3" fillId="0" borderId="69" xfId="66" applyFont="1" applyBorder="1" applyAlignment="1">
      <alignment vertical="center" wrapText="1"/>
      <protection/>
    </xf>
    <xf numFmtId="0" fontId="3" fillId="0" borderId="70" xfId="66" applyFont="1" applyBorder="1" applyAlignment="1">
      <alignment vertical="center" wrapText="1"/>
      <protection/>
    </xf>
    <xf numFmtId="0" fontId="3" fillId="0" borderId="71" xfId="66" applyFont="1" applyBorder="1" applyAlignment="1">
      <alignment horizontal="center" vertical="center" textRotation="255"/>
      <protection/>
    </xf>
    <xf numFmtId="0" fontId="2" fillId="0" borderId="22" xfId="66" applyFont="1" applyBorder="1" applyAlignment="1">
      <alignment horizontal="center" vertical="center" textRotation="255"/>
      <protection/>
    </xf>
    <xf numFmtId="0" fontId="2" fillId="0" borderId="56" xfId="66" applyFont="1" applyBorder="1" applyAlignment="1">
      <alignment horizontal="left" vertical="center"/>
      <protection/>
    </xf>
    <xf numFmtId="0" fontId="2" fillId="0" borderId="58" xfId="66" applyFont="1" applyBorder="1" applyAlignment="1">
      <alignment horizontal="left" vertical="center"/>
      <protection/>
    </xf>
    <xf numFmtId="0" fontId="2" fillId="33" borderId="72" xfId="66" applyFont="1" applyFill="1" applyBorder="1" applyAlignment="1" applyProtection="1">
      <alignment vertical="center"/>
      <protection locked="0"/>
    </xf>
    <xf numFmtId="0" fontId="2" fillId="33" borderId="73" xfId="66" applyFont="1" applyFill="1" applyBorder="1" applyAlignment="1" applyProtection="1">
      <alignment vertical="center"/>
      <protection locked="0"/>
    </xf>
    <xf numFmtId="0" fontId="3" fillId="0" borderId="36" xfId="66" applyFont="1" applyBorder="1" applyAlignment="1">
      <alignment vertical="center"/>
      <protection/>
    </xf>
    <xf numFmtId="0" fontId="2" fillId="0" borderId="36" xfId="66" applyFont="1" applyBorder="1" applyAlignment="1">
      <alignment vertical="center"/>
      <protection/>
    </xf>
    <xf numFmtId="38" fontId="2" fillId="0" borderId="74" xfId="51" applyFont="1" applyFill="1" applyBorder="1" applyAlignment="1">
      <alignment horizontal="center" vertical="center"/>
    </xf>
    <xf numFmtId="38" fontId="2" fillId="0" borderId="75" xfId="51" applyFont="1" applyFill="1" applyBorder="1" applyAlignment="1">
      <alignment horizontal="center" vertical="center"/>
    </xf>
    <xf numFmtId="38" fontId="2" fillId="0" borderId="76" xfId="51" applyFont="1" applyFill="1" applyBorder="1" applyAlignment="1">
      <alignment horizontal="center" vertical="center"/>
    </xf>
    <xf numFmtId="38" fontId="2" fillId="0" borderId="47" xfId="51" applyFont="1" applyFill="1" applyBorder="1" applyAlignment="1">
      <alignment horizontal="center" vertical="center"/>
    </xf>
    <xf numFmtId="38" fontId="2" fillId="0" borderId="48" xfId="51" applyFont="1" applyFill="1" applyBorder="1" applyAlignment="1">
      <alignment horizontal="center" vertical="center"/>
    </xf>
    <xf numFmtId="38" fontId="2" fillId="0" borderId="49" xfId="51" applyFont="1" applyFill="1" applyBorder="1" applyAlignment="1">
      <alignment horizontal="center" vertical="center"/>
    </xf>
    <xf numFmtId="38" fontId="2" fillId="0" borderId="77" xfId="51" applyFont="1" applyFill="1" applyBorder="1" applyAlignment="1">
      <alignment horizontal="center" vertical="center"/>
    </xf>
    <xf numFmtId="38" fontId="2" fillId="0" borderId="78" xfId="51" applyFont="1" applyFill="1" applyBorder="1" applyAlignment="1">
      <alignment horizontal="center" vertical="center"/>
    </xf>
    <xf numFmtId="0" fontId="3" fillId="33" borderId="79" xfId="66" applyFont="1" applyFill="1" applyBorder="1" applyAlignment="1" applyProtection="1">
      <alignment vertical="center" shrinkToFit="1"/>
      <protection locked="0"/>
    </xf>
    <xf numFmtId="0" fontId="2" fillId="33" borderId="80" xfId="66" applyFont="1" applyFill="1" applyBorder="1" applyAlignment="1" applyProtection="1">
      <alignment vertical="center" shrinkToFit="1"/>
      <protection locked="0"/>
    </xf>
    <xf numFmtId="0" fontId="2" fillId="0" borderId="40" xfId="66" applyFont="1" applyBorder="1" applyAlignment="1">
      <alignment horizontal="center" vertical="center"/>
      <protection/>
    </xf>
    <xf numFmtId="0" fontId="2" fillId="0" borderId="35" xfId="66" applyFont="1" applyBorder="1" applyAlignment="1">
      <alignment horizontal="center" vertical="center"/>
      <protection/>
    </xf>
    <xf numFmtId="38" fontId="2" fillId="0" borderId="74" xfId="51" applyFont="1" applyFill="1" applyBorder="1" applyAlignment="1">
      <alignment horizontal="center" vertical="center" shrinkToFit="1"/>
    </xf>
    <xf numFmtId="38" fontId="2" fillId="0" borderId="75" xfId="51" applyFont="1" applyFill="1" applyBorder="1" applyAlignment="1">
      <alignment horizontal="center" vertical="center" shrinkToFit="1"/>
    </xf>
    <xf numFmtId="38" fontId="2" fillId="0" borderId="76" xfId="51" applyFont="1" applyFill="1" applyBorder="1" applyAlignment="1">
      <alignment horizontal="center" vertical="center" shrinkToFit="1"/>
    </xf>
    <xf numFmtId="38" fontId="2" fillId="0" borderId="47" xfId="51" applyFont="1" applyFill="1" applyBorder="1" applyAlignment="1">
      <alignment horizontal="center" vertical="center" shrinkToFit="1"/>
    </xf>
    <xf numFmtId="38" fontId="2" fillId="0" borderId="48" xfId="51" applyFont="1" applyFill="1" applyBorder="1" applyAlignment="1">
      <alignment horizontal="center" vertical="center" shrinkToFit="1"/>
    </xf>
    <xf numFmtId="38" fontId="2" fillId="0" borderId="49" xfId="51" applyFont="1" applyFill="1" applyBorder="1" applyAlignment="1">
      <alignment horizontal="center" vertical="center" shrinkToFit="1"/>
    </xf>
    <xf numFmtId="0" fontId="13" fillId="12" borderId="0" xfId="66" applyFont="1" applyFill="1" applyAlignment="1" applyProtection="1">
      <alignment horizontal="center" vertical="center"/>
      <protection locked="0"/>
    </xf>
    <xf numFmtId="0" fontId="6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14" fillId="0" borderId="44" xfId="66" applyFont="1" applyBorder="1" applyAlignment="1">
      <alignment horizontal="center" vertical="center"/>
      <protection/>
    </xf>
    <xf numFmtId="0" fontId="3" fillId="0" borderId="31" xfId="66" applyFont="1" applyBorder="1" applyAlignment="1">
      <alignment horizontal="center" vertical="center" wrapText="1"/>
      <protection/>
    </xf>
    <xf numFmtId="0" fontId="2" fillId="0" borderId="24" xfId="66" applyFont="1" applyBorder="1" applyAlignment="1">
      <alignment horizontal="center" vertical="center" wrapText="1"/>
      <protection/>
    </xf>
    <xf numFmtId="0" fontId="2" fillId="0" borderId="81" xfId="66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2" fillId="0" borderId="14" xfId="66" applyFont="1" applyBorder="1" applyAlignment="1">
      <alignment horizontal="center" vertical="center" wrapText="1"/>
      <protection/>
    </xf>
    <xf numFmtId="0" fontId="2" fillId="0" borderId="26" xfId="66" applyFont="1" applyBorder="1" applyAlignment="1">
      <alignment horizontal="center" vertical="center" wrapText="1"/>
      <protection/>
    </xf>
    <xf numFmtId="0" fontId="3" fillId="0" borderId="82" xfId="66" applyFont="1" applyBorder="1" applyAlignment="1">
      <alignment horizontal="center" vertical="center" wrapText="1"/>
      <protection/>
    </xf>
    <xf numFmtId="0" fontId="2" fillId="0" borderId="83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85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 wrapText="1"/>
      <protection/>
    </xf>
    <xf numFmtId="0" fontId="2" fillId="0" borderId="61" xfId="66" applyFont="1" applyBorder="1" applyAlignment="1">
      <alignment horizontal="center" vertical="center" wrapText="1"/>
      <protection/>
    </xf>
    <xf numFmtId="0" fontId="3" fillId="0" borderId="87" xfId="66" applyFont="1" applyBorder="1" applyAlignment="1">
      <alignment horizontal="center" vertical="center" textRotation="255"/>
      <protection/>
    </xf>
    <xf numFmtId="0" fontId="58" fillId="0" borderId="41" xfId="66" applyFont="1" applyBorder="1" applyAlignment="1" quotePrefix="1">
      <alignment horizontal="center" vertical="center"/>
      <protection/>
    </xf>
    <xf numFmtId="0" fontId="2" fillId="33" borderId="79" xfId="66" applyFont="1" applyFill="1" applyBorder="1" applyAlignment="1" applyProtection="1">
      <alignment vertical="center"/>
      <protection locked="0"/>
    </xf>
    <xf numFmtId="0" fontId="2" fillId="33" borderId="80" xfId="66" applyFont="1" applyFill="1" applyBorder="1" applyAlignment="1" applyProtection="1">
      <alignment vertical="center"/>
      <protection locked="0"/>
    </xf>
    <xf numFmtId="0" fontId="2" fillId="33" borderId="79" xfId="66" applyFont="1" applyFill="1" applyBorder="1" applyAlignment="1" applyProtection="1">
      <alignment vertical="center" shrinkToFit="1"/>
      <protection locked="0"/>
    </xf>
    <xf numFmtId="38" fontId="2" fillId="0" borderId="77" xfId="51" applyFont="1" applyFill="1" applyBorder="1" applyAlignment="1">
      <alignment horizontal="center" vertical="center" shrinkToFit="1"/>
    </xf>
    <xf numFmtId="38" fontId="2" fillId="0" borderId="88" xfId="51" applyFont="1" applyFill="1" applyBorder="1" applyAlignment="1">
      <alignment horizontal="center" vertical="center" shrinkToFit="1"/>
    </xf>
    <xf numFmtId="38" fontId="2" fillId="0" borderId="78" xfId="51" applyFont="1" applyFill="1" applyBorder="1" applyAlignment="1">
      <alignment horizontal="center" vertical="center" shrinkToFit="1"/>
    </xf>
    <xf numFmtId="0" fontId="2" fillId="33" borderId="40" xfId="66" applyFont="1" applyFill="1" applyBorder="1" applyAlignment="1" applyProtection="1">
      <alignment vertical="center" shrinkToFit="1"/>
      <protection locked="0"/>
    </xf>
    <xf numFmtId="0" fontId="2" fillId="33" borderId="89" xfId="66" applyFont="1" applyFill="1" applyBorder="1" applyAlignment="1" applyProtection="1">
      <alignment vertical="center" shrinkToFit="1"/>
      <protection locked="0"/>
    </xf>
    <xf numFmtId="0" fontId="2" fillId="0" borderId="90" xfId="66" applyFont="1" applyBorder="1" applyAlignment="1">
      <alignment horizontal="center" vertical="center"/>
      <protection/>
    </xf>
    <xf numFmtId="38" fontId="2" fillId="0" borderId="50" xfId="51" applyFont="1" applyFill="1" applyBorder="1" applyAlignment="1">
      <alignment horizontal="center" vertical="center" shrinkToFit="1"/>
    </xf>
    <xf numFmtId="38" fontId="2" fillId="0" borderId="51" xfId="51" applyFont="1" applyFill="1" applyBorder="1" applyAlignment="1">
      <alignment horizontal="center" vertical="center" shrinkToFit="1"/>
    </xf>
    <xf numFmtId="38" fontId="2" fillId="0" borderId="52" xfId="51" applyFont="1" applyFill="1" applyBorder="1" applyAlignment="1">
      <alignment horizontal="center" vertical="center" shrinkToFit="1"/>
    </xf>
    <xf numFmtId="0" fontId="2" fillId="33" borderId="65" xfId="66" applyFont="1" applyFill="1" applyBorder="1" applyAlignment="1" applyProtection="1">
      <alignment vertical="center" shrinkToFit="1"/>
      <protection locked="0"/>
    </xf>
    <xf numFmtId="0" fontId="3" fillId="0" borderId="46" xfId="66" applyFont="1" applyBorder="1" applyAlignment="1">
      <alignment horizontal="center" vertical="center" wrapText="1"/>
      <protection/>
    </xf>
    <xf numFmtId="0" fontId="3" fillId="0" borderId="45" xfId="6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42" xfId="66" applyFont="1" applyBorder="1" applyAlignment="1">
      <alignment horizontal="center" vertical="center" textRotation="255"/>
      <protection/>
    </xf>
    <xf numFmtId="0" fontId="3" fillId="33" borderId="72" xfId="66" applyFont="1" applyFill="1" applyBorder="1" applyAlignment="1" applyProtection="1">
      <alignment vertical="center"/>
      <protection locked="0"/>
    </xf>
    <xf numFmtId="0" fontId="3" fillId="33" borderId="79" xfId="66" applyFont="1" applyFill="1" applyBorder="1" applyAlignment="1" applyProtection="1">
      <alignment vertical="center"/>
      <protection locked="0"/>
    </xf>
    <xf numFmtId="0" fontId="3" fillId="0" borderId="28" xfId="66" applyFont="1" applyBorder="1" applyAlignment="1">
      <alignment vertical="center" wrapText="1"/>
      <protection/>
    </xf>
    <xf numFmtId="0" fontId="2" fillId="0" borderId="28" xfId="66" applyFont="1" applyBorder="1" applyAlignment="1">
      <alignment vertical="center" wrapText="1"/>
      <protection/>
    </xf>
    <xf numFmtId="0" fontId="3" fillId="0" borderId="15" xfId="66" applyFont="1" applyBorder="1" applyAlignment="1">
      <alignment vertical="center" wrapText="1"/>
      <protection/>
    </xf>
    <xf numFmtId="0" fontId="2" fillId="0" borderId="15" xfId="66" applyFont="1" applyBorder="1" applyAlignment="1">
      <alignment vertical="center"/>
      <protection/>
    </xf>
    <xf numFmtId="180" fontId="2" fillId="0" borderId="43" xfId="51" applyNumberFormat="1" applyFont="1" applyBorder="1" applyAlignment="1">
      <alignment horizontal="center" vertical="center"/>
    </xf>
    <xf numFmtId="180" fontId="2" fillId="0" borderId="44" xfId="51" applyNumberFormat="1" applyFont="1" applyBorder="1" applyAlignment="1">
      <alignment horizontal="center" vertical="center"/>
    </xf>
    <xf numFmtId="180" fontId="2" fillId="0" borderId="59" xfId="51" applyNumberFormat="1" applyFont="1" applyBorder="1" applyAlignment="1">
      <alignment horizontal="center" vertical="center"/>
    </xf>
    <xf numFmtId="180" fontId="2" fillId="0" borderId="60" xfId="51" applyNumberFormat="1" applyFont="1" applyBorder="1" applyAlignment="1">
      <alignment horizontal="center" vertical="center"/>
    </xf>
    <xf numFmtId="180" fontId="2" fillId="0" borderId="61" xfId="51" applyNumberFormat="1" applyFont="1" applyBorder="1" applyAlignment="1">
      <alignment horizontal="center" vertical="center"/>
    </xf>
    <xf numFmtId="180" fontId="2" fillId="0" borderId="43" xfId="63" applyNumberFormat="1" applyFont="1" applyFill="1" applyBorder="1" applyAlignment="1" applyProtection="1">
      <alignment horizontal="center" vertical="center"/>
      <protection locked="0"/>
    </xf>
    <xf numFmtId="180" fontId="2" fillId="0" borderId="44" xfId="63" applyNumberFormat="1" applyFont="1" applyFill="1" applyBorder="1" applyAlignment="1" applyProtection="1">
      <alignment horizontal="center" vertical="center"/>
      <protection locked="0"/>
    </xf>
    <xf numFmtId="176" fontId="2" fillId="0" borderId="42" xfId="51" applyNumberFormat="1" applyFont="1" applyBorder="1" applyAlignment="1" quotePrefix="1">
      <alignment horizontal="left" vertical="center"/>
    </xf>
    <xf numFmtId="176" fontId="2" fillId="0" borderId="41" xfId="51" applyNumberFormat="1" applyFont="1" applyBorder="1" applyAlignment="1">
      <alignment horizontal="left" vertical="center"/>
    </xf>
    <xf numFmtId="0" fontId="60" fillId="0" borderId="0" xfId="66" applyFont="1">
      <alignment vertical="center"/>
      <protection/>
    </xf>
    <xf numFmtId="0" fontId="58" fillId="0" borderId="0" xfId="66" applyFont="1" applyBorder="1" applyAlignment="1" quotePrefix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2 2" xfId="64"/>
    <cellStyle name="入力" xfId="65"/>
    <cellStyle name="標準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110" zoomScaleSheetLayoutView="110" zoomScalePageLayoutView="0" workbookViewId="0" topLeftCell="A1">
      <selection activeCell="H13" sqref="H13"/>
    </sheetView>
  </sheetViews>
  <sheetFormatPr defaultColWidth="9.140625" defaultRowHeight="15"/>
  <cols>
    <col min="1" max="1" width="3.8515625" style="27" customWidth="1"/>
    <col min="2" max="2" width="4.421875" style="27" customWidth="1"/>
    <col min="3" max="9" width="9.00390625" style="27" customWidth="1"/>
    <col min="10" max="10" width="14.28125" style="27" customWidth="1"/>
    <col min="11" max="16384" width="9.00390625" style="27" customWidth="1"/>
  </cols>
  <sheetData>
    <row r="1" spans="1:15" ht="14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.75">
      <c r="A2" s="94" t="s">
        <v>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4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4.25">
      <c r="A4" s="28" t="s">
        <v>60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4.25">
      <c r="A5" s="28"/>
      <c r="B5" s="28" t="s">
        <v>61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4.25">
      <c r="A7" s="28"/>
      <c r="B7" s="28" t="s">
        <v>62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4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4.25">
      <c r="A9" s="28"/>
      <c r="B9" s="28" t="s">
        <v>63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4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4.25">
      <c r="A11" s="28"/>
      <c r="B11" s="28" t="s">
        <v>64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4.25">
      <c r="A12" s="28"/>
      <c r="B12" s="28" t="s">
        <v>65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4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4.25">
      <c r="A14" s="28"/>
      <c r="B14" s="28" t="s">
        <v>66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4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4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4.25">
      <c r="A17" s="28" t="s">
        <v>67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4.25">
      <c r="A18" s="28"/>
      <c r="B18" s="28" t="s">
        <v>68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4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4.25">
      <c r="A20" s="28"/>
      <c r="B20" s="28" t="s">
        <v>69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4.25">
      <c r="A21" s="28"/>
      <c r="B21" s="28" t="s">
        <v>70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4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4.25">
      <c r="A23" s="28"/>
      <c r="B23" s="28" t="s">
        <v>71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4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4.25">
      <c r="A25" s="28"/>
      <c r="B25" s="28" t="s">
        <v>72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28"/>
      <c r="B27" s="28" t="s">
        <v>73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4.25">
      <c r="A29" s="28"/>
      <c r="B29" s="28" t="s">
        <v>74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4.25">
      <c r="A31" s="28"/>
      <c r="B31" s="28" t="s">
        <v>75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4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4.25">
      <c r="A33" s="28"/>
      <c r="B33" s="28" t="s">
        <v>76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4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4.25">
      <c r="A35" s="28"/>
      <c r="B35" s="28" t="s">
        <v>77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4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4.25">
      <c r="A37" s="28"/>
      <c r="B37" s="28" t="s">
        <v>78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 password="A4DE" sheet="1"/>
  <mergeCells count="1">
    <mergeCell ref="A2:O2"/>
  </mergeCells>
  <printOptions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view="pageBreakPreview" zoomScale="110" zoomScaleSheetLayoutView="110" zoomScalePageLayoutView="0" workbookViewId="0" topLeftCell="A1">
      <selection activeCell="A5" sqref="A5:I5"/>
    </sheetView>
  </sheetViews>
  <sheetFormatPr defaultColWidth="9.140625" defaultRowHeight="15"/>
  <cols>
    <col min="1" max="2" width="4.28125" style="0" customWidth="1"/>
    <col min="3" max="3" width="31.421875" style="0" customWidth="1"/>
    <col min="4" max="5" width="10.140625" style="0" customWidth="1"/>
    <col min="6" max="6" width="10.28125" style="0" customWidth="1"/>
    <col min="7" max="7" width="6.7109375" style="0" customWidth="1"/>
    <col min="8" max="8" width="8.8515625" style="0" customWidth="1"/>
    <col min="9" max="9" width="9.140625" style="0" customWidth="1"/>
    <col min="10" max="12" width="4.421875" style="0" customWidth="1"/>
    <col min="13" max="13" width="11.57421875" style="0" customWidth="1"/>
  </cols>
  <sheetData>
    <row r="1" spans="6:8" ht="13.5">
      <c r="F1" t="s">
        <v>56</v>
      </c>
      <c r="G1" s="90">
        <v>8</v>
      </c>
      <c r="H1" s="86" t="s">
        <v>57</v>
      </c>
    </row>
    <row r="2" spans="1:13" ht="13.5">
      <c r="A2" s="2" t="s">
        <v>0</v>
      </c>
      <c r="B2" s="46"/>
      <c r="C2" s="46"/>
      <c r="D2" s="46"/>
      <c r="E2" s="46"/>
      <c r="F2" s="46"/>
      <c r="G2" s="46"/>
      <c r="H2" s="46"/>
      <c r="I2" s="46"/>
      <c r="J2" s="1"/>
      <c r="K2" s="1"/>
      <c r="M2" s="23"/>
    </row>
    <row r="3" spans="1:13" ht="13.5">
      <c r="A3" s="47" t="s">
        <v>22</v>
      </c>
      <c r="B3" s="46"/>
      <c r="C3" s="168"/>
      <c r="D3" s="168"/>
      <c r="E3" s="46"/>
      <c r="F3" s="46"/>
      <c r="G3" s="46"/>
      <c r="H3" s="46"/>
      <c r="I3" s="46"/>
      <c r="J3" s="1"/>
      <c r="K3" s="1"/>
      <c r="M3" s="23"/>
    </row>
    <row r="4" spans="1:13" ht="20.25">
      <c r="A4" s="169" t="s">
        <v>51</v>
      </c>
      <c r="B4" s="170"/>
      <c r="C4" s="170"/>
      <c r="D4" s="170"/>
      <c r="E4" s="170"/>
      <c r="F4" s="170"/>
      <c r="G4" s="170"/>
      <c r="H4" s="170"/>
      <c r="I4" s="170"/>
      <c r="J4" s="1"/>
      <c r="K4" s="1"/>
      <c r="M4" s="23"/>
    </row>
    <row r="5" spans="1:13" ht="15.75">
      <c r="A5" s="171"/>
      <c r="B5" s="171"/>
      <c r="C5" s="171"/>
      <c r="D5" s="171"/>
      <c r="E5" s="171"/>
      <c r="F5" s="171"/>
      <c r="G5" s="171"/>
      <c r="H5" s="171"/>
      <c r="I5" s="171"/>
      <c r="J5" s="1"/>
      <c r="K5" s="1"/>
      <c r="M5" s="23"/>
    </row>
    <row r="6" spans="1:13" ht="87" customHeight="1">
      <c r="A6" s="172" t="s">
        <v>2</v>
      </c>
      <c r="B6" s="173"/>
      <c r="C6" s="174"/>
      <c r="D6" s="178" t="s">
        <v>17</v>
      </c>
      <c r="E6" s="179"/>
      <c r="F6" s="179"/>
      <c r="G6" s="180" t="s">
        <v>18</v>
      </c>
      <c r="H6" s="182" t="s">
        <v>38</v>
      </c>
      <c r="I6" s="180" t="s">
        <v>20</v>
      </c>
      <c r="J6" s="24"/>
      <c r="K6" s="24"/>
      <c r="L6" s="25"/>
      <c r="M6" s="23"/>
    </row>
    <row r="7" spans="1:13" ht="13.5">
      <c r="A7" s="175"/>
      <c r="B7" s="176"/>
      <c r="C7" s="177"/>
      <c r="D7" s="6" t="s">
        <v>3</v>
      </c>
      <c r="E7" s="8" t="s">
        <v>4</v>
      </c>
      <c r="F7" s="68" t="s">
        <v>21</v>
      </c>
      <c r="G7" s="181"/>
      <c r="H7" s="183"/>
      <c r="I7" s="181"/>
      <c r="J7" s="24"/>
      <c r="K7" s="24"/>
      <c r="L7" s="25"/>
      <c r="M7" s="23"/>
    </row>
    <row r="8" spans="1:13" ht="13.5" customHeight="1">
      <c r="A8" s="129" t="s">
        <v>16</v>
      </c>
      <c r="B8" s="131"/>
      <c r="C8" s="132"/>
      <c r="D8" s="32" t="s">
        <v>6</v>
      </c>
      <c r="E8" s="11" t="s">
        <v>6</v>
      </c>
      <c r="F8" s="29">
        <f>IF(COUNT(F9:F18)=0,"",SUM(F9:F18))</f>
      </c>
      <c r="G8" s="74"/>
      <c r="H8" s="54">
        <f>IF(F8="","",F8)</f>
      </c>
      <c r="I8" s="75"/>
      <c r="J8" s="24"/>
      <c r="K8" s="24"/>
      <c r="L8" s="25"/>
      <c r="M8" s="34"/>
    </row>
    <row r="9" spans="1:13" ht="13.5">
      <c r="A9" s="130"/>
      <c r="B9" s="133"/>
      <c r="C9" s="67"/>
      <c r="D9" s="26"/>
      <c r="E9" s="10"/>
      <c r="F9" s="30">
        <f>IF(D9="","",D9*E9)</f>
      </c>
      <c r="G9" s="150"/>
      <c r="H9" s="151"/>
      <c r="I9" s="152"/>
      <c r="J9" s="24"/>
      <c r="K9" s="24"/>
      <c r="L9" s="25"/>
      <c r="M9" s="34"/>
    </row>
    <row r="10" spans="1:13" ht="13.5">
      <c r="A10" s="130"/>
      <c r="B10" s="133"/>
      <c r="C10" s="67"/>
      <c r="D10" s="26"/>
      <c r="E10" s="10"/>
      <c r="F10" s="30">
        <f aca="true" t="shared" si="0" ref="F10:F18">IF(D10="","",D10*E10)</f>
      </c>
      <c r="G10" s="153"/>
      <c r="H10" s="154"/>
      <c r="I10" s="155"/>
      <c r="J10" s="24"/>
      <c r="K10" s="24"/>
      <c r="L10" s="25"/>
      <c r="M10" s="34"/>
    </row>
    <row r="11" spans="1:13" ht="13.5">
      <c r="A11" s="130"/>
      <c r="B11" s="133"/>
      <c r="C11" s="67"/>
      <c r="D11" s="26"/>
      <c r="E11" s="10"/>
      <c r="F11" s="30">
        <f t="shared" si="0"/>
      </c>
      <c r="G11" s="153"/>
      <c r="H11" s="154"/>
      <c r="I11" s="155"/>
      <c r="J11" s="1"/>
      <c r="K11" s="1"/>
      <c r="M11" s="34"/>
    </row>
    <row r="12" spans="1:13" ht="13.5">
      <c r="A12" s="130"/>
      <c r="B12" s="133"/>
      <c r="C12" s="3"/>
      <c r="D12" s="26"/>
      <c r="E12" s="10"/>
      <c r="F12" s="30">
        <f t="shared" si="0"/>
      </c>
      <c r="G12" s="153"/>
      <c r="H12" s="154"/>
      <c r="I12" s="155"/>
      <c r="J12" s="1"/>
      <c r="K12" s="1"/>
      <c r="M12" s="34"/>
    </row>
    <row r="13" spans="1:13" ht="13.5">
      <c r="A13" s="130"/>
      <c r="B13" s="133"/>
      <c r="C13" s="3"/>
      <c r="D13" s="26"/>
      <c r="E13" s="10"/>
      <c r="F13" s="30">
        <f t="shared" si="0"/>
      </c>
      <c r="G13" s="153"/>
      <c r="H13" s="154"/>
      <c r="I13" s="155"/>
      <c r="J13" s="1"/>
      <c r="K13" s="1"/>
      <c r="M13" s="23"/>
    </row>
    <row r="14" spans="1:13" ht="13.5">
      <c r="A14" s="130"/>
      <c r="B14" s="133"/>
      <c r="C14" s="3"/>
      <c r="D14" s="26"/>
      <c r="E14" s="10"/>
      <c r="F14" s="30">
        <f t="shared" si="0"/>
      </c>
      <c r="G14" s="153"/>
      <c r="H14" s="154"/>
      <c r="I14" s="155"/>
      <c r="J14" s="1"/>
      <c r="K14" s="1"/>
      <c r="M14" s="23"/>
    </row>
    <row r="15" spans="1:13" ht="13.5">
      <c r="A15" s="130"/>
      <c r="B15" s="133"/>
      <c r="C15" s="3"/>
      <c r="D15" s="26"/>
      <c r="E15" s="10"/>
      <c r="F15" s="30">
        <f t="shared" si="0"/>
      </c>
      <c r="G15" s="153"/>
      <c r="H15" s="154"/>
      <c r="I15" s="155"/>
      <c r="J15" s="1"/>
      <c r="K15" s="1"/>
      <c r="M15" s="23"/>
    </row>
    <row r="16" spans="1:11" ht="13.5">
      <c r="A16" s="130"/>
      <c r="B16" s="133"/>
      <c r="C16" s="3"/>
      <c r="D16" s="26"/>
      <c r="E16" s="10"/>
      <c r="F16" s="30">
        <f t="shared" si="0"/>
      </c>
      <c r="G16" s="153"/>
      <c r="H16" s="154"/>
      <c r="I16" s="155"/>
      <c r="J16" s="1"/>
      <c r="K16" s="1"/>
    </row>
    <row r="17" spans="1:9" ht="13.5">
      <c r="A17" s="130"/>
      <c r="B17" s="133"/>
      <c r="C17" s="3"/>
      <c r="D17" s="26"/>
      <c r="E17" s="10"/>
      <c r="F17" s="30">
        <f t="shared" si="0"/>
      </c>
      <c r="G17" s="153"/>
      <c r="H17" s="154"/>
      <c r="I17" s="155"/>
    </row>
    <row r="18" spans="1:9" ht="13.5">
      <c r="A18" s="130"/>
      <c r="B18" s="134"/>
      <c r="C18" s="3"/>
      <c r="D18" s="26"/>
      <c r="E18" s="10"/>
      <c r="F18" s="30">
        <f t="shared" si="0"/>
      </c>
      <c r="G18" s="156"/>
      <c r="H18" s="154"/>
      <c r="I18" s="157"/>
    </row>
    <row r="19" spans="1:9" ht="13.5">
      <c r="A19" s="130"/>
      <c r="B19" s="158"/>
      <c r="C19" s="159"/>
      <c r="D19" s="33" t="s">
        <v>6</v>
      </c>
      <c r="E19" s="18" t="s">
        <v>6</v>
      </c>
      <c r="F19" s="31">
        <f>IF(COUNT(F20:F28)=0,"",SUM(F20:F28))</f>
      </c>
      <c r="G19" s="74"/>
      <c r="H19" s="55">
        <f>IF(F19="","",F19)</f>
      </c>
      <c r="I19" s="76"/>
    </row>
    <row r="20" spans="1:9" ht="13.5">
      <c r="A20" s="130"/>
      <c r="B20" s="160"/>
      <c r="C20" s="67"/>
      <c r="D20" s="26"/>
      <c r="E20" s="10"/>
      <c r="F20" s="30">
        <f>IF(D20="","",D20*E20)</f>
      </c>
      <c r="G20" s="150"/>
      <c r="H20" s="151"/>
      <c r="I20" s="152"/>
    </row>
    <row r="21" spans="1:9" ht="13.5">
      <c r="A21" s="130"/>
      <c r="B21" s="160"/>
      <c r="C21" s="67"/>
      <c r="D21" s="26"/>
      <c r="E21" s="10"/>
      <c r="F21" s="30">
        <f aca="true" t="shared" si="1" ref="F21:F28">IF(D21="","",D21*E21)</f>
      </c>
      <c r="G21" s="153"/>
      <c r="H21" s="154"/>
      <c r="I21" s="155"/>
    </row>
    <row r="22" spans="1:9" ht="13.5">
      <c r="A22" s="130"/>
      <c r="B22" s="160"/>
      <c r="C22" s="67"/>
      <c r="D22" s="26"/>
      <c r="E22" s="10"/>
      <c r="F22" s="30">
        <f t="shared" si="1"/>
      </c>
      <c r="G22" s="153"/>
      <c r="H22" s="154"/>
      <c r="I22" s="155"/>
    </row>
    <row r="23" spans="1:9" ht="13.5">
      <c r="A23" s="130"/>
      <c r="B23" s="160"/>
      <c r="C23" s="5"/>
      <c r="D23" s="26"/>
      <c r="E23" s="10"/>
      <c r="F23" s="30">
        <f t="shared" si="1"/>
      </c>
      <c r="G23" s="153"/>
      <c r="H23" s="154"/>
      <c r="I23" s="155"/>
    </row>
    <row r="24" spans="1:9" ht="13.5">
      <c r="A24" s="130"/>
      <c r="B24" s="160"/>
      <c r="C24" s="5"/>
      <c r="D24" s="26"/>
      <c r="E24" s="10"/>
      <c r="F24" s="30">
        <f t="shared" si="1"/>
      </c>
      <c r="G24" s="153"/>
      <c r="H24" s="154"/>
      <c r="I24" s="155"/>
    </row>
    <row r="25" spans="1:9" ht="13.5">
      <c r="A25" s="130"/>
      <c r="B25" s="160"/>
      <c r="C25" s="5"/>
      <c r="D25" s="26"/>
      <c r="E25" s="10"/>
      <c r="F25" s="30">
        <f t="shared" si="1"/>
      </c>
      <c r="G25" s="153"/>
      <c r="H25" s="154"/>
      <c r="I25" s="155"/>
    </row>
    <row r="26" spans="1:9" ht="13.5">
      <c r="A26" s="130"/>
      <c r="B26" s="160"/>
      <c r="C26" s="5"/>
      <c r="D26" s="26"/>
      <c r="E26" s="10"/>
      <c r="F26" s="30">
        <f t="shared" si="1"/>
      </c>
      <c r="G26" s="153"/>
      <c r="H26" s="154"/>
      <c r="I26" s="155"/>
    </row>
    <row r="27" spans="1:9" ht="13.5">
      <c r="A27" s="130"/>
      <c r="B27" s="160"/>
      <c r="C27" s="5"/>
      <c r="D27" s="26"/>
      <c r="E27" s="10"/>
      <c r="F27" s="30">
        <f t="shared" si="1"/>
      </c>
      <c r="G27" s="153"/>
      <c r="H27" s="154"/>
      <c r="I27" s="155"/>
    </row>
    <row r="28" spans="1:9" ht="13.5">
      <c r="A28" s="130"/>
      <c r="B28" s="161"/>
      <c r="C28" s="3"/>
      <c r="D28" s="26"/>
      <c r="E28" s="10"/>
      <c r="F28" s="30">
        <f t="shared" si="1"/>
      </c>
      <c r="G28" s="156"/>
      <c r="H28" s="154"/>
      <c r="I28" s="157"/>
    </row>
    <row r="29" spans="1:9" ht="13.5">
      <c r="A29" s="130"/>
      <c r="B29" s="158"/>
      <c r="C29" s="159"/>
      <c r="D29" s="33" t="s">
        <v>6</v>
      </c>
      <c r="E29" s="18" t="s">
        <v>6</v>
      </c>
      <c r="F29" s="31">
        <f>IF(COUNT(F30:F36)=0,"",SUM(F30:F36))</f>
      </c>
      <c r="G29" s="76"/>
      <c r="H29" s="55">
        <f>IF(F29="","",F29)</f>
      </c>
      <c r="I29" s="76"/>
    </row>
    <row r="30" spans="1:9" ht="13.5">
      <c r="A30" s="130"/>
      <c r="B30" s="133"/>
      <c r="C30" s="67"/>
      <c r="D30" s="26"/>
      <c r="E30" s="10"/>
      <c r="F30" s="30">
        <f>IF(D30="","",D30*E30)</f>
      </c>
      <c r="G30" s="162"/>
      <c r="H30" s="163"/>
      <c r="I30" s="164"/>
    </row>
    <row r="31" spans="1:9" ht="13.5">
      <c r="A31" s="130"/>
      <c r="B31" s="133"/>
      <c r="C31" s="3"/>
      <c r="D31" s="26"/>
      <c r="E31" s="10"/>
      <c r="F31" s="30">
        <f aca="true" t="shared" si="2" ref="F31:F36">IF(D31="","",D31*E31)</f>
      </c>
      <c r="G31" s="165"/>
      <c r="H31" s="166"/>
      <c r="I31" s="167"/>
    </row>
    <row r="32" spans="1:9" ht="13.5">
      <c r="A32" s="130"/>
      <c r="B32" s="133"/>
      <c r="C32" s="3"/>
      <c r="D32" s="26"/>
      <c r="E32" s="10"/>
      <c r="F32" s="30">
        <f t="shared" si="2"/>
      </c>
      <c r="G32" s="165"/>
      <c r="H32" s="166"/>
      <c r="I32" s="167"/>
    </row>
    <row r="33" spans="1:9" ht="13.5">
      <c r="A33" s="130"/>
      <c r="B33" s="133"/>
      <c r="C33" s="3"/>
      <c r="D33" s="26"/>
      <c r="E33" s="10"/>
      <c r="F33" s="30">
        <f t="shared" si="2"/>
      </c>
      <c r="G33" s="165"/>
      <c r="H33" s="166"/>
      <c r="I33" s="167"/>
    </row>
    <row r="34" spans="1:9" ht="13.5">
      <c r="A34" s="130"/>
      <c r="B34" s="133"/>
      <c r="C34" s="3"/>
      <c r="D34" s="26"/>
      <c r="E34" s="10"/>
      <c r="F34" s="30">
        <f t="shared" si="2"/>
      </c>
      <c r="G34" s="165"/>
      <c r="H34" s="166"/>
      <c r="I34" s="167"/>
    </row>
    <row r="35" spans="1:9" ht="13.5">
      <c r="A35" s="130"/>
      <c r="B35" s="133"/>
      <c r="C35" s="3"/>
      <c r="D35" s="26"/>
      <c r="E35" s="10"/>
      <c r="F35" s="30">
        <f t="shared" si="2"/>
      </c>
      <c r="G35" s="165"/>
      <c r="H35" s="166"/>
      <c r="I35" s="167"/>
    </row>
    <row r="36" spans="1:9" ht="14.25" thickBot="1">
      <c r="A36" s="130"/>
      <c r="B36" s="133"/>
      <c r="C36" s="3"/>
      <c r="D36" s="26"/>
      <c r="E36" s="10"/>
      <c r="F36" s="30">
        <f t="shared" si="2"/>
      </c>
      <c r="G36" s="165"/>
      <c r="H36" s="166"/>
      <c r="I36" s="167"/>
    </row>
    <row r="37" spans="1:9" ht="21.75" customHeight="1" thickBot="1" thickTop="1">
      <c r="A37" s="114"/>
      <c r="B37" s="148" t="s">
        <v>23</v>
      </c>
      <c r="C37" s="149"/>
      <c r="D37" s="62"/>
      <c r="E37" s="62"/>
      <c r="F37" s="92">
        <f>IF(COUNT(F8,F19,F29)=0,"",SUM(F8,F19,F29))</f>
      </c>
      <c r="G37" s="63"/>
      <c r="H37" s="64">
        <f>IF(COUNT(H8,H19,H29)=0,"",ROUNDDOWN(SUM(H29,H19,H8),0))</f>
      </c>
      <c r="I37" s="64">
        <f>IF(AND(COUNT(H37)=0,COUNT(I8,I19,I29)=0)=TRUE,0,SUM(I29,I19,I8))</f>
        <v>0</v>
      </c>
    </row>
    <row r="38" spans="1:11" ht="20.25" customHeight="1" thickTop="1">
      <c r="A38" s="114"/>
      <c r="B38" s="136" t="s">
        <v>49</v>
      </c>
      <c r="C38" s="137"/>
      <c r="D38" s="137"/>
      <c r="E38" s="137"/>
      <c r="F38" s="138"/>
      <c r="G38" s="59"/>
      <c r="H38" s="60">
        <f>IF(H37="","",ROUNDDOWN(H37*1/2,0))</f>
      </c>
      <c r="I38" s="61" t="s">
        <v>25</v>
      </c>
      <c r="K38" s="73"/>
    </row>
    <row r="39" spans="1:9" ht="37.5" customHeight="1" thickBot="1">
      <c r="A39" s="115"/>
      <c r="B39" s="139" t="s">
        <v>50</v>
      </c>
      <c r="C39" s="140"/>
      <c r="D39" s="140"/>
      <c r="E39" s="140"/>
      <c r="F39" s="141"/>
      <c r="G39" s="52"/>
      <c r="H39" s="56">
        <f>IF(H38="","",IF(H38-I37&lt;0,0,IF(H38-I37&gt;300000,300000,ROUNDDOWN(H38-I37,0))))</f>
      </c>
      <c r="I39" s="53" t="s">
        <v>25</v>
      </c>
    </row>
    <row r="40" spans="1:9" ht="14.25" thickTop="1">
      <c r="A40" s="142" t="s">
        <v>10</v>
      </c>
      <c r="B40" s="146"/>
      <c r="C40" s="147"/>
      <c r="D40" s="20" t="s">
        <v>6</v>
      </c>
      <c r="E40" s="13" t="s">
        <v>6</v>
      </c>
      <c r="F40" s="93">
        <f>IF(COUNT(F41:F52)=0,"",SUM(F41:F52))</f>
      </c>
      <c r="G40" s="107"/>
      <c r="H40" s="108"/>
      <c r="I40" s="109"/>
    </row>
    <row r="41" spans="1:9" ht="13.5">
      <c r="A41" s="143"/>
      <c r="B41" s="113"/>
      <c r="C41" s="43"/>
      <c r="D41" s="17"/>
      <c r="E41" s="9"/>
      <c r="F41" s="30">
        <f aca="true" t="shared" si="3" ref="F41:F51">IF(D41="","",D41*E41)</f>
      </c>
      <c r="G41" s="107"/>
      <c r="H41" s="108"/>
      <c r="I41" s="109"/>
    </row>
    <row r="42" spans="1:9" ht="13.5">
      <c r="A42" s="143"/>
      <c r="B42" s="113"/>
      <c r="C42" s="43"/>
      <c r="D42" s="16"/>
      <c r="E42" s="10"/>
      <c r="F42" s="30">
        <f t="shared" si="3"/>
      </c>
      <c r="G42" s="107"/>
      <c r="H42" s="108"/>
      <c r="I42" s="109"/>
    </row>
    <row r="43" spans="1:9" ht="13.5">
      <c r="A43" s="143"/>
      <c r="B43" s="113"/>
      <c r="C43" s="43"/>
      <c r="D43" s="16"/>
      <c r="E43" s="10"/>
      <c r="F43" s="30">
        <f t="shared" si="3"/>
      </c>
      <c r="G43" s="107"/>
      <c r="H43" s="108"/>
      <c r="I43" s="109"/>
    </row>
    <row r="44" spans="1:9" ht="13.5">
      <c r="A44" s="143"/>
      <c r="B44" s="113"/>
      <c r="C44" s="43"/>
      <c r="D44" s="16"/>
      <c r="E44" s="10"/>
      <c r="F44" s="30">
        <f t="shared" si="3"/>
      </c>
      <c r="G44" s="107"/>
      <c r="H44" s="108"/>
      <c r="I44" s="109"/>
    </row>
    <row r="45" spans="1:9" ht="13.5">
      <c r="A45" s="143"/>
      <c r="B45" s="113"/>
      <c r="C45" s="43"/>
      <c r="D45" s="16"/>
      <c r="E45" s="10"/>
      <c r="F45" s="30">
        <f t="shared" si="3"/>
      </c>
      <c r="G45" s="107"/>
      <c r="H45" s="108"/>
      <c r="I45" s="109"/>
    </row>
    <row r="46" spans="1:9" ht="13.5">
      <c r="A46" s="143"/>
      <c r="B46" s="113"/>
      <c r="C46" s="43"/>
      <c r="D46" s="16"/>
      <c r="E46" s="10"/>
      <c r="F46" s="30">
        <f t="shared" si="3"/>
      </c>
      <c r="G46" s="107"/>
      <c r="H46" s="108"/>
      <c r="I46" s="109"/>
    </row>
    <row r="47" spans="1:9" ht="13.5">
      <c r="A47" s="143"/>
      <c r="B47" s="69"/>
      <c r="C47" s="43"/>
      <c r="D47" s="16"/>
      <c r="E47" s="10"/>
      <c r="F47" s="30">
        <f t="shared" si="3"/>
      </c>
      <c r="G47" s="107"/>
      <c r="H47" s="108"/>
      <c r="I47" s="109"/>
    </row>
    <row r="48" spans="1:9" ht="13.5">
      <c r="A48" s="143"/>
      <c r="B48" s="69"/>
      <c r="C48" s="43"/>
      <c r="D48" s="16"/>
      <c r="E48" s="10"/>
      <c r="F48" s="30">
        <f t="shared" si="3"/>
      </c>
      <c r="G48" s="107"/>
      <c r="H48" s="108"/>
      <c r="I48" s="109"/>
    </row>
    <row r="49" spans="1:9" ht="13.5">
      <c r="A49" s="143"/>
      <c r="B49" s="113"/>
      <c r="C49" s="43"/>
      <c r="D49" s="16"/>
      <c r="E49" s="10"/>
      <c r="F49" s="30">
        <f t="shared" si="3"/>
      </c>
      <c r="G49" s="107"/>
      <c r="H49" s="108"/>
      <c r="I49" s="109"/>
    </row>
    <row r="50" spans="1:9" ht="13.5">
      <c r="A50" s="143"/>
      <c r="B50" s="113"/>
      <c r="C50" s="43"/>
      <c r="D50" s="16"/>
      <c r="E50" s="10"/>
      <c r="F50" s="30">
        <f t="shared" si="3"/>
      </c>
      <c r="G50" s="107"/>
      <c r="H50" s="108"/>
      <c r="I50" s="109"/>
    </row>
    <row r="51" spans="1:9" ht="13.5">
      <c r="A51" s="143"/>
      <c r="B51" s="113"/>
      <c r="C51" s="43"/>
      <c r="D51" s="16"/>
      <c r="E51" s="10"/>
      <c r="F51" s="30">
        <f t="shared" si="3"/>
      </c>
      <c r="G51" s="107"/>
      <c r="H51" s="108"/>
      <c r="I51" s="109"/>
    </row>
    <row r="52" spans="1:9" ht="13.5">
      <c r="A52" s="143"/>
      <c r="B52" s="135"/>
      <c r="C52" s="43"/>
      <c r="D52" s="16"/>
      <c r="E52" s="10"/>
      <c r="F52" s="30">
        <f>IF(D52="","",D52*E52)</f>
      </c>
      <c r="G52" s="107"/>
      <c r="H52" s="108"/>
      <c r="I52" s="109"/>
    </row>
    <row r="53" spans="1:9" ht="13.5">
      <c r="A53" s="143"/>
      <c r="B53" s="144"/>
      <c r="C53" s="145"/>
      <c r="D53" s="116" t="s">
        <v>26</v>
      </c>
      <c r="E53" s="117"/>
      <c r="F53" s="71">
        <f>IF(COUNT(F40)=0,"",SUM(F40))</f>
      </c>
      <c r="G53" s="107"/>
      <c r="H53" s="108"/>
      <c r="I53" s="109"/>
    </row>
    <row r="54" spans="1:9" ht="13.5">
      <c r="A54" s="118" t="s">
        <v>27</v>
      </c>
      <c r="B54" s="119"/>
      <c r="C54" s="120"/>
      <c r="D54" s="121">
        <f>IF(COUNT(F37,F53)=0,"",SUM(F37,F53))</f>
      </c>
      <c r="E54" s="122"/>
      <c r="F54" s="123"/>
      <c r="G54" s="107"/>
      <c r="H54" s="108"/>
      <c r="I54" s="109"/>
    </row>
    <row r="55" spans="1:9" ht="13.5">
      <c r="A55" s="124" t="s">
        <v>11</v>
      </c>
      <c r="B55" s="125"/>
      <c r="C55" s="126"/>
      <c r="D55" s="127">
        <f>IF(COUNT(D54)=0,"",ROUNDDOWN(D54*G1/100,3))</f>
      </c>
      <c r="E55" s="128"/>
      <c r="F55" s="128"/>
      <c r="G55" s="107"/>
      <c r="H55" s="108"/>
      <c r="I55" s="109"/>
    </row>
    <row r="56" spans="1:9" ht="13.5">
      <c r="A56" s="104" t="s">
        <v>12</v>
      </c>
      <c r="B56" s="105"/>
      <c r="C56" s="106"/>
      <c r="D56" s="97"/>
      <c r="E56" s="98"/>
      <c r="F56" s="98"/>
      <c r="G56" s="107"/>
      <c r="H56" s="108"/>
      <c r="I56" s="109"/>
    </row>
    <row r="57" spans="1:9" ht="13.5">
      <c r="A57" s="99" t="s">
        <v>13</v>
      </c>
      <c r="B57" s="100"/>
      <c r="C57" s="101"/>
      <c r="D57" s="102">
        <f>IF(COUNT(D54:F55)=0,"",SUM(D54:F55))</f>
      </c>
      <c r="E57" s="103"/>
      <c r="F57" s="103"/>
      <c r="G57" s="110"/>
      <c r="H57" s="111"/>
      <c r="I57" s="112"/>
    </row>
    <row r="58" spans="1:9" ht="13.5">
      <c r="A58" s="78"/>
      <c r="B58" s="79"/>
      <c r="C58" s="79"/>
      <c r="D58" s="80"/>
      <c r="E58" s="80"/>
      <c r="F58" s="82" t="s">
        <v>52</v>
      </c>
      <c r="G58" s="95" t="s">
        <v>55</v>
      </c>
      <c r="H58" s="96"/>
      <c r="I58" s="81"/>
    </row>
    <row r="59" spans="1:9" ht="13.5">
      <c r="A59" s="85" t="s">
        <v>54</v>
      </c>
      <c r="B59" s="2"/>
      <c r="C59" s="1"/>
      <c r="D59" s="1"/>
      <c r="E59" s="1"/>
      <c r="F59" s="1"/>
      <c r="G59" s="1"/>
      <c r="H59" s="1"/>
      <c r="I59" s="1"/>
    </row>
    <row r="60" spans="1:9" ht="13.5">
      <c r="A60" s="85"/>
      <c r="B60" s="2"/>
      <c r="C60" s="1"/>
      <c r="D60" s="1"/>
      <c r="E60" s="1"/>
      <c r="F60" s="1"/>
      <c r="G60" s="1"/>
      <c r="H60" s="218" t="s">
        <v>79</v>
      </c>
      <c r="I60" s="1"/>
    </row>
    <row r="61" ht="13.5">
      <c r="A61" s="2" t="s">
        <v>7</v>
      </c>
    </row>
    <row r="62" ht="13.5">
      <c r="A62" s="2" t="s">
        <v>14</v>
      </c>
    </row>
    <row r="63" ht="13.5">
      <c r="A63" s="2" t="s">
        <v>8</v>
      </c>
    </row>
  </sheetData>
  <sheetProtection password="A4DE" sheet="1"/>
  <mergeCells count="38">
    <mergeCell ref="C3:D3"/>
    <mergeCell ref="A4:I4"/>
    <mergeCell ref="A5:I5"/>
    <mergeCell ref="A6:C7"/>
    <mergeCell ref="D6:F6"/>
    <mergeCell ref="G6:G7"/>
    <mergeCell ref="H6:H7"/>
    <mergeCell ref="I6:I7"/>
    <mergeCell ref="G9:I18"/>
    <mergeCell ref="B19:C19"/>
    <mergeCell ref="B20:B28"/>
    <mergeCell ref="G20:I28"/>
    <mergeCell ref="B29:C29"/>
    <mergeCell ref="B30:B36"/>
    <mergeCell ref="G30:I36"/>
    <mergeCell ref="A8:A36"/>
    <mergeCell ref="B8:C8"/>
    <mergeCell ref="B9:B18"/>
    <mergeCell ref="B49:B52"/>
    <mergeCell ref="B38:F38"/>
    <mergeCell ref="B39:F39"/>
    <mergeCell ref="A40:A53"/>
    <mergeCell ref="B53:C53"/>
    <mergeCell ref="B40:C40"/>
    <mergeCell ref="B37:C37"/>
    <mergeCell ref="A37:A39"/>
    <mergeCell ref="D53:E53"/>
    <mergeCell ref="A54:C54"/>
    <mergeCell ref="D54:F54"/>
    <mergeCell ref="A55:C55"/>
    <mergeCell ref="D55:F55"/>
    <mergeCell ref="G58:H58"/>
    <mergeCell ref="D56:F56"/>
    <mergeCell ref="A57:C57"/>
    <mergeCell ref="D57:F57"/>
    <mergeCell ref="A56:C56"/>
    <mergeCell ref="G40:I57"/>
    <mergeCell ref="B41:B46"/>
  </mergeCells>
  <printOptions/>
  <pageMargins left="0.984251968503937" right="0.5905511811023623" top="0.7874015748031497" bottom="0.5905511811023623" header="0.31496062992125984" footer="0.31496062992125984"/>
  <pageSetup blackAndWhite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"/>
  <sheetViews>
    <sheetView showGridLines="0" view="pageBreakPreview" zoomScale="110" zoomScaleSheetLayoutView="110" zoomScalePageLayoutView="0" workbookViewId="0" topLeftCell="A109">
      <selection activeCell="H123" sqref="H123"/>
    </sheetView>
  </sheetViews>
  <sheetFormatPr defaultColWidth="9.140625" defaultRowHeight="15"/>
  <cols>
    <col min="1" max="2" width="4.28125" style="0" customWidth="1"/>
    <col min="3" max="3" width="30.421875" style="0" customWidth="1"/>
    <col min="4" max="5" width="7.57421875" style="0" customWidth="1"/>
    <col min="8" max="8" width="10.57421875" style="0" customWidth="1"/>
    <col min="9" max="9" width="11.57421875" style="0" customWidth="1"/>
    <col min="10" max="12" width="4.421875" style="0" customWidth="1"/>
    <col min="13" max="13" width="11.57421875" style="0" customWidth="1"/>
  </cols>
  <sheetData>
    <row r="1" spans="6:8" ht="13.5">
      <c r="F1" t="s">
        <v>56</v>
      </c>
      <c r="G1" s="90">
        <v>8</v>
      </c>
      <c r="H1" s="86" t="s">
        <v>57</v>
      </c>
    </row>
    <row r="2" spans="1:13" ht="13.5">
      <c r="A2" s="2" t="s">
        <v>0</v>
      </c>
      <c r="B2" s="46"/>
      <c r="C2" s="46"/>
      <c r="D2" s="46"/>
      <c r="E2" s="46"/>
      <c r="F2" s="46"/>
      <c r="G2" s="46"/>
      <c r="H2" s="46"/>
      <c r="I2" s="46"/>
      <c r="J2" s="1"/>
      <c r="K2" s="1"/>
      <c r="M2" s="23"/>
    </row>
    <row r="3" spans="1:13" ht="13.5">
      <c r="A3" s="47" t="s">
        <v>22</v>
      </c>
      <c r="B3" s="46"/>
      <c r="C3" s="168"/>
      <c r="D3" s="168"/>
      <c r="E3" s="46"/>
      <c r="F3" s="46"/>
      <c r="G3" s="46"/>
      <c r="H3" s="46"/>
      <c r="I3" s="46"/>
      <c r="J3" s="1"/>
      <c r="K3" s="1"/>
      <c r="M3" s="23"/>
    </row>
    <row r="4" spans="1:13" ht="20.25">
      <c r="A4" s="170" t="s">
        <v>1</v>
      </c>
      <c r="B4" s="170"/>
      <c r="C4" s="170"/>
      <c r="D4" s="170"/>
      <c r="E4" s="170"/>
      <c r="F4" s="170"/>
      <c r="G4" s="170"/>
      <c r="H4" s="170"/>
      <c r="I4" s="170"/>
      <c r="J4" s="1"/>
      <c r="K4" s="1"/>
      <c r="M4" s="23"/>
    </row>
    <row r="5" spans="1:13" ht="15.75">
      <c r="A5" s="171"/>
      <c r="B5" s="171"/>
      <c r="C5" s="171"/>
      <c r="D5" s="171"/>
      <c r="E5" s="171"/>
      <c r="F5" s="171"/>
      <c r="G5" s="171"/>
      <c r="H5" s="171"/>
      <c r="I5" s="171"/>
      <c r="J5" s="1"/>
      <c r="K5" s="1"/>
      <c r="M5" s="23"/>
    </row>
    <row r="6" spans="1:13" ht="51.75" customHeight="1">
      <c r="A6" s="172"/>
      <c r="B6" s="173"/>
      <c r="C6" s="174"/>
      <c r="D6" s="178" t="s">
        <v>17</v>
      </c>
      <c r="E6" s="179"/>
      <c r="F6" s="179"/>
      <c r="G6" s="199" t="s">
        <v>18</v>
      </c>
      <c r="H6" s="182" t="s">
        <v>19</v>
      </c>
      <c r="I6" s="180" t="s">
        <v>20</v>
      </c>
      <c r="J6" s="24"/>
      <c r="K6" s="24"/>
      <c r="L6" s="25"/>
      <c r="M6" s="23"/>
    </row>
    <row r="7" spans="1:13" ht="13.5">
      <c r="A7" s="175"/>
      <c r="B7" s="176"/>
      <c r="C7" s="177"/>
      <c r="D7" s="6" t="s">
        <v>3</v>
      </c>
      <c r="E7" s="8" t="s">
        <v>4</v>
      </c>
      <c r="F7" s="45" t="s">
        <v>21</v>
      </c>
      <c r="G7" s="200"/>
      <c r="H7" s="183"/>
      <c r="I7" s="181"/>
      <c r="J7" s="24"/>
      <c r="K7" s="24"/>
      <c r="L7" s="25"/>
      <c r="M7" s="23"/>
    </row>
    <row r="8" spans="1:13" ht="13.5" customHeight="1">
      <c r="A8" s="129" t="s">
        <v>16</v>
      </c>
      <c r="B8" s="198"/>
      <c r="C8" s="132"/>
      <c r="D8" s="32" t="s">
        <v>6</v>
      </c>
      <c r="E8" s="11" t="s">
        <v>6</v>
      </c>
      <c r="F8" s="91">
        <f>IF(COUNT(F9:F18)=0,"",SUM(F9:F18))</f>
      </c>
      <c r="G8" s="89"/>
      <c r="H8" s="54">
        <f>IF(F8="","",F8)</f>
      </c>
      <c r="I8" s="75"/>
      <c r="J8" s="24"/>
      <c r="K8" s="24"/>
      <c r="L8" s="25"/>
      <c r="M8" s="34"/>
    </row>
    <row r="9" spans="1:13" ht="13.5">
      <c r="A9" s="130"/>
      <c r="B9" s="133"/>
      <c r="C9" s="3"/>
      <c r="D9" s="26"/>
      <c r="E9" s="10"/>
      <c r="F9" s="30">
        <f>IF(D9="","",D9*E9)</f>
      </c>
      <c r="G9" s="150"/>
      <c r="H9" s="151"/>
      <c r="I9" s="152"/>
      <c r="J9" s="24"/>
      <c r="K9" s="24"/>
      <c r="L9" s="25"/>
      <c r="M9" s="34"/>
    </row>
    <row r="10" spans="1:13" ht="13.5">
      <c r="A10" s="130"/>
      <c r="B10" s="133"/>
      <c r="C10" s="3"/>
      <c r="D10" s="26"/>
      <c r="E10" s="10"/>
      <c r="F10" s="30">
        <f aca="true" t="shared" si="0" ref="F10:F18">IF(D10="","",D10*E10)</f>
      </c>
      <c r="G10" s="153"/>
      <c r="H10" s="154"/>
      <c r="I10" s="155"/>
      <c r="J10" s="24"/>
      <c r="K10" s="24"/>
      <c r="L10" s="25"/>
      <c r="M10" s="34"/>
    </row>
    <row r="11" spans="1:13" ht="13.5">
      <c r="A11" s="130"/>
      <c r="B11" s="133"/>
      <c r="C11" s="3"/>
      <c r="D11" s="26"/>
      <c r="E11" s="10"/>
      <c r="F11" s="30">
        <f t="shared" si="0"/>
      </c>
      <c r="G11" s="153"/>
      <c r="H11" s="154"/>
      <c r="I11" s="155"/>
      <c r="J11" s="1"/>
      <c r="K11" s="1"/>
      <c r="M11" s="34"/>
    </row>
    <row r="12" spans="1:13" ht="13.5">
      <c r="A12" s="130"/>
      <c r="B12" s="133"/>
      <c r="C12" s="3"/>
      <c r="D12" s="26"/>
      <c r="E12" s="10"/>
      <c r="F12" s="30">
        <f t="shared" si="0"/>
      </c>
      <c r="G12" s="153"/>
      <c r="H12" s="154"/>
      <c r="I12" s="155"/>
      <c r="J12" s="1"/>
      <c r="K12" s="1"/>
      <c r="M12" s="34"/>
    </row>
    <row r="13" spans="1:13" ht="13.5">
      <c r="A13" s="130"/>
      <c r="B13" s="133"/>
      <c r="C13" s="3"/>
      <c r="D13" s="26"/>
      <c r="E13" s="10"/>
      <c r="F13" s="30">
        <f t="shared" si="0"/>
      </c>
      <c r="G13" s="153"/>
      <c r="H13" s="154"/>
      <c r="I13" s="155"/>
      <c r="J13" s="1"/>
      <c r="K13" s="1"/>
      <c r="M13" s="23"/>
    </row>
    <row r="14" spans="1:13" ht="13.5">
      <c r="A14" s="130"/>
      <c r="B14" s="133"/>
      <c r="C14" s="3"/>
      <c r="D14" s="26"/>
      <c r="E14" s="10"/>
      <c r="F14" s="30">
        <f t="shared" si="0"/>
      </c>
      <c r="G14" s="153"/>
      <c r="H14" s="154"/>
      <c r="I14" s="155"/>
      <c r="J14" s="1"/>
      <c r="K14" s="1"/>
      <c r="M14" s="23"/>
    </row>
    <row r="15" spans="1:13" ht="13.5">
      <c r="A15" s="130"/>
      <c r="B15" s="133"/>
      <c r="C15" s="3"/>
      <c r="D15" s="26"/>
      <c r="E15" s="10"/>
      <c r="F15" s="30">
        <f t="shared" si="0"/>
      </c>
      <c r="G15" s="153"/>
      <c r="H15" s="154"/>
      <c r="I15" s="155"/>
      <c r="J15" s="1"/>
      <c r="K15" s="1"/>
      <c r="M15" s="23"/>
    </row>
    <row r="16" spans="1:11" ht="13.5">
      <c r="A16" s="130"/>
      <c r="B16" s="133"/>
      <c r="C16" s="3"/>
      <c r="D16" s="26"/>
      <c r="E16" s="10"/>
      <c r="F16" s="30">
        <f t="shared" si="0"/>
      </c>
      <c r="G16" s="153"/>
      <c r="H16" s="154"/>
      <c r="I16" s="155"/>
      <c r="J16" s="1"/>
      <c r="K16" s="1"/>
    </row>
    <row r="17" spans="1:9" ht="13.5">
      <c r="A17" s="130"/>
      <c r="B17" s="133"/>
      <c r="C17" s="3"/>
      <c r="D17" s="26"/>
      <c r="E17" s="10"/>
      <c r="F17" s="30">
        <f t="shared" si="0"/>
      </c>
      <c r="G17" s="153"/>
      <c r="H17" s="154"/>
      <c r="I17" s="155"/>
    </row>
    <row r="18" spans="1:9" ht="13.5">
      <c r="A18" s="130"/>
      <c r="B18" s="134"/>
      <c r="C18" s="3"/>
      <c r="D18" s="26"/>
      <c r="E18" s="10"/>
      <c r="F18" s="30">
        <f t="shared" si="0"/>
      </c>
      <c r="G18" s="156"/>
      <c r="H18" s="154"/>
      <c r="I18" s="157"/>
    </row>
    <row r="19" spans="1:9" ht="13.5">
      <c r="A19" s="130"/>
      <c r="B19" s="188"/>
      <c r="C19" s="159"/>
      <c r="D19" s="33" t="s">
        <v>6</v>
      </c>
      <c r="E19" s="18" t="s">
        <v>6</v>
      </c>
      <c r="F19" s="31">
        <f>IF(COUNT(F20:F28)=0,"",SUM(F20:F28))</f>
      </c>
      <c r="G19" s="76"/>
      <c r="H19" s="55">
        <f>IF(F19="","",F19)</f>
      </c>
      <c r="I19" s="76"/>
    </row>
    <row r="20" spans="1:9" ht="13.5">
      <c r="A20" s="130"/>
      <c r="B20" s="160"/>
      <c r="C20" s="3"/>
      <c r="D20" s="26"/>
      <c r="E20" s="10"/>
      <c r="F20" s="30">
        <f>IF(D20="","",D20*E20)</f>
      </c>
      <c r="G20" s="150"/>
      <c r="H20" s="151"/>
      <c r="I20" s="152"/>
    </row>
    <row r="21" spans="1:9" ht="13.5">
      <c r="A21" s="130"/>
      <c r="B21" s="160"/>
      <c r="C21" s="3"/>
      <c r="D21" s="26"/>
      <c r="E21" s="10"/>
      <c r="F21" s="30">
        <f aca="true" t="shared" si="1" ref="F21:F28">IF(D21="","",D21*E21)</f>
      </c>
      <c r="G21" s="153"/>
      <c r="H21" s="154"/>
      <c r="I21" s="155"/>
    </row>
    <row r="22" spans="1:9" ht="13.5">
      <c r="A22" s="130"/>
      <c r="B22" s="160"/>
      <c r="C22" s="5"/>
      <c r="D22" s="26"/>
      <c r="E22" s="10"/>
      <c r="F22" s="30">
        <f t="shared" si="1"/>
      </c>
      <c r="G22" s="153"/>
      <c r="H22" s="154"/>
      <c r="I22" s="155"/>
    </row>
    <row r="23" spans="1:9" ht="13.5">
      <c r="A23" s="130"/>
      <c r="B23" s="160"/>
      <c r="C23" s="5"/>
      <c r="D23" s="26"/>
      <c r="E23" s="10"/>
      <c r="F23" s="30">
        <f t="shared" si="1"/>
      </c>
      <c r="G23" s="153"/>
      <c r="H23" s="154"/>
      <c r="I23" s="155"/>
    </row>
    <row r="24" spans="1:9" ht="13.5">
      <c r="A24" s="130"/>
      <c r="B24" s="160"/>
      <c r="C24" s="5"/>
      <c r="D24" s="26"/>
      <c r="E24" s="10"/>
      <c r="F24" s="30">
        <f t="shared" si="1"/>
      </c>
      <c r="G24" s="153"/>
      <c r="H24" s="154"/>
      <c r="I24" s="155"/>
    </row>
    <row r="25" spans="1:9" ht="13.5">
      <c r="A25" s="130"/>
      <c r="B25" s="160"/>
      <c r="C25" s="5"/>
      <c r="D25" s="26"/>
      <c r="E25" s="10"/>
      <c r="F25" s="30">
        <f t="shared" si="1"/>
      </c>
      <c r="G25" s="153"/>
      <c r="H25" s="154"/>
      <c r="I25" s="155"/>
    </row>
    <row r="26" spans="1:9" ht="13.5">
      <c r="A26" s="130"/>
      <c r="B26" s="160"/>
      <c r="C26" s="5"/>
      <c r="D26" s="26"/>
      <c r="E26" s="10"/>
      <c r="F26" s="30">
        <f t="shared" si="1"/>
      </c>
      <c r="G26" s="153"/>
      <c r="H26" s="154"/>
      <c r="I26" s="155"/>
    </row>
    <row r="27" spans="1:9" ht="13.5">
      <c r="A27" s="130"/>
      <c r="B27" s="160"/>
      <c r="C27" s="5"/>
      <c r="D27" s="26"/>
      <c r="E27" s="10"/>
      <c r="F27" s="30">
        <f t="shared" si="1"/>
      </c>
      <c r="G27" s="153"/>
      <c r="H27" s="154"/>
      <c r="I27" s="155"/>
    </row>
    <row r="28" spans="1:9" ht="13.5">
      <c r="A28" s="130"/>
      <c r="B28" s="161"/>
      <c r="C28" s="3"/>
      <c r="D28" s="26"/>
      <c r="E28" s="10"/>
      <c r="F28" s="30">
        <f t="shared" si="1"/>
      </c>
      <c r="G28" s="156"/>
      <c r="H28" s="154"/>
      <c r="I28" s="157"/>
    </row>
    <row r="29" spans="1:9" ht="13.5">
      <c r="A29" s="130"/>
      <c r="B29" s="188"/>
      <c r="C29" s="159"/>
      <c r="D29" s="33" t="s">
        <v>6</v>
      </c>
      <c r="E29" s="18" t="s">
        <v>6</v>
      </c>
      <c r="F29" s="31">
        <f>IF(COUNT(F30:F39)=0,"",SUM(F30:F39))</f>
      </c>
      <c r="G29" s="76"/>
      <c r="H29" s="55">
        <f>IF(F29="","",F29)</f>
      </c>
      <c r="I29" s="76"/>
    </row>
    <row r="30" spans="1:9" ht="13.5">
      <c r="A30" s="130"/>
      <c r="B30" s="133"/>
      <c r="C30" s="3"/>
      <c r="D30" s="26"/>
      <c r="E30" s="10"/>
      <c r="F30" s="30">
        <f>IF(D30="","",D30*E30)</f>
      </c>
      <c r="G30" s="162"/>
      <c r="H30" s="163"/>
      <c r="I30" s="164"/>
    </row>
    <row r="31" spans="1:9" ht="13.5">
      <c r="A31" s="130"/>
      <c r="B31" s="133"/>
      <c r="C31" s="3"/>
      <c r="D31" s="26"/>
      <c r="E31" s="10"/>
      <c r="F31" s="30">
        <f aca="true" t="shared" si="2" ref="F31:F39">IF(D31="","",D31*E31)</f>
      </c>
      <c r="G31" s="165"/>
      <c r="H31" s="166"/>
      <c r="I31" s="167"/>
    </row>
    <row r="32" spans="1:9" ht="13.5">
      <c r="A32" s="130"/>
      <c r="B32" s="133"/>
      <c r="C32" s="3"/>
      <c r="D32" s="26"/>
      <c r="E32" s="10"/>
      <c r="F32" s="30">
        <f t="shared" si="2"/>
      </c>
      <c r="G32" s="165"/>
      <c r="H32" s="166"/>
      <c r="I32" s="167"/>
    </row>
    <row r="33" spans="1:9" ht="13.5">
      <c r="A33" s="130"/>
      <c r="B33" s="133"/>
      <c r="C33" s="3"/>
      <c r="D33" s="26"/>
      <c r="E33" s="10"/>
      <c r="F33" s="30">
        <f t="shared" si="2"/>
      </c>
      <c r="G33" s="165"/>
      <c r="H33" s="166"/>
      <c r="I33" s="167"/>
    </row>
    <row r="34" spans="1:9" ht="13.5">
      <c r="A34" s="130"/>
      <c r="B34" s="133"/>
      <c r="C34" s="3"/>
      <c r="D34" s="26"/>
      <c r="E34" s="10"/>
      <c r="F34" s="30">
        <f t="shared" si="2"/>
      </c>
      <c r="G34" s="165"/>
      <c r="H34" s="166"/>
      <c r="I34" s="167"/>
    </row>
    <row r="35" spans="1:9" ht="13.5">
      <c r="A35" s="130"/>
      <c r="B35" s="133"/>
      <c r="C35" s="3"/>
      <c r="D35" s="26"/>
      <c r="E35" s="10"/>
      <c r="F35" s="30">
        <f t="shared" si="2"/>
      </c>
      <c r="G35" s="165"/>
      <c r="H35" s="166"/>
      <c r="I35" s="167"/>
    </row>
    <row r="36" spans="1:9" ht="13.5">
      <c r="A36" s="130"/>
      <c r="B36" s="133"/>
      <c r="C36" s="3"/>
      <c r="D36" s="26"/>
      <c r="E36" s="10"/>
      <c r="F36" s="30">
        <f t="shared" si="2"/>
      </c>
      <c r="G36" s="165"/>
      <c r="H36" s="166"/>
      <c r="I36" s="167"/>
    </row>
    <row r="37" spans="1:9" ht="13.5">
      <c r="A37" s="130"/>
      <c r="B37" s="133"/>
      <c r="C37" s="3"/>
      <c r="D37" s="26"/>
      <c r="E37" s="10"/>
      <c r="F37" s="30">
        <f t="shared" si="2"/>
      </c>
      <c r="G37" s="165"/>
      <c r="H37" s="166"/>
      <c r="I37" s="167"/>
    </row>
    <row r="38" spans="1:9" ht="13.5">
      <c r="A38" s="130"/>
      <c r="B38" s="133"/>
      <c r="C38" s="3"/>
      <c r="D38" s="26"/>
      <c r="E38" s="10"/>
      <c r="F38" s="30">
        <f t="shared" si="2"/>
      </c>
      <c r="G38" s="165"/>
      <c r="H38" s="166"/>
      <c r="I38" s="167"/>
    </row>
    <row r="39" spans="1:9" ht="13.5">
      <c r="A39" s="130"/>
      <c r="B39" s="134"/>
      <c r="C39" s="3"/>
      <c r="D39" s="26"/>
      <c r="E39" s="10"/>
      <c r="F39" s="30">
        <f t="shared" si="2"/>
      </c>
      <c r="G39" s="189"/>
      <c r="H39" s="166"/>
      <c r="I39" s="191"/>
    </row>
    <row r="40" spans="1:9" ht="13.5">
      <c r="A40" s="130"/>
      <c r="B40" s="188"/>
      <c r="C40" s="159"/>
      <c r="D40" s="33" t="s">
        <v>6</v>
      </c>
      <c r="E40" s="18" t="s">
        <v>6</v>
      </c>
      <c r="F40" s="31">
        <f>IF(COUNT(F41:F55)=0,"",SUM(F41:F55))</f>
      </c>
      <c r="G40" s="76"/>
      <c r="H40" s="55">
        <f>IF(F40="","",F40)</f>
      </c>
      <c r="I40" s="76"/>
    </row>
    <row r="41" spans="1:9" ht="13.5">
      <c r="A41" s="130"/>
      <c r="B41" s="133"/>
      <c r="C41" s="4"/>
      <c r="D41" s="26"/>
      <c r="E41" s="10"/>
      <c r="F41" s="30">
        <f aca="true" t="shared" si="3" ref="F41:F55">IF(D41="","",D41*E41)</f>
      </c>
      <c r="G41" s="162"/>
      <c r="H41" s="163"/>
      <c r="I41" s="164"/>
    </row>
    <row r="42" spans="1:9" ht="13.5">
      <c r="A42" s="130"/>
      <c r="B42" s="133"/>
      <c r="C42" s="4"/>
      <c r="D42" s="26"/>
      <c r="E42" s="10"/>
      <c r="F42" s="30">
        <f t="shared" si="3"/>
      </c>
      <c r="G42" s="165"/>
      <c r="H42" s="166"/>
      <c r="I42" s="167"/>
    </row>
    <row r="43" spans="1:9" ht="13.5">
      <c r="A43" s="130"/>
      <c r="B43" s="133"/>
      <c r="C43" s="4"/>
      <c r="D43" s="26"/>
      <c r="E43" s="10"/>
      <c r="F43" s="30">
        <f t="shared" si="3"/>
      </c>
      <c r="G43" s="165"/>
      <c r="H43" s="166"/>
      <c r="I43" s="167"/>
    </row>
    <row r="44" spans="1:9" ht="13.5">
      <c r="A44" s="130"/>
      <c r="B44" s="133"/>
      <c r="C44" s="4"/>
      <c r="D44" s="26"/>
      <c r="E44" s="10"/>
      <c r="F44" s="30">
        <f t="shared" si="3"/>
      </c>
      <c r="G44" s="165"/>
      <c r="H44" s="166"/>
      <c r="I44" s="167"/>
    </row>
    <row r="45" spans="1:9" ht="13.5">
      <c r="A45" s="130"/>
      <c r="B45" s="133"/>
      <c r="C45" s="4"/>
      <c r="D45" s="26"/>
      <c r="E45" s="10"/>
      <c r="F45" s="30">
        <f t="shared" si="3"/>
      </c>
      <c r="G45" s="165"/>
      <c r="H45" s="166"/>
      <c r="I45" s="167"/>
    </row>
    <row r="46" spans="1:9" ht="13.5">
      <c r="A46" s="130"/>
      <c r="B46" s="133"/>
      <c r="C46" s="4"/>
      <c r="D46" s="26"/>
      <c r="E46" s="10"/>
      <c r="F46" s="30">
        <f t="shared" si="3"/>
      </c>
      <c r="G46" s="165"/>
      <c r="H46" s="166"/>
      <c r="I46" s="167"/>
    </row>
    <row r="47" spans="1:9" ht="13.5">
      <c r="A47" s="130"/>
      <c r="B47" s="133"/>
      <c r="C47" s="4"/>
      <c r="D47" s="26"/>
      <c r="E47" s="10"/>
      <c r="F47" s="30">
        <f t="shared" si="3"/>
      </c>
      <c r="G47" s="165"/>
      <c r="H47" s="166"/>
      <c r="I47" s="167"/>
    </row>
    <row r="48" spans="1:9" ht="13.5">
      <c r="A48" s="130"/>
      <c r="B48" s="133"/>
      <c r="C48" s="4"/>
      <c r="D48" s="26"/>
      <c r="E48" s="10"/>
      <c r="F48" s="30">
        <f t="shared" si="3"/>
      </c>
      <c r="G48" s="165"/>
      <c r="H48" s="166"/>
      <c r="I48" s="167"/>
    </row>
    <row r="49" spans="1:9" ht="13.5">
      <c r="A49" s="130"/>
      <c r="B49" s="133"/>
      <c r="C49" s="4"/>
      <c r="D49" s="26"/>
      <c r="E49" s="10"/>
      <c r="F49" s="30">
        <f t="shared" si="3"/>
      </c>
      <c r="G49" s="165"/>
      <c r="H49" s="166"/>
      <c r="I49" s="167"/>
    </row>
    <row r="50" spans="1:9" ht="13.5">
      <c r="A50" s="130"/>
      <c r="B50" s="133"/>
      <c r="C50" s="4"/>
      <c r="D50" s="26"/>
      <c r="E50" s="10"/>
      <c r="F50" s="30">
        <f t="shared" si="3"/>
      </c>
      <c r="G50" s="165"/>
      <c r="H50" s="166"/>
      <c r="I50" s="167"/>
    </row>
    <row r="51" spans="1:9" ht="13.5">
      <c r="A51" s="130"/>
      <c r="B51" s="133"/>
      <c r="C51" s="4"/>
      <c r="D51" s="26"/>
      <c r="E51" s="10"/>
      <c r="F51" s="30">
        <f t="shared" si="3"/>
      </c>
      <c r="G51" s="165"/>
      <c r="H51" s="166"/>
      <c r="I51" s="167"/>
    </row>
    <row r="52" spans="1:9" ht="13.5">
      <c r="A52" s="130"/>
      <c r="B52" s="133"/>
      <c r="C52" s="4"/>
      <c r="D52" s="26"/>
      <c r="E52" s="10"/>
      <c r="F52" s="30">
        <f t="shared" si="3"/>
      </c>
      <c r="G52" s="165"/>
      <c r="H52" s="166"/>
      <c r="I52" s="167"/>
    </row>
    <row r="53" spans="1:9" ht="13.5">
      <c r="A53" s="130"/>
      <c r="B53" s="133"/>
      <c r="C53" s="4"/>
      <c r="D53" s="26"/>
      <c r="E53" s="10"/>
      <c r="F53" s="30">
        <f t="shared" si="3"/>
      </c>
      <c r="G53" s="165"/>
      <c r="H53" s="166"/>
      <c r="I53" s="167"/>
    </row>
    <row r="54" spans="1:9" ht="13.5">
      <c r="A54" s="130"/>
      <c r="B54" s="133"/>
      <c r="C54" s="4"/>
      <c r="D54" s="26"/>
      <c r="E54" s="10"/>
      <c r="F54" s="30">
        <f t="shared" si="3"/>
      </c>
      <c r="G54" s="165"/>
      <c r="H54" s="166"/>
      <c r="I54" s="167"/>
    </row>
    <row r="55" spans="1:9" ht="13.5">
      <c r="A55" s="130"/>
      <c r="B55" s="134"/>
      <c r="C55" s="3"/>
      <c r="D55" s="26"/>
      <c r="E55" s="10"/>
      <c r="F55" s="30">
        <f t="shared" si="3"/>
      </c>
      <c r="G55" s="189"/>
      <c r="H55" s="166"/>
      <c r="I55" s="191"/>
    </row>
    <row r="56" spans="1:9" ht="13.5">
      <c r="A56" s="130"/>
      <c r="B56" s="188"/>
      <c r="C56" s="159"/>
      <c r="D56" s="33" t="s">
        <v>6</v>
      </c>
      <c r="E56" s="18" t="s">
        <v>6</v>
      </c>
      <c r="F56" s="31">
        <f>IF(COUNT(F57:F62)=0,"",SUM(F57:F62))</f>
      </c>
      <c r="G56" s="76"/>
      <c r="H56" s="55">
        <f>IF(F56="","",F56)</f>
      </c>
      <c r="I56" s="76"/>
    </row>
    <row r="57" spans="1:9" ht="13.5">
      <c r="A57" s="130"/>
      <c r="B57" s="133"/>
      <c r="C57" s="5"/>
      <c r="D57" s="26"/>
      <c r="E57" s="10"/>
      <c r="F57" s="30">
        <f aca="true" t="shared" si="4" ref="F57:F62">IF(D57="","",D57*E57)</f>
      </c>
      <c r="G57" s="162"/>
      <c r="H57" s="163"/>
      <c r="I57" s="164"/>
    </row>
    <row r="58" spans="1:9" ht="13.5">
      <c r="A58" s="130"/>
      <c r="B58" s="133"/>
      <c r="C58" s="5"/>
      <c r="D58" s="26"/>
      <c r="E58" s="10"/>
      <c r="F58" s="30">
        <f t="shared" si="4"/>
      </c>
      <c r="G58" s="165"/>
      <c r="H58" s="166"/>
      <c r="I58" s="167"/>
    </row>
    <row r="59" spans="1:9" ht="13.5">
      <c r="A59" s="130"/>
      <c r="B59" s="133"/>
      <c r="C59" s="5"/>
      <c r="D59" s="26"/>
      <c r="E59" s="10"/>
      <c r="F59" s="30">
        <f t="shared" si="4"/>
      </c>
      <c r="G59" s="165"/>
      <c r="H59" s="166"/>
      <c r="I59" s="167"/>
    </row>
    <row r="60" spans="1:9" ht="13.5">
      <c r="A60" s="130"/>
      <c r="B60" s="133"/>
      <c r="C60" s="5"/>
      <c r="D60" s="26"/>
      <c r="E60" s="10"/>
      <c r="F60" s="30">
        <f t="shared" si="4"/>
      </c>
      <c r="G60" s="165"/>
      <c r="H60" s="166"/>
      <c r="I60" s="167"/>
    </row>
    <row r="61" spans="1:9" ht="13.5">
      <c r="A61" s="130"/>
      <c r="B61" s="133"/>
      <c r="C61" s="5"/>
      <c r="D61" s="26"/>
      <c r="E61" s="10"/>
      <c r="F61" s="30">
        <f t="shared" si="4"/>
      </c>
      <c r="G61" s="165"/>
      <c r="H61" s="166"/>
      <c r="I61" s="167"/>
    </row>
    <row r="62" spans="1:9" ht="13.5">
      <c r="A62" s="184"/>
      <c r="B62" s="194"/>
      <c r="C62" s="35"/>
      <c r="D62" s="36"/>
      <c r="E62" s="37"/>
      <c r="F62" s="38">
        <f t="shared" si="4"/>
      </c>
      <c r="G62" s="195"/>
      <c r="H62" s="196"/>
      <c r="I62" s="197"/>
    </row>
    <row r="64" ht="13.5">
      <c r="H64" s="218" t="s">
        <v>79</v>
      </c>
    </row>
    <row r="65" ht="13.5">
      <c r="A65" t="str">
        <f>A2</f>
        <v>第1号様式：別紙</v>
      </c>
    </row>
    <row r="66" spans="1:10" ht="13.5">
      <c r="A66" t="str">
        <f>A3</f>
        <v>事業者名</v>
      </c>
      <c r="C66" s="201">
        <f>IF(C3="","",C3)</f>
      </c>
      <c r="D66" s="201"/>
      <c r="J66" s="1"/>
    </row>
    <row r="67" spans="1:9" ht="20.25">
      <c r="A67" s="170" t="s">
        <v>9</v>
      </c>
      <c r="B67" s="170"/>
      <c r="C67" s="170"/>
      <c r="D67" s="170"/>
      <c r="E67" s="170"/>
      <c r="F67" s="170"/>
      <c r="G67" s="170"/>
      <c r="H67" s="170"/>
      <c r="I67" s="170"/>
    </row>
    <row r="68" spans="1:9" ht="13.5">
      <c r="A68" s="2"/>
      <c r="B68" s="1"/>
      <c r="C68" s="1"/>
      <c r="D68" s="1"/>
      <c r="E68" s="1"/>
      <c r="F68" s="1"/>
      <c r="G68" s="1"/>
      <c r="H68" s="1"/>
      <c r="I68" s="1"/>
    </row>
    <row r="69" spans="1:9" ht="56.25" customHeight="1">
      <c r="A69" s="172" t="s">
        <v>2</v>
      </c>
      <c r="B69" s="173"/>
      <c r="C69" s="174"/>
      <c r="D69" s="178" t="s">
        <v>17</v>
      </c>
      <c r="E69" s="179"/>
      <c r="F69" s="179"/>
      <c r="G69" s="180" t="s">
        <v>18</v>
      </c>
      <c r="H69" s="182" t="s">
        <v>19</v>
      </c>
      <c r="I69" s="180" t="s">
        <v>20</v>
      </c>
    </row>
    <row r="70" spans="1:9" ht="13.5">
      <c r="A70" s="175"/>
      <c r="B70" s="176"/>
      <c r="C70" s="177"/>
      <c r="D70" s="6" t="s">
        <v>3</v>
      </c>
      <c r="E70" s="8" t="s">
        <v>4</v>
      </c>
      <c r="F70" s="68" t="s">
        <v>21</v>
      </c>
      <c r="G70" s="181"/>
      <c r="H70" s="183"/>
      <c r="I70" s="181"/>
    </row>
    <row r="71" spans="1:9" ht="13.5" customHeight="1">
      <c r="A71" s="202" t="s">
        <v>5</v>
      </c>
      <c r="B71" s="198"/>
      <c r="C71" s="132"/>
      <c r="D71" s="48" t="s">
        <v>6</v>
      </c>
      <c r="E71" s="49" t="s">
        <v>6</v>
      </c>
      <c r="F71" s="31">
        <f>IF(COUNT(F72:F81)=0,"",SUM(F72:F81))</f>
      </c>
      <c r="G71" s="75"/>
      <c r="H71" s="54">
        <f>IF(F71="","",F71)</f>
      </c>
      <c r="I71" s="75"/>
    </row>
    <row r="72" spans="1:9" ht="13.5">
      <c r="A72" s="114"/>
      <c r="B72" s="133"/>
      <c r="C72" s="5"/>
      <c r="D72" s="26"/>
      <c r="E72" s="10"/>
      <c r="F72" s="30">
        <f>IF(D72="","",D72*E72)</f>
      </c>
      <c r="G72" s="162"/>
      <c r="H72" s="163"/>
      <c r="I72" s="164"/>
    </row>
    <row r="73" spans="1:9" ht="13.5">
      <c r="A73" s="114"/>
      <c r="B73" s="133"/>
      <c r="C73" s="5"/>
      <c r="D73" s="26"/>
      <c r="E73" s="10"/>
      <c r="F73" s="30">
        <f aca="true" t="shared" si="5" ref="F73:F81">IF(D73="","",D73*E73)</f>
      </c>
      <c r="G73" s="165"/>
      <c r="H73" s="166"/>
      <c r="I73" s="167"/>
    </row>
    <row r="74" spans="1:9" ht="13.5">
      <c r="A74" s="114"/>
      <c r="B74" s="133"/>
      <c r="C74" s="5"/>
      <c r="D74" s="26"/>
      <c r="E74" s="10"/>
      <c r="F74" s="30">
        <f t="shared" si="5"/>
      </c>
      <c r="G74" s="165"/>
      <c r="H74" s="166"/>
      <c r="I74" s="167"/>
    </row>
    <row r="75" spans="1:9" ht="13.5">
      <c r="A75" s="114"/>
      <c r="B75" s="133"/>
      <c r="C75" s="5"/>
      <c r="D75" s="26"/>
      <c r="E75" s="10"/>
      <c r="F75" s="30">
        <f t="shared" si="5"/>
      </c>
      <c r="G75" s="165"/>
      <c r="H75" s="166"/>
      <c r="I75" s="167"/>
    </row>
    <row r="76" spans="1:9" ht="13.5">
      <c r="A76" s="114"/>
      <c r="B76" s="133"/>
      <c r="C76" s="5"/>
      <c r="D76" s="26"/>
      <c r="E76" s="10"/>
      <c r="F76" s="30">
        <f t="shared" si="5"/>
      </c>
      <c r="G76" s="165"/>
      <c r="H76" s="166"/>
      <c r="I76" s="167"/>
    </row>
    <row r="77" spans="1:9" ht="13.5">
      <c r="A77" s="114"/>
      <c r="B77" s="133"/>
      <c r="C77" s="5"/>
      <c r="D77" s="26"/>
      <c r="E77" s="10"/>
      <c r="F77" s="30">
        <f t="shared" si="5"/>
      </c>
      <c r="G77" s="165"/>
      <c r="H77" s="166"/>
      <c r="I77" s="167"/>
    </row>
    <row r="78" spans="1:9" ht="13.5">
      <c r="A78" s="114"/>
      <c r="B78" s="133"/>
      <c r="C78" s="5"/>
      <c r="D78" s="26"/>
      <c r="E78" s="10"/>
      <c r="F78" s="30">
        <f t="shared" si="5"/>
      </c>
      <c r="G78" s="165"/>
      <c r="H78" s="166"/>
      <c r="I78" s="167"/>
    </row>
    <row r="79" spans="1:9" ht="13.5">
      <c r="A79" s="114"/>
      <c r="B79" s="133"/>
      <c r="C79" s="5"/>
      <c r="D79" s="26"/>
      <c r="E79" s="10"/>
      <c r="F79" s="30">
        <f t="shared" si="5"/>
      </c>
      <c r="G79" s="165"/>
      <c r="H79" s="166"/>
      <c r="I79" s="167"/>
    </row>
    <row r="80" spans="1:9" ht="13.5">
      <c r="A80" s="114"/>
      <c r="B80" s="133"/>
      <c r="C80" s="5"/>
      <c r="D80" s="26"/>
      <c r="E80" s="10"/>
      <c r="F80" s="30">
        <f t="shared" si="5"/>
      </c>
      <c r="G80" s="165"/>
      <c r="H80" s="166"/>
      <c r="I80" s="167"/>
    </row>
    <row r="81" spans="1:9" ht="13.5">
      <c r="A81" s="114"/>
      <c r="B81" s="134"/>
      <c r="C81" s="3"/>
      <c r="D81" s="26"/>
      <c r="E81" s="10"/>
      <c r="F81" s="30">
        <f t="shared" si="5"/>
      </c>
      <c r="G81" s="189"/>
      <c r="H81" s="166"/>
      <c r="I81" s="191"/>
    </row>
    <row r="82" spans="1:9" ht="13.5">
      <c r="A82" s="114"/>
      <c r="B82" s="188"/>
      <c r="C82" s="159"/>
      <c r="D82" s="33" t="s">
        <v>6</v>
      </c>
      <c r="E82" s="18" t="s">
        <v>6</v>
      </c>
      <c r="F82" s="31">
        <f>IF(COUNT(F83:F86)=0,"",SUM(F83:F86))</f>
      </c>
      <c r="G82" s="76"/>
      <c r="H82" s="55">
        <f>IF(F82="","",F82)</f>
      </c>
      <c r="I82" s="76"/>
    </row>
    <row r="83" spans="1:9" ht="13.5">
      <c r="A83" s="114"/>
      <c r="B83" s="133"/>
      <c r="C83" s="5"/>
      <c r="D83" s="26"/>
      <c r="E83" s="10"/>
      <c r="F83" s="30">
        <f>IF(D83="","",D83*E83)</f>
      </c>
      <c r="G83" s="162"/>
      <c r="H83" s="163"/>
      <c r="I83" s="164"/>
    </row>
    <row r="84" spans="1:9" ht="13.5">
      <c r="A84" s="114"/>
      <c r="B84" s="133"/>
      <c r="C84" s="5"/>
      <c r="D84" s="26"/>
      <c r="E84" s="10"/>
      <c r="F84" s="30">
        <f>IF(D84="","",D84*E84)</f>
      </c>
      <c r="G84" s="165"/>
      <c r="H84" s="166"/>
      <c r="I84" s="167"/>
    </row>
    <row r="85" spans="1:9" ht="13.5">
      <c r="A85" s="114"/>
      <c r="B85" s="133"/>
      <c r="C85" s="5"/>
      <c r="D85" s="26"/>
      <c r="E85" s="10"/>
      <c r="F85" s="30">
        <f>IF(D85="","",D85*E85)</f>
      </c>
      <c r="G85" s="165"/>
      <c r="H85" s="166"/>
      <c r="I85" s="167"/>
    </row>
    <row r="86" spans="1:9" ht="13.5">
      <c r="A86" s="114"/>
      <c r="B86" s="134"/>
      <c r="C86" s="3"/>
      <c r="D86" s="26"/>
      <c r="E86" s="10"/>
      <c r="F86" s="30">
        <f>IF(D86="","",D86*E86)</f>
      </c>
      <c r="G86" s="189"/>
      <c r="H86" s="166"/>
      <c r="I86" s="191"/>
    </row>
    <row r="87" spans="1:9" ht="13.5">
      <c r="A87" s="114"/>
      <c r="B87" s="192"/>
      <c r="C87" s="193"/>
      <c r="D87" s="39" t="s">
        <v>6</v>
      </c>
      <c r="E87" s="40" t="s">
        <v>6</v>
      </c>
      <c r="F87" s="31">
        <f>IF(COUNT(F88:F91)=0,"",SUM(F88:F91))</f>
      </c>
      <c r="G87" s="77"/>
      <c r="H87" s="55">
        <f>IF(F87="","",F87)</f>
      </c>
      <c r="I87" s="77"/>
    </row>
    <row r="88" spans="1:9" ht="13.5">
      <c r="A88" s="114"/>
      <c r="B88" s="133"/>
      <c r="C88" s="3"/>
      <c r="D88" s="26"/>
      <c r="E88" s="10"/>
      <c r="F88" s="30">
        <f>IF(D88="","",D88*E88)</f>
      </c>
      <c r="G88" s="162"/>
      <c r="H88" s="163"/>
      <c r="I88" s="164"/>
    </row>
    <row r="89" spans="1:9" ht="13.5">
      <c r="A89" s="114"/>
      <c r="B89" s="133"/>
      <c r="C89" s="3"/>
      <c r="D89" s="26"/>
      <c r="E89" s="10"/>
      <c r="F89" s="30">
        <f>IF(D89="","",D89*E89)</f>
      </c>
      <c r="G89" s="165"/>
      <c r="H89" s="166"/>
      <c r="I89" s="167"/>
    </row>
    <row r="90" spans="1:9" ht="13.5">
      <c r="A90" s="114"/>
      <c r="B90" s="133"/>
      <c r="C90" s="3"/>
      <c r="D90" s="26"/>
      <c r="E90" s="10"/>
      <c r="F90" s="30">
        <f>IF(D90="","",D90*E90)</f>
      </c>
      <c r="G90" s="165"/>
      <c r="H90" s="166"/>
      <c r="I90" s="167"/>
    </row>
    <row r="91" spans="1:9" ht="13.5">
      <c r="A91" s="114"/>
      <c r="B91" s="134"/>
      <c r="C91" s="3"/>
      <c r="D91" s="26"/>
      <c r="E91" s="10"/>
      <c r="F91" s="30">
        <f>IF(D91="","",D91*E91)</f>
      </c>
      <c r="G91" s="189"/>
      <c r="H91" s="166"/>
      <c r="I91" s="191"/>
    </row>
    <row r="92" spans="1:9" ht="13.5">
      <c r="A92" s="114"/>
      <c r="B92" s="188"/>
      <c r="C92" s="159"/>
      <c r="D92" s="33" t="s">
        <v>6</v>
      </c>
      <c r="E92" s="18" t="s">
        <v>6</v>
      </c>
      <c r="F92" s="31">
        <f>IF(COUNT(F93:F96)=0,"",SUM(F93:F96))</f>
      </c>
      <c r="G92" s="76"/>
      <c r="H92" s="55">
        <f>IF(F92="","",F92)</f>
      </c>
      <c r="I92" s="76"/>
    </row>
    <row r="93" spans="1:9" ht="13.5">
      <c r="A93" s="114"/>
      <c r="B93" s="133"/>
      <c r="C93" s="3"/>
      <c r="D93" s="26"/>
      <c r="E93" s="10"/>
      <c r="F93" s="30">
        <f>IF(D93="","",D93*E93)</f>
      </c>
      <c r="G93" s="162"/>
      <c r="H93" s="163"/>
      <c r="I93" s="164"/>
    </row>
    <row r="94" spans="1:9" ht="13.5">
      <c r="A94" s="114"/>
      <c r="B94" s="133"/>
      <c r="C94" s="3"/>
      <c r="D94" s="26"/>
      <c r="E94" s="10"/>
      <c r="F94" s="30">
        <f>IF(D94="","",D94*E94)</f>
      </c>
      <c r="G94" s="165"/>
      <c r="H94" s="166"/>
      <c r="I94" s="167"/>
    </row>
    <row r="95" spans="1:9" ht="13.5">
      <c r="A95" s="114"/>
      <c r="B95" s="133"/>
      <c r="C95" s="3"/>
      <c r="D95" s="26"/>
      <c r="E95" s="10"/>
      <c r="F95" s="30">
        <f>IF(D95="","",D95*E95)</f>
      </c>
      <c r="G95" s="165"/>
      <c r="H95" s="166"/>
      <c r="I95" s="167"/>
    </row>
    <row r="96" spans="1:9" ht="14.25" thickBot="1">
      <c r="A96" s="114"/>
      <c r="B96" s="134"/>
      <c r="C96" s="3"/>
      <c r="D96" s="26"/>
      <c r="E96" s="10"/>
      <c r="F96" s="30">
        <f>IF(D96="","",D96*E96)</f>
      </c>
      <c r="G96" s="189"/>
      <c r="H96" s="190"/>
      <c r="I96" s="191"/>
    </row>
    <row r="97" spans="1:9" ht="21.75" customHeight="1" thickBot="1" thickTop="1">
      <c r="A97" s="114"/>
      <c r="B97" s="148" t="s">
        <v>23</v>
      </c>
      <c r="C97" s="149"/>
      <c r="D97" s="62"/>
      <c r="E97" s="62"/>
      <c r="F97" s="92">
        <f>IF(COUNT(F8,F19,F29,F40,F56,F71,F82,F87,F92)=0,"",SUM(F8,F19,F29,F40,F56,F71,F82,F87,F92))</f>
      </c>
      <c r="G97" s="63"/>
      <c r="H97" s="64">
        <f>IF(COUNT(H8,H19,H29,H40,H56,H71,H82,H87,H92)=0,"",ROUNDDOWN(SUM(H92,H87,H82,H71,H56,H40,H29,H19,H8),0))</f>
      </c>
      <c r="I97" s="64">
        <f>IF(COUNT(I8,I19,I29,I40,I56,I71,I82,I87,I92)=0,0,SUM(I92,I87,I82,I71,I56,I40,I29,I19,I8))</f>
        <v>0</v>
      </c>
    </row>
    <row r="98" spans="1:11" ht="27" customHeight="1" thickTop="1">
      <c r="A98" s="114"/>
      <c r="B98" s="136" t="s">
        <v>49</v>
      </c>
      <c r="C98" s="137"/>
      <c r="D98" s="137"/>
      <c r="E98" s="137"/>
      <c r="F98" s="138"/>
      <c r="G98" s="59"/>
      <c r="H98" s="60">
        <f>IF(H97="","",ROUNDDOWN(H97*1/2,0))</f>
      </c>
      <c r="I98" s="61" t="s">
        <v>25</v>
      </c>
      <c r="K98" s="73"/>
    </row>
    <row r="99" spans="1:9" ht="40.5" customHeight="1" thickBot="1">
      <c r="A99" s="115"/>
      <c r="B99" s="139" t="s">
        <v>24</v>
      </c>
      <c r="C99" s="140"/>
      <c r="D99" s="140"/>
      <c r="E99" s="140"/>
      <c r="F99" s="141"/>
      <c r="G99" s="52"/>
      <c r="H99" s="56">
        <f>IF(H98="","",IF(H98-I97&lt;0,0,IF(H98-I97&gt;300000,300000,ROUNDDOWN(H98-I97,0))))</f>
      </c>
      <c r="I99" s="53" t="s">
        <v>25</v>
      </c>
    </row>
    <row r="100" spans="1:9" ht="14.25" thickTop="1">
      <c r="A100" s="142" t="s">
        <v>10</v>
      </c>
      <c r="B100" s="146"/>
      <c r="C100" s="147"/>
      <c r="D100" s="20" t="s">
        <v>6</v>
      </c>
      <c r="E100" s="13" t="s">
        <v>6</v>
      </c>
      <c r="F100" s="93">
        <f>IF(COUNT(F101:F109)=0,"",SUM(F101:F109))</f>
      </c>
      <c r="G100" s="107"/>
      <c r="H100" s="108"/>
      <c r="I100" s="109"/>
    </row>
    <row r="101" spans="1:9" ht="13.5">
      <c r="A101" s="143"/>
      <c r="B101" s="113"/>
      <c r="C101" s="44"/>
      <c r="D101" s="17"/>
      <c r="E101" s="9"/>
      <c r="F101" s="30">
        <f aca="true" t="shared" si="6" ref="F101:F109">IF(D101="","",D101*E101)</f>
      </c>
      <c r="G101" s="107"/>
      <c r="H101" s="108"/>
      <c r="I101" s="109"/>
    </row>
    <row r="102" spans="1:9" ht="13.5">
      <c r="A102" s="143"/>
      <c r="B102" s="113"/>
      <c r="C102" s="43"/>
      <c r="D102" s="16"/>
      <c r="E102" s="10"/>
      <c r="F102" s="30">
        <f t="shared" si="6"/>
      </c>
      <c r="G102" s="107"/>
      <c r="H102" s="108"/>
      <c r="I102" s="109"/>
    </row>
    <row r="103" spans="1:9" ht="13.5">
      <c r="A103" s="143"/>
      <c r="B103" s="113"/>
      <c r="C103" s="43"/>
      <c r="D103" s="16"/>
      <c r="E103" s="10"/>
      <c r="F103" s="30">
        <f t="shared" si="6"/>
      </c>
      <c r="G103" s="107"/>
      <c r="H103" s="108"/>
      <c r="I103" s="109"/>
    </row>
    <row r="104" spans="1:9" ht="13.5">
      <c r="A104" s="143"/>
      <c r="B104" s="113"/>
      <c r="C104" s="43"/>
      <c r="D104" s="16"/>
      <c r="E104" s="10"/>
      <c r="F104" s="30">
        <f t="shared" si="6"/>
      </c>
      <c r="G104" s="107"/>
      <c r="H104" s="108"/>
      <c r="I104" s="109"/>
    </row>
    <row r="105" spans="1:9" ht="13.5">
      <c r="A105" s="143"/>
      <c r="B105" s="113"/>
      <c r="C105" s="43"/>
      <c r="D105" s="16"/>
      <c r="E105" s="10"/>
      <c r="F105" s="30">
        <f t="shared" si="6"/>
      </c>
      <c r="G105" s="107"/>
      <c r="H105" s="108"/>
      <c r="I105" s="109"/>
    </row>
    <row r="106" spans="1:9" ht="13.5">
      <c r="A106" s="143"/>
      <c r="B106" s="113"/>
      <c r="C106" s="43"/>
      <c r="D106" s="16"/>
      <c r="E106" s="10"/>
      <c r="F106" s="30">
        <f t="shared" si="6"/>
      </c>
      <c r="G106" s="107"/>
      <c r="H106" s="108"/>
      <c r="I106" s="109"/>
    </row>
    <row r="107" spans="1:9" ht="13.5">
      <c r="A107" s="143"/>
      <c r="B107" s="113"/>
      <c r="C107" s="43"/>
      <c r="D107" s="16"/>
      <c r="E107" s="10"/>
      <c r="F107" s="30">
        <f t="shared" si="6"/>
      </c>
      <c r="G107" s="107"/>
      <c r="H107" s="108"/>
      <c r="I107" s="109"/>
    </row>
    <row r="108" spans="1:9" ht="13.5">
      <c r="A108" s="143"/>
      <c r="B108" s="113"/>
      <c r="C108" s="43"/>
      <c r="D108" s="16"/>
      <c r="E108" s="10"/>
      <c r="F108" s="30">
        <f t="shared" si="6"/>
      </c>
      <c r="G108" s="107"/>
      <c r="H108" s="108"/>
      <c r="I108" s="109"/>
    </row>
    <row r="109" spans="1:9" ht="13.5">
      <c r="A109" s="143"/>
      <c r="B109" s="135"/>
      <c r="C109" s="43"/>
      <c r="D109" s="16"/>
      <c r="E109" s="10"/>
      <c r="F109" s="30">
        <f t="shared" si="6"/>
      </c>
      <c r="G109" s="107"/>
      <c r="H109" s="108"/>
      <c r="I109" s="109"/>
    </row>
    <row r="110" spans="1:9" ht="13.5">
      <c r="A110" s="143"/>
      <c r="B110" s="186"/>
      <c r="C110" s="187"/>
      <c r="D110" s="19" t="s">
        <v>6</v>
      </c>
      <c r="E110" s="12" t="s">
        <v>6</v>
      </c>
      <c r="F110" s="93">
        <f>IF(COUNT(F111:F115)=0,"",SUM(F111:F115))</f>
      </c>
      <c r="G110" s="107"/>
      <c r="H110" s="108"/>
      <c r="I110" s="109"/>
    </row>
    <row r="111" spans="1:9" ht="13.5">
      <c r="A111" s="143"/>
      <c r="B111" s="113"/>
      <c r="C111" s="43"/>
      <c r="D111" s="16"/>
      <c r="E111" s="10"/>
      <c r="F111" s="30">
        <f>IF(D111="","",D111*E111)</f>
      </c>
      <c r="G111" s="107"/>
      <c r="H111" s="108"/>
      <c r="I111" s="109"/>
    </row>
    <row r="112" spans="1:9" ht="13.5">
      <c r="A112" s="143"/>
      <c r="B112" s="113"/>
      <c r="C112" s="43"/>
      <c r="D112" s="16"/>
      <c r="E112" s="10"/>
      <c r="F112" s="30">
        <f>IF(D112="","",D112*E112)</f>
      </c>
      <c r="G112" s="107"/>
      <c r="H112" s="108"/>
      <c r="I112" s="109"/>
    </row>
    <row r="113" spans="1:9" ht="13.5">
      <c r="A113" s="143"/>
      <c r="B113" s="113"/>
      <c r="C113" s="43"/>
      <c r="D113" s="16"/>
      <c r="E113" s="10"/>
      <c r="F113" s="30">
        <f>IF(D113="","",D113*E113)</f>
      </c>
      <c r="G113" s="107"/>
      <c r="H113" s="108"/>
      <c r="I113" s="109"/>
    </row>
    <row r="114" spans="1:9" ht="13.5">
      <c r="A114" s="143"/>
      <c r="B114" s="113"/>
      <c r="C114" s="43"/>
      <c r="D114" s="16"/>
      <c r="E114" s="10"/>
      <c r="F114" s="30">
        <f>IF(D114="","",D114*E114)</f>
      </c>
      <c r="G114" s="107"/>
      <c r="H114" s="108"/>
      <c r="I114" s="109"/>
    </row>
    <row r="115" spans="1:9" ht="13.5">
      <c r="A115" s="143"/>
      <c r="B115" s="135"/>
      <c r="C115" s="43"/>
      <c r="D115" s="16"/>
      <c r="E115" s="10"/>
      <c r="F115" s="30">
        <f>IF(D115="","",D115*E115)</f>
      </c>
      <c r="G115" s="107"/>
      <c r="H115" s="108"/>
      <c r="I115" s="109"/>
    </row>
    <row r="116" spans="1:9" ht="13.5">
      <c r="A116" s="143"/>
      <c r="B116" s="144"/>
      <c r="C116" s="145"/>
      <c r="D116" s="116" t="s">
        <v>26</v>
      </c>
      <c r="E116" s="117"/>
      <c r="F116" s="65">
        <f>IF(COUNT(F100,F110)=0,"",SUM(F100,F110))</f>
      </c>
      <c r="G116" s="107"/>
      <c r="H116" s="108"/>
      <c r="I116" s="109"/>
    </row>
    <row r="117" spans="1:9" ht="13.5">
      <c r="A117" s="118" t="s">
        <v>27</v>
      </c>
      <c r="B117" s="119"/>
      <c r="C117" s="120"/>
      <c r="D117" s="121">
        <f>IF(COUNT(F97,F116)=0,"",SUM(F97,F116))</f>
      </c>
      <c r="E117" s="122"/>
      <c r="F117" s="123"/>
      <c r="G117" s="107"/>
      <c r="H117" s="108"/>
      <c r="I117" s="109"/>
    </row>
    <row r="118" spans="1:9" ht="13.5">
      <c r="A118" s="124" t="s">
        <v>11</v>
      </c>
      <c r="B118" s="125"/>
      <c r="C118" s="126"/>
      <c r="D118" s="127">
        <f>IF(D117="","",ROUNDDOWN(D117*G1/100,3))</f>
      </c>
      <c r="E118" s="128"/>
      <c r="F118" s="128"/>
      <c r="G118" s="107"/>
      <c r="H118" s="108"/>
      <c r="I118" s="109"/>
    </row>
    <row r="119" spans="1:9" ht="13.5">
      <c r="A119" s="104" t="s">
        <v>12</v>
      </c>
      <c r="B119" s="105"/>
      <c r="C119" s="106"/>
      <c r="D119" s="97"/>
      <c r="E119" s="98"/>
      <c r="F119" s="98"/>
      <c r="G119" s="107"/>
      <c r="H119" s="108"/>
      <c r="I119" s="109"/>
    </row>
    <row r="120" spans="1:9" ht="13.5">
      <c r="A120" s="99" t="s">
        <v>13</v>
      </c>
      <c r="B120" s="100"/>
      <c r="C120" s="101"/>
      <c r="D120" s="102">
        <f>IF(COUNT(D117:F118)=0,"",SUM(D117:F118))</f>
      </c>
      <c r="E120" s="103"/>
      <c r="F120" s="103"/>
      <c r="G120" s="110"/>
      <c r="H120" s="111"/>
      <c r="I120" s="112"/>
    </row>
    <row r="121" spans="2:9" ht="14.25">
      <c r="B121" s="2"/>
      <c r="C121" s="1"/>
      <c r="D121" s="1"/>
      <c r="E121" s="1"/>
      <c r="F121" s="83" t="s">
        <v>53</v>
      </c>
      <c r="G121" s="185" t="s">
        <v>59</v>
      </c>
      <c r="H121" s="185"/>
      <c r="I121" s="1"/>
    </row>
    <row r="122" spans="1:9" ht="13.5">
      <c r="A122" s="85" t="s">
        <v>54</v>
      </c>
      <c r="B122" s="2"/>
      <c r="C122" s="1"/>
      <c r="D122" s="1"/>
      <c r="E122" s="1"/>
      <c r="F122" s="1"/>
      <c r="G122" s="1"/>
      <c r="H122" s="1"/>
      <c r="I122" s="1"/>
    </row>
    <row r="123" spans="1:9" ht="13.5">
      <c r="A123" s="85"/>
      <c r="B123" s="2"/>
      <c r="C123" s="1"/>
      <c r="D123" s="1"/>
      <c r="E123" s="1"/>
      <c r="F123" s="1"/>
      <c r="G123" s="218"/>
      <c r="H123" s="218" t="s">
        <v>79</v>
      </c>
      <c r="I123" s="1"/>
    </row>
    <row r="124" ht="13.5">
      <c r="A124" s="14" t="s">
        <v>28</v>
      </c>
    </row>
    <row r="125" ht="13.5">
      <c r="A125" s="2" t="s">
        <v>7</v>
      </c>
    </row>
    <row r="126" ht="13.5">
      <c r="A126" s="2" t="s">
        <v>14</v>
      </c>
    </row>
    <row r="127" ht="13.5">
      <c r="A127" s="2" t="s">
        <v>8</v>
      </c>
    </row>
  </sheetData>
  <sheetProtection password="A4DE" sheet="1"/>
  <mergeCells count="64">
    <mergeCell ref="C3:D3"/>
    <mergeCell ref="C66:D66"/>
    <mergeCell ref="B100:C100"/>
    <mergeCell ref="A4:I4"/>
    <mergeCell ref="A5:I5"/>
    <mergeCell ref="A6:C7"/>
    <mergeCell ref="D6:F6"/>
    <mergeCell ref="H6:H7"/>
    <mergeCell ref="B97:C97"/>
    <mergeCell ref="A71:A99"/>
    <mergeCell ref="I6:I7"/>
    <mergeCell ref="B8:C8"/>
    <mergeCell ref="B19:C19"/>
    <mergeCell ref="B20:B28"/>
    <mergeCell ref="G20:I28"/>
    <mergeCell ref="B29:C29"/>
    <mergeCell ref="G6:G7"/>
    <mergeCell ref="G9:I18"/>
    <mergeCell ref="B9:B18"/>
    <mergeCell ref="B30:B39"/>
    <mergeCell ref="G30:I39"/>
    <mergeCell ref="B40:C40"/>
    <mergeCell ref="B41:B55"/>
    <mergeCell ref="G41:I55"/>
    <mergeCell ref="B56:C56"/>
    <mergeCell ref="B57:B62"/>
    <mergeCell ref="G57:I62"/>
    <mergeCell ref="G88:I91"/>
    <mergeCell ref="B71:C71"/>
    <mergeCell ref="B72:B81"/>
    <mergeCell ref="G72:I81"/>
    <mergeCell ref="A67:I67"/>
    <mergeCell ref="A69:C70"/>
    <mergeCell ref="D69:F69"/>
    <mergeCell ref="G69:G70"/>
    <mergeCell ref="H69:H70"/>
    <mergeCell ref="B110:C110"/>
    <mergeCell ref="B92:C92"/>
    <mergeCell ref="B93:B96"/>
    <mergeCell ref="G93:I96"/>
    <mergeCell ref="I69:I70"/>
    <mergeCell ref="B82:C82"/>
    <mergeCell ref="B83:B86"/>
    <mergeCell ref="G83:I86"/>
    <mergeCell ref="B87:C87"/>
    <mergeCell ref="G121:H121"/>
    <mergeCell ref="A120:C120"/>
    <mergeCell ref="D120:F120"/>
    <mergeCell ref="B88:B91"/>
    <mergeCell ref="B99:F99"/>
    <mergeCell ref="B101:B109"/>
    <mergeCell ref="B111:B115"/>
    <mergeCell ref="A118:C118"/>
    <mergeCell ref="D118:F118"/>
    <mergeCell ref="A8:A62"/>
    <mergeCell ref="D116:E116"/>
    <mergeCell ref="A100:A116"/>
    <mergeCell ref="G100:I120"/>
    <mergeCell ref="B98:F98"/>
    <mergeCell ref="A119:C119"/>
    <mergeCell ref="D119:F119"/>
    <mergeCell ref="B116:C116"/>
    <mergeCell ref="A117:C117"/>
    <mergeCell ref="D117:F117"/>
  </mergeCells>
  <printOptions/>
  <pageMargins left="0.984251968503937" right="0.5118110236220472" top="0.7874015748031497" bottom="0.5511811023622047" header="0.31496062992125984" footer="0.31496062992125984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6"/>
  <sheetViews>
    <sheetView showGridLines="0" view="pageBreakPreview" zoomScaleSheetLayoutView="100" zoomScalePageLayoutView="0" workbookViewId="0" topLeftCell="A4">
      <selection activeCell="A4" sqref="A4:I4"/>
    </sheetView>
  </sheetViews>
  <sheetFormatPr defaultColWidth="9.140625" defaultRowHeight="15"/>
  <cols>
    <col min="1" max="2" width="4.28125" style="0" customWidth="1"/>
    <col min="3" max="3" width="31.421875" style="0" customWidth="1"/>
    <col min="4" max="4" width="8.8515625" style="0" customWidth="1"/>
    <col min="5" max="5" width="7.57421875" style="0" customWidth="1"/>
    <col min="6" max="6" width="10.28125" style="0" customWidth="1"/>
    <col min="7" max="7" width="8.28125" style="0" customWidth="1"/>
    <col min="8" max="8" width="8.8515625" style="0" customWidth="1"/>
    <col min="9" max="9" width="10.28125" style="0" customWidth="1"/>
    <col min="10" max="12" width="4.421875" style="0" customWidth="1"/>
    <col min="13" max="13" width="11.57421875" style="0" customWidth="1"/>
  </cols>
  <sheetData>
    <row r="1" spans="6:8" ht="15">
      <c r="F1" t="s">
        <v>56</v>
      </c>
      <c r="G1" s="90">
        <v>8</v>
      </c>
      <c r="H1" s="86" t="s">
        <v>57</v>
      </c>
    </row>
    <row r="2" spans="1:13" ht="15">
      <c r="A2" s="2" t="s">
        <v>0</v>
      </c>
      <c r="B2" s="46"/>
      <c r="C2" s="46"/>
      <c r="D2" s="46"/>
      <c r="E2" s="46"/>
      <c r="F2" s="46"/>
      <c r="G2" s="46"/>
      <c r="H2" s="46"/>
      <c r="I2" s="72" t="s">
        <v>44</v>
      </c>
      <c r="J2" s="1"/>
      <c r="K2" s="1"/>
      <c r="M2" s="23"/>
    </row>
    <row r="3" spans="1:13" ht="15">
      <c r="A3" s="47" t="s">
        <v>22</v>
      </c>
      <c r="B3" s="46"/>
      <c r="C3" s="88" t="s">
        <v>58</v>
      </c>
      <c r="D3" s="46"/>
      <c r="E3" s="46"/>
      <c r="F3" s="46"/>
      <c r="G3" s="46"/>
      <c r="H3" s="46"/>
      <c r="I3" s="46"/>
      <c r="J3" s="1"/>
      <c r="K3" s="1"/>
      <c r="M3" s="23"/>
    </row>
    <row r="4" spans="1:13" ht="20.25">
      <c r="A4" s="170" t="s">
        <v>1</v>
      </c>
      <c r="B4" s="170"/>
      <c r="C4" s="170"/>
      <c r="D4" s="170"/>
      <c r="E4" s="170"/>
      <c r="F4" s="170"/>
      <c r="G4" s="170"/>
      <c r="H4" s="170"/>
      <c r="I4" s="170"/>
      <c r="J4" s="1"/>
      <c r="K4" s="1"/>
      <c r="M4" s="23"/>
    </row>
    <row r="5" spans="1:13" ht="15.75">
      <c r="A5" s="171"/>
      <c r="B5" s="171"/>
      <c r="C5" s="171"/>
      <c r="D5" s="171"/>
      <c r="E5" s="171"/>
      <c r="F5" s="171"/>
      <c r="G5" s="171"/>
      <c r="H5" s="171"/>
      <c r="I5" s="171"/>
      <c r="J5" s="1"/>
      <c r="K5" s="1"/>
      <c r="M5" s="23"/>
    </row>
    <row r="6" spans="1:13" ht="66.75" customHeight="1">
      <c r="A6" s="172" t="s">
        <v>2</v>
      </c>
      <c r="B6" s="173"/>
      <c r="C6" s="174"/>
      <c r="D6" s="178" t="s">
        <v>17</v>
      </c>
      <c r="E6" s="179"/>
      <c r="F6" s="179"/>
      <c r="G6" s="180" t="s">
        <v>18</v>
      </c>
      <c r="H6" s="182" t="s">
        <v>38</v>
      </c>
      <c r="I6" s="180" t="s">
        <v>20</v>
      </c>
      <c r="J6" s="24"/>
      <c r="K6" s="24"/>
      <c r="L6" s="25"/>
      <c r="M6" s="23"/>
    </row>
    <row r="7" spans="1:13" ht="15">
      <c r="A7" s="175"/>
      <c r="B7" s="176"/>
      <c r="C7" s="177"/>
      <c r="D7" s="6" t="s">
        <v>3</v>
      </c>
      <c r="E7" s="8" t="s">
        <v>4</v>
      </c>
      <c r="F7" s="68" t="s">
        <v>21</v>
      </c>
      <c r="G7" s="181"/>
      <c r="H7" s="183"/>
      <c r="I7" s="181"/>
      <c r="J7" s="24"/>
      <c r="K7" s="24"/>
      <c r="L7" s="25"/>
      <c r="M7" s="23"/>
    </row>
    <row r="8" spans="1:13" ht="13.5" customHeight="1">
      <c r="A8" s="129" t="s">
        <v>16</v>
      </c>
      <c r="B8" s="131" t="s">
        <v>29</v>
      </c>
      <c r="C8" s="132"/>
      <c r="D8" s="32" t="s">
        <v>6</v>
      </c>
      <c r="E8" s="11" t="s">
        <v>6</v>
      </c>
      <c r="F8" s="29">
        <f>IF(COUNT(F9:F18)=0,"",SUM(F9:F18))</f>
        <v>369387</v>
      </c>
      <c r="G8" s="74" t="s">
        <v>45</v>
      </c>
      <c r="H8" s="54">
        <f>IF(F8="","",F8)</f>
        <v>369387</v>
      </c>
      <c r="I8" s="87">
        <v>186185.416</v>
      </c>
      <c r="J8" s="24"/>
      <c r="K8" s="24"/>
      <c r="L8" s="25"/>
      <c r="M8" s="34"/>
    </row>
    <row r="9" spans="1:13" ht="15">
      <c r="A9" s="130"/>
      <c r="B9" s="133"/>
      <c r="C9" s="67" t="s">
        <v>30</v>
      </c>
      <c r="D9" s="26">
        <v>150000</v>
      </c>
      <c r="E9" s="10">
        <v>2</v>
      </c>
      <c r="F9" s="30">
        <f>IF(D9="","",D9*E9)</f>
        <v>300000</v>
      </c>
      <c r="G9" s="150"/>
      <c r="H9" s="151"/>
      <c r="I9" s="152"/>
      <c r="J9" s="24"/>
      <c r="K9" s="24"/>
      <c r="L9" s="25"/>
      <c r="M9" s="34"/>
    </row>
    <row r="10" spans="1:13" ht="15">
      <c r="A10" s="130"/>
      <c r="B10" s="133"/>
      <c r="C10" s="67" t="s">
        <v>31</v>
      </c>
      <c r="D10" s="26">
        <v>15000</v>
      </c>
      <c r="E10" s="10">
        <v>1</v>
      </c>
      <c r="F10" s="30">
        <f aca="true" t="shared" si="0" ref="F10:F18">IF(D10="","",D10*E10)</f>
        <v>15000</v>
      </c>
      <c r="G10" s="153"/>
      <c r="H10" s="154"/>
      <c r="I10" s="155"/>
      <c r="J10" s="24"/>
      <c r="K10" s="24"/>
      <c r="L10" s="25"/>
      <c r="M10" s="34"/>
    </row>
    <row r="11" spans="1:13" ht="15">
      <c r="A11" s="130"/>
      <c r="B11" s="133"/>
      <c r="C11" s="67" t="s">
        <v>32</v>
      </c>
      <c r="D11" s="26">
        <v>54387</v>
      </c>
      <c r="E11" s="10">
        <v>1</v>
      </c>
      <c r="F11" s="30">
        <f t="shared" si="0"/>
        <v>54387</v>
      </c>
      <c r="G11" s="153"/>
      <c r="H11" s="154"/>
      <c r="I11" s="155"/>
      <c r="J11" s="1"/>
      <c r="K11" s="1"/>
      <c r="M11" s="34"/>
    </row>
    <row r="12" spans="1:13" ht="15">
      <c r="A12" s="130"/>
      <c r="B12" s="133"/>
      <c r="C12" s="67"/>
      <c r="D12" s="26"/>
      <c r="E12" s="10"/>
      <c r="F12" s="30">
        <f t="shared" si="0"/>
      </c>
      <c r="G12" s="153"/>
      <c r="H12" s="154"/>
      <c r="I12" s="155"/>
      <c r="J12" s="1"/>
      <c r="K12" s="1"/>
      <c r="M12" s="34"/>
    </row>
    <row r="13" spans="1:13" ht="15">
      <c r="A13" s="130"/>
      <c r="B13" s="133"/>
      <c r="C13" s="3"/>
      <c r="D13" s="26"/>
      <c r="E13" s="10"/>
      <c r="F13" s="30">
        <f t="shared" si="0"/>
      </c>
      <c r="G13" s="153"/>
      <c r="H13" s="154"/>
      <c r="I13" s="155"/>
      <c r="J13" s="1"/>
      <c r="K13" s="1"/>
      <c r="M13" s="23"/>
    </row>
    <row r="14" spans="1:13" ht="15">
      <c r="A14" s="130"/>
      <c r="B14" s="133"/>
      <c r="C14" s="3"/>
      <c r="D14" s="26"/>
      <c r="E14" s="10"/>
      <c r="F14" s="30">
        <f t="shared" si="0"/>
      </c>
      <c r="G14" s="153"/>
      <c r="H14" s="154"/>
      <c r="I14" s="155"/>
      <c r="J14" s="1"/>
      <c r="K14" s="1"/>
      <c r="M14" s="23"/>
    </row>
    <row r="15" spans="1:13" ht="15">
      <c r="A15" s="130"/>
      <c r="B15" s="133"/>
      <c r="C15" s="3"/>
      <c r="D15" s="26"/>
      <c r="E15" s="10"/>
      <c r="F15" s="30">
        <f t="shared" si="0"/>
      </c>
      <c r="G15" s="153"/>
      <c r="H15" s="154"/>
      <c r="I15" s="155"/>
      <c r="J15" s="1"/>
      <c r="K15" s="1"/>
      <c r="M15" s="23"/>
    </row>
    <row r="16" spans="1:11" ht="15">
      <c r="A16" s="130"/>
      <c r="B16" s="133"/>
      <c r="C16" s="3"/>
      <c r="D16" s="26"/>
      <c r="E16" s="10"/>
      <c r="F16" s="30">
        <f t="shared" si="0"/>
      </c>
      <c r="G16" s="153"/>
      <c r="H16" s="154"/>
      <c r="I16" s="155"/>
      <c r="J16" s="1"/>
      <c r="K16" s="1"/>
    </row>
    <row r="17" spans="1:9" ht="15">
      <c r="A17" s="130"/>
      <c r="B17" s="133"/>
      <c r="C17" s="3"/>
      <c r="D17" s="26"/>
      <c r="E17" s="10"/>
      <c r="F17" s="30">
        <f t="shared" si="0"/>
      </c>
      <c r="G17" s="153"/>
      <c r="H17" s="154"/>
      <c r="I17" s="155"/>
    </row>
    <row r="18" spans="1:9" ht="15">
      <c r="A18" s="130"/>
      <c r="B18" s="134"/>
      <c r="C18" s="3"/>
      <c r="D18" s="26"/>
      <c r="E18" s="10"/>
      <c r="F18" s="30">
        <f t="shared" si="0"/>
      </c>
      <c r="G18" s="156"/>
      <c r="H18" s="154"/>
      <c r="I18" s="157"/>
    </row>
    <row r="19" spans="1:9" ht="15">
      <c r="A19" s="130"/>
      <c r="B19" s="158" t="s">
        <v>33</v>
      </c>
      <c r="C19" s="159"/>
      <c r="D19" s="33" t="s">
        <v>6</v>
      </c>
      <c r="E19" s="18" t="s">
        <v>6</v>
      </c>
      <c r="F19" s="31">
        <f>IF(COUNT(F20:F28)=0,"",SUM(F20:F28))</f>
        <v>139167</v>
      </c>
      <c r="G19" s="74" t="s">
        <v>46</v>
      </c>
      <c r="H19" s="55">
        <f>IF(F19="","",F19)</f>
        <v>139167</v>
      </c>
      <c r="I19" s="22"/>
    </row>
    <row r="20" spans="1:9" ht="15">
      <c r="A20" s="130"/>
      <c r="B20" s="160"/>
      <c r="C20" s="67" t="s">
        <v>34</v>
      </c>
      <c r="D20" s="26">
        <v>75000</v>
      </c>
      <c r="E20" s="10">
        <v>1</v>
      </c>
      <c r="F20" s="30">
        <f>IF(D20="","",D20*E20)</f>
        <v>75000</v>
      </c>
      <c r="G20" s="150"/>
      <c r="H20" s="151"/>
      <c r="I20" s="152"/>
    </row>
    <row r="21" spans="1:9" ht="15">
      <c r="A21" s="130"/>
      <c r="B21" s="160"/>
      <c r="C21" s="67" t="s">
        <v>31</v>
      </c>
      <c r="D21" s="26">
        <v>18433</v>
      </c>
      <c r="E21" s="10">
        <v>1</v>
      </c>
      <c r="F21" s="30">
        <f aca="true" t="shared" si="1" ref="F21:F28">IF(D21="","",D21*E21)</f>
        <v>18433</v>
      </c>
      <c r="G21" s="153"/>
      <c r="H21" s="154"/>
      <c r="I21" s="155"/>
    </row>
    <row r="22" spans="1:9" ht="15">
      <c r="A22" s="130"/>
      <c r="B22" s="160"/>
      <c r="C22" s="67" t="s">
        <v>32</v>
      </c>
      <c r="D22" s="26">
        <v>45734</v>
      </c>
      <c r="E22" s="10">
        <v>1</v>
      </c>
      <c r="F22" s="30">
        <f t="shared" si="1"/>
        <v>45734</v>
      </c>
      <c r="G22" s="153"/>
      <c r="H22" s="154"/>
      <c r="I22" s="155"/>
    </row>
    <row r="23" spans="1:9" ht="15">
      <c r="A23" s="130"/>
      <c r="B23" s="160"/>
      <c r="C23" s="5"/>
      <c r="D23" s="26"/>
      <c r="E23" s="10"/>
      <c r="F23" s="30">
        <f t="shared" si="1"/>
      </c>
      <c r="G23" s="153"/>
      <c r="H23" s="154"/>
      <c r="I23" s="155"/>
    </row>
    <row r="24" spans="1:9" ht="15">
      <c r="A24" s="130"/>
      <c r="B24" s="160"/>
      <c r="C24" s="5"/>
      <c r="D24" s="26"/>
      <c r="E24" s="10"/>
      <c r="F24" s="30">
        <f t="shared" si="1"/>
      </c>
      <c r="G24" s="153"/>
      <c r="H24" s="154"/>
      <c r="I24" s="155"/>
    </row>
    <row r="25" spans="1:9" ht="15">
      <c r="A25" s="130"/>
      <c r="B25" s="160"/>
      <c r="C25" s="5"/>
      <c r="D25" s="26"/>
      <c r="E25" s="10"/>
      <c r="F25" s="30">
        <f t="shared" si="1"/>
      </c>
      <c r="G25" s="153"/>
      <c r="H25" s="154"/>
      <c r="I25" s="155"/>
    </row>
    <row r="26" spans="1:9" ht="15">
      <c r="A26" s="130"/>
      <c r="B26" s="160"/>
      <c r="C26" s="5"/>
      <c r="D26" s="26"/>
      <c r="E26" s="10"/>
      <c r="F26" s="30">
        <f t="shared" si="1"/>
      </c>
      <c r="G26" s="153"/>
      <c r="H26" s="154"/>
      <c r="I26" s="155"/>
    </row>
    <row r="27" spans="1:9" ht="15">
      <c r="A27" s="130"/>
      <c r="B27" s="160"/>
      <c r="C27" s="5"/>
      <c r="D27" s="26"/>
      <c r="E27" s="10"/>
      <c r="F27" s="30">
        <f t="shared" si="1"/>
      </c>
      <c r="G27" s="153"/>
      <c r="H27" s="154"/>
      <c r="I27" s="155"/>
    </row>
    <row r="28" spans="1:9" ht="13.5">
      <c r="A28" s="130"/>
      <c r="B28" s="161"/>
      <c r="C28" s="3"/>
      <c r="D28" s="26"/>
      <c r="E28" s="10"/>
      <c r="F28" s="30">
        <f t="shared" si="1"/>
      </c>
      <c r="G28" s="156"/>
      <c r="H28" s="154"/>
      <c r="I28" s="157"/>
    </row>
    <row r="29" spans="1:9" ht="13.5">
      <c r="A29" s="130"/>
      <c r="B29" s="158" t="s">
        <v>35</v>
      </c>
      <c r="C29" s="159"/>
      <c r="D29" s="33" t="s">
        <v>6</v>
      </c>
      <c r="E29" s="18" t="s">
        <v>6</v>
      </c>
      <c r="F29" s="31">
        <f>IF(COUNT(F30:F39)=0,"",SUM(F30:F39))</f>
        <v>50000.7</v>
      </c>
      <c r="G29" s="74" t="s">
        <v>47</v>
      </c>
      <c r="H29" s="55">
        <f>IF(F29="","",F29)</f>
        <v>50000.7</v>
      </c>
      <c r="I29" s="22"/>
    </row>
    <row r="30" spans="1:9" ht="13.5">
      <c r="A30" s="130"/>
      <c r="B30" s="133"/>
      <c r="C30" s="67" t="s">
        <v>36</v>
      </c>
      <c r="D30" s="26">
        <v>50000.7</v>
      </c>
      <c r="E30" s="10">
        <v>1</v>
      </c>
      <c r="F30" s="30">
        <f>IF(D30="","",D30*E30)</f>
        <v>50000.7</v>
      </c>
      <c r="G30" s="162"/>
      <c r="H30" s="163"/>
      <c r="I30" s="164"/>
    </row>
    <row r="31" spans="1:9" ht="13.5">
      <c r="A31" s="130"/>
      <c r="B31" s="133"/>
      <c r="C31" s="3"/>
      <c r="D31" s="26"/>
      <c r="E31" s="10"/>
      <c r="F31" s="30">
        <f aca="true" t="shared" si="2" ref="F31:F39">IF(D31="","",D31*E31)</f>
      </c>
      <c r="G31" s="165"/>
      <c r="H31" s="166"/>
      <c r="I31" s="167"/>
    </row>
    <row r="32" spans="1:9" ht="13.5">
      <c r="A32" s="130"/>
      <c r="B32" s="133"/>
      <c r="C32" s="3"/>
      <c r="D32" s="26"/>
      <c r="E32" s="10"/>
      <c r="F32" s="30">
        <f t="shared" si="2"/>
      </c>
      <c r="G32" s="165"/>
      <c r="H32" s="166"/>
      <c r="I32" s="167"/>
    </row>
    <row r="33" spans="1:9" ht="13.5">
      <c r="A33" s="130"/>
      <c r="B33" s="133"/>
      <c r="C33" s="3"/>
      <c r="D33" s="26"/>
      <c r="E33" s="10"/>
      <c r="F33" s="30">
        <f t="shared" si="2"/>
      </c>
      <c r="G33" s="165"/>
      <c r="H33" s="166"/>
      <c r="I33" s="167"/>
    </row>
    <row r="34" spans="1:9" ht="13.5">
      <c r="A34" s="130"/>
      <c r="B34" s="133"/>
      <c r="C34" s="3"/>
      <c r="D34" s="26"/>
      <c r="E34" s="10"/>
      <c r="F34" s="30">
        <f t="shared" si="2"/>
      </c>
      <c r="G34" s="165"/>
      <c r="H34" s="166"/>
      <c r="I34" s="167"/>
    </row>
    <row r="35" spans="1:9" ht="13.5">
      <c r="A35" s="130"/>
      <c r="B35" s="133"/>
      <c r="C35" s="3"/>
      <c r="D35" s="26"/>
      <c r="E35" s="10"/>
      <c r="F35" s="30">
        <f t="shared" si="2"/>
      </c>
      <c r="G35" s="165"/>
      <c r="H35" s="166"/>
      <c r="I35" s="167"/>
    </row>
    <row r="36" spans="1:9" ht="13.5">
      <c r="A36" s="130"/>
      <c r="B36" s="133"/>
      <c r="C36" s="3"/>
      <c r="D36" s="26"/>
      <c r="E36" s="10"/>
      <c r="F36" s="30">
        <f t="shared" si="2"/>
      </c>
      <c r="G36" s="165"/>
      <c r="H36" s="166"/>
      <c r="I36" s="167"/>
    </row>
    <row r="37" spans="1:9" ht="13.5">
      <c r="A37" s="130"/>
      <c r="B37" s="133"/>
      <c r="C37" s="3"/>
      <c r="D37" s="26"/>
      <c r="E37" s="10"/>
      <c r="F37" s="30">
        <f t="shared" si="2"/>
      </c>
      <c r="G37" s="165"/>
      <c r="H37" s="166"/>
      <c r="I37" s="167"/>
    </row>
    <row r="38" spans="1:9" ht="13.5">
      <c r="A38" s="130"/>
      <c r="B38" s="133"/>
      <c r="C38" s="3"/>
      <c r="D38" s="26"/>
      <c r="E38" s="10"/>
      <c r="F38" s="30">
        <f t="shared" si="2"/>
      </c>
      <c r="G38" s="165"/>
      <c r="H38" s="166"/>
      <c r="I38" s="167"/>
    </row>
    <row r="39" spans="1:9" ht="13.5">
      <c r="A39" s="130"/>
      <c r="B39" s="134"/>
      <c r="C39" s="3"/>
      <c r="D39" s="26"/>
      <c r="E39" s="10"/>
      <c r="F39" s="30">
        <f t="shared" si="2"/>
      </c>
      <c r="G39" s="189"/>
      <c r="H39" s="166"/>
      <c r="I39" s="191"/>
    </row>
    <row r="40" spans="1:9" ht="13.5">
      <c r="A40" s="130"/>
      <c r="B40" s="158"/>
      <c r="C40" s="159"/>
      <c r="D40" s="33" t="s">
        <v>6</v>
      </c>
      <c r="E40" s="18" t="s">
        <v>6</v>
      </c>
      <c r="F40" s="31">
        <f>IF(COUNT(F41:F55)=0,"",SUM(F41:F55))</f>
      </c>
      <c r="G40" s="74"/>
      <c r="H40" s="55">
        <f>IF(F40="","",F40)</f>
      </c>
      <c r="I40" s="22"/>
    </row>
    <row r="41" spans="1:9" ht="13.5">
      <c r="A41" s="130"/>
      <c r="B41" s="133"/>
      <c r="C41" s="67"/>
      <c r="D41" s="26"/>
      <c r="E41" s="10"/>
      <c r="F41" s="30">
        <f aca="true" t="shared" si="3" ref="F41:F55">IF(D41="","",D41*E41)</f>
      </c>
      <c r="G41" s="162"/>
      <c r="H41" s="163"/>
      <c r="I41" s="164"/>
    </row>
    <row r="42" spans="1:9" ht="13.5">
      <c r="A42" s="130"/>
      <c r="B42" s="133"/>
      <c r="C42" s="4"/>
      <c r="D42" s="26"/>
      <c r="E42" s="10"/>
      <c r="F42" s="30">
        <f t="shared" si="3"/>
      </c>
      <c r="G42" s="165"/>
      <c r="H42" s="166"/>
      <c r="I42" s="167"/>
    </row>
    <row r="43" spans="1:9" ht="13.5">
      <c r="A43" s="130"/>
      <c r="B43" s="133"/>
      <c r="C43" s="4"/>
      <c r="D43" s="26"/>
      <c r="E43" s="10"/>
      <c r="F43" s="30">
        <f t="shared" si="3"/>
      </c>
      <c r="G43" s="165"/>
      <c r="H43" s="166"/>
      <c r="I43" s="167"/>
    </row>
    <row r="44" spans="1:9" ht="13.5">
      <c r="A44" s="130"/>
      <c r="B44" s="133"/>
      <c r="C44" s="4"/>
      <c r="D44" s="26"/>
      <c r="E44" s="10"/>
      <c r="F44" s="30">
        <f t="shared" si="3"/>
      </c>
      <c r="G44" s="165"/>
      <c r="H44" s="166"/>
      <c r="I44" s="167"/>
    </row>
    <row r="45" spans="1:9" ht="13.5">
      <c r="A45" s="130"/>
      <c r="B45" s="133"/>
      <c r="C45" s="4"/>
      <c r="D45" s="26"/>
      <c r="E45" s="10"/>
      <c r="F45" s="30">
        <f t="shared" si="3"/>
      </c>
      <c r="G45" s="165"/>
      <c r="H45" s="166"/>
      <c r="I45" s="167"/>
    </row>
    <row r="46" spans="1:9" ht="13.5">
      <c r="A46" s="130"/>
      <c r="B46" s="133"/>
      <c r="C46" s="4"/>
      <c r="D46" s="26"/>
      <c r="E46" s="10"/>
      <c r="F46" s="30">
        <f t="shared" si="3"/>
      </c>
      <c r="G46" s="165"/>
      <c r="H46" s="166"/>
      <c r="I46" s="167"/>
    </row>
    <row r="47" spans="1:9" ht="13.5">
      <c r="A47" s="130"/>
      <c r="B47" s="133"/>
      <c r="C47" s="4"/>
      <c r="D47" s="26"/>
      <c r="E47" s="10"/>
      <c r="F47" s="30">
        <f t="shared" si="3"/>
      </c>
      <c r="G47" s="165"/>
      <c r="H47" s="166"/>
      <c r="I47" s="167"/>
    </row>
    <row r="48" spans="1:9" ht="13.5">
      <c r="A48" s="130"/>
      <c r="B48" s="133"/>
      <c r="C48" s="4"/>
      <c r="D48" s="26"/>
      <c r="E48" s="10"/>
      <c r="F48" s="30">
        <f t="shared" si="3"/>
      </c>
      <c r="G48" s="165"/>
      <c r="H48" s="166"/>
      <c r="I48" s="167"/>
    </row>
    <row r="49" spans="1:9" ht="13.5">
      <c r="A49" s="130"/>
      <c r="B49" s="133"/>
      <c r="C49" s="4"/>
      <c r="D49" s="26"/>
      <c r="E49" s="10"/>
      <c r="F49" s="30">
        <f t="shared" si="3"/>
      </c>
      <c r="G49" s="165"/>
      <c r="H49" s="166"/>
      <c r="I49" s="167"/>
    </row>
    <row r="50" spans="1:9" ht="13.5">
      <c r="A50" s="130"/>
      <c r="B50" s="133"/>
      <c r="C50" s="4"/>
      <c r="D50" s="26"/>
      <c r="E50" s="10"/>
      <c r="F50" s="30">
        <f t="shared" si="3"/>
      </c>
      <c r="G50" s="165"/>
      <c r="H50" s="166"/>
      <c r="I50" s="167"/>
    </row>
    <row r="51" spans="1:9" ht="13.5">
      <c r="A51" s="130"/>
      <c r="B51" s="133"/>
      <c r="C51" s="4"/>
      <c r="D51" s="26"/>
      <c r="E51" s="10"/>
      <c r="F51" s="30">
        <f t="shared" si="3"/>
      </c>
      <c r="G51" s="165"/>
      <c r="H51" s="166"/>
      <c r="I51" s="167"/>
    </row>
    <row r="52" spans="1:9" ht="13.5">
      <c r="A52" s="130"/>
      <c r="B52" s="133"/>
      <c r="C52" s="4"/>
      <c r="D52" s="26"/>
      <c r="E52" s="10"/>
      <c r="F52" s="30">
        <f t="shared" si="3"/>
      </c>
      <c r="G52" s="165"/>
      <c r="H52" s="166"/>
      <c r="I52" s="167"/>
    </row>
    <row r="53" spans="1:9" ht="13.5">
      <c r="A53" s="130"/>
      <c r="B53" s="133"/>
      <c r="C53" s="4"/>
      <c r="D53" s="26"/>
      <c r="E53" s="10"/>
      <c r="F53" s="30">
        <f t="shared" si="3"/>
      </c>
      <c r="G53" s="165"/>
      <c r="H53" s="166"/>
      <c r="I53" s="167"/>
    </row>
    <row r="54" spans="1:9" ht="13.5">
      <c r="A54" s="130"/>
      <c r="B54" s="133"/>
      <c r="C54" s="4"/>
      <c r="D54" s="26"/>
      <c r="E54" s="10"/>
      <c r="F54" s="30">
        <f t="shared" si="3"/>
      </c>
      <c r="G54" s="165"/>
      <c r="H54" s="166"/>
      <c r="I54" s="167"/>
    </row>
    <row r="55" spans="1:9" ht="13.5">
      <c r="A55" s="130"/>
      <c r="B55" s="134"/>
      <c r="C55" s="3"/>
      <c r="D55" s="26"/>
      <c r="E55" s="10"/>
      <c r="F55" s="30">
        <f t="shared" si="3"/>
      </c>
      <c r="G55" s="189"/>
      <c r="H55" s="166"/>
      <c r="I55" s="191"/>
    </row>
    <row r="56" spans="1:9" ht="13.5">
      <c r="A56" s="130"/>
      <c r="B56" s="188"/>
      <c r="C56" s="159"/>
      <c r="D56" s="33" t="s">
        <v>6</v>
      </c>
      <c r="E56" s="18" t="s">
        <v>6</v>
      </c>
      <c r="F56" s="31">
        <f>IF(COUNT(F57:F62)=0,"",SUM(F57:F62))</f>
      </c>
      <c r="G56" s="76"/>
      <c r="H56" s="55">
        <f>IF(F56="","",F56)</f>
      </c>
      <c r="I56" s="22"/>
    </row>
    <row r="57" spans="1:9" ht="13.5">
      <c r="A57" s="130"/>
      <c r="B57" s="133"/>
      <c r="C57" s="5"/>
      <c r="D57" s="26"/>
      <c r="E57" s="10"/>
      <c r="F57" s="30">
        <f aca="true" t="shared" si="4" ref="F57:F62">IF(D57="","",D57*E57)</f>
      </c>
      <c r="G57" s="162"/>
      <c r="H57" s="163"/>
      <c r="I57" s="164"/>
    </row>
    <row r="58" spans="1:9" ht="13.5">
      <c r="A58" s="130"/>
      <c r="B58" s="133"/>
      <c r="C58" s="5"/>
      <c r="D58" s="26"/>
      <c r="E58" s="10"/>
      <c r="F58" s="30">
        <f t="shared" si="4"/>
      </c>
      <c r="G58" s="165"/>
      <c r="H58" s="166"/>
      <c r="I58" s="167"/>
    </row>
    <row r="59" spans="1:9" ht="13.5">
      <c r="A59" s="130"/>
      <c r="B59" s="133"/>
      <c r="C59" s="5"/>
      <c r="D59" s="26"/>
      <c r="E59" s="10"/>
      <c r="F59" s="30">
        <f t="shared" si="4"/>
      </c>
      <c r="G59" s="165"/>
      <c r="H59" s="166"/>
      <c r="I59" s="167"/>
    </row>
    <row r="60" spans="1:9" ht="13.5">
      <c r="A60" s="130"/>
      <c r="B60" s="133"/>
      <c r="C60" s="5"/>
      <c r="D60" s="26"/>
      <c r="E60" s="10"/>
      <c r="F60" s="30">
        <f t="shared" si="4"/>
      </c>
      <c r="G60" s="165"/>
      <c r="H60" s="166"/>
      <c r="I60" s="167"/>
    </row>
    <row r="61" spans="1:9" ht="13.5">
      <c r="A61" s="130"/>
      <c r="B61" s="133"/>
      <c r="C61" s="5"/>
      <c r="D61" s="26"/>
      <c r="E61" s="10"/>
      <c r="F61" s="30">
        <f t="shared" si="4"/>
      </c>
      <c r="G61" s="165"/>
      <c r="H61" s="166"/>
      <c r="I61" s="167"/>
    </row>
    <row r="62" spans="1:9" ht="13.5">
      <c r="A62" s="184"/>
      <c r="B62" s="194"/>
      <c r="C62" s="35"/>
      <c r="D62" s="36"/>
      <c r="E62" s="37"/>
      <c r="F62" s="38">
        <f t="shared" si="4"/>
      </c>
      <c r="G62" s="195"/>
      <c r="H62" s="196"/>
      <c r="I62" s="197"/>
    </row>
    <row r="63" ht="13.5">
      <c r="H63" s="218" t="s">
        <v>79</v>
      </c>
    </row>
    <row r="64" ht="13.5">
      <c r="A64" t="str">
        <f>A2</f>
        <v>第1号様式：別紙</v>
      </c>
    </row>
    <row r="65" spans="1:10" ht="13.5">
      <c r="A65" t="str">
        <f>A3</f>
        <v>事業者名</v>
      </c>
      <c r="C65" t="str">
        <f>IF(C3="","",C3)</f>
        <v>○×△株式会社</v>
      </c>
      <c r="J65" s="1"/>
    </row>
    <row r="66" spans="1:9" ht="20.25">
      <c r="A66" s="170" t="s">
        <v>9</v>
      </c>
      <c r="B66" s="170"/>
      <c r="C66" s="170"/>
      <c r="D66" s="170"/>
      <c r="E66" s="170"/>
      <c r="F66" s="170"/>
      <c r="G66" s="170"/>
      <c r="H66" s="170"/>
      <c r="I66" s="170"/>
    </row>
    <row r="67" spans="1:9" ht="13.5">
      <c r="A67" s="2"/>
      <c r="B67" s="1"/>
      <c r="C67" s="1"/>
      <c r="D67" s="1"/>
      <c r="E67" s="1"/>
      <c r="F67" s="1"/>
      <c r="G67" s="1"/>
      <c r="H67" s="1"/>
      <c r="I67" s="1"/>
    </row>
    <row r="68" spans="1:9" ht="56.25" customHeight="1">
      <c r="A68" s="172" t="s">
        <v>2</v>
      </c>
      <c r="B68" s="173"/>
      <c r="C68" s="174"/>
      <c r="D68" s="178" t="s">
        <v>17</v>
      </c>
      <c r="E68" s="179"/>
      <c r="F68" s="179"/>
      <c r="G68" s="199" t="s">
        <v>18</v>
      </c>
      <c r="H68" s="182" t="s">
        <v>19</v>
      </c>
      <c r="I68" s="180" t="s">
        <v>20</v>
      </c>
    </row>
    <row r="69" spans="1:9" ht="13.5">
      <c r="A69" s="175"/>
      <c r="B69" s="176"/>
      <c r="C69" s="177"/>
      <c r="D69" s="6" t="s">
        <v>3</v>
      </c>
      <c r="E69" s="8" t="s">
        <v>4</v>
      </c>
      <c r="F69" s="45" t="s">
        <v>21</v>
      </c>
      <c r="G69" s="200"/>
      <c r="H69" s="183"/>
      <c r="I69" s="181"/>
    </row>
    <row r="70" spans="1:9" ht="13.5" customHeight="1">
      <c r="A70" s="202" t="s">
        <v>5</v>
      </c>
      <c r="B70" s="198"/>
      <c r="C70" s="132"/>
      <c r="D70" s="48" t="s">
        <v>6</v>
      </c>
      <c r="E70" s="49" t="s">
        <v>6</v>
      </c>
      <c r="F70" s="31">
        <f>IF(COUNT(F71:F80)=0,"",SUM(F71:F80))</f>
      </c>
      <c r="G70" s="75"/>
      <c r="H70" s="50">
        <f>IF(F70="","",F70)</f>
      </c>
      <c r="I70" s="15"/>
    </row>
    <row r="71" spans="1:9" ht="13.5">
      <c r="A71" s="114"/>
      <c r="B71" s="133"/>
      <c r="C71" s="5"/>
      <c r="D71" s="26"/>
      <c r="E71" s="10"/>
      <c r="F71" s="30">
        <f>IF(D71="","",D71*E71)</f>
      </c>
      <c r="G71" s="162"/>
      <c r="H71" s="163"/>
      <c r="I71" s="164"/>
    </row>
    <row r="72" spans="1:9" ht="13.5">
      <c r="A72" s="114"/>
      <c r="B72" s="133"/>
      <c r="C72" s="5"/>
      <c r="D72" s="26"/>
      <c r="E72" s="10"/>
      <c r="F72" s="30">
        <f aca="true" t="shared" si="5" ref="F72:F80">IF(D72="","",D72*E72)</f>
      </c>
      <c r="G72" s="165"/>
      <c r="H72" s="166"/>
      <c r="I72" s="167"/>
    </row>
    <row r="73" spans="1:9" ht="13.5">
      <c r="A73" s="114"/>
      <c r="B73" s="133"/>
      <c r="C73" s="5"/>
      <c r="D73" s="26"/>
      <c r="E73" s="10"/>
      <c r="F73" s="30">
        <f t="shared" si="5"/>
      </c>
      <c r="G73" s="165"/>
      <c r="H73" s="166"/>
      <c r="I73" s="167"/>
    </row>
    <row r="74" spans="1:9" ht="13.5">
      <c r="A74" s="114"/>
      <c r="B74" s="133"/>
      <c r="C74" s="5"/>
      <c r="D74" s="26"/>
      <c r="E74" s="10"/>
      <c r="F74" s="30">
        <f t="shared" si="5"/>
      </c>
      <c r="G74" s="165"/>
      <c r="H74" s="166"/>
      <c r="I74" s="167"/>
    </row>
    <row r="75" spans="1:9" ht="13.5">
      <c r="A75" s="114"/>
      <c r="B75" s="133"/>
      <c r="C75" s="5"/>
      <c r="D75" s="26"/>
      <c r="E75" s="10"/>
      <c r="F75" s="30">
        <f t="shared" si="5"/>
      </c>
      <c r="G75" s="165"/>
      <c r="H75" s="166"/>
      <c r="I75" s="167"/>
    </row>
    <row r="76" spans="1:9" ht="13.5">
      <c r="A76" s="114"/>
      <c r="B76" s="133"/>
      <c r="C76" s="5"/>
      <c r="D76" s="26"/>
      <c r="E76" s="10"/>
      <c r="F76" s="30">
        <f t="shared" si="5"/>
      </c>
      <c r="G76" s="165"/>
      <c r="H76" s="166"/>
      <c r="I76" s="167"/>
    </row>
    <row r="77" spans="1:9" ht="13.5">
      <c r="A77" s="114"/>
      <c r="B77" s="133"/>
      <c r="C77" s="5"/>
      <c r="D77" s="26"/>
      <c r="E77" s="10"/>
      <c r="F77" s="30">
        <f t="shared" si="5"/>
      </c>
      <c r="G77" s="165"/>
      <c r="H77" s="166"/>
      <c r="I77" s="167"/>
    </row>
    <row r="78" spans="1:9" ht="13.5">
      <c r="A78" s="114"/>
      <c r="B78" s="133"/>
      <c r="C78" s="5"/>
      <c r="D78" s="26"/>
      <c r="E78" s="10"/>
      <c r="F78" s="30">
        <f t="shared" si="5"/>
      </c>
      <c r="G78" s="165"/>
      <c r="H78" s="166"/>
      <c r="I78" s="167"/>
    </row>
    <row r="79" spans="1:9" ht="13.5">
      <c r="A79" s="114"/>
      <c r="B79" s="133"/>
      <c r="C79" s="5"/>
      <c r="D79" s="26"/>
      <c r="E79" s="10"/>
      <c r="F79" s="30">
        <f t="shared" si="5"/>
      </c>
      <c r="G79" s="165"/>
      <c r="H79" s="166"/>
      <c r="I79" s="167"/>
    </row>
    <row r="80" spans="1:9" ht="13.5">
      <c r="A80" s="114"/>
      <c r="B80" s="134"/>
      <c r="C80" s="3"/>
      <c r="D80" s="26"/>
      <c r="E80" s="10"/>
      <c r="F80" s="30">
        <f t="shared" si="5"/>
      </c>
      <c r="G80" s="189"/>
      <c r="H80" s="166"/>
      <c r="I80" s="191"/>
    </row>
    <row r="81" spans="1:9" ht="13.5">
      <c r="A81" s="114"/>
      <c r="B81" s="188"/>
      <c r="C81" s="159"/>
      <c r="D81" s="33" t="s">
        <v>6</v>
      </c>
      <c r="E81" s="18" t="s">
        <v>6</v>
      </c>
      <c r="F81" s="31">
        <f>IF(COUNT(F82:F85)=0,"",SUM(F82:F85))</f>
      </c>
      <c r="G81" s="76"/>
      <c r="H81" s="21">
        <f>IF(F81="","",F81)</f>
      </c>
      <c r="I81" s="22"/>
    </row>
    <row r="82" spans="1:9" ht="13.5">
      <c r="A82" s="114"/>
      <c r="B82" s="133"/>
      <c r="C82" s="5"/>
      <c r="D82" s="26"/>
      <c r="E82" s="10"/>
      <c r="F82" s="30">
        <f>IF(D82="","",D82*E82)</f>
      </c>
      <c r="G82" s="162"/>
      <c r="H82" s="163"/>
      <c r="I82" s="164"/>
    </row>
    <row r="83" spans="1:9" ht="13.5">
      <c r="A83" s="114"/>
      <c r="B83" s="133"/>
      <c r="C83" s="5"/>
      <c r="D83" s="26"/>
      <c r="E83" s="10"/>
      <c r="F83" s="30">
        <f>IF(D83="","",D83*E83)</f>
      </c>
      <c r="G83" s="165"/>
      <c r="H83" s="166"/>
      <c r="I83" s="167"/>
    </row>
    <row r="84" spans="1:9" ht="13.5">
      <c r="A84" s="114"/>
      <c r="B84" s="133"/>
      <c r="C84" s="5"/>
      <c r="D84" s="26"/>
      <c r="E84" s="10"/>
      <c r="F84" s="30">
        <f>IF(D84="","",D84*E84)</f>
      </c>
      <c r="G84" s="165"/>
      <c r="H84" s="166"/>
      <c r="I84" s="167"/>
    </row>
    <row r="85" spans="1:9" ht="13.5">
      <c r="A85" s="114"/>
      <c r="B85" s="134"/>
      <c r="C85" s="3"/>
      <c r="D85" s="26"/>
      <c r="E85" s="10"/>
      <c r="F85" s="30">
        <f>IF(D85="","",D85*E85)</f>
      </c>
      <c r="G85" s="189"/>
      <c r="H85" s="166"/>
      <c r="I85" s="191"/>
    </row>
    <row r="86" spans="1:9" ht="13.5">
      <c r="A86" s="114"/>
      <c r="B86" s="192"/>
      <c r="C86" s="193"/>
      <c r="D86" s="39" t="s">
        <v>6</v>
      </c>
      <c r="E86" s="40" t="s">
        <v>6</v>
      </c>
      <c r="F86" s="31">
        <f>IF(COUNT(F87:F90)=0,"",SUM(F87:F90))</f>
      </c>
      <c r="G86" s="77"/>
      <c r="H86" s="21">
        <f>IF(F86="","",F86)</f>
      </c>
      <c r="I86" s="41"/>
    </row>
    <row r="87" spans="1:9" ht="13.5">
      <c r="A87" s="114"/>
      <c r="B87" s="133"/>
      <c r="C87" s="3"/>
      <c r="D87" s="26"/>
      <c r="E87" s="10"/>
      <c r="F87" s="30">
        <f>IF(D87="","",D87*E87)</f>
      </c>
      <c r="G87" s="162"/>
      <c r="H87" s="163"/>
      <c r="I87" s="164"/>
    </row>
    <row r="88" spans="1:9" ht="13.5">
      <c r="A88" s="114"/>
      <c r="B88" s="133"/>
      <c r="C88" s="3"/>
      <c r="D88" s="26"/>
      <c r="E88" s="10"/>
      <c r="F88" s="30">
        <f>IF(D88="","",D88*E88)</f>
      </c>
      <c r="G88" s="165"/>
      <c r="H88" s="166"/>
      <c r="I88" s="167"/>
    </row>
    <row r="89" spans="1:9" ht="13.5">
      <c r="A89" s="114"/>
      <c r="B89" s="133"/>
      <c r="C89" s="3"/>
      <c r="D89" s="26"/>
      <c r="E89" s="10"/>
      <c r="F89" s="30">
        <f>IF(D89="","",D89*E89)</f>
      </c>
      <c r="G89" s="165"/>
      <c r="H89" s="166"/>
      <c r="I89" s="167"/>
    </row>
    <row r="90" spans="1:9" ht="13.5">
      <c r="A90" s="114"/>
      <c r="B90" s="134"/>
      <c r="C90" s="3"/>
      <c r="D90" s="26"/>
      <c r="E90" s="10"/>
      <c r="F90" s="30">
        <f>IF(D90="","",D90*E90)</f>
      </c>
      <c r="G90" s="189"/>
      <c r="H90" s="166"/>
      <c r="I90" s="191"/>
    </row>
    <row r="91" spans="1:9" ht="13.5">
      <c r="A91" s="114"/>
      <c r="B91" s="188"/>
      <c r="C91" s="159"/>
      <c r="D91" s="33" t="s">
        <v>6</v>
      </c>
      <c r="E91" s="18" t="s">
        <v>6</v>
      </c>
      <c r="F91" s="31">
        <f>IF(COUNT(F92:F95)=0,"",SUM(F92:F95))</f>
      </c>
      <c r="G91" s="76"/>
      <c r="H91" s="21">
        <f>IF(F91="","",F91)</f>
      </c>
      <c r="I91" s="22"/>
    </row>
    <row r="92" spans="1:9" ht="13.5">
      <c r="A92" s="114"/>
      <c r="B92" s="133"/>
      <c r="C92" s="3"/>
      <c r="D92" s="26"/>
      <c r="E92" s="10"/>
      <c r="F92" s="30">
        <f>IF(D92="","",D92*E92)</f>
      </c>
      <c r="G92" s="162"/>
      <c r="H92" s="163"/>
      <c r="I92" s="164"/>
    </row>
    <row r="93" spans="1:9" ht="13.5">
      <c r="A93" s="114"/>
      <c r="B93" s="133"/>
      <c r="C93" s="3"/>
      <c r="D93" s="26"/>
      <c r="E93" s="10"/>
      <c r="F93" s="30">
        <f>IF(D93="","",D93*E93)</f>
      </c>
      <c r="G93" s="165"/>
      <c r="H93" s="166"/>
      <c r="I93" s="167"/>
    </row>
    <row r="94" spans="1:9" ht="13.5">
      <c r="A94" s="114"/>
      <c r="B94" s="133"/>
      <c r="C94" s="3"/>
      <c r="D94" s="26"/>
      <c r="E94" s="10"/>
      <c r="F94" s="30">
        <f>IF(D94="","",D94*E94)</f>
      </c>
      <c r="G94" s="165"/>
      <c r="H94" s="166"/>
      <c r="I94" s="167"/>
    </row>
    <row r="95" spans="1:9" ht="14.25" thickBot="1">
      <c r="A95" s="114"/>
      <c r="B95" s="134"/>
      <c r="C95" s="3"/>
      <c r="D95" s="26"/>
      <c r="E95" s="10"/>
      <c r="F95" s="30">
        <f>IF(D95="","",D95*E95)</f>
      </c>
      <c r="G95" s="189"/>
      <c r="H95" s="190"/>
      <c r="I95" s="191"/>
    </row>
    <row r="96" spans="1:9" ht="21.75" customHeight="1" thickBot="1" thickTop="1">
      <c r="A96" s="114"/>
      <c r="B96" s="148" t="s">
        <v>23</v>
      </c>
      <c r="C96" s="149"/>
      <c r="D96" s="62"/>
      <c r="E96" s="62"/>
      <c r="F96" s="66">
        <f>IF(COUNT(F8,F19,F29,F40,F56,F70,F81,F86,F91)=0,"",SUM(F8,F19,F29,F40,F56,F70,F81,F86,F91))</f>
        <v>558554.7</v>
      </c>
      <c r="G96" s="63"/>
      <c r="H96" s="64">
        <f>IF(COUNT(H8,H19,H29,H40,H56,H70,H81,H86,H91)=0,"",SUM(H91,H86,H81,H70,H56,H40,H29,H19,H8))</f>
        <v>558554.7</v>
      </c>
      <c r="I96" s="64">
        <f>IF(AND(COUNT(H96)=0,COUNT(I8,I19,I29,I40,I56,I70,I81,I86,I91)=0)=TRUE,"",SUM(I91,I86,I81,I70,I56,I40,I29,I19,I8))</f>
        <v>186185.416</v>
      </c>
    </row>
    <row r="97" spans="1:9" ht="34.5" customHeight="1" thickTop="1">
      <c r="A97" s="114"/>
      <c r="B97" s="205" t="s">
        <v>49</v>
      </c>
      <c r="C97" s="206"/>
      <c r="D97" s="57"/>
      <c r="E97" s="57"/>
      <c r="F97" s="58"/>
      <c r="G97" s="59"/>
      <c r="H97" s="60">
        <f>IF(H96="","",IF(ROUNDDOWN(H96*1/2,0)&gt;300000,300000,ROUNDDOWN(H96*1/2,0)))</f>
        <v>279277</v>
      </c>
      <c r="I97" s="61" t="s">
        <v>25</v>
      </c>
    </row>
    <row r="98" spans="1:9" ht="48.75" customHeight="1" thickBot="1">
      <c r="A98" s="115"/>
      <c r="B98" s="207" t="s">
        <v>24</v>
      </c>
      <c r="C98" s="208"/>
      <c r="D98" s="7"/>
      <c r="E98" s="7"/>
      <c r="F98" s="51"/>
      <c r="G98" s="52"/>
      <c r="H98" s="56">
        <f>IF(H97="","",IF(H97-I96&lt;0,0,H97-I96))</f>
        <v>93091.584</v>
      </c>
      <c r="I98" s="53" t="s">
        <v>25</v>
      </c>
    </row>
    <row r="99" spans="1:9" ht="14.25" thickTop="1">
      <c r="A99" s="142" t="s">
        <v>10</v>
      </c>
      <c r="B99" s="203" t="s">
        <v>39</v>
      </c>
      <c r="C99" s="147"/>
      <c r="D99" s="20" t="s">
        <v>6</v>
      </c>
      <c r="E99" s="13" t="s">
        <v>6</v>
      </c>
      <c r="F99" s="42">
        <f>IF(COUNT(F100:F108)=0,"",SUM(F100:F108))</f>
        <v>5000</v>
      </c>
      <c r="G99" s="107"/>
      <c r="H99" s="108"/>
      <c r="I99" s="109"/>
    </row>
    <row r="100" spans="1:9" ht="13.5">
      <c r="A100" s="143"/>
      <c r="B100" s="113"/>
      <c r="C100" s="70" t="s">
        <v>40</v>
      </c>
      <c r="D100" s="17">
        <v>5000</v>
      </c>
      <c r="E100" s="9">
        <v>1</v>
      </c>
      <c r="F100" s="30">
        <f aca="true" t="shared" si="6" ref="F100:F108">IF(D100="","",D100*E100)</f>
        <v>5000</v>
      </c>
      <c r="G100" s="107"/>
      <c r="H100" s="108"/>
      <c r="I100" s="109"/>
    </row>
    <row r="101" spans="1:9" ht="13.5">
      <c r="A101" s="143"/>
      <c r="B101" s="113"/>
      <c r="C101" s="43"/>
      <c r="D101" s="16"/>
      <c r="E101" s="10"/>
      <c r="F101" s="30">
        <f t="shared" si="6"/>
      </c>
      <c r="G101" s="107"/>
      <c r="H101" s="108"/>
      <c r="I101" s="109"/>
    </row>
    <row r="102" spans="1:9" ht="13.5">
      <c r="A102" s="143"/>
      <c r="B102" s="113"/>
      <c r="C102" s="43"/>
      <c r="D102" s="16"/>
      <c r="E102" s="10"/>
      <c r="F102" s="30">
        <f t="shared" si="6"/>
      </c>
      <c r="G102" s="107"/>
      <c r="H102" s="108"/>
      <c r="I102" s="109"/>
    </row>
    <row r="103" spans="1:9" ht="13.5">
      <c r="A103" s="143"/>
      <c r="B103" s="113"/>
      <c r="C103" s="43"/>
      <c r="D103" s="16"/>
      <c r="E103" s="10"/>
      <c r="F103" s="30">
        <f t="shared" si="6"/>
      </c>
      <c r="G103" s="107"/>
      <c r="H103" s="108"/>
      <c r="I103" s="109"/>
    </row>
    <row r="104" spans="1:9" ht="13.5">
      <c r="A104" s="143"/>
      <c r="B104" s="113"/>
      <c r="C104" s="43"/>
      <c r="D104" s="16"/>
      <c r="E104" s="10"/>
      <c r="F104" s="30">
        <f t="shared" si="6"/>
      </c>
      <c r="G104" s="107"/>
      <c r="H104" s="108"/>
      <c r="I104" s="109"/>
    </row>
    <row r="105" spans="1:9" ht="13.5">
      <c r="A105" s="143"/>
      <c r="B105" s="113"/>
      <c r="C105" s="43"/>
      <c r="D105" s="16"/>
      <c r="E105" s="10"/>
      <c r="F105" s="30">
        <f t="shared" si="6"/>
      </c>
      <c r="G105" s="107"/>
      <c r="H105" s="108"/>
      <c r="I105" s="109"/>
    </row>
    <row r="106" spans="1:9" ht="13.5">
      <c r="A106" s="143"/>
      <c r="B106" s="113"/>
      <c r="C106" s="43"/>
      <c r="D106" s="16"/>
      <c r="E106" s="10"/>
      <c r="F106" s="30">
        <f t="shared" si="6"/>
      </c>
      <c r="G106" s="107"/>
      <c r="H106" s="108"/>
      <c r="I106" s="109"/>
    </row>
    <row r="107" spans="1:9" ht="13.5">
      <c r="A107" s="143"/>
      <c r="B107" s="113"/>
      <c r="C107" s="43"/>
      <c r="D107" s="16"/>
      <c r="E107" s="10"/>
      <c r="F107" s="30">
        <f t="shared" si="6"/>
      </c>
      <c r="G107" s="107"/>
      <c r="H107" s="108"/>
      <c r="I107" s="109"/>
    </row>
    <row r="108" spans="1:9" ht="13.5">
      <c r="A108" s="143"/>
      <c r="B108" s="135"/>
      <c r="C108" s="43"/>
      <c r="D108" s="16"/>
      <c r="E108" s="10"/>
      <c r="F108" s="30">
        <f t="shared" si="6"/>
      </c>
      <c r="G108" s="107"/>
      <c r="H108" s="108"/>
      <c r="I108" s="109"/>
    </row>
    <row r="109" spans="1:9" ht="13.5">
      <c r="A109" s="143"/>
      <c r="B109" s="204" t="s">
        <v>37</v>
      </c>
      <c r="C109" s="187"/>
      <c r="D109" s="19" t="s">
        <v>6</v>
      </c>
      <c r="E109" s="12" t="s">
        <v>6</v>
      </c>
      <c r="F109" s="42">
        <f>IF(COUNT(F110:F114)=0,"",SUM(F110:F114))</f>
        <v>2890.516</v>
      </c>
      <c r="G109" s="107"/>
      <c r="H109" s="108"/>
      <c r="I109" s="109"/>
    </row>
    <row r="110" spans="1:9" ht="13.5">
      <c r="A110" s="143"/>
      <c r="B110" s="113"/>
      <c r="C110" s="70" t="s">
        <v>41</v>
      </c>
      <c r="D110" s="16">
        <v>2154.8</v>
      </c>
      <c r="E110" s="10">
        <v>1</v>
      </c>
      <c r="F110" s="30">
        <f>IF(D110="","",D110*E110)</f>
        <v>2154.8</v>
      </c>
      <c r="G110" s="107"/>
      <c r="H110" s="108"/>
      <c r="I110" s="109"/>
    </row>
    <row r="111" spans="1:9" ht="13.5">
      <c r="A111" s="143"/>
      <c r="B111" s="113"/>
      <c r="C111" s="70" t="s">
        <v>42</v>
      </c>
      <c r="D111" s="16">
        <v>500.847</v>
      </c>
      <c r="E111" s="10">
        <v>1</v>
      </c>
      <c r="F111" s="30">
        <f>IF(D111="","",D111*E111)</f>
        <v>500.847</v>
      </c>
      <c r="G111" s="107"/>
      <c r="H111" s="108"/>
      <c r="I111" s="109"/>
    </row>
    <row r="112" spans="1:9" ht="13.5">
      <c r="A112" s="143"/>
      <c r="B112" s="113"/>
      <c r="C112" s="70" t="s">
        <v>43</v>
      </c>
      <c r="D112" s="16">
        <v>234.869</v>
      </c>
      <c r="E112" s="10">
        <v>1</v>
      </c>
      <c r="F112" s="30">
        <f>IF(D112="","",D112*E112)</f>
        <v>234.869</v>
      </c>
      <c r="G112" s="107"/>
      <c r="H112" s="108"/>
      <c r="I112" s="109"/>
    </row>
    <row r="113" spans="1:9" ht="13.5">
      <c r="A113" s="143"/>
      <c r="B113" s="113"/>
      <c r="C113" s="43"/>
      <c r="D113" s="16"/>
      <c r="E113" s="10"/>
      <c r="F113" s="30">
        <f>IF(D113="","",D113*E113)</f>
      </c>
      <c r="G113" s="107"/>
      <c r="H113" s="108"/>
      <c r="I113" s="109"/>
    </row>
    <row r="114" spans="1:9" ht="13.5">
      <c r="A114" s="143"/>
      <c r="B114" s="135"/>
      <c r="C114" s="43"/>
      <c r="D114" s="16"/>
      <c r="E114" s="10"/>
      <c r="F114" s="30">
        <f>IF(D114="","",D114*E114)</f>
      </c>
      <c r="G114" s="107"/>
      <c r="H114" s="108"/>
      <c r="I114" s="109"/>
    </row>
    <row r="115" spans="1:9" ht="13.5">
      <c r="A115" s="143"/>
      <c r="B115" s="144"/>
      <c r="C115" s="145"/>
      <c r="D115" s="116" t="s">
        <v>26</v>
      </c>
      <c r="E115" s="117"/>
      <c r="F115" s="71">
        <f>IF(COUNT(F99,F109)=0,"",SUM(F99,F109))</f>
        <v>7890.516</v>
      </c>
      <c r="G115" s="107"/>
      <c r="H115" s="108"/>
      <c r="I115" s="109"/>
    </row>
    <row r="116" spans="1:9" ht="13.5">
      <c r="A116" s="118" t="s">
        <v>27</v>
      </c>
      <c r="B116" s="119"/>
      <c r="C116" s="120"/>
      <c r="D116" s="211">
        <f>IF(SUM(F96,F115)="","",SUM(F96,F115))</f>
        <v>566445.2159999999</v>
      </c>
      <c r="E116" s="212"/>
      <c r="F116" s="213"/>
      <c r="G116" s="107"/>
      <c r="H116" s="108"/>
      <c r="I116" s="109"/>
    </row>
    <row r="117" spans="1:9" ht="13.5">
      <c r="A117" s="124" t="s">
        <v>11</v>
      </c>
      <c r="B117" s="125"/>
      <c r="C117" s="126"/>
      <c r="D117" s="214">
        <f>IF(D116="","",ROUNDDOWN(D116*G1/100,3))</f>
        <v>45315.617</v>
      </c>
      <c r="E117" s="215"/>
      <c r="F117" s="215"/>
      <c r="G117" s="107"/>
      <c r="H117" s="108"/>
      <c r="I117" s="109"/>
    </row>
    <row r="118" spans="1:9" ht="13.5">
      <c r="A118" s="104" t="s">
        <v>12</v>
      </c>
      <c r="B118" s="105"/>
      <c r="C118" s="106"/>
      <c r="D118" s="216"/>
      <c r="E118" s="217"/>
      <c r="F118" s="217"/>
      <c r="G118" s="107"/>
      <c r="H118" s="108"/>
      <c r="I118" s="109"/>
    </row>
    <row r="119" spans="1:9" ht="13.5">
      <c r="A119" s="99" t="s">
        <v>13</v>
      </c>
      <c r="B119" s="100"/>
      <c r="C119" s="101"/>
      <c r="D119" s="209">
        <f>IF(COUNT(D116:F117)=0,"",SUM(D116:F117))</f>
        <v>611760.8329999999</v>
      </c>
      <c r="E119" s="210"/>
      <c r="F119" s="210"/>
      <c r="G119" s="110"/>
      <c r="H119" s="111"/>
      <c r="I119" s="112"/>
    </row>
    <row r="120" spans="2:9" ht="14.25">
      <c r="B120" s="2"/>
      <c r="C120" s="1"/>
      <c r="D120" s="1"/>
      <c r="E120" s="1"/>
      <c r="F120" s="84" t="s">
        <v>53</v>
      </c>
      <c r="G120" s="185" t="s">
        <v>59</v>
      </c>
      <c r="H120" s="185"/>
      <c r="I120" s="1"/>
    </row>
    <row r="121" spans="2:9" ht="14.25">
      <c r="B121" s="2"/>
      <c r="C121" s="1"/>
      <c r="D121" s="1"/>
      <c r="E121" s="1"/>
      <c r="F121" s="84"/>
      <c r="G121" s="219"/>
      <c r="H121" s="218" t="s">
        <v>79</v>
      </c>
      <c r="I121" s="1"/>
    </row>
    <row r="122" spans="1:9" ht="13.5">
      <c r="A122" s="85" t="s">
        <v>54</v>
      </c>
      <c r="B122" s="2"/>
      <c r="C122" s="1"/>
      <c r="D122" s="1"/>
      <c r="E122" s="1"/>
      <c r="F122" s="1"/>
      <c r="G122" s="1"/>
      <c r="H122" s="1"/>
      <c r="I122" s="1"/>
    </row>
    <row r="123" ht="13.5">
      <c r="A123" s="14" t="s">
        <v>48</v>
      </c>
    </row>
    <row r="124" ht="13.5">
      <c r="A124" s="2" t="s">
        <v>7</v>
      </c>
    </row>
    <row r="125" ht="13.5">
      <c r="A125" s="2" t="s">
        <v>14</v>
      </c>
    </row>
    <row r="126" ht="13.5">
      <c r="A126" s="2" t="s">
        <v>8</v>
      </c>
    </row>
  </sheetData>
  <sheetProtection password="A4DE" sheet="1"/>
  <mergeCells count="62">
    <mergeCell ref="A116:C116"/>
    <mergeCell ref="D116:F116"/>
    <mergeCell ref="A117:C117"/>
    <mergeCell ref="D117:F117"/>
    <mergeCell ref="A118:C118"/>
    <mergeCell ref="D118:F118"/>
    <mergeCell ref="B97:C97"/>
    <mergeCell ref="B98:C98"/>
    <mergeCell ref="A99:A115"/>
    <mergeCell ref="G99:I119"/>
    <mergeCell ref="B100:B108"/>
    <mergeCell ref="B110:B114"/>
    <mergeCell ref="B115:C115"/>
    <mergeCell ref="A119:C119"/>
    <mergeCell ref="D119:F119"/>
    <mergeCell ref="D115:E115"/>
    <mergeCell ref="B86:C86"/>
    <mergeCell ref="B87:B90"/>
    <mergeCell ref="G87:I90"/>
    <mergeCell ref="B92:B95"/>
    <mergeCell ref="G92:I95"/>
    <mergeCell ref="B96:C96"/>
    <mergeCell ref="B91:C91"/>
    <mergeCell ref="G68:G69"/>
    <mergeCell ref="H68:H69"/>
    <mergeCell ref="I68:I69"/>
    <mergeCell ref="A70:A98"/>
    <mergeCell ref="B70:C70"/>
    <mergeCell ref="B71:B80"/>
    <mergeCell ref="G71:I80"/>
    <mergeCell ref="B81:C81"/>
    <mergeCell ref="B82:B85"/>
    <mergeCell ref="G82:I85"/>
    <mergeCell ref="B40:C40"/>
    <mergeCell ref="B41:B55"/>
    <mergeCell ref="G41:I55"/>
    <mergeCell ref="B56:C56"/>
    <mergeCell ref="B57:B62"/>
    <mergeCell ref="G57:I62"/>
    <mergeCell ref="B8:C8"/>
    <mergeCell ref="B9:B18"/>
    <mergeCell ref="G9:I18"/>
    <mergeCell ref="B19:C19"/>
    <mergeCell ref="B20:B28"/>
    <mergeCell ref="G20:I28"/>
    <mergeCell ref="B29:C29"/>
    <mergeCell ref="B30:B39"/>
    <mergeCell ref="G30:I39"/>
    <mergeCell ref="G120:H120"/>
    <mergeCell ref="B99:C99"/>
    <mergeCell ref="B109:C109"/>
    <mergeCell ref="A66:I66"/>
    <mergeCell ref="A68:C69"/>
    <mergeCell ref="D68:F68"/>
    <mergeCell ref="A8:A62"/>
    <mergeCell ref="A4:I4"/>
    <mergeCell ref="A5:I5"/>
    <mergeCell ref="A6:C7"/>
    <mergeCell ref="D6:F6"/>
    <mergeCell ref="G6:G7"/>
    <mergeCell ref="H6:H7"/>
    <mergeCell ref="I6:I7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tccca14</dc:creator>
  <cp:keywords/>
  <dc:description/>
  <cp:lastModifiedBy>tokyokankyo</cp:lastModifiedBy>
  <cp:lastPrinted>2014-08-14T06:53:08Z</cp:lastPrinted>
  <dcterms:created xsi:type="dcterms:W3CDTF">2010-07-07T01:16:55Z</dcterms:created>
  <dcterms:modified xsi:type="dcterms:W3CDTF">2019-06-17T04:15:22Z</dcterms:modified>
  <cp:category/>
  <cp:version/>
  <cp:contentType/>
  <cp:contentStatus/>
</cp:coreProperties>
</file>