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65" windowWidth="14655" windowHeight="8790" tabRatio="741" activeTab="1"/>
  </bookViews>
  <sheets>
    <sheet name="説明書" sheetId="1" r:id="rId1"/>
    <sheet name="用紙（項目少）" sheetId="2" r:id="rId2"/>
    <sheet name="用紙（項目多）" sheetId="3" r:id="rId3"/>
    <sheet name="記載要領" sheetId="4" r:id="rId4"/>
  </sheets>
  <definedNames>
    <definedName name="_xlnm.Print_Area" localSheetId="3">'記載要領'!$A$2:$N$123</definedName>
    <definedName name="_xlnm.Print_Area" localSheetId="1">'用紙（項目少）'!$A$2:$N$61</definedName>
    <definedName name="_xlnm.Print_Area" localSheetId="2">'用紙（項目多）'!$A$2:$N$120</definedName>
  </definedNames>
  <calcPr fullCalcOnLoad="1"/>
</workbook>
</file>

<file path=xl/comments4.xml><?xml version="1.0" encoding="utf-8"?>
<comments xmlns="http://schemas.openxmlformats.org/spreadsheetml/2006/main">
  <authors>
    <author>FJ-USER</author>
  </authors>
  <commentList>
    <comment ref="D12" authorId="0">
      <text>
        <r>
          <rPr>
            <sz val="9"/>
            <rFont val="ＭＳ Ｐゴシック"/>
            <family val="3"/>
          </rPr>
          <t>単価の表示は、小数点以下1桁のみのですが、</t>
        </r>
        <r>
          <rPr>
            <b/>
            <sz val="9"/>
            <rFont val="ＭＳ Ｐゴシック"/>
            <family val="3"/>
          </rPr>
          <t>入力は、小数点以下3桁（円単位）まで入力してください。</t>
        </r>
      </text>
    </comment>
    <comment ref="F23" authorId="0">
      <text>
        <r>
          <rPr>
            <b/>
            <sz val="9"/>
            <rFont val="ＭＳ Ｐゴシック"/>
            <family val="3"/>
          </rPr>
          <t>本内訳書では一式計上していても、業者見積書には詳細が記載されていることが必要です。</t>
        </r>
      </text>
    </comment>
    <comment ref="D23" authorId="0">
      <text>
        <r>
          <rPr>
            <b/>
            <sz val="9"/>
            <rFont val="ＭＳ Ｐゴシック"/>
            <family val="3"/>
          </rPr>
          <t>見積書の金額と整合性が取れるようにしてください。</t>
        </r>
      </text>
    </comment>
  </commentList>
</comments>
</file>

<file path=xl/sharedStrings.xml><?xml version="1.0" encoding="utf-8"?>
<sst xmlns="http://schemas.openxmlformats.org/spreadsheetml/2006/main" count="273" uniqueCount="99">
  <si>
    <r>
      <rPr>
        <sz val="16"/>
        <color indexed="8"/>
        <rFont val="ＭＳ Ｐ明朝"/>
        <family val="1"/>
      </rPr>
      <t>助成金交付申請内訳書</t>
    </r>
    <r>
      <rPr>
        <sz val="16"/>
        <color indexed="8"/>
        <rFont val="Century"/>
        <family val="1"/>
      </rPr>
      <t xml:space="preserve"> (1/2)</t>
    </r>
  </si>
  <si>
    <t>設備区分</t>
  </si>
  <si>
    <t>単価</t>
  </si>
  <si>
    <t>数量</t>
  </si>
  <si>
    <t>助成対象設備</t>
  </si>
  <si>
    <t>－</t>
  </si>
  <si>
    <r>
      <rPr>
        <sz val="10.5"/>
        <color indexed="8"/>
        <rFont val="ＭＳ Ｐ明朝"/>
        <family val="1"/>
      </rPr>
      <t>注</t>
    </r>
    <r>
      <rPr>
        <sz val="10.5"/>
        <color indexed="8"/>
        <rFont val="Century"/>
        <family val="1"/>
      </rPr>
      <t>-2</t>
    </r>
    <r>
      <rPr>
        <sz val="10.5"/>
        <color indexed="8"/>
        <rFont val="ＭＳ Ｐ明朝"/>
        <family val="1"/>
      </rPr>
      <t>）</t>
    </r>
    <r>
      <rPr>
        <sz val="10.5"/>
        <color indexed="62"/>
        <rFont val="ＭＳ Ｐ明朝"/>
        <family val="1"/>
      </rPr>
      <t>水色</t>
    </r>
    <r>
      <rPr>
        <sz val="10.5"/>
        <color indexed="8"/>
        <rFont val="ＭＳ Ｐ明朝"/>
        <family val="1"/>
      </rPr>
      <t>で着色した部分に工事名や機器名を記入下さい。　</t>
    </r>
  </si>
  <si>
    <r>
      <rPr>
        <sz val="10.5"/>
        <color indexed="8"/>
        <rFont val="ＭＳ Ｐ明朝"/>
        <family val="1"/>
      </rPr>
      <t>注</t>
    </r>
    <r>
      <rPr>
        <sz val="10.5"/>
        <color indexed="8"/>
        <rFont val="Century"/>
        <family val="1"/>
      </rPr>
      <t>-4</t>
    </r>
    <r>
      <rPr>
        <sz val="10.5"/>
        <color indexed="8"/>
        <rFont val="ＭＳ Ｐ明朝"/>
        <family val="1"/>
      </rPr>
      <t>）着色していない部分は保護を掛けていますので、修正できません。</t>
    </r>
  </si>
  <si>
    <r>
      <rPr>
        <sz val="16"/>
        <color indexed="8"/>
        <rFont val="ＭＳ Ｐ明朝"/>
        <family val="1"/>
      </rPr>
      <t>助成金交付申請内訳書</t>
    </r>
    <r>
      <rPr>
        <sz val="16"/>
        <color indexed="8"/>
        <rFont val="Century"/>
        <family val="1"/>
      </rPr>
      <t xml:space="preserve"> (2/2)</t>
    </r>
  </si>
  <si>
    <t>助成対象外設備</t>
  </si>
  <si>
    <r>
      <rPr>
        <sz val="10.5"/>
        <color indexed="8"/>
        <rFont val="ＭＳ Ｐ明朝"/>
        <family val="1"/>
      </rPr>
      <t>消費税等相当額</t>
    </r>
  </si>
  <si>
    <r>
      <rPr>
        <sz val="10.5"/>
        <color indexed="8"/>
        <rFont val="ＭＳ Ｐ明朝"/>
        <family val="1"/>
      </rPr>
      <t>推定総工事金額</t>
    </r>
  </si>
  <si>
    <t>（助成事業に要する経費）</t>
  </si>
  <si>
    <r>
      <rPr>
        <sz val="10.5"/>
        <color indexed="8"/>
        <rFont val="ＭＳ Ｐ明朝"/>
        <family val="1"/>
      </rPr>
      <t>注</t>
    </r>
    <r>
      <rPr>
        <sz val="10.5"/>
        <color indexed="8"/>
        <rFont val="Century"/>
        <family val="1"/>
      </rPr>
      <t>-3</t>
    </r>
    <r>
      <rPr>
        <sz val="10.5"/>
        <color indexed="8"/>
        <rFont val="ＭＳ Ｐ明朝"/>
        <family val="1"/>
      </rPr>
      <t>）また</t>
    </r>
    <r>
      <rPr>
        <sz val="10.5"/>
        <color indexed="13"/>
        <rFont val="ＭＳ Ｐ明朝"/>
        <family val="1"/>
      </rPr>
      <t>黄色</t>
    </r>
    <r>
      <rPr>
        <sz val="10.5"/>
        <color indexed="8"/>
        <rFont val="ＭＳ Ｐ明朝"/>
        <family val="1"/>
      </rPr>
      <t>で着色した部分に単価・数良及び工事費を記載下さい。</t>
    </r>
  </si>
  <si>
    <t>＜全般＞</t>
  </si>
  <si>
    <t>2. 着色部以外のセルは保護が掛かっていますので、着色部のみ入力してください。</t>
  </si>
  <si>
    <t>＜個別＞</t>
  </si>
  <si>
    <t>3. 本別紙は、2ページに亘っていますので、その他設備、助成対象外設備及び諸経費は、2ページ目に記入してください。</t>
  </si>
  <si>
    <r>
      <t>1. 本エクセルは、まずダウンロードしてから、</t>
    </r>
    <r>
      <rPr>
        <b/>
        <sz val="12"/>
        <color indexed="10"/>
        <rFont val="ＭＳ Ｐゴシック"/>
        <family val="3"/>
      </rPr>
      <t>EXCEL97-2003ブックで保存してください。</t>
    </r>
  </si>
  <si>
    <t>4.記載用紙は、項目の多寡によって、『項目小』、『大項目多』、『小項目多』を選んで使用してください。</t>
  </si>
  <si>
    <t>5.本EXCELファイルは、各シートに計算式が設定されていますので、シート保護を掛けています。</t>
  </si>
  <si>
    <t>　項目数が不足する場合は、クール・ネット東京のヘルプデスクにお問い合わせください。</t>
  </si>
  <si>
    <t>助成対象</t>
  </si>
  <si>
    <t>①助成事業に要する経費　　
（千円）</t>
  </si>
  <si>
    <t>②本助成金以外の助成金又は給付金の有無</t>
  </si>
  <si>
    <t>④本助成金以外の助成金又は給付金の額
（千円）</t>
  </si>
  <si>
    <t>経費</t>
  </si>
  <si>
    <t>事業者名</t>
  </si>
  <si>
    <t>⑨合計</t>
  </si>
  <si>
    <t>⑪交付申請額
（⑩－本助成金以外の助成金又は給付金の額の合計（④の合計）</t>
  </si>
  <si>
    <t>千円</t>
  </si>
  <si>
    <t>－</t>
  </si>
  <si>
    <t>総工事合計</t>
  </si>
  <si>
    <r>
      <rPr>
        <sz val="10.5"/>
        <color indexed="8"/>
        <rFont val="ＭＳ Ｐ明朝"/>
        <family val="1"/>
      </rPr>
      <t>注</t>
    </r>
    <r>
      <rPr>
        <sz val="10.5"/>
        <color indexed="8"/>
        <rFont val="Century"/>
        <family val="1"/>
      </rPr>
      <t>-1</t>
    </r>
    <r>
      <rPr>
        <sz val="10.5"/>
        <color indexed="8"/>
        <rFont val="ＭＳ Ｐ明朝"/>
        <family val="1"/>
      </rPr>
      <t>）</t>
    </r>
    <r>
      <rPr>
        <sz val="10.5"/>
        <color indexed="11"/>
        <rFont val="ＭＳ Ｐ明朝"/>
        <family val="1"/>
      </rPr>
      <t>黄緑色</t>
    </r>
    <r>
      <rPr>
        <sz val="10.5"/>
        <color indexed="8"/>
        <rFont val="ＭＳ Ｐ明朝"/>
        <family val="1"/>
      </rPr>
      <t>で着色した部分に助成事業実施計画書pの非義務的電源割合を記入してください。</t>
    </r>
  </si>
  <si>
    <t>コジェネレーション設備</t>
  </si>
  <si>
    <t>機器（発電◎●kW・熱▲▽kW･燃料×●kW）</t>
  </si>
  <si>
    <t>付属品</t>
  </si>
  <si>
    <t>工事費</t>
  </si>
  <si>
    <t>低温吸収式冷温水発生機</t>
  </si>
  <si>
    <t>機器（冷房◎●kW・暖房▲▽kW･COP◆◇）</t>
  </si>
  <si>
    <t>設計費用</t>
  </si>
  <si>
    <t>●○</t>
  </si>
  <si>
    <t>諸経費</t>
  </si>
  <si>
    <t>　また、小項目には、機器（仕様・型番明記）・付属品・工事費及び工事に直接係る諸経費も記入すること。</t>
  </si>
  <si>
    <t>その他工事費</t>
  </si>
  <si>
    <t>基本設計費</t>
  </si>
  <si>
    <t>交通費</t>
  </si>
  <si>
    <t>安全対策費</t>
  </si>
  <si>
    <t>公的申請・届出費用</t>
  </si>
  <si>
    <t>【記載例】</t>
  </si>
  <si>
    <t>○</t>
  </si>
  <si>
    <t>○</t>
  </si>
  <si>
    <t>×</t>
  </si>
  <si>
    <t>×</t>
  </si>
  <si>
    <r>
      <rPr>
        <sz val="10.5"/>
        <color indexed="8"/>
        <rFont val="ＭＳ Ｐ明朝"/>
        <family val="1"/>
      </rPr>
      <t>注</t>
    </r>
    <r>
      <rPr>
        <sz val="10.5"/>
        <color indexed="8"/>
        <rFont val="Century"/>
        <family val="1"/>
      </rPr>
      <t>-1</t>
    </r>
    <r>
      <rPr>
        <sz val="10.5"/>
        <color indexed="8"/>
        <rFont val="ＭＳ Ｐ明朝"/>
        <family val="1"/>
      </rPr>
      <t>）</t>
    </r>
    <r>
      <rPr>
        <sz val="10.5"/>
        <color indexed="11"/>
        <rFont val="ＭＳ Ｐ明朝"/>
        <family val="1"/>
      </rPr>
      <t>黄緑色</t>
    </r>
    <r>
      <rPr>
        <sz val="10.5"/>
        <color indexed="8"/>
        <rFont val="ＭＳ Ｐ明朝"/>
        <family val="1"/>
      </rPr>
      <t>で着色した部分に『助成事業実施計画書その4』に記載された非義務的電源割合を記入してください。</t>
    </r>
  </si>
  <si>
    <t>⑩助成対象経費合計額（③の合計）×1/2</t>
  </si>
  <si>
    <t>⑪交付申請額（助成対象経費の1/2が限度額）
（⑩－本助成金以外の助成金又は給付金の額の合計（④の合計）</t>
  </si>
  <si>
    <t>変更前</t>
  </si>
  <si>
    <t>変更後</t>
  </si>
  <si>
    <t>③助成対象経費
（千円）</t>
  </si>
  <si>
    <t>変更前</t>
  </si>
  <si>
    <t>変更後</t>
  </si>
  <si>
    <t>Version</t>
  </si>
  <si>
    <t>（注）⑩の額が実施要綱第4条の第1項（5）に定める助成金額の限度額を超える時は、限度額を記入すること。</t>
  </si>
  <si>
    <r>
      <rPr>
        <sz val="16"/>
        <color indexed="8"/>
        <rFont val="ＭＳ Ｐ明朝"/>
        <family val="1"/>
      </rPr>
      <t>助成金交付申請内訳書</t>
    </r>
    <r>
      <rPr>
        <sz val="16"/>
        <color indexed="8"/>
        <rFont val="Century"/>
        <family val="1"/>
      </rPr>
      <t xml:space="preserve"> </t>
    </r>
  </si>
  <si>
    <t>変更前</t>
  </si>
  <si>
    <t>変更後</t>
  </si>
  <si>
    <t>⑪交付申請額  （⑩－本助成金以外の助成金又は給付金の額の合計（④の合計）</t>
  </si>
  <si>
    <t>第8号様式：別紙</t>
  </si>
  <si>
    <t>変更前</t>
  </si>
  <si>
    <t>変更後</t>
  </si>
  <si>
    <t>消費税率：</t>
  </si>
  <si>
    <t>％</t>
  </si>
  <si>
    <t>消費税率：</t>
  </si>
  <si>
    <t>％</t>
  </si>
  <si>
    <r>
      <rPr>
        <sz val="10.5"/>
        <color indexed="8"/>
        <rFont val="ＭＳ Ｐ明朝"/>
        <family val="1"/>
      </rPr>
      <t>－</t>
    </r>
  </si>
  <si>
    <r>
      <rPr>
        <sz val="10.5"/>
        <color indexed="8"/>
        <rFont val="ＭＳ Ｐ明朝"/>
        <family val="1"/>
      </rPr>
      <t>－</t>
    </r>
  </si>
  <si>
    <t>⑩助成対象経費合計額（③の合計）×1/2－（本助成金以外の助成金又は給付金）</t>
  </si>
  <si>
    <t>2.設備区分（水色部分）には、改善対策名を記載して頂きます。</t>
  </si>
  <si>
    <t>3.単価は、千円単位での入力ですが、小数点以下3桁まで入力してください。</t>
  </si>
  <si>
    <t>4.数量は、整数で入力してください。</t>
  </si>
  <si>
    <t>5.単価と数量を入力すると、機器費は自動計算され、千円単位（千円以下1桁）で表示されます。</t>
  </si>
  <si>
    <t>6.工事費は、千円単位で入力ですが、単価と同様に小数点以下3桁まで入力してください。</t>
  </si>
  <si>
    <t>消費税率：</t>
  </si>
  <si>
    <t>％</t>
  </si>
  <si>
    <t>2013-10-31</t>
  </si>
  <si>
    <t>Version</t>
  </si>
  <si>
    <t>Version</t>
  </si>
  <si>
    <t>2013-10-31</t>
  </si>
  <si>
    <t>変更前</t>
  </si>
  <si>
    <t>変更後</t>
  </si>
  <si>
    <t>7.本助成金以外の助成金又は給付金を受領する工事には、②の欄に○を記入し、受領対象外の工事には、×を入力してください。</t>
  </si>
  <si>
    <t>8.助成対象経費は、設備区分の機器費＋工事費の合計を千円以下1桁を切り捨てて、千円単位で表示します。</t>
  </si>
  <si>
    <t>9.本助成金以外の助成金又は給付金を受領予定の場合は、助成総額を一番上の欄に記載してください。</t>
  </si>
  <si>
    <t>10.助成対象経費、交付申請額は自動計算されます。</t>
  </si>
  <si>
    <t>1.消費税率を、J1のセルに入力してください。</t>
  </si>
  <si>
    <t>第8号様式：別紙「助成金交付申請内訳書」記入説明書</t>
  </si>
  <si>
    <t>2013-12-11</t>
  </si>
  <si>
    <t>（日本産業規格A列3番）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</si>
</sst>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0;[Red]\-#,##0.0000"/>
    <numFmt numFmtId="178" formatCode="#,##0_ ;[Red]\-#,##0\ "/>
    <numFmt numFmtId="179" formatCode="0.0_);[Red]\(0.0\)"/>
    <numFmt numFmtId="180" formatCode="#,##0.000;[Red]\-#,##0.000"/>
    <numFmt numFmtId="181" formatCode="#,##0.00000;[Red]\-#,##0.00000"/>
    <numFmt numFmtId="182" formatCode="#,##0.0_);[Red]\(#,##0.0\)"/>
    <numFmt numFmtId="183" formatCode="0.0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Ｐ明朝"/>
      <family val="1"/>
    </font>
    <font>
      <sz val="6"/>
      <name val="ＭＳ Ｐゴシック"/>
      <family val="3"/>
    </font>
    <font>
      <sz val="16"/>
      <color indexed="8"/>
      <name val="ＭＳ Ｐ明朝"/>
      <family val="1"/>
    </font>
    <font>
      <sz val="16"/>
      <color indexed="8"/>
      <name val="Century"/>
      <family val="1"/>
    </font>
    <font>
      <sz val="10.5"/>
      <color indexed="11"/>
      <name val="ＭＳ Ｐ明朝"/>
      <family val="1"/>
    </font>
    <font>
      <sz val="10.5"/>
      <color indexed="62"/>
      <name val="ＭＳ Ｐ明朝"/>
      <family val="1"/>
    </font>
    <font>
      <sz val="10.5"/>
      <color indexed="13"/>
      <name val="ＭＳ Ｐ明朝"/>
      <family val="1"/>
    </font>
    <font>
      <b/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u val="single"/>
      <sz val="10.5"/>
      <color indexed="10"/>
      <name val="Century"/>
      <family val="1"/>
    </font>
    <font>
      <sz val="12"/>
      <color indexed="8"/>
      <name val="Century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u val="single"/>
      <sz val="10.5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entury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Calibri"/>
      <family val="3"/>
    </font>
    <font>
      <sz val="11"/>
      <color theme="1"/>
      <name val="Century"/>
      <family val="1"/>
    </font>
    <font>
      <sz val="10.5"/>
      <color theme="1"/>
      <name val="Century"/>
      <family val="1"/>
    </font>
    <font>
      <sz val="9"/>
      <color theme="1"/>
      <name val="Calibri"/>
      <family val="3"/>
    </font>
    <font>
      <sz val="8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hair"/>
      <top style="hair"/>
      <bottom style="double"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/>
      <top/>
      <bottom style="hair"/>
    </border>
    <border>
      <left style="hair"/>
      <right style="hair"/>
      <top style="double"/>
      <bottom style="double"/>
    </border>
    <border>
      <left style="thin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/>
      <top/>
      <bottom/>
    </border>
    <border>
      <left style="thin"/>
      <right style="thin"/>
      <top>
        <color indexed="63"/>
      </top>
      <bottom style="thin"/>
    </border>
    <border>
      <left/>
      <right/>
      <top style="hair"/>
      <bottom style="hair"/>
    </border>
    <border>
      <left>
        <color indexed="63"/>
      </left>
      <right style="hair"/>
      <top style="thin"/>
      <bottom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/>
      <bottom/>
    </border>
    <border>
      <left>
        <color indexed="63"/>
      </left>
      <right style="hair"/>
      <top style="hair"/>
      <bottom/>
    </border>
    <border>
      <left/>
      <right/>
      <top style="thin"/>
      <bottom/>
    </border>
    <border>
      <left/>
      <right/>
      <top/>
      <bottom style="thin"/>
    </border>
    <border>
      <left style="hair"/>
      <right>
        <color indexed="63"/>
      </right>
      <top style="hair"/>
      <bottom style="hair"/>
    </border>
    <border>
      <left style="hair"/>
      <right/>
      <top style="hair"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 style="hair"/>
      <top/>
      <bottom style="thin"/>
    </border>
    <border>
      <left>
        <color indexed="63"/>
      </left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thin"/>
      <top style="thin"/>
      <bottom style="hair"/>
    </border>
    <border>
      <left style="hair"/>
      <right style="thin"/>
      <top style="double"/>
      <bottom style="double"/>
    </border>
    <border>
      <left style="thin"/>
      <right style="thin"/>
      <top style="thin"/>
      <bottom style="hair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hair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hair"/>
      <right>
        <color indexed="63"/>
      </right>
      <top style="double"/>
      <bottom style="hair"/>
    </border>
    <border>
      <left/>
      <right style="thin"/>
      <top style="double"/>
      <bottom style="hair"/>
    </border>
    <border>
      <left>
        <color indexed="63"/>
      </left>
      <right style="thin"/>
      <top style="hair"/>
      <bottom style="double"/>
    </border>
    <border diagonalUp="1">
      <left style="thin"/>
      <right/>
      <top style="double"/>
      <bottom/>
      <diagonal style="thin"/>
    </border>
    <border diagonalUp="1">
      <left/>
      <right/>
      <top style="double"/>
      <bottom/>
      <diagonal style="thin"/>
    </border>
    <border diagonalUp="1">
      <left/>
      <right style="thin"/>
      <top style="double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 style="thin"/>
      <right/>
      <top style="hair"/>
      <bottom/>
      <diagonal style="thin"/>
    </border>
    <border diagonalUp="1">
      <left/>
      <right/>
      <top style="hair"/>
      <bottom/>
      <diagonal style="thin"/>
    </border>
    <border diagonalUp="1">
      <left/>
      <right style="thin"/>
      <top style="hair"/>
      <bottom/>
      <diagonal style="thin"/>
    </border>
    <border diagonalUp="1">
      <left style="thin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thin"/>
      <top>
        <color indexed="63"/>
      </top>
      <bottom style="double"/>
      <diagonal style="thin"/>
    </border>
    <border diagonalUp="1">
      <left style="thin"/>
      <right/>
      <top/>
      <bottom style="hair"/>
      <diagonal style="thin"/>
    </border>
    <border diagonalUp="1">
      <left/>
      <right/>
      <top/>
      <bottom style="hair"/>
      <diagonal style="thin"/>
    </border>
    <border diagonalUp="1">
      <left/>
      <right style="thin"/>
      <top/>
      <bottom style="hair"/>
      <diagonal style="thin"/>
    </border>
    <border>
      <left/>
      <right style="thin"/>
      <top/>
      <bottom style="thin"/>
    </border>
    <border>
      <left style="thin"/>
      <right style="hair"/>
      <top style="double"/>
      <bottom/>
    </border>
    <border>
      <left style="hair"/>
      <right/>
      <top style="double"/>
      <bottom/>
    </border>
    <border>
      <left/>
      <right style="thin"/>
      <top style="double"/>
      <bottom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double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 style="thin"/>
      <bottom/>
    </border>
    <border>
      <left style="hair"/>
      <right/>
      <top style="thin"/>
      <bottom/>
    </border>
    <border>
      <left/>
      <right style="thin"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7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10">
    <xf numFmtId="0" fontId="0" fillId="0" borderId="0" xfId="0" applyFont="1" applyAlignment="1">
      <alignment vertical="center"/>
    </xf>
    <xf numFmtId="0" fontId="0" fillId="0" borderId="0" xfId="72">
      <alignment vertical="center"/>
      <protection/>
    </xf>
    <xf numFmtId="0" fontId="2" fillId="0" borderId="0" xfId="72" applyFont="1">
      <alignment vertical="center"/>
      <protection/>
    </xf>
    <xf numFmtId="0" fontId="2" fillId="33" borderId="10" xfId="72" applyFont="1" applyFill="1" applyBorder="1" applyAlignment="1" applyProtection="1">
      <alignment vertical="center" shrinkToFit="1"/>
      <protection locked="0"/>
    </xf>
    <xf numFmtId="0" fontId="3" fillId="33" borderId="10" xfId="72" applyFont="1" applyFill="1" applyBorder="1" applyAlignment="1" applyProtection="1">
      <alignment vertical="center" shrinkToFit="1"/>
      <protection locked="0"/>
    </xf>
    <xf numFmtId="0" fontId="2" fillId="33" borderId="11" xfId="72" applyFont="1" applyFill="1" applyBorder="1" applyAlignment="1" applyProtection="1">
      <alignment vertical="center" shrinkToFit="1"/>
      <protection locked="0"/>
    </xf>
    <xf numFmtId="0" fontId="2" fillId="0" borderId="12" xfId="72" applyFont="1" applyBorder="1" applyAlignment="1" quotePrefix="1">
      <alignment horizontal="center" vertical="center"/>
      <protection/>
    </xf>
    <xf numFmtId="0" fontId="2" fillId="34" borderId="13" xfId="72" applyFont="1" applyFill="1" applyBorder="1" applyAlignment="1" applyProtection="1">
      <alignment vertical="center" shrinkToFit="1"/>
      <protection locked="0"/>
    </xf>
    <xf numFmtId="0" fontId="2" fillId="34" borderId="14" xfId="72" applyFont="1" applyFill="1" applyBorder="1" applyAlignment="1" applyProtection="1">
      <alignment vertical="center" shrinkToFit="1"/>
      <protection locked="0"/>
    </xf>
    <xf numFmtId="0" fontId="3" fillId="0" borderId="15" xfId="72" applyFont="1" applyFill="1" applyBorder="1" applyAlignment="1" applyProtection="1" quotePrefix="1">
      <alignment horizontal="center" vertical="center" shrinkToFit="1"/>
      <protection/>
    </xf>
    <xf numFmtId="0" fontId="3" fillId="0" borderId="13" xfId="72" applyFont="1" applyFill="1" applyBorder="1" applyAlignment="1" applyProtection="1" quotePrefix="1">
      <alignment horizontal="center" vertical="center" shrinkToFit="1"/>
      <protection/>
    </xf>
    <xf numFmtId="0" fontId="3" fillId="0" borderId="16" xfId="72" applyFont="1" applyFill="1" applyBorder="1" applyAlignment="1" applyProtection="1" quotePrefix="1">
      <alignment horizontal="center" vertical="center" shrinkToFit="1"/>
      <protection/>
    </xf>
    <xf numFmtId="0" fontId="2" fillId="0" borderId="0" xfId="72" applyFont="1">
      <alignment vertical="center"/>
      <protection/>
    </xf>
    <xf numFmtId="176" fontId="2" fillId="34" borderId="17" xfId="51" applyNumberFormat="1" applyFont="1" applyFill="1" applyBorder="1" applyAlignment="1" applyProtection="1">
      <alignment vertical="center" shrinkToFit="1"/>
      <protection locked="0"/>
    </xf>
    <xf numFmtId="176" fontId="2" fillId="34" borderId="18" xfId="51" applyNumberFormat="1" applyFont="1" applyFill="1" applyBorder="1" applyAlignment="1" applyProtection="1">
      <alignment vertical="center" shrinkToFit="1"/>
      <protection locked="0"/>
    </xf>
    <xf numFmtId="0" fontId="3" fillId="0" borderId="14" xfId="72" applyFont="1" applyFill="1" applyBorder="1" applyAlignment="1" applyProtection="1" quotePrefix="1">
      <alignment horizontal="center" vertical="center" shrinkToFit="1"/>
      <protection/>
    </xf>
    <xf numFmtId="176" fontId="3" fillId="0" borderId="18" xfId="51" applyNumberFormat="1" applyFont="1" applyFill="1" applyBorder="1" applyAlignment="1" applyProtection="1" quotePrefix="1">
      <alignment horizontal="center" vertical="center" shrinkToFit="1"/>
      <protection/>
    </xf>
    <xf numFmtId="176" fontId="3" fillId="0" borderId="19" xfId="51" applyNumberFormat="1" applyFont="1" applyFill="1" applyBorder="1" applyAlignment="1" applyProtection="1" quotePrefix="1">
      <alignment horizontal="center" vertical="center" shrinkToFit="1"/>
      <protection/>
    </xf>
    <xf numFmtId="38" fontId="2" fillId="0" borderId="20" xfId="5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72" applyAlignment="1">
      <alignment vertical="center"/>
      <protection/>
    </xf>
    <xf numFmtId="0" fontId="0" fillId="0" borderId="0" xfId="0" applyAlignment="1">
      <alignment vertical="center"/>
    </xf>
    <xf numFmtId="176" fontId="2" fillId="34" borderId="17" xfId="49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 applyProtection="1">
      <alignment vertical="center"/>
      <protection/>
    </xf>
    <xf numFmtId="176" fontId="2" fillId="0" borderId="21" xfId="49" applyNumberFormat="1" applyFont="1" applyBorder="1" applyAlignment="1" applyProtection="1">
      <alignment vertical="center" shrinkToFit="1"/>
      <protection/>
    </xf>
    <xf numFmtId="176" fontId="2" fillId="0" borderId="14" xfId="49" applyNumberFormat="1" applyFont="1" applyFill="1" applyBorder="1" applyAlignment="1" applyProtection="1">
      <alignment vertical="center" shrinkToFit="1"/>
      <protection/>
    </xf>
    <xf numFmtId="176" fontId="2" fillId="0" borderId="14" xfId="49" applyNumberFormat="1" applyFont="1" applyBorder="1" applyAlignment="1" applyProtection="1">
      <alignment vertical="center" shrinkToFit="1"/>
      <protection/>
    </xf>
    <xf numFmtId="176" fontId="3" fillId="0" borderId="22" xfId="49" applyNumberFormat="1" applyFont="1" applyFill="1" applyBorder="1" applyAlignment="1" applyProtection="1" quotePrefix="1">
      <alignment horizontal="center" vertical="center" shrinkToFit="1"/>
      <protection/>
    </xf>
    <xf numFmtId="176" fontId="3" fillId="0" borderId="17" xfId="49" applyNumberFormat="1" applyFont="1" applyFill="1" applyBorder="1" applyAlignment="1" applyProtection="1" quotePrefix="1">
      <alignment horizontal="center" vertical="center" shrinkToFit="1"/>
      <protection/>
    </xf>
    <xf numFmtId="0" fontId="0" fillId="0" borderId="0" xfId="0" applyFill="1" applyAlignment="1">
      <alignment horizontal="center" vertical="center"/>
    </xf>
    <xf numFmtId="0" fontId="2" fillId="33" borderId="23" xfId="72" applyFont="1" applyFill="1" applyBorder="1" applyAlignment="1" applyProtection="1">
      <alignment vertical="center" shrinkToFit="1"/>
      <protection locked="0"/>
    </xf>
    <xf numFmtId="176" fontId="2" fillId="34" borderId="24" xfId="49" applyNumberFormat="1" applyFont="1" applyFill="1" applyBorder="1" applyAlignment="1" applyProtection="1">
      <alignment vertical="center" shrinkToFit="1"/>
      <protection locked="0"/>
    </xf>
    <xf numFmtId="0" fontId="2" fillId="34" borderId="25" xfId="72" applyFont="1" applyFill="1" applyBorder="1" applyAlignment="1" applyProtection="1">
      <alignment vertical="center" shrinkToFit="1"/>
      <protection locked="0"/>
    </xf>
    <xf numFmtId="176" fontId="2" fillId="0" borderId="25" xfId="49" applyNumberFormat="1" applyFont="1" applyFill="1" applyBorder="1" applyAlignment="1" applyProtection="1">
      <alignment vertical="center" shrinkToFit="1"/>
      <protection/>
    </xf>
    <xf numFmtId="176" fontId="3" fillId="0" borderId="26" xfId="49" applyNumberFormat="1" applyFont="1" applyFill="1" applyBorder="1" applyAlignment="1" applyProtection="1" quotePrefix="1">
      <alignment horizontal="center" vertical="center" shrinkToFit="1"/>
      <protection/>
    </xf>
    <xf numFmtId="0" fontId="3" fillId="0" borderId="27" xfId="72" applyFont="1" applyFill="1" applyBorder="1" applyAlignment="1" applyProtection="1" quotePrefix="1">
      <alignment horizontal="center" vertical="center" shrinkToFit="1"/>
      <protection/>
    </xf>
    <xf numFmtId="0" fontId="2" fillId="33" borderId="10" xfId="72" applyFont="1" applyFill="1" applyBorder="1" applyAlignment="1" applyProtection="1">
      <alignment vertical="center"/>
      <protection locked="0"/>
    </xf>
    <xf numFmtId="0" fontId="13" fillId="0" borderId="0" xfId="72" applyFont="1" applyAlignment="1">
      <alignment vertical="center"/>
      <protection/>
    </xf>
    <xf numFmtId="0" fontId="3" fillId="0" borderId="0" xfId="72" applyFont="1">
      <alignment vertical="center"/>
      <protection/>
    </xf>
    <xf numFmtId="176" fontId="3" fillId="0" borderId="28" xfId="49" applyNumberFormat="1" applyFont="1" applyFill="1" applyBorder="1" applyAlignment="1" applyProtection="1" quotePrefix="1">
      <alignment horizontal="center" vertical="center" shrinkToFit="1"/>
      <protection/>
    </xf>
    <xf numFmtId="0" fontId="3" fillId="0" borderId="21" xfId="72" applyFont="1" applyFill="1" applyBorder="1" applyAlignment="1" applyProtection="1" quotePrefix="1">
      <alignment horizontal="center" vertical="center" shrinkToFit="1"/>
      <protection/>
    </xf>
    <xf numFmtId="0" fontId="2" fillId="0" borderId="29" xfId="72" applyFont="1" applyBorder="1" applyAlignment="1" quotePrefix="1">
      <alignment horizontal="center" vertical="center"/>
      <protection/>
    </xf>
    <xf numFmtId="38" fontId="2" fillId="0" borderId="30" xfId="51" applyFont="1" applyBorder="1" applyAlignment="1">
      <alignment vertical="center"/>
    </xf>
    <xf numFmtId="0" fontId="2" fillId="0" borderId="27" xfId="72" applyFont="1" applyBorder="1" applyAlignment="1" quotePrefix="1">
      <alignment horizontal="center" vertical="center"/>
      <protection/>
    </xf>
    <xf numFmtId="0" fontId="2" fillId="0" borderId="31" xfId="72" applyFont="1" applyBorder="1" applyAlignment="1" quotePrefix="1">
      <alignment horizontal="center" vertical="center"/>
      <protection/>
    </xf>
    <xf numFmtId="38" fontId="2" fillId="0" borderId="26" xfId="51" applyFont="1" applyBorder="1" applyAlignment="1">
      <alignment vertical="center"/>
    </xf>
    <xf numFmtId="38" fontId="2" fillId="0" borderId="27" xfId="49" applyFont="1" applyBorder="1" applyAlignment="1">
      <alignment vertical="center" shrinkToFit="1"/>
    </xf>
    <xf numFmtId="0" fontId="2" fillId="0" borderId="32" xfId="72" applyFont="1" applyBorder="1" applyAlignment="1" quotePrefix="1">
      <alignment horizontal="center" vertical="center"/>
      <protection/>
    </xf>
    <xf numFmtId="38" fontId="2" fillId="0" borderId="33" xfId="51" applyFont="1" applyBorder="1" applyAlignment="1">
      <alignment vertical="center"/>
    </xf>
    <xf numFmtId="38" fontId="2" fillId="0" borderId="32" xfId="49" applyFont="1" applyBorder="1" applyAlignment="1">
      <alignment vertical="center" shrinkToFit="1"/>
    </xf>
    <xf numFmtId="176" fontId="2" fillId="0" borderId="34" xfId="49" applyNumberFormat="1" applyFont="1" applyBorder="1" applyAlignment="1" quotePrefix="1">
      <alignment vertical="center"/>
    </xf>
    <xf numFmtId="0" fontId="3" fillId="33" borderId="10" xfId="72" applyFont="1" applyFill="1" applyBorder="1" applyAlignment="1" applyProtection="1">
      <alignment vertical="center" shrinkToFit="1"/>
      <protection locked="0"/>
    </xf>
    <xf numFmtId="0" fontId="2" fillId="0" borderId="35" xfId="72" applyFont="1" applyFill="1" applyBorder="1" applyAlignment="1" applyProtection="1">
      <alignment horizontal="center" vertical="center"/>
      <protection/>
    </xf>
    <xf numFmtId="0" fontId="3" fillId="33" borderId="10" xfId="72" applyFont="1" applyFill="1" applyBorder="1" applyAlignment="1" applyProtection="1">
      <alignment vertical="center"/>
      <protection locked="0"/>
    </xf>
    <xf numFmtId="0" fontId="19" fillId="0" borderId="0" xfId="72" applyFont="1" applyAlignment="1">
      <alignment horizontal="right" vertical="center"/>
      <protection/>
    </xf>
    <xf numFmtId="38" fontId="3" fillId="0" borderId="20" xfId="51" applyFont="1" applyFill="1" applyBorder="1" applyAlignment="1">
      <alignment horizontal="center" vertical="center" shrinkToFit="1"/>
    </xf>
    <xf numFmtId="0" fontId="56" fillId="0" borderId="0" xfId="0" applyFont="1" applyAlignment="1">
      <alignment vertical="center"/>
    </xf>
    <xf numFmtId="38" fontId="3" fillId="0" borderId="20" xfId="51" applyFont="1" applyFill="1" applyBorder="1" applyAlignment="1" applyProtection="1">
      <alignment horizontal="center" vertical="center" shrinkToFit="1"/>
      <protection locked="0"/>
    </xf>
    <xf numFmtId="0" fontId="3" fillId="0" borderId="36" xfId="72" applyFont="1" applyBorder="1" applyAlignment="1">
      <alignment horizontal="center" vertical="center" wrapText="1"/>
      <protection/>
    </xf>
    <xf numFmtId="0" fontId="3" fillId="0" borderId="37" xfId="72" applyFont="1" applyBorder="1" applyAlignment="1" quotePrefix="1">
      <alignment horizontal="center" vertical="center" shrinkToFit="1"/>
      <protection/>
    </xf>
    <xf numFmtId="176" fontId="3" fillId="0" borderId="38" xfId="49" applyNumberFormat="1" applyFont="1" applyFill="1" applyBorder="1" applyAlignment="1" applyProtection="1" quotePrefix="1">
      <alignment horizontal="center" vertical="center" shrinkToFit="1"/>
      <protection/>
    </xf>
    <xf numFmtId="176" fontId="2" fillId="34" borderId="39" xfId="49" applyNumberFormat="1" applyFont="1" applyFill="1" applyBorder="1" applyAlignment="1" applyProtection="1">
      <alignment vertical="center" shrinkToFit="1"/>
      <protection locked="0"/>
    </xf>
    <xf numFmtId="176" fontId="3" fillId="0" borderId="39" xfId="49" applyNumberFormat="1" applyFont="1" applyFill="1" applyBorder="1" applyAlignment="1" applyProtection="1" quotePrefix="1">
      <alignment horizontal="center" vertical="center" shrinkToFit="1"/>
      <protection/>
    </xf>
    <xf numFmtId="176" fontId="3" fillId="0" borderId="40" xfId="51" applyNumberFormat="1" applyFont="1" applyFill="1" applyBorder="1" applyAlignment="1" applyProtection="1" quotePrefix="1">
      <alignment horizontal="center" vertical="center" shrinkToFit="1"/>
      <protection/>
    </xf>
    <xf numFmtId="176" fontId="2" fillId="34" borderId="41" xfId="51" applyNumberFormat="1" applyFont="1" applyFill="1" applyBorder="1" applyAlignment="1" applyProtection="1">
      <alignment vertical="center" shrinkToFit="1"/>
      <protection locked="0"/>
    </xf>
    <xf numFmtId="176" fontId="2" fillId="34" borderId="39" xfId="51" applyNumberFormat="1" applyFont="1" applyFill="1" applyBorder="1" applyAlignment="1" applyProtection="1">
      <alignment vertical="center" shrinkToFit="1"/>
      <protection locked="0"/>
    </xf>
    <xf numFmtId="0" fontId="2" fillId="0" borderId="34" xfId="72" applyFont="1" applyBorder="1" applyAlignment="1" quotePrefix="1">
      <alignment horizontal="center" vertical="center"/>
      <protection/>
    </xf>
    <xf numFmtId="0" fontId="2" fillId="0" borderId="42" xfId="72" applyFont="1" applyBorder="1" applyAlignment="1">
      <alignment horizontal="center" vertical="center" wrapText="1"/>
      <protection/>
    </xf>
    <xf numFmtId="0" fontId="3" fillId="0" borderId="43" xfId="72" applyFont="1" applyBorder="1" applyAlignment="1">
      <alignment horizontal="center" vertical="center" wrapText="1"/>
      <protection/>
    </xf>
    <xf numFmtId="176" fontId="2" fillId="0" borderId="0" xfId="51" applyNumberFormat="1" applyFont="1" applyBorder="1" applyAlignment="1">
      <alignment horizontal="center" vertical="center"/>
    </xf>
    <xf numFmtId="0" fontId="3" fillId="0" borderId="0" xfId="72" applyFont="1" applyBorder="1" applyAlignment="1">
      <alignment horizontal="center" vertical="center" wrapText="1"/>
      <protection/>
    </xf>
    <xf numFmtId="0" fontId="3" fillId="0" borderId="14" xfId="72" applyFont="1" applyBorder="1" applyAlignment="1">
      <alignment horizontal="center" vertical="center" wrapText="1"/>
      <protection/>
    </xf>
    <xf numFmtId="0" fontId="3" fillId="0" borderId="44" xfId="72" applyFont="1" applyBorder="1" applyAlignment="1">
      <alignment horizontal="center" vertical="center" wrapText="1"/>
      <protection/>
    </xf>
    <xf numFmtId="0" fontId="3" fillId="0" borderId="45" xfId="72" applyFont="1" applyBorder="1" applyAlignment="1">
      <alignment horizontal="center" vertical="center" wrapText="1"/>
      <protection/>
    </xf>
    <xf numFmtId="0" fontId="3" fillId="0" borderId="46" xfId="72" applyFont="1" applyBorder="1" applyAlignment="1">
      <alignment horizontal="center" vertical="center" wrapText="1"/>
      <protection/>
    </xf>
    <xf numFmtId="38" fontId="2" fillId="0" borderId="17" xfId="49" applyFont="1" applyFill="1" applyBorder="1" applyAlignment="1">
      <alignment vertical="center" shrinkToFit="1"/>
    </xf>
    <xf numFmtId="38" fontId="3" fillId="0" borderId="47" xfId="51" applyFont="1" applyFill="1" applyBorder="1" applyAlignment="1" applyProtection="1">
      <alignment horizontal="center" vertical="center" shrinkToFit="1"/>
      <protection locked="0"/>
    </xf>
    <xf numFmtId="0" fontId="3" fillId="0" borderId="48" xfId="72" applyFont="1" applyBorder="1" applyAlignment="1">
      <alignment horizontal="center" vertical="center" wrapText="1"/>
      <protection/>
    </xf>
    <xf numFmtId="0" fontId="3" fillId="0" borderId="49" xfId="72" applyFont="1" applyBorder="1" applyAlignment="1">
      <alignment horizontal="center" vertical="center" wrapText="1"/>
      <protection/>
    </xf>
    <xf numFmtId="0" fontId="3" fillId="0" borderId="50" xfId="72" applyFont="1" applyBorder="1" applyAlignment="1">
      <alignment horizontal="center" vertical="center" wrapText="1"/>
      <protection/>
    </xf>
    <xf numFmtId="176" fontId="2" fillId="34" borderId="51" xfId="49" applyNumberFormat="1" applyFont="1" applyFill="1" applyBorder="1" applyAlignment="1" applyProtection="1">
      <alignment vertical="center" shrinkToFit="1"/>
      <protection locked="0"/>
    </xf>
    <xf numFmtId="176" fontId="3" fillId="0" borderId="52" xfId="49" applyNumberFormat="1" applyFont="1" applyFill="1" applyBorder="1" applyAlignment="1" applyProtection="1" quotePrefix="1">
      <alignment horizontal="center" vertical="center" shrinkToFit="1"/>
      <protection/>
    </xf>
    <xf numFmtId="176" fontId="3" fillId="0" borderId="53" xfId="49" applyNumberFormat="1" applyFont="1" applyFill="1" applyBorder="1" applyAlignment="1" applyProtection="1" quotePrefix="1">
      <alignment horizontal="center" vertical="center" shrinkToFit="1"/>
      <protection/>
    </xf>
    <xf numFmtId="176" fontId="3" fillId="0" borderId="41" xfId="51" applyNumberFormat="1" applyFont="1" applyFill="1" applyBorder="1" applyAlignment="1" applyProtection="1" quotePrefix="1">
      <alignment horizontal="center" vertical="center" shrinkToFit="1"/>
      <protection/>
    </xf>
    <xf numFmtId="177" fontId="2" fillId="0" borderId="17" xfId="51" applyNumberFormat="1" applyFont="1" applyFill="1" applyBorder="1" applyAlignment="1">
      <alignment vertical="center" shrinkToFit="1"/>
    </xf>
    <xf numFmtId="177" fontId="2" fillId="0" borderId="28" xfId="51" applyNumberFormat="1" applyFont="1" applyFill="1" applyBorder="1" applyAlignment="1">
      <alignment vertical="center" shrinkToFit="1"/>
    </xf>
    <xf numFmtId="0" fontId="3" fillId="0" borderId="16" xfId="72" applyFont="1" applyBorder="1" applyAlignment="1">
      <alignment horizontal="center" vertical="center" wrapText="1"/>
      <protection/>
    </xf>
    <xf numFmtId="0" fontId="3" fillId="0" borderId="19" xfId="72" applyFont="1" applyBorder="1" applyAlignment="1">
      <alignment horizontal="center" vertical="center" wrapText="1"/>
      <protection/>
    </xf>
    <xf numFmtId="0" fontId="3" fillId="0" borderId="40" xfId="72" applyFont="1" applyBorder="1" applyAlignment="1">
      <alignment horizontal="center" vertical="center" wrapText="1"/>
      <protection/>
    </xf>
    <xf numFmtId="0" fontId="2" fillId="0" borderId="0" xfId="72" applyFont="1" applyBorder="1" applyAlignment="1">
      <alignment horizontal="center" vertical="center"/>
      <protection/>
    </xf>
    <xf numFmtId="0" fontId="3" fillId="0" borderId="23" xfId="72" applyFont="1" applyBorder="1" applyAlignment="1">
      <alignment horizontal="center" vertical="center" wrapText="1"/>
      <protection/>
    </xf>
    <xf numFmtId="0" fontId="57" fillId="0" borderId="0" xfId="72" applyFont="1">
      <alignment vertical="center"/>
      <protection/>
    </xf>
    <xf numFmtId="0" fontId="2" fillId="6" borderId="10" xfId="72" applyFont="1" applyFill="1" applyBorder="1" applyAlignment="1" applyProtection="1">
      <alignment vertical="center" shrinkToFit="1"/>
      <protection locked="0"/>
    </xf>
    <xf numFmtId="0" fontId="2" fillId="6" borderId="11" xfId="72" applyFont="1" applyFill="1" applyBorder="1" applyAlignment="1" applyProtection="1">
      <alignment vertical="center" shrinkToFit="1"/>
      <protection locked="0"/>
    </xf>
    <xf numFmtId="0" fontId="3" fillId="6" borderId="10" xfId="72" applyFont="1" applyFill="1" applyBorder="1" applyAlignment="1" applyProtection="1">
      <alignment vertical="center" shrinkToFit="1"/>
      <protection locked="0"/>
    </xf>
    <xf numFmtId="0" fontId="2" fillId="6" borderId="23" xfId="72" applyFont="1" applyFill="1" applyBorder="1" applyAlignment="1" applyProtection="1">
      <alignment vertical="center" shrinkToFit="1"/>
      <protection locked="0"/>
    </xf>
    <xf numFmtId="0" fontId="58" fillId="0" borderId="0" xfId="0" applyFont="1" applyAlignment="1">
      <alignment vertical="center"/>
    </xf>
    <xf numFmtId="0" fontId="2" fillId="6" borderId="10" xfId="72" applyFont="1" applyFill="1" applyBorder="1" applyAlignment="1" applyProtection="1">
      <alignment vertical="center"/>
      <protection locked="0"/>
    </xf>
    <xf numFmtId="0" fontId="57" fillId="0" borderId="0" xfId="72" applyFont="1" applyAlignment="1">
      <alignment horizontal="center" vertical="center"/>
      <protection/>
    </xf>
    <xf numFmtId="0" fontId="59" fillId="0" borderId="0" xfId="0" applyFont="1" applyAlignment="1">
      <alignment vertical="center"/>
    </xf>
    <xf numFmtId="0" fontId="3" fillId="0" borderId="0" xfId="72" applyFont="1" applyBorder="1" applyAlignment="1">
      <alignment horizontal="center" vertical="center"/>
      <protection/>
    </xf>
    <xf numFmtId="38" fontId="2" fillId="0" borderId="0" xfId="51" applyFont="1" applyBorder="1" applyAlignment="1">
      <alignment horizontal="center" vertical="center"/>
    </xf>
    <xf numFmtId="0" fontId="2" fillId="0" borderId="54" xfId="72" applyFont="1" applyBorder="1" applyAlignment="1" quotePrefix="1">
      <alignment horizontal="center" vertical="center"/>
      <protection/>
    </xf>
    <xf numFmtId="0" fontId="2" fillId="0" borderId="55" xfId="72" applyFont="1" applyBorder="1" applyAlignment="1" quotePrefix="1">
      <alignment horizontal="center" vertical="center"/>
      <protection/>
    </xf>
    <xf numFmtId="176" fontId="3" fillId="0" borderId="19" xfId="49" applyNumberFormat="1" applyFont="1" applyFill="1" applyBorder="1" applyAlignment="1" applyProtection="1" quotePrefix="1">
      <alignment horizontal="center" vertical="center" shrinkToFit="1"/>
      <protection/>
    </xf>
    <xf numFmtId="176" fontId="3" fillId="0" borderId="40" xfId="49" applyNumberFormat="1" applyFont="1" applyFill="1" applyBorder="1" applyAlignment="1" applyProtection="1" quotePrefix="1">
      <alignment horizontal="center" vertical="center" shrinkToFit="1"/>
      <protection/>
    </xf>
    <xf numFmtId="176" fontId="2" fillId="0" borderId="27" xfId="49" applyNumberFormat="1" applyFont="1" applyBorder="1" applyAlignment="1" applyProtection="1">
      <alignment vertical="center" shrinkToFit="1"/>
      <protection/>
    </xf>
    <xf numFmtId="38" fontId="3" fillId="0" borderId="47" xfId="51" applyFont="1" applyFill="1" applyBorder="1" applyAlignment="1">
      <alignment horizontal="center" vertical="center" shrinkToFit="1"/>
    </xf>
    <xf numFmtId="0" fontId="3" fillId="0" borderId="56" xfId="72" applyFont="1" applyBorder="1" applyAlignment="1">
      <alignment horizontal="center" vertical="center" wrapText="1"/>
      <protection/>
    </xf>
    <xf numFmtId="0" fontId="3" fillId="0" borderId="57" xfId="72" applyFont="1" applyBorder="1" applyAlignment="1">
      <alignment horizontal="center" vertical="center" wrapText="1"/>
      <protection/>
    </xf>
    <xf numFmtId="0" fontId="3" fillId="0" borderId="58" xfId="72" applyFont="1" applyBorder="1" applyAlignment="1">
      <alignment horizontal="center" vertical="center" wrapText="1"/>
      <protection/>
    </xf>
    <xf numFmtId="0" fontId="3" fillId="0" borderId="59" xfId="72" applyFont="1" applyBorder="1" applyAlignment="1">
      <alignment horizontal="center" vertical="center" wrapText="1"/>
      <protection/>
    </xf>
    <xf numFmtId="0" fontId="6" fillId="0" borderId="0" xfId="72" applyFont="1" applyBorder="1" applyAlignment="1">
      <alignment horizontal="center" vertical="center"/>
      <protection/>
    </xf>
    <xf numFmtId="176" fontId="2" fillId="0" borderId="60" xfId="51" applyNumberFormat="1" applyFont="1" applyBorder="1" applyAlignment="1" applyProtection="1">
      <alignment vertical="center" shrinkToFit="1"/>
      <protection/>
    </xf>
    <xf numFmtId="176" fontId="2" fillId="0" borderId="61" xfId="51" applyNumberFormat="1" applyFont="1" applyBorder="1" applyAlignment="1" applyProtection="1">
      <alignment vertical="center" shrinkToFit="1"/>
      <protection/>
    </xf>
    <xf numFmtId="176" fontId="2" fillId="0" borderId="10" xfId="49" applyNumberFormat="1" applyFont="1" applyFill="1" applyBorder="1" applyAlignment="1" applyProtection="1">
      <alignment vertical="center" shrinkToFit="1"/>
      <protection/>
    </xf>
    <xf numFmtId="0" fontId="2" fillId="0" borderId="14" xfId="72" applyFont="1" applyBorder="1" applyAlignment="1" quotePrefix="1">
      <alignment vertical="center" shrinkToFit="1"/>
      <protection/>
    </xf>
    <xf numFmtId="0" fontId="0" fillId="0" borderId="0" xfId="0" applyAlignment="1" quotePrefix="1">
      <alignment vertical="center"/>
    </xf>
    <xf numFmtId="0" fontId="0" fillId="0" borderId="0" xfId="0" applyAlignment="1">
      <alignment horizontal="right" vertical="center"/>
    </xf>
    <xf numFmtId="0" fontId="13" fillId="12" borderId="0" xfId="72" applyFont="1" applyFill="1" applyAlignment="1">
      <alignment vertical="center"/>
      <protection/>
    </xf>
    <xf numFmtId="176" fontId="2" fillId="0" borderId="28" xfId="49" applyNumberFormat="1" applyFont="1" applyFill="1" applyBorder="1" applyAlignment="1">
      <alignment vertical="center" shrinkToFit="1"/>
    </xf>
    <xf numFmtId="176" fontId="2" fillId="0" borderId="62" xfId="49" applyNumberFormat="1" applyFont="1" applyFill="1" applyBorder="1" applyAlignment="1">
      <alignment vertical="center" shrinkToFit="1"/>
    </xf>
    <xf numFmtId="176" fontId="2" fillId="0" borderId="17" xfId="49" applyNumberFormat="1" applyFont="1" applyFill="1" applyBorder="1" applyAlignment="1">
      <alignment vertical="center" shrinkToFit="1"/>
    </xf>
    <xf numFmtId="180" fontId="2" fillId="0" borderId="17" xfId="49" applyNumberFormat="1" applyFont="1" applyFill="1" applyBorder="1" applyAlignment="1">
      <alignment vertical="center" shrinkToFit="1"/>
    </xf>
    <xf numFmtId="0" fontId="14" fillId="0" borderId="0" xfId="72" applyFont="1" applyBorder="1" applyAlignment="1">
      <alignment horizontal="center" vertical="center"/>
      <protection/>
    </xf>
    <xf numFmtId="38" fontId="2" fillId="0" borderId="18" xfId="51" applyFont="1" applyBorder="1" applyAlignment="1">
      <alignment vertical="center"/>
    </xf>
    <xf numFmtId="176" fontId="2" fillId="0" borderId="10" xfId="49" applyNumberFormat="1" applyFont="1" applyFill="1" applyBorder="1" applyAlignment="1">
      <alignment vertical="center" shrinkToFit="1"/>
    </xf>
    <xf numFmtId="180" fontId="2" fillId="0" borderId="63" xfId="49" applyNumberFormat="1" applyFont="1" applyBorder="1" applyAlignment="1">
      <alignment vertical="center" shrinkToFit="1"/>
    </xf>
    <xf numFmtId="38" fontId="2" fillId="0" borderId="13" xfId="49" applyFont="1" applyBorder="1" applyAlignment="1">
      <alignment vertical="center" shrinkToFit="1"/>
    </xf>
    <xf numFmtId="0" fontId="0" fillId="35" borderId="0" xfId="0" applyFill="1" applyAlignment="1" applyProtection="1">
      <alignment vertical="center"/>
      <protection locked="0"/>
    </xf>
    <xf numFmtId="38" fontId="2" fillId="0" borderId="63" xfId="49" applyFont="1" applyBorder="1" applyAlignment="1">
      <alignment vertical="center" shrinkToFit="1"/>
    </xf>
    <xf numFmtId="0" fontId="3" fillId="0" borderId="24" xfId="72" applyFont="1" applyBorder="1" applyAlignment="1">
      <alignment horizontal="center" vertical="center" wrapText="1"/>
      <protection/>
    </xf>
    <xf numFmtId="38" fontId="2" fillId="0" borderId="28" xfId="51" applyFont="1" applyFill="1" applyBorder="1" applyAlignment="1">
      <alignment vertical="center" shrinkToFit="1"/>
    </xf>
    <xf numFmtId="38" fontId="2" fillId="0" borderId="62" xfId="51" applyFont="1" applyFill="1" applyBorder="1" applyAlignment="1">
      <alignment vertical="center" shrinkToFit="1"/>
    </xf>
    <xf numFmtId="38" fontId="2" fillId="0" borderId="17" xfId="51" applyFont="1" applyFill="1" applyBorder="1" applyAlignment="1">
      <alignment vertical="center" shrinkToFit="1"/>
    </xf>
    <xf numFmtId="38" fontId="2" fillId="0" borderId="10" xfId="51" applyFont="1" applyFill="1" applyBorder="1" applyAlignment="1">
      <alignment vertical="center" shrinkToFit="1"/>
    </xf>
    <xf numFmtId="38" fontId="2" fillId="0" borderId="0" xfId="51" applyFont="1" applyBorder="1" applyAlignment="1" quotePrefix="1">
      <alignment horizontal="center" vertical="center"/>
    </xf>
    <xf numFmtId="176" fontId="2" fillId="0" borderId="0" xfId="51" applyNumberFormat="1" applyFont="1" applyBorder="1" applyAlignment="1">
      <alignment horizontal="center" vertical="center"/>
    </xf>
    <xf numFmtId="0" fontId="57" fillId="0" borderId="0" xfId="72" applyFont="1" quotePrefix="1">
      <alignment vertical="center"/>
      <protection/>
    </xf>
    <xf numFmtId="38" fontId="2" fillId="0" borderId="17" xfId="51" applyFont="1" applyFill="1" applyBorder="1" applyAlignment="1" applyProtection="1">
      <alignment vertical="center" shrinkToFit="1"/>
      <protection locked="0"/>
    </xf>
    <xf numFmtId="38" fontId="2" fillId="0" borderId="10" xfId="51" applyFont="1" applyFill="1" applyBorder="1" applyAlignment="1" applyProtection="1">
      <alignment vertical="center" shrinkToFit="1"/>
      <protection locked="0"/>
    </xf>
    <xf numFmtId="38" fontId="2" fillId="0" borderId="20" xfId="51" applyFont="1" applyFill="1" applyBorder="1" applyAlignment="1" applyProtection="1">
      <alignment horizontal="center" vertical="center" shrinkToFit="1"/>
      <protection locked="0"/>
    </xf>
    <xf numFmtId="38" fontId="2" fillId="0" borderId="64" xfId="51" applyFont="1" applyFill="1" applyBorder="1" applyAlignment="1" applyProtection="1">
      <alignment horizontal="center" vertical="center" shrinkToFit="1"/>
      <protection locked="0"/>
    </xf>
    <xf numFmtId="180" fontId="2" fillId="0" borderId="34" xfId="49" applyNumberFormat="1" applyFont="1" applyBorder="1" applyAlignment="1">
      <alignment vertical="center" shrinkToFit="1"/>
    </xf>
    <xf numFmtId="176" fontId="2" fillId="0" borderId="26" xfId="49" applyNumberFormat="1" applyFont="1" applyFill="1" applyBorder="1" applyAlignment="1">
      <alignment vertical="center" shrinkToFit="1"/>
    </xf>
    <xf numFmtId="38" fontId="2" fillId="0" borderId="64" xfId="51" applyFont="1" applyFill="1" applyBorder="1" applyAlignment="1">
      <alignment horizontal="center" vertical="center" shrinkToFit="1"/>
    </xf>
    <xf numFmtId="38" fontId="2" fillId="0" borderId="20" xfId="51" applyFont="1" applyFill="1" applyBorder="1" applyAlignment="1">
      <alignment horizontal="center" vertical="center" shrinkToFit="1"/>
    </xf>
    <xf numFmtId="0" fontId="3" fillId="0" borderId="65" xfId="72" applyFont="1" applyBorder="1" applyAlignment="1">
      <alignment vertical="center"/>
      <protection/>
    </xf>
    <xf numFmtId="0" fontId="3" fillId="0" borderId="43" xfId="72" applyFont="1" applyBorder="1" applyAlignment="1">
      <alignment vertical="center"/>
      <protection/>
    </xf>
    <xf numFmtId="0" fontId="2" fillId="0" borderId="66" xfId="72" applyFont="1" applyBorder="1" applyAlignment="1">
      <alignment vertical="center"/>
      <protection/>
    </xf>
    <xf numFmtId="0" fontId="2" fillId="0" borderId="67" xfId="72" applyFont="1" applyBorder="1" applyAlignment="1">
      <alignment vertical="center"/>
      <protection/>
    </xf>
    <xf numFmtId="0" fontId="2" fillId="0" borderId="68" xfId="72" applyFont="1" applyBorder="1" applyAlignment="1">
      <alignment vertical="center"/>
      <protection/>
    </xf>
    <xf numFmtId="0" fontId="2" fillId="0" borderId="42" xfId="72" applyFont="1" applyBorder="1" applyAlignment="1">
      <alignment vertical="center"/>
      <protection/>
    </xf>
    <xf numFmtId="0" fontId="3" fillId="0" borderId="65" xfId="72" applyFont="1" applyBorder="1" applyAlignment="1">
      <alignment vertical="center"/>
      <protection/>
    </xf>
    <xf numFmtId="0" fontId="3" fillId="0" borderId="43" xfId="72" applyFont="1" applyBorder="1" applyAlignment="1">
      <alignment vertical="center"/>
      <protection/>
    </xf>
    <xf numFmtId="176" fontId="2" fillId="0" borderId="14" xfId="51" applyNumberFormat="1" applyFont="1" applyBorder="1" applyAlignment="1" applyProtection="1">
      <alignment vertical="center" shrinkToFit="1"/>
      <protection/>
    </xf>
    <xf numFmtId="176" fontId="2" fillId="0" borderId="25" xfId="49" applyNumberFormat="1" applyFont="1" applyBorder="1" applyAlignment="1" quotePrefix="1">
      <alignment vertical="center" shrinkToFit="1"/>
    </xf>
    <xf numFmtId="0" fontId="3" fillId="0" borderId="51" xfId="72" applyFont="1" applyBorder="1" applyAlignment="1" quotePrefix="1">
      <alignment horizontal="center" vertical="center" shrinkToFit="1"/>
      <protection/>
    </xf>
    <xf numFmtId="0" fontId="0" fillId="0" borderId="0" xfId="0" applyAlignment="1" applyProtection="1">
      <alignment vertical="center"/>
      <protection locked="0"/>
    </xf>
    <xf numFmtId="180" fontId="2" fillId="0" borderId="17" xfId="51" applyNumberFormat="1" applyFont="1" applyFill="1" applyBorder="1" applyAlignment="1" applyProtection="1">
      <alignment vertical="center" shrinkToFit="1"/>
      <protection locked="0"/>
    </xf>
    <xf numFmtId="180" fontId="2" fillId="0" borderId="10" xfId="51" applyNumberFormat="1" applyFont="1" applyFill="1" applyBorder="1" applyAlignment="1" applyProtection="1">
      <alignment vertical="center" shrinkToFit="1"/>
      <protection locked="0"/>
    </xf>
    <xf numFmtId="180" fontId="2" fillId="0" borderId="33" xfId="49" applyNumberFormat="1" applyFont="1" applyBorder="1" applyAlignment="1">
      <alignment vertical="center" shrinkToFit="1"/>
    </xf>
    <xf numFmtId="38" fontId="2" fillId="0" borderId="69" xfId="49" applyFont="1" applyBorder="1" applyAlignment="1">
      <alignment vertical="center" shrinkToFit="1"/>
    </xf>
    <xf numFmtId="38" fontId="2" fillId="0" borderId="70" xfId="51" applyFont="1" applyBorder="1" applyAlignment="1">
      <alignment vertical="center"/>
    </xf>
    <xf numFmtId="38" fontId="2" fillId="36" borderId="28" xfId="49" applyFont="1" applyFill="1" applyBorder="1" applyAlignment="1" applyProtection="1">
      <alignment vertical="center" shrinkToFit="1"/>
      <protection locked="0"/>
    </xf>
    <xf numFmtId="38" fontId="2" fillId="36" borderId="62" xfId="49" applyFont="1" applyFill="1" applyBorder="1" applyAlignment="1" applyProtection="1">
      <alignment vertical="center" shrinkToFit="1"/>
      <protection locked="0"/>
    </xf>
    <xf numFmtId="38" fontId="0" fillId="0" borderId="0" xfId="49" applyFont="1" applyAlignment="1">
      <alignment vertical="center"/>
    </xf>
    <xf numFmtId="180" fontId="2" fillId="36" borderId="26" xfId="51" applyNumberFormat="1" applyFont="1" applyFill="1" applyBorder="1" applyAlignment="1">
      <alignment vertical="center" shrinkToFit="1"/>
    </xf>
    <xf numFmtId="180" fontId="2" fillId="36" borderId="62" xfId="51" applyNumberFormat="1" applyFont="1" applyFill="1" applyBorder="1" applyAlignment="1">
      <alignment vertical="center" shrinkToFit="1"/>
    </xf>
    <xf numFmtId="0" fontId="3" fillId="0" borderId="25" xfId="72" applyFont="1" applyBorder="1" applyAlignment="1">
      <alignment horizontal="center" vertical="center" wrapText="1"/>
      <protection/>
    </xf>
    <xf numFmtId="0" fontId="2" fillId="6" borderId="10" xfId="72" applyFont="1" applyFill="1" applyBorder="1" applyAlignment="1" applyProtection="1">
      <alignment vertical="center"/>
      <protection locked="0"/>
    </xf>
    <xf numFmtId="182" fontId="2" fillId="34" borderId="17" xfId="49" applyNumberFormat="1" applyFont="1" applyFill="1" applyBorder="1" applyAlignment="1" applyProtection="1">
      <alignment vertical="center" shrinkToFit="1"/>
      <protection locked="0"/>
    </xf>
    <xf numFmtId="182" fontId="2" fillId="34" borderId="39" xfId="49" applyNumberFormat="1" applyFont="1" applyFill="1" applyBorder="1" applyAlignment="1" applyProtection="1">
      <alignment vertical="center" shrinkToFit="1"/>
      <protection locked="0"/>
    </xf>
    <xf numFmtId="182" fontId="2" fillId="0" borderId="21" xfId="49" applyNumberFormat="1" applyFont="1" applyBorder="1" applyAlignment="1" applyProtection="1">
      <alignment vertical="center" shrinkToFit="1"/>
      <protection/>
    </xf>
    <xf numFmtId="182" fontId="2" fillId="0" borderId="14" xfId="49" applyNumberFormat="1" applyFont="1" applyFill="1" applyBorder="1" applyAlignment="1" applyProtection="1">
      <alignment vertical="center" shrinkToFit="1"/>
      <protection/>
    </xf>
    <xf numFmtId="182" fontId="2" fillId="0" borderId="14" xfId="49" applyNumberFormat="1" applyFont="1" applyBorder="1" applyAlignment="1" applyProtection="1">
      <alignment vertical="center" shrinkToFit="1"/>
      <protection/>
    </xf>
    <xf numFmtId="182" fontId="2" fillId="0" borderId="28" xfId="49" applyNumberFormat="1" applyFont="1" applyFill="1" applyBorder="1" applyAlignment="1">
      <alignment vertical="center" shrinkToFit="1"/>
    </xf>
    <xf numFmtId="182" fontId="2" fillId="0" borderId="62" xfId="49" applyNumberFormat="1" applyFont="1" applyFill="1" applyBorder="1" applyAlignment="1">
      <alignment vertical="center" shrinkToFit="1"/>
    </xf>
    <xf numFmtId="182" fontId="2" fillId="36" borderId="28" xfId="51" applyNumberFormat="1" applyFont="1" applyFill="1" applyBorder="1" applyAlignment="1" applyProtection="1">
      <alignment vertical="center" shrinkToFit="1"/>
      <protection locked="0"/>
    </xf>
    <xf numFmtId="182" fontId="2" fillId="36" borderId="62" xfId="51" applyNumberFormat="1" applyFont="1" applyFill="1" applyBorder="1" applyAlignment="1" applyProtection="1">
      <alignment vertical="center" shrinkToFit="1"/>
      <protection locked="0"/>
    </xf>
    <xf numFmtId="182" fontId="2" fillId="0" borderId="17" xfId="49" applyNumberFormat="1" applyFont="1" applyFill="1" applyBorder="1" applyAlignment="1">
      <alignment vertical="center" shrinkToFit="1"/>
    </xf>
    <xf numFmtId="182" fontId="2" fillId="0" borderId="10" xfId="49" applyNumberFormat="1" applyFont="1" applyFill="1" applyBorder="1" applyAlignment="1">
      <alignment vertical="center" shrinkToFit="1"/>
    </xf>
    <xf numFmtId="182" fontId="2" fillId="34" borderId="24" xfId="49" applyNumberFormat="1" applyFont="1" applyFill="1" applyBorder="1" applyAlignment="1" applyProtection="1">
      <alignment vertical="center" shrinkToFit="1"/>
      <protection locked="0"/>
    </xf>
    <xf numFmtId="182" fontId="2" fillId="34" borderId="51" xfId="49" applyNumberFormat="1" applyFont="1" applyFill="1" applyBorder="1" applyAlignment="1" applyProtection="1">
      <alignment vertical="center" shrinkToFit="1"/>
      <protection locked="0"/>
    </xf>
    <xf numFmtId="182" fontId="2" fillId="0" borderId="25" xfId="49" applyNumberFormat="1" applyFont="1" applyFill="1" applyBorder="1" applyAlignment="1" applyProtection="1">
      <alignment vertical="center" shrinkToFit="1"/>
      <protection/>
    </xf>
    <xf numFmtId="182" fontId="2" fillId="0" borderId="27" xfId="49" applyNumberFormat="1" applyFont="1" applyBorder="1" applyAlignment="1" applyProtection="1">
      <alignment vertical="center" shrinkToFit="1"/>
      <protection/>
    </xf>
    <xf numFmtId="182" fontId="2" fillId="0" borderId="31" xfId="49" applyNumberFormat="1" applyFont="1" applyBorder="1" applyAlignment="1" applyProtection="1">
      <alignment vertical="center" shrinkToFit="1"/>
      <protection/>
    </xf>
    <xf numFmtId="182" fontId="2" fillId="0" borderId="28" xfId="51" applyNumberFormat="1" applyFont="1" applyFill="1" applyBorder="1" applyAlignment="1">
      <alignment vertical="center" shrinkToFit="1"/>
    </xf>
    <xf numFmtId="182" fontId="2" fillId="0" borderId="62" xfId="51" applyNumberFormat="1" applyFont="1" applyFill="1" applyBorder="1" applyAlignment="1">
      <alignment vertical="center" shrinkToFit="1"/>
    </xf>
    <xf numFmtId="182" fontId="2" fillId="0" borderId="28" xfId="51" applyNumberFormat="1" applyFont="1" applyFill="1" applyBorder="1" applyAlignment="1" applyProtection="1">
      <alignment vertical="center" shrinkToFit="1"/>
      <protection locked="0"/>
    </xf>
    <xf numFmtId="182" fontId="2" fillId="0" borderId="62" xfId="51" applyNumberFormat="1" applyFont="1" applyFill="1" applyBorder="1" applyAlignment="1" applyProtection="1">
      <alignment vertical="center" shrinkToFit="1"/>
      <protection locked="0"/>
    </xf>
    <xf numFmtId="182" fontId="2" fillId="0" borderId="17" xfId="51" applyNumberFormat="1" applyFont="1" applyFill="1" applyBorder="1" applyAlignment="1">
      <alignment vertical="center" shrinkToFit="1"/>
    </xf>
    <xf numFmtId="182" fontId="2" fillId="0" borderId="10" xfId="51" applyNumberFormat="1" applyFont="1" applyFill="1" applyBorder="1" applyAlignment="1">
      <alignment vertical="center" shrinkToFit="1"/>
    </xf>
    <xf numFmtId="182" fontId="2" fillId="0" borderId="17" xfId="51" applyNumberFormat="1" applyFont="1" applyFill="1" applyBorder="1" applyAlignment="1" applyProtection="1">
      <alignment vertical="center" shrinkToFit="1"/>
      <protection locked="0"/>
    </xf>
    <xf numFmtId="182" fontId="2" fillId="0" borderId="10" xfId="51" applyNumberFormat="1" applyFont="1" applyFill="1" applyBorder="1" applyAlignment="1" applyProtection="1">
      <alignment vertical="center" shrinkToFit="1"/>
      <protection locked="0"/>
    </xf>
    <xf numFmtId="182" fontId="2" fillId="0" borderId="34" xfId="49" applyNumberFormat="1" applyFont="1" applyBorder="1" applyAlignment="1" quotePrefix="1">
      <alignment vertical="center"/>
    </xf>
    <xf numFmtId="182" fontId="2" fillId="0" borderId="32" xfId="49" applyNumberFormat="1" applyFont="1" applyBorder="1" applyAlignment="1">
      <alignment vertical="center" shrinkToFit="1"/>
    </xf>
    <xf numFmtId="182" fontId="2" fillId="0" borderId="34" xfId="49" applyNumberFormat="1" applyFont="1" applyBorder="1" applyAlignment="1">
      <alignment vertical="center" shrinkToFit="1"/>
    </xf>
    <xf numFmtId="182" fontId="2" fillId="0" borderId="63" xfId="49" applyNumberFormat="1" applyFont="1" applyBorder="1" applyAlignment="1">
      <alignment vertical="center" shrinkToFit="1"/>
    </xf>
    <xf numFmtId="182" fontId="2" fillId="0" borderId="27" xfId="49" applyNumberFormat="1" applyFont="1" applyBorder="1" applyAlignment="1">
      <alignment vertical="center" shrinkToFit="1"/>
    </xf>
    <xf numFmtId="182" fontId="2" fillId="0" borderId="13" xfId="49" applyNumberFormat="1" applyFont="1" applyBorder="1" applyAlignment="1">
      <alignment vertical="center" shrinkToFit="1"/>
    </xf>
    <xf numFmtId="182" fontId="2" fillId="34" borderId="18" xfId="51" applyNumberFormat="1" applyFont="1" applyFill="1" applyBorder="1" applyAlignment="1" applyProtection="1">
      <alignment vertical="center" shrinkToFit="1"/>
      <protection locked="0"/>
    </xf>
    <xf numFmtId="182" fontId="2" fillId="34" borderId="41" xfId="51" applyNumberFormat="1" applyFont="1" applyFill="1" applyBorder="1" applyAlignment="1" applyProtection="1">
      <alignment vertical="center" shrinkToFit="1"/>
      <protection locked="0"/>
    </xf>
    <xf numFmtId="182" fontId="2" fillId="34" borderId="17" xfId="51" applyNumberFormat="1" applyFont="1" applyFill="1" applyBorder="1" applyAlignment="1" applyProtection="1">
      <alignment vertical="center" shrinkToFit="1"/>
      <protection locked="0"/>
    </xf>
    <xf numFmtId="182" fontId="2" fillId="34" borderId="39" xfId="51" applyNumberFormat="1" applyFont="1" applyFill="1" applyBorder="1" applyAlignment="1" applyProtection="1">
      <alignment vertical="center" shrinkToFit="1"/>
      <protection locked="0"/>
    </xf>
    <xf numFmtId="182" fontId="2" fillId="0" borderId="27" xfId="51" applyNumberFormat="1" applyFont="1" applyBorder="1" applyAlignment="1" applyProtection="1">
      <alignment vertical="center" shrinkToFit="1"/>
      <protection/>
    </xf>
    <xf numFmtId="182" fontId="2" fillId="0" borderId="25" xfId="72" applyNumberFormat="1" applyFont="1" applyBorder="1" applyAlignment="1" quotePrefix="1">
      <alignment vertical="center" shrinkToFit="1"/>
      <protection/>
    </xf>
    <xf numFmtId="182" fontId="2" fillId="0" borderId="23" xfId="72" applyNumberFormat="1" applyFont="1" applyBorder="1" applyAlignment="1" quotePrefix="1">
      <alignment vertical="center" shrinkToFit="1"/>
      <protection/>
    </xf>
    <xf numFmtId="0" fontId="13" fillId="6" borderId="0" xfId="72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/>
    </xf>
    <xf numFmtId="38" fontId="2" fillId="0" borderId="42" xfId="51" applyFont="1" applyBorder="1" applyAlignment="1" quotePrefix="1">
      <alignment horizontal="center" vertical="center"/>
    </xf>
    <xf numFmtId="38" fontId="2" fillId="0" borderId="42" xfId="51" applyFont="1" applyBorder="1" applyAlignment="1">
      <alignment horizontal="center" vertical="center"/>
    </xf>
    <xf numFmtId="0" fontId="3" fillId="0" borderId="71" xfId="72" applyFont="1" applyBorder="1" applyAlignment="1">
      <alignment horizontal="center" vertical="center" wrapText="1"/>
      <protection/>
    </xf>
    <xf numFmtId="38" fontId="3" fillId="0" borderId="72" xfId="51" applyFont="1" applyBorder="1" applyAlignment="1">
      <alignment horizontal="center" vertical="center"/>
    </xf>
    <xf numFmtId="38" fontId="3" fillId="0" borderId="73" xfId="51" applyFont="1" applyBorder="1" applyAlignment="1">
      <alignment horizontal="center" vertical="center"/>
    </xf>
    <xf numFmtId="38" fontId="3" fillId="0" borderId="29" xfId="51" applyFont="1" applyBorder="1" applyAlignment="1">
      <alignment horizontal="center" vertical="center"/>
    </xf>
    <xf numFmtId="38" fontId="3" fillId="0" borderId="74" xfId="51" applyFont="1" applyBorder="1" applyAlignment="1">
      <alignment horizontal="center" vertical="center"/>
    </xf>
    <xf numFmtId="38" fontId="2" fillId="0" borderId="75" xfId="51" applyFont="1" applyBorder="1" applyAlignment="1">
      <alignment horizontal="center" vertical="center"/>
    </xf>
    <xf numFmtId="38" fontId="2" fillId="0" borderId="76" xfId="51" applyFont="1" applyBorder="1" applyAlignment="1">
      <alignment horizontal="center" vertical="center"/>
    </xf>
    <xf numFmtId="38" fontId="2" fillId="0" borderId="77" xfId="51" applyFont="1" applyBorder="1" applyAlignment="1">
      <alignment horizontal="center" vertical="center"/>
    </xf>
    <xf numFmtId="38" fontId="2" fillId="0" borderId="78" xfId="51" applyFont="1" applyBorder="1" applyAlignment="1">
      <alignment horizontal="center" vertical="center"/>
    </xf>
    <xf numFmtId="38" fontId="2" fillId="0" borderId="79" xfId="51" applyFont="1" applyBorder="1" applyAlignment="1">
      <alignment horizontal="center" vertical="center"/>
    </xf>
    <xf numFmtId="38" fontId="2" fillId="0" borderId="80" xfId="51" applyFont="1" applyBorder="1" applyAlignment="1">
      <alignment horizontal="center" vertical="center"/>
    </xf>
    <xf numFmtId="38" fontId="2" fillId="0" borderId="81" xfId="51" applyFont="1" applyBorder="1" applyAlignment="1">
      <alignment horizontal="center" vertical="center"/>
    </xf>
    <xf numFmtId="38" fontId="2" fillId="0" borderId="82" xfId="51" applyFont="1" applyBorder="1" applyAlignment="1">
      <alignment horizontal="center" vertical="center"/>
    </xf>
    <xf numFmtId="38" fontId="2" fillId="0" borderId="83" xfId="51" applyFont="1" applyBorder="1" applyAlignment="1">
      <alignment horizontal="center" vertical="center"/>
    </xf>
    <xf numFmtId="38" fontId="2" fillId="0" borderId="84" xfId="51" applyFont="1" applyFill="1" applyBorder="1" applyAlignment="1">
      <alignment horizontal="center" vertical="center" shrinkToFit="1"/>
    </xf>
    <xf numFmtId="38" fontId="2" fillId="0" borderId="85" xfId="51" applyFont="1" applyFill="1" applyBorder="1" applyAlignment="1">
      <alignment horizontal="center" vertical="center" shrinkToFit="1"/>
    </xf>
    <xf numFmtId="38" fontId="2" fillId="0" borderId="86" xfId="51" applyFont="1" applyFill="1" applyBorder="1" applyAlignment="1">
      <alignment horizontal="center" vertical="center" shrinkToFit="1"/>
    </xf>
    <xf numFmtId="38" fontId="2" fillId="0" borderId="78" xfId="51" applyFont="1" applyFill="1" applyBorder="1" applyAlignment="1">
      <alignment horizontal="center" vertical="center" shrinkToFit="1"/>
    </xf>
    <xf numFmtId="38" fontId="2" fillId="0" borderId="79" xfId="51" applyFont="1" applyFill="1" applyBorder="1" applyAlignment="1">
      <alignment horizontal="center" vertical="center" shrinkToFit="1"/>
    </xf>
    <xf numFmtId="38" fontId="2" fillId="0" borderId="80" xfId="51" applyFont="1" applyFill="1" applyBorder="1" applyAlignment="1">
      <alignment horizontal="center" vertical="center" shrinkToFit="1"/>
    </xf>
    <xf numFmtId="38" fontId="2" fillId="0" borderId="87" xfId="51" applyFont="1" applyFill="1" applyBorder="1" applyAlignment="1">
      <alignment horizontal="center" vertical="center" shrinkToFit="1"/>
    </xf>
    <xf numFmtId="38" fontId="2" fillId="0" borderId="88" xfId="51" applyFont="1" applyFill="1" applyBorder="1" applyAlignment="1">
      <alignment horizontal="center" vertical="center" shrinkToFit="1"/>
    </xf>
    <xf numFmtId="38" fontId="2" fillId="0" borderId="89" xfId="51" applyFont="1" applyFill="1" applyBorder="1" applyAlignment="1">
      <alignment horizontal="center" vertical="center" shrinkToFit="1"/>
    </xf>
    <xf numFmtId="38" fontId="2" fillId="0" borderId="84" xfId="51" applyFont="1" applyFill="1" applyBorder="1" applyAlignment="1">
      <alignment horizontal="center" vertical="center"/>
    </xf>
    <xf numFmtId="38" fontId="2" fillId="0" borderId="85" xfId="51" applyFont="1" applyFill="1" applyBorder="1" applyAlignment="1">
      <alignment horizontal="center" vertical="center"/>
    </xf>
    <xf numFmtId="38" fontId="2" fillId="0" borderId="86" xfId="51" applyFont="1" applyFill="1" applyBorder="1" applyAlignment="1">
      <alignment horizontal="center" vertical="center"/>
    </xf>
    <xf numFmtId="38" fontId="2" fillId="0" borderId="78" xfId="51" applyFont="1" applyFill="1" applyBorder="1" applyAlignment="1">
      <alignment horizontal="center" vertical="center"/>
    </xf>
    <xf numFmtId="38" fontId="2" fillId="0" borderId="79" xfId="51" applyFont="1" applyFill="1" applyBorder="1" applyAlignment="1">
      <alignment horizontal="center" vertical="center"/>
    </xf>
    <xf numFmtId="38" fontId="2" fillId="0" borderId="80" xfId="51" applyFont="1" applyFill="1" applyBorder="1" applyAlignment="1">
      <alignment horizontal="center" vertical="center"/>
    </xf>
    <xf numFmtId="38" fontId="2" fillId="0" borderId="90" xfId="51" applyFont="1" applyFill="1" applyBorder="1" applyAlignment="1">
      <alignment horizontal="center" vertical="center"/>
    </xf>
    <xf numFmtId="38" fontId="2" fillId="0" borderId="91" xfId="51" applyFont="1" applyFill="1" applyBorder="1" applyAlignment="1">
      <alignment horizontal="center" vertical="center"/>
    </xf>
    <xf numFmtId="38" fontId="2" fillId="0" borderId="92" xfId="51" applyFont="1" applyFill="1" applyBorder="1" applyAlignment="1">
      <alignment horizontal="center" vertical="center"/>
    </xf>
    <xf numFmtId="0" fontId="3" fillId="0" borderId="65" xfId="72" applyFont="1" applyBorder="1" applyAlignment="1">
      <alignment horizontal="center" vertical="center"/>
      <protection/>
    </xf>
    <xf numFmtId="0" fontId="2" fillId="0" borderId="43" xfId="72" applyFont="1" applyBorder="1" applyAlignment="1">
      <alignment horizontal="center" vertical="center"/>
      <protection/>
    </xf>
    <xf numFmtId="0" fontId="2" fillId="0" borderId="93" xfId="72" applyFont="1" applyBorder="1" applyAlignment="1">
      <alignment horizontal="center" vertical="center"/>
      <protection/>
    </xf>
    <xf numFmtId="0" fontId="3" fillId="0" borderId="94" xfId="72" applyFont="1" applyBorder="1" applyAlignment="1">
      <alignment horizontal="center" vertical="center" textRotation="255"/>
      <protection/>
    </xf>
    <xf numFmtId="0" fontId="2" fillId="0" borderId="19" xfId="72" applyFont="1" applyBorder="1" applyAlignment="1">
      <alignment horizontal="center" vertical="center" textRotation="255"/>
      <protection/>
    </xf>
    <xf numFmtId="0" fontId="2" fillId="33" borderId="95" xfId="72" applyFont="1" applyFill="1" applyBorder="1" applyAlignment="1" applyProtection="1">
      <alignment vertical="center"/>
      <protection locked="0"/>
    </xf>
    <xf numFmtId="0" fontId="2" fillId="33" borderId="96" xfId="72" applyFont="1" applyFill="1" applyBorder="1" applyAlignment="1" applyProtection="1">
      <alignment vertical="center"/>
      <protection locked="0"/>
    </xf>
    <xf numFmtId="0" fontId="2" fillId="0" borderId="35" xfId="72" applyFont="1" applyFill="1" applyBorder="1" applyAlignment="1" applyProtection="1">
      <alignment horizontal="center" vertical="center"/>
      <protection/>
    </xf>
    <xf numFmtId="0" fontId="2" fillId="0" borderId="31" xfId="72" applyFont="1" applyFill="1" applyBorder="1" applyAlignment="1" applyProtection="1">
      <alignment horizontal="center" vertical="center"/>
      <protection/>
    </xf>
    <xf numFmtId="0" fontId="2" fillId="0" borderId="37" xfId="72" applyFont="1" applyBorder="1" applyAlignment="1">
      <alignment horizontal="left" vertical="center"/>
      <protection/>
    </xf>
    <xf numFmtId="0" fontId="2" fillId="0" borderId="97" xfId="72" applyFont="1" applyBorder="1" applyAlignment="1">
      <alignment horizontal="left" vertical="center"/>
      <protection/>
    </xf>
    <xf numFmtId="0" fontId="3" fillId="0" borderId="98" xfId="72" applyFont="1" applyBorder="1" applyAlignment="1" quotePrefix="1">
      <alignment horizontal="center" vertical="center" shrinkToFit="1"/>
      <protection/>
    </xf>
    <xf numFmtId="0" fontId="3" fillId="0" borderId="37" xfId="72" applyFont="1" applyBorder="1" applyAlignment="1" quotePrefix="1">
      <alignment horizontal="center" vertical="center" shrinkToFit="1"/>
      <protection/>
    </xf>
    <xf numFmtId="0" fontId="3" fillId="0" borderId="37" xfId="72" applyFont="1" applyBorder="1" applyAlignment="1" quotePrefix="1">
      <alignment horizontal="center" vertical="center" shrinkToFit="1"/>
      <protection/>
    </xf>
    <xf numFmtId="0" fontId="3" fillId="0" borderId="99" xfId="72" applyFont="1" applyBorder="1" applyAlignment="1">
      <alignment horizontal="center" vertical="center"/>
      <protection/>
    </xf>
    <xf numFmtId="0" fontId="2" fillId="0" borderId="54" xfId="72" applyFont="1" applyBorder="1" applyAlignment="1">
      <alignment horizontal="center" vertical="center"/>
      <protection/>
    </xf>
    <xf numFmtId="0" fontId="2" fillId="0" borderId="100" xfId="72" applyFont="1" applyBorder="1" applyAlignment="1">
      <alignment horizontal="center" vertical="center"/>
      <protection/>
    </xf>
    <xf numFmtId="0" fontId="2" fillId="0" borderId="66" xfId="72" applyFont="1" applyBorder="1" applyAlignment="1">
      <alignment horizontal="center" vertical="center"/>
      <protection/>
    </xf>
    <xf numFmtId="0" fontId="2" fillId="0" borderId="67" xfId="72" applyFont="1" applyBorder="1" applyAlignment="1">
      <alignment horizontal="center" vertical="center"/>
      <protection/>
    </xf>
    <xf numFmtId="0" fontId="2" fillId="0" borderId="101" xfId="72" applyFont="1" applyBorder="1" applyAlignment="1">
      <alignment horizontal="center" vertical="center"/>
      <protection/>
    </xf>
    <xf numFmtId="0" fontId="2" fillId="0" borderId="68" xfId="72" applyFont="1" applyBorder="1" applyAlignment="1">
      <alignment horizontal="center" vertical="center"/>
      <protection/>
    </xf>
    <xf numFmtId="0" fontId="2" fillId="0" borderId="42" xfId="72" applyFont="1" applyBorder="1" applyAlignment="1">
      <alignment horizontal="center" vertical="center"/>
      <protection/>
    </xf>
    <xf numFmtId="0" fontId="2" fillId="0" borderId="102" xfId="72" applyFont="1" applyBorder="1" applyAlignment="1">
      <alignment horizontal="center" vertical="center"/>
      <protection/>
    </xf>
    <xf numFmtId="0" fontId="3" fillId="0" borderId="103" xfId="72" applyFont="1" applyBorder="1" applyAlignment="1">
      <alignment horizontal="center" vertical="center" textRotation="255"/>
      <protection/>
    </xf>
    <xf numFmtId="0" fontId="3" fillId="0" borderId="104" xfId="72" applyFont="1" applyBorder="1" applyAlignment="1">
      <alignment horizontal="center" vertical="center" textRotation="255"/>
      <protection/>
    </xf>
    <xf numFmtId="0" fontId="3" fillId="0" borderId="72" xfId="72" applyFont="1" applyBorder="1" applyAlignment="1">
      <alignment vertical="center" wrapText="1"/>
      <protection/>
    </xf>
    <xf numFmtId="0" fontId="3" fillId="0" borderId="105" xfId="72" applyFont="1" applyBorder="1" applyAlignment="1">
      <alignment vertical="center" wrapText="1"/>
      <protection/>
    </xf>
    <xf numFmtId="0" fontId="3" fillId="0" borderId="73" xfId="72" applyFont="1" applyBorder="1" applyAlignment="1">
      <alignment vertical="center" wrapText="1"/>
      <protection/>
    </xf>
    <xf numFmtId="0" fontId="3" fillId="0" borderId="29" xfId="72" applyFont="1" applyBorder="1" applyAlignment="1">
      <alignment vertical="center" wrapText="1"/>
      <protection/>
    </xf>
    <xf numFmtId="0" fontId="3" fillId="0" borderId="55" xfId="72" applyFont="1" applyBorder="1" applyAlignment="1">
      <alignment vertical="center" wrapText="1"/>
      <protection/>
    </xf>
    <xf numFmtId="0" fontId="3" fillId="0" borderId="74" xfId="72" applyFont="1" applyBorder="1" applyAlignment="1">
      <alignment vertical="center" wrapText="1"/>
      <protection/>
    </xf>
    <xf numFmtId="0" fontId="3" fillId="0" borderId="34" xfId="72" applyFont="1" applyBorder="1" applyAlignment="1">
      <alignment vertical="center"/>
      <protection/>
    </xf>
    <xf numFmtId="0" fontId="3" fillId="0" borderId="106" xfId="72" applyFont="1" applyBorder="1" applyAlignment="1">
      <alignment vertical="center"/>
      <protection/>
    </xf>
    <xf numFmtId="0" fontId="3" fillId="0" borderId="69" xfId="72" applyFont="1" applyBorder="1" applyAlignment="1">
      <alignment vertical="center"/>
      <protection/>
    </xf>
    <xf numFmtId="0" fontId="2" fillId="0" borderId="107" xfId="72" applyFont="1" applyBorder="1" applyAlignment="1">
      <alignment horizontal="center" vertical="center" textRotation="255"/>
      <protection/>
    </xf>
    <xf numFmtId="0" fontId="2" fillId="0" borderId="108" xfId="72" applyFont="1" applyBorder="1" applyAlignment="1">
      <alignment horizontal="center" vertical="center" textRotation="255"/>
      <protection/>
    </xf>
    <xf numFmtId="0" fontId="2" fillId="0" borderId="109" xfId="72" applyFont="1" applyBorder="1" applyAlignment="1">
      <alignment horizontal="center" vertical="center" textRotation="255"/>
      <protection/>
    </xf>
    <xf numFmtId="176" fontId="2" fillId="0" borderId="110" xfId="51" applyNumberFormat="1" applyFont="1" applyBorder="1" applyAlignment="1" quotePrefix="1">
      <alignment horizontal="center" vertical="center"/>
    </xf>
    <xf numFmtId="176" fontId="2" fillId="0" borderId="110" xfId="51" applyNumberFormat="1" applyFont="1" applyBorder="1" applyAlignment="1" quotePrefix="1">
      <alignment horizontal="center" vertical="center"/>
    </xf>
    <xf numFmtId="0" fontId="3" fillId="0" borderId="22" xfId="72" applyFont="1" applyBorder="1" applyAlignment="1">
      <alignment horizontal="center" vertical="center" textRotation="255"/>
      <protection/>
    </xf>
    <xf numFmtId="0" fontId="3" fillId="0" borderId="19" xfId="72" applyFont="1" applyBorder="1" applyAlignment="1">
      <alignment horizontal="center" vertical="center" textRotation="255"/>
      <protection/>
    </xf>
    <xf numFmtId="0" fontId="3" fillId="33" borderId="111" xfId="72" applyFont="1" applyFill="1" applyBorder="1" applyAlignment="1" applyProtection="1">
      <alignment vertical="center" shrinkToFit="1"/>
      <protection locked="0"/>
    </xf>
    <xf numFmtId="0" fontId="2" fillId="33" borderId="102" xfId="72" applyFont="1" applyFill="1" applyBorder="1" applyAlignment="1" applyProtection="1">
      <alignment vertical="center" shrinkToFit="1"/>
      <protection locked="0"/>
    </xf>
    <xf numFmtId="0" fontId="2" fillId="0" borderId="16" xfId="72" applyFont="1" applyBorder="1" applyAlignment="1">
      <alignment horizontal="center" vertical="center"/>
      <protection/>
    </xf>
    <xf numFmtId="0" fontId="2" fillId="0" borderId="27" xfId="72" applyFont="1" applyBorder="1" applyAlignment="1">
      <alignment horizontal="center" vertical="center"/>
      <protection/>
    </xf>
    <xf numFmtId="0" fontId="3" fillId="33" borderId="45" xfId="72" applyFont="1" applyFill="1" applyBorder="1" applyAlignment="1" applyProtection="1">
      <alignment vertical="center" shrinkToFit="1"/>
      <protection locked="0"/>
    </xf>
    <xf numFmtId="0" fontId="2" fillId="33" borderId="112" xfId="72" applyFont="1" applyFill="1" applyBorder="1" applyAlignment="1" applyProtection="1">
      <alignment vertical="center" shrinkToFit="1"/>
      <protection locked="0"/>
    </xf>
    <xf numFmtId="0" fontId="2" fillId="0" borderId="35" xfId="72" applyFont="1" applyBorder="1" applyAlignment="1">
      <alignment horizontal="center" vertical="center"/>
      <protection/>
    </xf>
    <xf numFmtId="0" fontId="2" fillId="0" borderId="31" xfId="72" applyFont="1" applyBorder="1" applyAlignment="1">
      <alignment horizontal="center" vertical="center"/>
      <protection/>
    </xf>
    <xf numFmtId="0" fontId="6" fillId="0" borderId="0" xfId="72" applyFont="1" applyBorder="1" applyAlignment="1">
      <alignment horizontal="center" vertical="center"/>
      <protection/>
    </xf>
    <xf numFmtId="0" fontId="6" fillId="0" borderId="0" xfId="72" applyFont="1" applyBorder="1" applyAlignment="1">
      <alignment horizontal="center" vertical="center"/>
      <protection/>
    </xf>
    <xf numFmtId="0" fontId="14" fillId="0" borderId="43" xfId="72" applyFont="1" applyBorder="1" applyAlignment="1">
      <alignment horizontal="center" vertical="center"/>
      <protection/>
    </xf>
    <xf numFmtId="0" fontId="14" fillId="0" borderId="0" xfId="72" applyFont="1" applyBorder="1" applyAlignment="1">
      <alignment horizontal="center" vertical="center"/>
      <protection/>
    </xf>
    <xf numFmtId="0" fontId="3" fillId="0" borderId="113" xfId="72" applyFont="1" applyBorder="1" applyAlignment="1">
      <alignment horizontal="center" vertical="center" wrapText="1"/>
      <protection/>
    </xf>
    <xf numFmtId="0" fontId="3" fillId="0" borderId="114" xfId="72" applyFont="1" applyBorder="1" applyAlignment="1">
      <alignment horizontal="center" vertical="center" wrapText="1"/>
      <protection/>
    </xf>
    <xf numFmtId="0" fontId="2" fillId="0" borderId="114" xfId="72" applyFont="1" applyBorder="1" applyAlignment="1">
      <alignment horizontal="center" vertical="center" wrapText="1"/>
      <protection/>
    </xf>
    <xf numFmtId="0" fontId="3" fillId="0" borderId="110" xfId="72" applyFont="1" applyBorder="1" applyAlignment="1">
      <alignment horizontal="center" vertical="center" wrapText="1"/>
      <protection/>
    </xf>
    <xf numFmtId="0" fontId="3" fillId="0" borderId="36" xfId="72" applyFont="1" applyBorder="1" applyAlignment="1">
      <alignment horizontal="center" vertical="center" wrapText="1"/>
      <protection/>
    </xf>
    <xf numFmtId="0" fontId="3" fillId="0" borderId="68" xfId="72" applyFont="1" applyBorder="1" applyAlignment="1">
      <alignment horizontal="center" vertical="center" wrapText="1"/>
      <protection/>
    </xf>
    <xf numFmtId="0" fontId="3" fillId="0" borderId="42" xfId="72" applyFont="1" applyBorder="1" applyAlignment="1">
      <alignment horizontal="center" vertical="center" wrapText="1"/>
      <protection/>
    </xf>
    <xf numFmtId="0" fontId="3" fillId="0" borderId="102" xfId="72" applyFont="1" applyBorder="1" applyAlignment="1">
      <alignment horizontal="center" vertical="center" wrapText="1"/>
      <protection/>
    </xf>
    <xf numFmtId="0" fontId="3" fillId="0" borderId="103" xfId="72" applyFont="1" applyBorder="1" applyAlignment="1">
      <alignment horizontal="center" vertical="center" wrapText="1"/>
      <protection/>
    </xf>
    <xf numFmtId="0" fontId="3" fillId="0" borderId="0" xfId="72" applyFont="1" applyBorder="1" applyAlignment="1">
      <alignment horizontal="center" vertical="center" wrapText="1"/>
      <protection/>
    </xf>
    <xf numFmtId="0" fontId="3" fillId="0" borderId="46" xfId="72" applyFont="1" applyBorder="1" applyAlignment="1">
      <alignment horizontal="center" vertical="center" wrapText="1"/>
      <protection/>
    </xf>
    <xf numFmtId="0" fontId="3" fillId="0" borderId="65" xfId="72" applyFont="1" applyBorder="1" applyAlignment="1">
      <alignment horizontal="center" vertical="center" wrapText="1"/>
      <protection/>
    </xf>
    <xf numFmtId="0" fontId="3" fillId="0" borderId="43" xfId="72" applyFont="1" applyBorder="1" applyAlignment="1">
      <alignment horizontal="center" vertical="center" wrapText="1"/>
      <protection/>
    </xf>
    <xf numFmtId="0" fontId="3" fillId="0" borderId="93" xfId="72" applyFont="1" applyBorder="1" applyAlignment="1">
      <alignment horizontal="center" vertical="center" wrapText="1"/>
      <protection/>
    </xf>
    <xf numFmtId="0" fontId="3" fillId="0" borderId="68" xfId="72" applyFont="1" applyBorder="1" applyAlignment="1">
      <alignment horizontal="center" vertical="center" wrapText="1"/>
      <protection/>
    </xf>
    <xf numFmtId="0" fontId="3" fillId="0" borderId="102" xfId="72" applyFont="1" applyBorder="1" applyAlignment="1">
      <alignment horizontal="center" vertical="center" wrapText="1"/>
      <protection/>
    </xf>
    <xf numFmtId="0" fontId="3" fillId="0" borderId="65" xfId="72" applyFont="1" applyBorder="1" applyAlignment="1">
      <alignment horizontal="center" vertical="center" wrapText="1"/>
      <protection/>
    </xf>
    <xf numFmtId="0" fontId="3" fillId="0" borderId="93" xfId="72" applyFont="1" applyBorder="1" applyAlignment="1">
      <alignment horizontal="center" vertical="center" wrapText="1"/>
      <protection/>
    </xf>
    <xf numFmtId="0" fontId="3" fillId="0" borderId="98" xfId="72" applyFont="1" applyBorder="1" applyAlignment="1">
      <alignment horizontal="center" vertical="center" wrapText="1"/>
      <protection/>
    </xf>
    <xf numFmtId="0" fontId="3" fillId="0" borderId="39" xfId="72" applyFont="1" applyBorder="1" applyAlignment="1">
      <alignment horizontal="center" vertical="center" wrapText="1"/>
      <protection/>
    </xf>
    <xf numFmtId="0" fontId="3" fillId="0" borderId="44" xfId="72" applyFont="1" applyBorder="1" applyAlignment="1">
      <alignment horizontal="center" vertical="center" wrapText="1"/>
      <protection/>
    </xf>
    <xf numFmtId="0" fontId="3" fillId="0" borderId="31" xfId="72" applyFont="1" applyBorder="1" applyAlignment="1">
      <alignment horizontal="center" vertical="center" wrapText="1"/>
      <protection/>
    </xf>
    <xf numFmtId="0" fontId="3" fillId="0" borderId="100" xfId="72" applyFont="1" applyBorder="1" applyAlignment="1">
      <alignment horizontal="center" vertical="center" wrapText="1"/>
      <protection/>
    </xf>
    <xf numFmtId="176" fontId="2" fillId="0" borderId="115" xfId="51" applyNumberFormat="1" applyFont="1" applyBorder="1" applyAlignment="1" quotePrefix="1">
      <alignment horizontal="center" vertical="center"/>
    </xf>
    <xf numFmtId="176" fontId="2" fillId="0" borderId="115" xfId="51" applyNumberFormat="1" applyFont="1" applyBorder="1" applyAlignment="1">
      <alignment horizontal="center" vertical="center"/>
    </xf>
    <xf numFmtId="180" fontId="2" fillId="0" borderId="36" xfId="51" applyNumberFormat="1" applyFont="1" applyBorder="1" applyAlignment="1">
      <alignment horizontal="center" vertical="center"/>
    </xf>
    <xf numFmtId="0" fontId="3" fillId="0" borderId="116" xfId="72" applyFont="1" applyBorder="1" applyAlignment="1" quotePrefix="1">
      <alignment horizontal="center" vertical="center" shrinkToFit="1"/>
      <protection/>
    </xf>
    <xf numFmtId="0" fontId="3" fillId="0" borderId="116" xfId="72" applyFont="1" applyBorder="1" applyAlignment="1" quotePrefix="1">
      <alignment horizontal="center" vertical="center" shrinkToFit="1"/>
      <protection/>
    </xf>
    <xf numFmtId="180" fontId="2" fillId="0" borderId="71" xfId="51" applyNumberFormat="1" applyFont="1" applyBorder="1" applyAlignment="1">
      <alignment horizontal="center" vertical="center"/>
    </xf>
    <xf numFmtId="177" fontId="2" fillId="0" borderId="71" xfId="67" applyNumberFormat="1" applyFont="1" applyFill="1" applyBorder="1" applyAlignment="1" applyProtection="1">
      <alignment horizontal="center" vertical="center"/>
      <protection locked="0"/>
    </xf>
    <xf numFmtId="176" fontId="2" fillId="0" borderId="117" xfId="51" applyNumberFormat="1" applyFont="1" applyBorder="1" applyAlignment="1" quotePrefix="1">
      <alignment horizontal="center" vertical="center"/>
    </xf>
    <xf numFmtId="176" fontId="2" fillId="0" borderId="118" xfId="51" applyNumberFormat="1" applyFont="1" applyBorder="1" applyAlignment="1">
      <alignment horizontal="center" vertical="center"/>
    </xf>
    <xf numFmtId="176" fontId="2" fillId="0" borderId="36" xfId="51" applyNumberFormat="1" applyFont="1" applyBorder="1" applyAlignment="1">
      <alignment horizontal="center" vertical="center"/>
    </xf>
    <xf numFmtId="176" fontId="2" fillId="0" borderId="71" xfId="51" applyNumberFormat="1" applyFont="1" applyBorder="1" applyAlignment="1">
      <alignment horizontal="center" vertical="center"/>
    </xf>
    <xf numFmtId="176" fontId="2" fillId="0" borderId="71" xfId="67" applyNumberFormat="1" applyFont="1" applyFill="1" applyBorder="1" applyAlignment="1" applyProtection="1">
      <alignment horizontal="center" vertical="center"/>
      <protection locked="0"/>
    </xf>
    <xf numFmtId="0" fontId="2" fillId="0" borderId="119" xfId="72" applyFont="1" applyBorder="1" applyAlignment="1">
      <alignment horizontal="center" vertical="center" textRotation="255"/>
      <protection/>
    </xf>
    <xf numFmtId="0" fontId="3" fillId="0" borderId="36" xfId="72" applyFont="1" applyBorder="1" applyAlignment="1" quotePrefix="1">
      <alignment horizontal="center" vertical="center" shrinkToFit="1"/>
      <protection/>
    </xf>
    <xf numFmtId="0" fontId="3" fillId="0" borderId="36" xfId="72" applyFont="1" applyBorder="1" applyAlignment="1" quotePrefix="1">
      <alignment horizontal="center" vertical="center" shrinkToFit="1"/>
      <protection/>
    </xf>
    <xf numFmtId="176" fontId="2" fillId="0" borderId="50" xfId="51" applyNumberFormat="1" applyFont="1" applyBorder="1" applyAlignment="1">
      <alignment horizontal="center" vertical="center"/>
    </xf>
    <xf numFmtId="176" fontId="2" fillId="0" borderId="50" xfId="67" applyNumberFormat="1" applyFont="1" applyFill="1" applyBorder="1" applyAlignment="1" applyProtection="1">
      <alignment horizontal="center" vertical="center"/>
      <protection locked="0"/>
    </xf>
    <xf numFmtId="0" fontId="3" fillId="0" borderId="120" xfId="72" applyFont="1" applyBorder="1" applyAlignment="1" quotePrefix="1">
      <alignment horizontal="center" vertical="center" shrinkToFit="1"/>
      <protection/>
    </xf>
    <xf numFmtId="0" fontId="3" fillId="0" borderId="121" xfId="72" applyFont="1" applyBorder="1" applyAlignment="1" quotePrefix="1">
      <alignment horizontal="center" vertical="center" shrinkToFit="1"/>
      <protection/>
    </xf>
    <xf numFmtId="0" fontId="3" fillId="0" borderId="51" xfId="72" applyFont="1" applyBorder="1" applyAlignment="1" quotePrefix="1">
      <alignment horizontal="center" vertical="center" shrinkToFit="1"/>
      <protection/>
    </xf>
    <xf numFmtId="0" fontId="3" fillId="0" borderId="99" xfId="72" applyFont="1" applyBorder="1" applyAlignment="1">
      <alignment horizontal="center" vertical="center" wrapText="1"/>
      <protection/>
    </xf>
    <xf numFmtId="0" fontId="3" fillId="0" borderId="44" xfId="72" applyFont="1" applyBorder="1" applyAlignment="1">
      <alignment horizontal="center" vertical="center" wrapText="1"/>
      <protection/>
    </xf>
    <xf numFmtId="0" fontId="3" fillId="0" borderId="37" xfId="72" applyFont="1" applyBorder="1" applyAlignment="1">
      <alignment horizontal="center" vertical="center" wrapText="1"/>
      <protection/>
    </xf>
    <xf numFmtId="38" fontId="2" fillId="0" borderId="90" xfId="51" applyFont="1" applyFill="1" applyBorder="1" applyAlignment="1">
      <alignment horizontal="center" vertical="center" shrinkToFit="1"/>
    </xf>
    <xf numFmtId="38" fontId="2" fillId="0" borderId="91" xfId="51" applyFont="1" applyFill="1" applyBorder="1" applyAlignment="1">
      <alignment horizontal="center" vertical="center" shrinkToFit="1"/>
    </xf>
    <xf numFmtId="38" fontId="2" fillId="0" borderId="92" xfId="51" applyFont="1" applyFill="1" applyBorder="1" applyAlignment="1">
      <alignment horizontal="center" vertical="center" shrinkToFit="1"/>
    </xf>
    <xf numFmtId="38" fontId="3" fillId="0" borderId="95" xfId="51" applyFont="1" applyBorder="1" applyAlignment="1">
      <alignment horizontal="center" vertical="center"/>
    </xf>
    <xf numFmtId="38" fontId="3" fillId="0" borderId="96" xfId="51" applyFont="1" applyBorder="1" applyAlignment="1">
      <alignment horizontal="center" vertical="center"/>
    </xf>
    <xf numFmtId="0" fontId="2" fillId="6" borderId="45" xfId="72" applyFont="1" applyFill="1" applyBorder="1" applyAlignment="1" applyProtection="1">
      <alignment vertical="center" shrinkToFit="1"/>
      <protection locked="0"/>
    </xf>
    <xf numFmtId="0" fontId="2" fillId="6" borderId="112" xfId="72" applyFont="1" applyFill="1" applyBorder="1" applyAlignment="1" applyProtection="1">
      <alignment vertical="center" shrinkToFit="1"/>
      <protection locked="0"/>
    </xf>
    <xf numFmtId="0" fontId="3" fillId="0" borderId="28" xfId="72" applyFont="1" applyBorder="1" applyAlignment="1">
      <alignment horizontal="center" vertical="center" wrapText="1"/>
      <protection/>
    </xf>
    <xf numFmtId="0" fontId="3" fillId="0" borderId="62" xfId="72" applyFont="1" applyBorder="1" applyAlignment="1">
      <alignment horizontal="center" vertical="center" wrapText="1"/>
      <protection/>
    </xf>
    <xf numFmtId="0" fontId="3" fillId="0" borderId="17" xfId="72" applyFont="1" applyBorder="1" applyAlignment="1">
      <alignment horizontal="center" vertical="center" wrapText="1"/>
      <protection/>
    </xf>
    <xf numFmtId="0" fontId="3" fillId="0" borderId="10" xfId="72" applyFont="1" applyBorder="1" applyAlignment="1">
      <alignment horizontal="center" vertical="center" wrapText="1"/>
      <protection/>
    </xf>
    <xf numFmtId="38" fontId="2" fillId="0" borderId="81" xfId="51" applyFont="1" applyFill="1" applyBorder="1" applyAlignment="1">
      <alignment horizontal="center" vertical="center" shrinkToFit="1"/>
    </xf>
    <xf numFmtId="38" fontId="2" fillId="0" borderId="82" xfId="51" applyFont="1" applyFill="1" applyBorder="1" applyAlignment="1">
      <alignment horizontal="center" vertical="center" shrinkToFit="1"/>
    </xf>
    <xf numFmtId="38" fontId="2" fillId="0" borderId="83" xfId="51" applyFont="1" applyFill="1" applyBorder="1" applyAlignment="1">
      <alignment horizontal="center" vertical="center" shrinkToFit="1"/>
    </xf>
    <xf numFmtId="0" fontId="3" fillId="0" borderId="56" xfId="72" applyFont="1" applyBorder="1" applyAlignment="1">
      <alignment horizontal="center" vertical="center" textRotation="255"/>
      <protection/>
    </xf>
    <xf numFmtId="0" fontId="2" fillId="0" borderId="56" xfId="72" applyFont="1" applyBorder="1" applyAlignment="1">
      <alignment horizontal="center" vertical="center" textRotation="255"/>
      <protection/>
    </xf>
    <xf numFmtId="0" fontId="2" fillId="0" borderId="122" xfId="72" applyFont="1" applyBorder="1" applyAlignment="1">
      <alignment horizontal="left" vertical="center"/>
      <protection/>
    </xf>
    <xf numFmtId="0" fontId="2" fillId="0" borderId="48" xfId="72" applyFont="1" applyBorder="1" applyAlignment="1">
      <alignment horizontal="left" vertical="center"/>
      <protection/>
    </xf>
    <xf numFmtId="0" fontId="2" fillId="6" borderId="45" xfId="72" applyFont="1" applyFill="1" applyBorder="1" applyAlignment="1" applyProtection="1">
      <alignment vertical="center"/>
      <protection locked="0"/>
    </xf>
    <xf numFmtId="0" fontId="2" fillId="6" borderId="112" xfId="72" applyFont="1" applyFill="1" applyBorder="1" applyAlignment="1" applyProtection="1">
      <alignment vertical="center"/>
      <protection locked="0"/>
    </xf>
    <xf numFmtId="0" fontId="2" fillId="0" borderId="58" xfId="72" applyFont="1" applyBorder="1" applyAlignment="1">
      <alignment horizontal="center" vertical="center"/>
      <protection/>
    </xf>
    <xf numFmtId="0" fontId="2" fillId="6" borderId="111" xfId="72" applyFont="1" applyFill="1" applyBorder="1" applyAlignment="1" applyProtection="1">
      <alignment vertical="center" shrinkToFit="1"/>
      <protection locked="0"/>
    </xf>
    <xf numFmtId="0" fontId="2" fillId="6" borderId="102" xfId="72" applyFont="1" applyFill="1" applyBorder="1" applyAlignment="1" applyProtection="1">
      <alignment vertical="center" shrinkToFit="1"/>
      <protection locked="0"/>
    </xf>
    <xf numFmtId="0" fontId="3" fillId="0" borderId="115" xfId="72" applyFont="1" applyBorder="1" applyAlignment="1">
      <alignment horizontal="center" vertical="center" wrapText="1"/>
      <protection/>
    </xf>
    <xf numFmtId="0" fontId="3" fillId="0" borderId="47" xfId="72" applyFont="1" applyBorder="1" applyAlignment="1">
      <alignment horizontal="center" vertical="center" wrapText="1"/>
      <protection/>
    </xf>
    <xf numFmtId="0" fontId="2" fillId="6" borderId="95" xfId="72" applyFont="1" applyFill="1" applyBorder="1" applyAlignment="1" applyProtection="1">
      <alignment vertical="center"/>
      <protection locked="0"/>
    </xf>
    <xf numFmtId="0" fontId="2" fillId="6" borderId="96" xfId="72" applyFont="1" applyFill="1" applyBorder="1" applyAlignment="1" applyProtection="1">
      <alignment vertical="center"/>
      <protection locked="0"/>
    </xf>
    <xf numFmtId="0" fontId="3" fillId="0" borderId="32" xfId="72" applyFont="1" applyBorder="1" applyAlignment="1">
      <alignment vertical="center"/>
      <protection/>
    </xf>
    <xf numFmtId="0" fontId="2" fillId="0" borderId="32" xfId="72" applyFont="1" applyBorder="1" applyAlignment="1">
      <alignment vertical="center"/>
      <protection/>
    </xf>
    <xf numFmtId="0" fontId="3" fillId="0" borderId="68" xfId="72" applyFont="1" applyBorder="1" applyAlignment="1">
      <alignment horizontal="center" vertical="center" textRotation="255"/>
      <protection/>
    </xf>
    <xf numFmtId="0" fontId="3" fillId="0" borderId="42" xfId="72" applyFont="1" applyBorder="1" applyAlignment="1">
      <alignment horizontal="center" vertical="center" wrapText="1"/>
      <protection/>
    </xf>
    <xf numFmtId="0" fontId="57" fillId="0" borderId="42" xfId="72" applyFont="1" applyBorder="1" applyAlignment="1" quotePrefix="1">
      <alignment horizontal="center" vertical="center"/>
      <protection/>
    </xf>
    <xf numFmtId="0" fontId="2" fillId="6" borderId="111" xfId="72" applyFont="1" applyFill="1" applyBorder="1" applyAlignment="1" applyProtection="1">
      <alignment vertical="center" shrinkToFit="1"/>
      <protection locked="0"/>
    </xf>
    <xf numFmtId="180" fontId="2" fillId="0" borderId="117" xfId="51" applyNumberFormat="1" applyFont="1" applyBorder="1" applyAlignment="1" quotePrefix="1">
      <alignment horizontal="center" vertical="center"/>
    </xf>
    <xf numFmtId="180" fontId="2" fillId="0" borderId="110" xfId="51" applyNumberFormat="1" applyFont="1" applyBorder="1" applyAlignment="1" quotePrefix="1">
      <alignment horizontal="center" vertical="center"/>
    </xf>
    <xf numFmtId="180" fontId="2" fillId="0" borderId="115" xfId="51" applyNumberFormat="1" applyFont="1" applyBorder="1" applyAlignment="1" quotePrefix="1">
      <alignment horizontal="center" vertical="center"/>
    </xf>
    <xf numFmtId="180" fontId="2" fillId="0" borderId="118" xfId="51" applyNumberFormat="1" applyFont="1" applyBorder="1" applyAlignment="1">
      <alignment horizontal="center" vertical="center"/>
    </xf>
    <xf numFmtId="180" fontId="2" fillId="0" borderId="50" xfId="51" applyNumberFormat="1" applyFont="1" applyBorder="1" applyAlignment="1">
      <alignment horizontal="center" vertical="center"/>
    </xf>
    <xf numFmtId="180" fontId="2" fillId="0" borderId="50" xfId="67" applyNumberFormat="1" applyFont="1" applyFill="1" applyBorder="1" applyAlignment="1" applyProtection="1">
      <alignment horizontal="center" vertical="center"/>
      <protection locked="0"/>
    </xf>
    <xf numFmtId="180" fontId="2" fillId="0" borderId="71" xfId="67" applyNumberFormat="1" applyFont="1" applyFill="1" applyBorder="1" applyAlignment="1" applyProtection="1">
      <alignment horizontal="center" vertical="center"/>
      <protection locked="0"/>
    </xf>
    <xf numFmtId="0" fontId="3" fillId="0" borderId="97" xfId="72" applyFont="1" applyBorder="1" applyAlignment="1">
      <alignment horizontal="center" vertical="center" wrapText="1"/>
      <protection/>
    </xf>
    <xf numFmtId="38" fontId="2" fillId="0" borderId="103" xfId="51" applyFont="1" applyFill="1" applyBorder="1" applyAlignment="1">
      <alignment horizontal="center" vertical="center" shrinkToFit="1"/>
    </xf>
    <xf numFmtId="38" fontId="2" fillId="0" borderId="0" xfId="51" applyFont="1" applyFill="1" applyBorder="1" applyAlignment="1">
      <alignment horizontal="center" vertical="center" shrinkToFit="1"/>
    </xf>
    <xf numFmtId="38" fontId="2" fillId="0" borderId="46" xfId="51" applyFont="1" applyFill="1" applyBorder="1" applyAlignment="1">
      <alignment horizontal="center" vertical="center" shrinkToFit="1"/>
    </xf>
    <xf numFmtId="0" fontId="3" fillId="0" borderId="64" xfId="72" applyFont="1" applyBorder="1" applyAlignment="1">
      <alignment horizontal="center" vertical="center" wrapText="1"/>
      <protection/>
    </xf>
    <xf numFmtId="0" fontId="3" fillId="0" borderId="20" xfId="72" applyFont="1" applyBorder="1" applyAlignment="1">
      <alignment horizontal="center" vertical="center" wrapText="1"/>
      <protection/>
    </xf>
    <xf numFmtId="0" fontId="3" fillId="0" borderId="27" xfId="72" applyFont="1" applyBorder="1" applyAlignment="1">
      <alignment vertical="center" wrapText="1"/>
      <protection/>
    </xf>
    <xf numFmtId="0" fontId="2" fillId="0" borderId="27" xfId="72" applyFont="1" applyBorder="1" applyAlignment="1">
      <alignment vertical="center" wrapText="1"/>
      <protection/>
    </xf>
    <xf numFmtId="0" fontId="3" fillId="33" borderId="45" xfId="72" applyFont="1" applyFill="1" applyBorder="1" applyAlignment="1" applyProtection="1">
      <alignment vertical="center"/>
      <protection locked="0"/>
    </xf>
    <xf numFmtId="0" fontId="2" fillId="33" borderId="112" xfId="72" applyFont="1" applyFill="1" applyBorder="1" applyAlignment="1" applyProtection="1">
      <alignment vertical="center"/>
      <protection locked="0"/>
    </xf>
    <xf numFmtId="0" fontId="2" fillId="33" borderId="45" xfId="72" applyFont="1" applyFill="1" applyBorder="1" applyAlignment="1" applyProtection="1">
      <alignment vertical="center" shrinkToFit="1"/>
      <protection locked="0"/>
    </xf>
    <xf numFmtId="0" fontId="2" fillId="33" borderId="35" xfId="72" applyFont="1" applyFill="1" applyBorder="1" applyAlignment="1" applyProtection="1">
      <alignment vertical="center" shrinkToFit="1"/>
      <protection locked="0"/>
    </xf>
    <xf numFmtId="0" fontId="2" fillId="33" borderId="46" xfId="72" applyFont="1" applyFill="1" applyBorder="1" applyAlignment="1" applyProtection="1">
      <alignment vertical="center" shrinkToFit="1"/>
      <protection locked="0"/>
    </xf>
    <xf numFmtId="0" fontId="3" fillId="33" borderId="95" xfId="72" applyFont="1" applyFill="1" applyBorder="1" applyAlignment="1" applyProtection="1">
      <alignment vertical="center"/>
      <protection locked="0"/>
    </xf>
    <xf numFmtId="38" fontId="2" fillId="0" borderId="104" xfId="51" applyFont="1" applyFill="1" applyBorder="1" applyAlignment="1">
      <alignment horizontal="center" vertical="center" shrinkToFit="1"/>
    </xf>
    <xf numFmtId="38" fontId="2" fillId="0" borderId="123" xfId="51" applyFont="1" applyFill="1" applyBorder="1" applyAlignment="1">
      <alignment horizontal="center" vertical="center" shrinkToFit="1"/>
    </xf>
    <xf numFmtId="38" fontId="2" fillId="0" borderId="124" xfId="51" applyFont="1" applyFill="1" applyBorder="1" applyAlignment="1">
      <alignment horizontal="center" vertical="center" shrinkToFit="1"/>
    </xf>
    <xf numFmtId="0" fontId="2" fillId="33" borderId="111" xfId="72" applyFont="1" applyFill="1" applyBorder="1" applyAlignment="1" applyProtection="1">
      <alignment vertical="center" shrinkToFit="1"/>
      <protection locked="0"/>
    </xf>
    <xf numFmtId="0" fontId="3" fillId="0" borderId="121" xfId="72" applyFont="1" applyBorder="1" applyAlignment="1" quotePrefix="1">
      <alignment horizontal="center" vertical="center" shrinkToFit="1"/>
      <protection/>
    </xf>
    <xf numFmtId="0" fontId="3" fillId="0" borderId="13" xfId="72" applyFont="1" applyBorder="1" applyAlignment="1">
      <alignment vertical="center" wrapText="1"/>
      <protection/>
    </xf>
    <xf numFmtId="0" fontId="2" fillId="0" borderId="13" xfId="72" applyFont="1" applyBorder="1" applyAlignment="1">
      <alignment vertical="center"/>
      <protection/>
    </xf>
    <xf numFmtId="0" fontId="57" fillId="0" borderId="0" xfId="72" applyFont="1" applyBorder="1" applyAlignment="1" quotePrefix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72">
      <alignment vertical="center"/>
      <protection/>
    </xf>
    <xf numFmtId="0" fontId="57" fillId="0" borderId="0" xfId="72" applyFont="1">
      <alignment vertical="center"/>
      <protection/>
    </xf>
    <xf numFmtId="0" fontId="60" fillId="0" borderId="0" xfId="72" applyFont="1">
      <alignment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3" xfId="55"/>
    <cellStyle name="桁区切り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通貨 2" xfId="67"/>
    <cellStyle name="通貨 2 2" xfId="68"/>
    <cellStyle name="通貨 2 3" xfId="69"/>
    <cellStyle name="通貨 2 4" xfId="70"/>
    <cellStyle name="入力" xfId="71"/>
    <cellStyle name="標準 2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GridLines="0" view="pageBreakPreview" zoomScaleSheetLayoutView="100" zoomScalePageLayoutView="0" workbookViewId="0" topLeftCell="A1">
      <selection activeCell="J16" sqref="J16"/>
    </sheetView>
  </sheetViews>
  <sheetFormatPr defaultColWidth="9.140625" defaultRowHeight="15"/>
  <cols>
    <col min="1" max="1" width="3.8515625" style="23" customWidth="1"/>
    <col min="2" max="2" width="4.421875" style="23" customWidth="1"/>
    <col min="3" max="9" width="9.00390625" style="23" customWidth="1"/>
    <col min="10" max="10" width="14.28125" style="23" customWidth="1"/>
    <col min="11" max="16384" width="9.00390625" style="23" customWidth="1"/>
  </cols>
  <sheetData>
    <row r="1" spans="1:15" ht="14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8.75">
      <c r="A2" s="210" t="s">
        <v>96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ht="14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4.25">
      <c r="A4" s="24" t="s">
        <v>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4.25">
      <c r="A5" s="24"/>
      <c r="B5" s="24" t="s">
        <v>18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4.25">
      <c r="A7" s="24"/>
      <c r="B7" s="24" t="s">
        <v>15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14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14.25">
      <c r="A9" s="24"/>
      <c r="B9" s="24" t="s">
        <v>17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14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4.25">
      <c r="A11" s="24"/>
      <c r="B11" s="24" t="s">
        <v>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4.25">
      <c r="A12" s="24"/>
      <c r="B12" s="24" t="s">
        <v>21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4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4.25">
      <c r="A14" s="24"/>
      <c r="B14" s="24" t="s">
        <v>20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4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ht="14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4.25">
      <c r="A17" s="24" t="s">
        <v>16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14.25">
      <c r="A18" s="24"/>
      <c r="B18" s="24" t="s">
        <v>95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4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4.25">
      <c r="A20" s="24"/>
      <c r="B20" s="24" t="s">
        <v>78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4.25">
      <c r="A21" s="24"/>
      <c r="B21" s="24" t="s">
        <v>43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4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14.25">
      <c r="A23" s="24"/>
      <c r="B23" s="24" t="s">
        <v>79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4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4.25">
      <c r="A25" s="24"/>
      <c r="B25" s="24" t="s">
        <v>80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4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4.25">
      <c r="A27" s="24"/>
      <c r="B27" s="24" t="s">
        <v>81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ht="14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ht="14.25">
      <c r="A29" s="24"/>
      <c r="B29" s="24" t="s">
        <v>82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ht="14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ht="14.25">
      <c r="A31" s="24"/>
      <c r="B31" s="24" t="s">
        <v>91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ht="14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14.25">
      <c r="A33" s="24"/>
      <c r="B33" s="24" t="s">
        <v>92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ht="14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14.25">
      <c r="A35" s="24"/>
      <c r="B35" s="24" t="s">
        <v>93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4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4.25">
      <c r="A37" s="24"/>
      <c r="B37" s="24" t="s">
        <v>94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ht="14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4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4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ht="14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14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</sheetData>
  <sheetProtection password="A4DE" sheet="1"/>
  <mergeCells count="1">
    <mergeCell ref="A2:O2"/>
  </mergeCells>
  <printOptions/>
  <pageMargins left="0.7086614173228347" right="0.7086614173228347" top="0.9448818897637796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showGridLines="0" tabSelected="1" view="pageBreakPreview" zoomScaleSheetLayoutView="100" zoomScalePageLayoutView="0" workbookViewId="0" topLeftCell="D1">
      <selection activeCell="M61" sqref="M61"/>
    </sheetView>
  </sheetViews>
  <sheetFormatPr defaultColWidth="9.140625" defaultRowHeight="15"/>
  <cols>
    <col min="1" max="2" width="4.28125" style="0" customWidth="1"/>
    <col min="3" max="3" width="66.421875" style="0" customWidth="1"/>
    <col min="4" max="5" width="12.28125" style="0" customWidth="1"/>
    <col min="6" max="7" width="12.00390625" style="0" customWidth="1"/>
    <col min="8" max="9" width="12.8515625" style="0" customWidth="1"/>
    <col min="10" max="10" width="8.421875" style="0" customWidth="1"/>
    <col min="11" max="12" width="13.57421875" style="0" customWidth="1"/>
    <col min="13" max="14" width="12.57421875" style="0" customWidth="1"/>
    <col min="15" max="17" width="4.421875" style="0" customWidth="1"/>
    <col min="18" max="18" width="11.57421875" style="0" customWidth="1"/>
  </cols>
  <sheetData>
    <row r="1" spans="9:11" ht="13.5">
      <c r="I1" s="119" t="s">
        <v>71</v>
      </c>
      <c r="J1" s="130">
        <v>8</v>
      </c>
      <c r="K1" s="118" t="s">
        <v>72</v>
      </c>
    </row>
    <row r="2" spans="1:18" ht="13.5">
      <c r="A2" s="39" t="s">
        <v>68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1"/>
      <c r="P2" s="1"/>
      <c r="R2" s="19"/>
    </row>
    <row r="3" spans="1:18" ht="13.5">
      <c r="A3" s="39" t="s">
        <v>27</v>
      </c>
      <c r="B3" s="38"/>
      <c r="C3" s="120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"/>
      <c r="P3" s="1"/>
      <c r="R3" s="19"/>
    </row>
    <row r="4" spans="1:18" ht="20.25">
      <c r="A4" s="294" t="s">
        <v>64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113"/>
      <c r="O4" s="1"/>
      <c r="P4" s="1"/>
      <c r="R4" s="19"/>
    </row>
    <row r="5" spans="1:18" ht="15.75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7"/>
      <c r="N5" s="125"/>
      <c r="O5" s="1"/>
      <c r="P5" s="1"/>
      <c r="R5" s="19"/>
    </row>
    <row r="6" spans="1:18" ht="60" customHeight="1">
      <c r="A6" s="303" t="s">
        <v>1</v>
      </c>
      <c r="B6" s="304"/>
      <c r="C6" s="305"/>
      <c r="D6" s="298" t="s">
        <v>23</v>
      </c>
      <c r="E6" s="299"/>
      <c r="F6" s="300"/>
      <c r="G6" s="300"/>
      <c r="H6" s="300"/>
      <c r="I6" s="68"/>
      <c r="J6" s="301" t="s">
        <v>24</v>
      </c>
      <c r="K6" s="312" t="s">
        <v>59</v>
      </c>
      <c r="L6" s="313"/>
      <c r="M6" s="213" t="s">
        <v>25</v>
      </c>
      <c r="N6" s="213"/>
      <c r="O6" s="20"/>
      <c r="P6" s="20"/>
      <c r="Q6" s="21"/>
      <c r="R6" s="19"/>
    </row>
    <row r="7" spans="1:18" ht="13.5">
      <c r="A7" s="306"/>
      <c r="B7" s="307"/>
      <c r="C7" s="308"/>
      <c r="D7" s="316" t="s">
        <v>2</v>
      </c>
      <c r="E7" s="317"/>
      <c r="F7" s="318" t="s">
        <v>3</v>
      </c>
      <c r="G7" s="317"/>
      <c r="H7" s="319" t="s">
        <v>26</v>
      </c>
      <c r="I7" s="320"/>
      <c r="J7" s="302"/>
      <c r="K7" s="314"/>
      <c r="L7" s="315"/>
      <c r="M7" s="213"/>
      <c r="N7" s="213"/>
      <c r="O7" s="20"/>
      <c r="P7" s="20"/>
      <c r="Q7" s="21"/>
      <c r="R7" s="19"/>
    </row>
    <row r="8" spans="1:18" ht="13.5">
      <c r="A8" s="309"/>
      <c r="B8" s="310"/>
      <c r="C8" s="311"/>
      <c r="D8" s="74" t="s">
        <v>57</v>
      </c>
      <c r="E8" s="78" t="s">
        <v>58</v>
      </c>
      <c r="F8" s="74" t="s">
        <v>57</v>
      </c>
      <c r="G8" s="78" t="s">
        <v>58</v>
      </c>
      <c r="H8" s="74" t="s">
        <v>57</v>
      </c>
      <c r="I8" s="78" t="s">
        <v>58</v>
      </c>
      <c r="J8" s="59"/>
      <c r="K8" s="79" t="s">
        <v>57</v>
      </c>
      <c r="L8" s="80" t="s">
        <v>58</v>
      </c>
      <c r="M8" s="79" t="s">
        <v>57</v>
      </c>
      <c r="N8" s="80" t="s">
        <v>58</v>
      </c>
      <c r="O8" s="20"/>
      <c r="P8" s="20"/>
      <c r="Q8" s="21"/>
      <c r="R8" s="19"/>
    </row>
    <row r="9" spans="1:18" ht="13.5" customHeight="1">
      <c r="A9" s="284" t="s">
        <v>22</v>
      </c>
      <c r="B9" s="286"/>
      <c r="C9" s="287"/>
      <c r="D9" s="28" t="s">
        <v>5</v>
      </c>
      <c r="E9" s="61"/>
      <c r="F9" s="9" t="s">
        <v>5</v>
      </c>
      <c r="G9" s="9"/>
      <c r="H9" s="25">
        <f>IF(COUNT(H10:H19)=0,"",SUM(H10:H19))</f>
      </c>
      <c r="I9" s="25">
        <f>IF(COUNT(I10:I19)=0,"",SUM(I10:I19))</f>
      </c>
      <c r="J9" s="77"/>
      <c r="K9" s="121">
        <f>IF(H9="","",H9)</f>
      </c>
      <c r="L9" s="122">
        <f>IF(I9="","",IF(H9-I9&gt;0,I9,H9))</f>
      </c>
      <c r="M9" s="165"/>
      <c r="N9" s="166"/>
      <c r="O9" s="20"/>
      <c r="P9" s="20"/>
      <c r="Q9" s="21"/>
      <c r="R9" s="30"/>
    </row>
    <row r="10" spans="1:18" ht="13.5">
      <c r="A10" s="285"/>
      <c r="B10" s="288"/>
      <c r="C10" s="52"/>
      <c r="D10" s="22"/>
      <c r="E10" s="62"/>
      <c r="F10" s="8"/>
      <c r="G10" s="8"/>
      <c r="H10" s="26">
        <f>IF(D10="","",D10*F10)</f>
      </c>
      <c r="I10" s="26">
        <f>IF(E10="","",E10*G10)</f>
      </c>
      <c r="J10" s="236"/>
      <c r="K10" s="237"/>
      <c r="L10" s="237"/>
      <c r="M10" s="237"/>
      <c r="N10" s="238"/>
      <c r="O10" s="20"/>
      <c r="P10" s="20"/>
      <c r="Q10" s="21"/>
      <c r="R10" s="30"/>
    </row>
    <row r="11" spans="1:18" ht="13.5">
      <c r="A11" s="285"/>
      <c r="B11" s="288"/>
      <c r="C11" s="52"/>
      <c r="D11" s="22"/>
      <c r="E11" s="62"/>
      <c r="F11" s="8"/>
      <c r="G11" s="8"/>
      <c r="H11" s="26">
        <f aca="true" t="shared" si="0" ref="H11:H19">IF(D11="","",D11*F11)</f>
      </c>
      <c r="I11" s="26">
        <f aca="true" t="shared" si="1" ref="I11:I19">IF(E11="","",E11*G11)</f>
      </c>
      <c r="J11" s="239"/>
      <c r="K11" s="240"/>
      <c r="L11" s="240"/>
      <c r="M11" s="240"/>
      <c r="N11" s="241"/>
      <c r="O11" s="20"/>
      <c r="P11" s="20"/>
      <c r="Q11" s="21"/>
      <c r="R11" s="30"/>
    </row>
    <row r="12" spans="1:18" ht="13.5">
      <c r="A12" s="285"/>
      <c r="B12" s="288"/>
      <c r="C12" s="52"/>
      <c r="D12" s="22"/>
      <c r="E12" s="62"/>
      <c r="F12" s="8"/>
      <c r="G12" s="8"/>
      <c r="H12" s="26">
        <f t="shared" si="0"/>
      </c>
      <c r="I12" s="26">
        <f t="shared" si="1"/>
      </c>
      <c r="J12" s="239"/>
      <c r="K12" s="240"/>
      <c r="L12" s="240"/>
      <c r="M12" s="240"/>
      <c r="N12" s="241"/>
      <c r="O12" s="1"/>
      <c r="P12" s="1"/>
      <c r="R12" s="30"/>
    </row>
    <row r="13" spans="1:18" ht="13.5">
      <c r="A13" s="285"/>
      <c r="B13" s="288"/>
      <c r="C13" s="3"/>
      <c r="D13" s="22"/>
      <c r="E13" s="62"/>
      <c r="F13" s="8"/>
      <c r="G13" s="8"/>
      <c r="H13" s="26">
        <f t="shared" si="0"/>
      </c>
      <c r="I13" s="26">
        <f t="shared" si="1"/>
      </c>
      <c r="J13" s="239"/>
      <c r="K13" s="240"/>
      <c r="L13" s="240"/>
      <c r="M13" s="240"/>
      <c r="N13" s="241"/>
      <c r="O13" s="1"/>
      <c r="P13" s="1"/>
      <c r="R13" s="30"/>
    </row>
    <row r="14" spans="1:18" ht="13.5">
      <c r="A14" s="285"/>
      <c r="B14" s="288"/>
      <c r="C14" s="3"/>
      <c r="D14" s="22"/>
      <c r="E14" s="62"/>
      <c r="F14" s="8"/>
      <c r="G14" s="8"/>
      <c r="H14" s="26">
        <f t="shared" si="0"/>
      </c>
      <c r="I14" s="26">
        <f t="shared" si="1"/>
      </c>
      <c r="J14" s="239"/>
      <c r="K14" s="240"/>
      <c r="L14" s="240"/>
      <c r="M14" s="240"/>
      <c r="N14" s="241"/>
      <c r="O14" s="1"/>
      <c r="P14" s="1"/>
      <c r="R14" s="19"/>
    </row>
    <row r="15" spans="1:18" ht="13.5">
      <c r="A15" s="285"/>
      <c r="B15" s="288"/>
      <c r="C15" s="3"/>
      <c r="D15" s="22"/>
      <c r="E15" s="62"/>
      <c r="F15" s="8"/>
      <c r="G15" s="8"/>
      <c r="H15" s="26">
        <f t="shared" si="0"/>
      </c>
      <c r="I15" s="26">
        <f t="shared" si="1"/>
      </c>
      <c r="J15" s="239"/>
      <c r="K15" s="240"/>
      <c r="L15" s="240"/>
      <c r="M15" s="240"/>
      <c r="N15" s="241"/>
      <c r="O15" s="1"/>
      <c r="P15" s="1"/>
      <c r="R15" s="19"/>
    </row>
    <row r="16" spans="1:18" ht="13.5">
      <c r="A16" s="285"/>
      <c r="B16" s="288"/>
      <c r="C16" s="3"/>
      <c r="D16" s="22"/>
      <c r="E16" s="62"/>
      <c r="F16" s="8"/>
      <c r="G16" s="8"/>
      <c r="H16" s="26">
        <f t="shared" si="0"/>
      </c>
      <c r="I16" s="26">
        <f t="shared" si="1"/>
      </c>
      <c r="J16" s="239"/>
      <c r="K16" s="240"/>
      <c r="L16" s="240"/>
      <c r="M16" s="240"/>
      <c r="N16" s="241"/>
      <c r="O16" s="1"/>
      <c r="P16" s="1"/>
      <c r="R16" s="19"/>
    </row>
    <row r="17" spans="1:16" ht="13.5">
      <c r="A17" s="285"/>
      <c r="B17" s="288"/>
      <c r="C17" s="3"/>
      <c r="D17" s="22"/>
      <c r="E17" s="62"/>
      <c r="F17" s="8"/>
      <c r="G17" s="8"/>
      <c r="H17" s="26">
        <f t="shared" si="0"/>
      </c>
      <c r="I17" s="26">
        <f t="shared" si="1"/>
      </c>
      <c r="J17" s="239"/>
      <c r="K17" s="240"/>
      <c r="L17" s="240"/>
      <c r="M17" s="240"/>
      <c r="N17" s="241"/>
      <c r="O17" s="1"/>
      <c r="P17" s="1"/>
    </row>
    <row r="18" spans="1:14" ht="13.5">
      <c r="A18" s="285"/>
      <c r="B18" s="288"/>
      <c r="C18" s="3"/>
      <c r="D18" s="22"/>
      <c r="E18" s="62"/>
      <c r="F18" s="8"/>
      <c r="G18" s="8"/>
      <c r="H18" s="26">
        <f t="shared" si="0"/>
      </c>
      <c r="I18" s="26">
        <f t="shared" si="1"/>
      </c>
      <c r="J18" s="239"/>
      <c r="K18" s="240"/>
      <c r="L18" s="240"/>
      <c r="M18" s="240"/>
      <c r="N18" s="241"/>
    </row>
    <row r="19" spans="1:14" ht="13.5">
      <c r="A19" s="285"/>
      <c r="B19" s="289"/>
      <c r="C19" s="3"/>
      <c r="D19" s="22"/>
      <c r="E19" s="62"/>
      <c r="F19" s="8"/>
      <c r="G19" s="8"/>
      <c r="H19" s="26">
        <f t="shared" si="0"/>
      </c>
      <c r="I19" s="26">
        <f t="shared" si="1"/>
      </c>
      <c r="J19" s="242"/>
      <c r="K19" s="243"/>
      <c r="L19" s="243"/>
      <c r="M19" s="243"/>
      <c r="N19" s="244"/>
    </row>
    <row r="20" spans="1:14" ht="13.5">
      <c r="A20" s="285"/>
      <c r="B20" s="290"/>
      <c r="C20" s="291"/>
      <c r="D20" s="29" t="s">
        <v>5</v>
      </c>
      <c r="E20" s="63"/>
      <c r="F20" s="15" t="s">
        <v>5</v>
      </c>
      <c r="G20" s="15"/>
      <c r="H20" s="27">
        <f>IF(COUNT(H21:H29)=0,"",SUM(H21:H29))</f>
      </c>
      <c r="I20" s="27">
        <f>IF(COUNT(I21:I29)=0,"",SUM(I21:I29))</f>
      </c>
      <c r="J20" s="58"/>
      <c r="K20" s="123">
        <f>IF(H20="","",H20)</f>
      </c>
      <c r="L20" s="127">
        <f>IF(I20="","",IF(H20-I20&gt;0,I20,H20))</f>
      </c>
      <c r="M20" s="160"/>
      <c r="N20" s="161"/>
    </row>
    <row r="21" spans="1:14" ht="13.5">
      <c r="A21" s="285"/>
      <c r="B21" s="292"/>
      <c r="C21" s="52"/>
      <c r="D21" s="22"/>
      <c r="E21" s="62"/>
      <c r="F21" s="8"/>
      <c r="G21" s="8"/>
      <c r="H21" s="26">
        <f>IF(D21="","",D21*F21)</f>
      </c>
      <c r="I21" s="26">
        <f>IF(E21="","",E21*G21)</f>
      </c>
      <c r="J21" s="236"/>
      <c r="K21" s="237"/>
      <c r="L21" s="237"/>
      <c r="M21" s="237"/>
      <c r="N21" s="238"/>
    </row>
    <row r="22" spans="1:14" ht="13.5">
      <c r="A22" s="285"/>
      <c r="B22" s="292"/>
      <c r="C22" s="52"/>
      <c r="D22" s="22"/>
      <c r="E22" s="62"/>
      <c r="F22" s="8"/>
      <c r="G22" s="8"/>
      <c r="H22" s="26">
        <f aca="true" t="shared" si="2" ref="H22:I29">IF(D22="","",D22*F22)</f>
      </c>
      <c r="I22" s="26">
        <f t="shared" si="2"/>
      </c>
      <c r="J22" s="239"/>
      <c r="K22" s="240"/>
      <c r="L22" s="240"/>
      <c r="M22" s="240"/>
      <c r="N22" s="241"/>
    </row>
    <row r="23" spans="1:14" ht="13.5">
      <c r="A23" s="285"/>
      <c r="B23" s="292"/>
      <c r="C23" s="52"/>
      <c r="D23" s="22"/>
      <c r="E23" s="62"/>
      <c r="F23" s="8"/>
      <c r="G23" s="8"/>
      <c r="H23" s="26">
        <f t="shared" si="2"/>
      </c>
      <c r="I23" s="26">
        <f t="shared" si="2"/>
      </c>
      <c r="J23" s="239"/>
      <c r="K23" s="240"/>
      <c r="L23" s="240"/>
      <c r="M23" s="240"/>
      <c r="N23" s="241"/>
    </row>
    <row r="24" spans="1:14" ht="13.5">
      <c r="A24" s="285"/>
      <c r="B24" s="292"/>
      <c r="C24" s="5"/>
      <c r="D24" s="22"/>
      <c r="E24" s="62"/>
      <c r="F24" s="8"/>
      <c r="G24" s="8"/>
      <c r="H24" s="26">
        <f t="shared" si="2"/>
      </c>
      <c r="I24" s="26">
        <f t="shared" si="2"/>
      </c>
      <c r="J24" s="239"/>
      <c r="K24" s="240"/>
      <c r="L24" s="240"/>
      <c r="M24" s="240"/>
      <c r="N24" s="241"/>
    </row>
    <row r="25" spans="1:14" ht="13.5">
      <c r="A25" s="285"/>
      <c r="B25" s="292"/>
      <c r="C25" s="5"/>
      <c r="D25" s="22"/>
      <c r="E25" s="62"/>
      <c r="F25" s="8"/>
      <c r="G25" s="8"/>
      <c r="H25" s="26">
        <f t="shared" si="2"/>
      </c>
      <c r="I25" s="26">
        <f t="shared" si="2"/>
      </c>
      <c r="J25" s="239"/>
      <c r="K25" s="240"/>
      <c r="L25" s="240"/>
      <c r="M25" s="240"/>
      <c r="N25" s="241"/>
    </row>
    <row r="26" spans="1:14" ht="13.5">
      <c r="A26" s="285"/>
      <c r="B26" s="292"/>
      <c r="C26" s="5"/>
      <c r="D26" s="22"/>
      <c r="E26" s="62"/>
      <c r="F26" s="8"/>
      <c r="G26" s="8"/>
      <c r="H26" s="26">
        <f t="shared" si="2"/>
      </c>
      <c r="I26" s="26">
        <f t="shared" si="2"/>
      </c>
      <c r="J26" s="239"/>
      <c r="K26" s="240"/>
      <c r="L26" s="240"/>
      <c r="M26" s="240"/>
      <c r="N26" s="241"/>
    </row>
    <row r="27" spans="1:14" ht="13.5">
      <c r="A27" s="285"/>
      <c r="B27" s="292"/>
      <c r="C27" s="5"/>
      <c r="D27" s="22"/>
      <c r="E27" s="62"/>
      <c r="F27" s="8"/>
      <c r="G27" s="8"/>
      <c r="H27" s="26">
        <f t="shared" si="2"/>
      </c>
      <c r="I27" s="26">
        <f t="shared" si="2"/>
      </c>
      <c r="J27" s="239"/>
      <c r="K27" s="240"/>
      <c r="L27" s="240"/>
      <c r="M27" s="240"/>
      <c r="N27" s="241"/>
    </row>
    <row r="28" spans="1:14" ht="13.5">
      <c r="A28" s="285"/>
      <c r="B28" s="292"/>
      <c r="C28" s="5"/>
      <c r="D28" s="22"/>
      <c r="E28" s="62"/>
      <c r="F28" s="8"/>
      <c r="G28" s="8"/>
      <c r="H28" s="26">
        <f t="shared" si="2"/>
      </c>
      <c r="I28" s="26">
        <f t="shared" si="2"/>
      </c>
      <c r="J28" s="239"/>
      <c r="K28" s="240"/>
      <c r="L28" s="240"/>
      <c r="M28" s="240"/>
      <c r="N28" s="241"/>
    </row>
    <row r="29" spans="1:14" ht="13.5">
      <c r="A29" s="285"/>
      <c r="B29" s="293"/>
      <c r="C29" s="3"/>
      <c r="D29" s="22"/>
      <c r="E29" s="62"/>
      <c r="F29" s="8"/>
      <c r="G29" s="8"/>
      <c r="H29" s="26">
        <f t="shared" si="2"/>
      </c>
      <c r="I29" s="26">
        <f t="shared" si="2"/>
      </c>
      <c r="J29" s="242"/>
      <c r="K29" s="243"/>
      <c r="L29" s="243"/>
      <c r="M29" s="243"/>
      <c r="N29" s="244"/>
    </row>
    <row r="30" spans="1:14" ht="13.5">
      <c r="A30" s="285"/>
      <c r="B30" s="290"/>
      <c r="C30" s="291"/>
      <c r="D30" s="29" t="s">
        <v>5</v>
      </c>
      <c r="E30" s="63"/>
      <c r="F30" s="15" t="s">
        <v>5</v>
      </c>
      <c r="G30" s="15"/>
      <c r="H30" s="27">
        <f>IF(COUNT(H31:H37)=0,"",SUM(H31:H37))</f>
      </c>
      <c r="I30" s="27">
        <f>IF(COUNT(I31:I37)=0,"",SUM(I31:I37))</f>
      </c>
      <c r="J30" s="58"/>
      <c r="K30" s="123">
        <f>IF(H30="","",H30)</f>
      </c>
      <c r="L30" s="127">
        <f>IF(I30="","",IF(H30-I30&gt;0,I30,H30))</f>
      </c>
      <c r="M30" s="160"/>
      <c r="N30" s="161"/>
    </row>
    <row r="31" spans="1:14" ht="13.5">
      <c r="A31" s="285"/>
      <c r="B31" s="288"/>
      <c r="C31" s="52"/>
      <c r="D31" s="22"/>
      <c r="E31" s="62"/>
      <c r="F31" s="8"/>
      <c r="G31" s="8"/>
      <c r="H31" s="26">
        <f>IF(D31="","",D31*F31)</f>
      </c>
      <c r="I31" s="26">
        <f>IF(E31="","",E31*G31)</f>
      </c>
      <c r="J31" s="227"/>
      <c r="K31" s="228"/>
      <c r="L31" s="228"/>
      <c r="M31" s="228"/>
      <c r="N31" s="229"/>
    </row>
    <row r="32" spans="1:14" ht="13.5">
      <c r="A32" s="285"/>
      <c r="B32" s="288"/>
      <c r="C32" s="3"/>
      <c r="D32" s="22"/>
      <c r="E32" s="62"/>
      <c r="F32" s="8"/>
      <c r="G32" s="8"/>
      <c r="H32" s="26">
        <f aca="true" t="shared" si="3" ref="H32:I37">IF(D32="","",D32*F32)</f>
      </c>
      <c r="I32" s="26">
        <f t="shared" si="3"/>
      </c>
      <c r="J32" s="230"/>
      <c r="K32" s="231"/>
      <c r="L32" s="231"/>
      <c r="M32" s="231"/>
      <c r="N32" s="232"/>
    </row>
    <row r="33" spans="1:14" ht="13.5">
      <c r="A33" s="285"/>
      <c r="B33" s="288"/>
      <c r="C33" s="3"/>
      <c r="D33" s="22"/>
      <c r="E33" s="62"/>
      <c r="F33" s="8"/>
      <c r="G33" s="8"/>
      <c r="H33" s="26">
        <f t="shared" si="3"/>
      </c>
      <c r="I33" s="26">
        <f t="shared" si="3"/>
      </c>
      <c r="J33" s="230"/>
      <c r="K33" s="231"/>
      <c r="L33" s="231"/>
      <c r="M33" s="231"/>
      <c r="N33" s="232"/>
    </row>
    <row r="34" spans="1:14" ht="13.5">
      <c r="A34" s="285"/>
      <c r="B34" s="288"/>
      <c r="C34" s="3"/>
      <c r="D34" s="22"/>
      <c r="E34" s="62"/>
      <c r="F34" s="8"/>
      <c r="G34" s="8"/>
      <c r="H34" s="26">
        <f t="shared" si="3"/>
      </c>
      <c r="I34" s="26">
        <f t="shared" si="3"/>
      </c>
      <c r="J34" s="230"/>
      <c r="K34" s="231"/>
      <c r="L34" s="231"/>
      <c r="M34" s="231"/>
      <c r="N34" s="232"/>
    </row>
    <row r="35" spans="1:14" ht="13.5">
      <c r="A35" s="285"/>
      <c r="B35" s="288"/>
      <c r="C35" s="3"/>
      <c r="D35" s="22"/>
      <c r="E35" s="62"/>
      <c r="F35" s="8"/>
      <c r="G35" s="8"/>
      <c r="H35" s="26">
        <f t="shared" si="3"/>
      </c>
      <c r="I35" s="26">
        <f t="shared" si="3"/>
      </c>
      <c r="J35" s="230"/>
      <c r="K35" s="231"/>
      <c r="L35" s="231"/>
      <c r="M35" s="231"/>
      <c r="N35" s="232"/>
    </row>
    <row r="36" spans="1:14" ht="13.5">
      <c r="A36" s="285"/>
      <c r="B36" s="288"/>
      <c r="C36" s="3"/>
      <c r="D36" s="22"/>
      <c r="E36" s="62"/>
      <c r="F36" s="8"/>
      <c r="G36" s="8"/>
      <c r="H36" s="26">
        <f t="shared" si="3"/>
      </c>
      <c r="I36" s="26">
        <f t="shared" si="3"/>
      </c>
      <c r="J36" s="230"/>
      <c r="K36" s="231"/>
      <c r="L36" s="231"/>
      <c r="M36" s="231"/>
      <c r="N36" s="232"/>
    </row>
    <row r="37" spans="1:14" ht="14.25" thickBot="1">
      <c r="A37" s="285"/>
      <c r="B37" s="288"/>
      <c r="C37" s="3"/>
      <c r="D37" s="22"/>
      <c r="E37" s="62"/>
      <c r="F37" s="8"/>
      <c r="G37" s="8"/>
      <c r="H37" s="26">
        <f t="shared" si="3"/>
      </c>
      <c r="I37" s="26">
        <f t="shared" si="3"/>
      </c>
      <c r="J37" s="233"/>
      <c r="K37" s="234"/>
      <c r="L37" s="234"/>
      <c r="M37" s="234"/>
      <c r="N37" s="235"/>
    </row>
    <row r="38" spans="1:14" ht="21.75" customHeight="1" thickBot="1" thickTop="1">
      <c r="A38" s="268"/>
      <c r="B38" s="276" t="s">
        <v>28</v>
      </c>
      <c r="C38" s="277"/>
      <c r="D38" s="277"/>
      <c r="E38" s="277"/>
      <c r="F38" s="277"/>
      <c r="G38" s="278"/>
      <c r="H38" s="51">
        <f>IF(COUNT(H9,H20,H30)=0,"",SUM(H9,H20,H30))</f>
      </c>
      <c r="I38" s="51">
        <f>IF(COUNT(I9,I20,I30)=0,"",SUM(I9,I20,I30))</f>
      </c>
      <c r="J38" s="164"/>
      <c r="K38" s="163">
        <f>IF(COUNT(K9,K20,K30)=0,"",ROUNDDOWN(SUM(K30,K20,K9),0))</f>
      </c>
      <c r="L38" s="131">
        <f>IF(COUNT(L9,L20,L30)=0,"",ROUNDDOWN(SUM(L30,L20,L9),0))</f>
      </c>
      <c r="M38" s="162">
        <f>IF(AND(COUNT(K38)=0,COUNT(M9,M20,M30)=0)=TRUE,"",SUM(M30,M20,M9))</f>
      </c>
      <c r="N38" s="128">
        <f>IF(AND(COUNT(L38)=0,COUNT(N9,N20,N30)=0)=TRUE,"",SUM(N30,N20,N9))</f>
      </c>
    </row>
    <row r="39" spans="1:16" ht="20.25" customHeight="1" thickTop="1">
      <c r="A39" s="268"/>
      <c r="B39" s="270" t="s">
        <v>77</v>
      </c>
      <c r="C39" s="271"/>
      <c r="D39" s="271"/>
      <c r="E39" s="271"/>
      <c r="F39" s="271"/>
      <c r="G39" s="271"/>
      <c r="H39" s="271"/>
      <c r="I39" s="272"/>
      <c r="J39" s="46"/>
      <c r="K39" s="47">
        <f>IF(K38="","",ROUNDDOWN(K38/2,0))</f>
      </c>
      <c r="L39" s="47">
        <f>IF(L38="","",ROUNDDOWN(L38/2,0))</f>
      </c>
      <c r="M39" s="214" t="s">
        <v>30</v>
      </c>
      <c r="N39" s="215"/>
      <c r="P39" s="57"/>
    </row>
    <row r="40" spans="1:14" ht="37.5" customHeight="1" thickBot="1">
      <c r="A40" s="269"/>
      <c r="B40" s="273" t="s">
        <v>56</v>
      </c>
      <c r="C40" s="274"/>
      <c r="D40" s="274"/>
      <c r="E40" s="274"/>
      <c r="F40" s="274"/>
      <c r="G40" s="274"/>
      <c r="H40" s="274"/>
      <c r="I40" s="275"/>
      <c r="J40" s="126"/>
      <c r="K40" s="129">
        <f>IF(K39="","",IF(K39-M38&gt;300000,300000,ROUNDDOWN(K39-M38,0)))</f>
      </c>
      <c r="L40" s="129">
        <f>IF(L39="","",IF(L39-N38&gt;300000,300000,ROUNDDOWN(L39-N38,0)))</f>
      </c>
      <c r="M40" s="216" t="s">
        <v>30</v>
      </c>
      <c r="N40" s="217"/>
    </row>
    <row r="41" spans="1:14" ht="14.25" thickTop="1">
      <c r="A41" s="248" t="s">
        <v>9</v>
      </c>
      <c r="B41" s="250"/>
      <c r="C41" s="251"/>
      <c r="D41" s="17" t="s">
        <v>5</v>
      </c>
      <c r="E41" s="64"/>
      <c r="F41" s="11" t="s">
        <v>5</v>
      </c>
      <c r="G41" s="11"/>
      <c r="H41" s="114">
        <f>IF(COUNT(H42:H53)=0,"",SUM(H42:H53))</f>
      </c>
      <c r="I41" s="115">
        <f>IF(COUNT(I42:I53)=0,"",SUM(I42:I53))</f>
      </c>
      <c r="J41" s="218"/>
      <c r="K41" s="219"/>
      <c r="L41" s="219"/>
      <c r="M41" s="219"/>
      <c r="N41" s="220"/>
    </row>
    <row r="42" spans="1:14" ht="13.5">
      <c r="A42" s="249"/>
      <c r="B42" s="252"/>
      <c r="C42" s="37"/>
      <c r="D42" s="14"/>
      <c r="E42" s="65"/>
      <c r="F42" s="7"/>
      <c r="G42" s="7"/>
      <c r="H42" s="26">
        <f aca="true" t="shared" si="4" ref="H42:H48">IF(D42="","",D42*F42)</f>
      </c>
      <c r="I42" s="116">
        <f>IF(E42=0,"",E42*G42)</f>
      </c>
      <c r="J42" s="221"/>
      <c r="K42" s="222"/>
      <c r="L42" s="222"/>
      <c r="M42" s="222"/>
      <c r="N42" s="223"/>
    </row>
    <row r="43" spans="1:14" ht="13.5">
      <c r="A43" s="249"/>
      <c r="B43" s="252"/>
      <c r="C43" s="37"/>
      <c r="D43" s="13"/>
      <c r="E43" s="66"/>
      <c r="F43" s="8"/>
      <c r="G43" s="8"/>
      <c r="H43" s="26">
        <f t="shared" si="4"/>
      </c>
      <c r="I43" s="116">
        <f aca="true" t="shared" si="5" ref="I43:I53">IF(E43=0,"",E43*G43)</f>
      </c>
      <c r="J43" s="221"/>
      <c r="K43" s="222"/>
      <c r="L43" s="222"/>
      <c r="M43" s="222"/>
      <c r="N43" s="223"/>
    </row>
    <row r="44" spans="1:14" ht="13.5">
      <c r="A44" s="249"/>
      <c r="B44" s="252"/>
      <c r="C44" s="37"/>
      <c r="D44" s="13"/>
      <c r="E44" s="66"/>
      <c r="F44" s="8"/>
      <c r="G44" s="8"/>
      <c r="H44" s="26">
        <f t="shared" si="4"/>
      </c>
      <c r="I44" s="116">
        <f t="shared" si="5"/>
      </c>
      <c r="J44" s="221"/>
      <c r="K44" s="222"/>
      <c r="L44" s="222"/>
      <c r="M44" s="222"/>
      <c r="N44" s="223"/>
    </row>
    <row r="45" spans="1:14" ht="13.5">
      <c r="A45" s="249"/>
      <c r="B45" s="252"/>
      <c r="C45" s="37"/>
      <c r="D45" s="13"/>
      <c r="E45" s="66"/>
      <c r="F45" s="8"/>
      <c r="G45" s="8"/>
      <c r="H45" s="26">
        <f t="shared" si="4"/>
      </c>
      <c r="I45" s="116">
        <f t="shared" si="5"/>
      </c>
      <c r="J45" s="221"/>
      <c r="K45" s="222"/>
      <c r="L45" s="222"/>
      <c r="M45" s="222"/>
      <c r="N45" s="223"/>
    </row>
    <row r="46" spans="1:14" ht="13.5">
      <c r="A46" s="249"/>
      <c r="B46" s="252"/>
      <c r="C46" s="37"/>
      <c r="D46" s="13"/>
      <c r="E46" s="66"/>
      <c r="F46" s="8"/>
      <c r="G46" s="8"/>
      <c r="H46" s="26">
        <f t="shared" si="4"/>
      </c>
      <c r="I46" s="116">
        <f t="shared" si="5"/>
      </c>
      <c r="J46" s="221"/>
      <c r="K46" s="222"/>
      <c r="L46" s="222"/>
      <c r="M46" s="222"/>
      <c r="N46" s="223"/>
    </row>
    <row r="47" spans="1:14" ht="13.5">
      <c r="A47" s="249"/>
      <c r="B47" s="252"/>
      <c r="C47" s="37"/>
      <c r="D47" s="13"/>
      <c r="E47" s="66"/>
      <c r="F47" s="8"/>
      <c r="G47" s="8"/>
      <c r="H47" s="26">
        <f t="shared" si="4"/>
      </c>
      <c r="I47" s="116">
        <f t="shared" si="5"/>
      </c>
      <c r="J47" s="221"/>
      <c r="K47" s="222"/>
      <c r="L47" s="222"/>
      <c r="M47" s="222"/>
      <c r="N47" s="223"/>
    </row>
    <row r="48" spans="1:14" ht="13.5">
      <c r="A48" s="249"/>
      <c r="B48" s="53"/>
      <c r="C48" s="37"/>
      <c r="D48" s="13"/>
      <c r="E48" s="66"/>
      <c r="F48" s="8"/>
      <c r="G48" s="8"/>
      <c r="H48" s="26">
        <f t="shared" si="4"/>
      </c>
      <c r="I48" s="116">
        <f t="shared" si="5"/>
      </c>
      <c r="J48" s="221"/>
      <c r="K48" s="222"/>
      <c r="L48" s="222"/>
      <c r="M48" s="222"/>
      <c r="N48" s="223"/>
    </row>
    <row r="49" spans="1:14" ht="13.5">
      <c r="A49" s="249"/>
      <c r="B49" s="53"/>
      <c r="C49" s="37"/>
      <c r="D49" s="13"/>
      <c r="E49" s="66"/>
      <c r="F49" s="8"/>
      <c r="G49" s="8"/>
      <c r="H49" s="26">
        <f>IF(D49="","",D49*F49)</f>
      </c>
      <c r="I49" s="116">
        <f t="shared" si="5"/>
      </c>
      <c r="J49" s="221"/>
      <c r="K49" s="222"/>
      <c r="L49" s="222"/>
      <c r="M49" s="222"/>
      <c r="N49" s="223"/>
    </row>
    <row r="50" spans="1:14" ht="13.5">
      <c r="A50" s="249"/>
      <c r="B50" s="252"/>
      <c r="C50" s="37"/>
      <c r="D50" s="13"/>
      <c r="E50" s="66"/>
      <c r="F50" s="8"/>
      <c r="G50" s="8"/>
      <c r="H50" s="26">
        <f>IF(D50="","",D50*F50)</f>
      </c>
      <c r="I50" s="116">
        <f t="shared" si="5"/>
      </c>
      <c r="J50" s="221"/>
      <c r="K50" s="222"/>
      <c r="L50" s="222"/>
      <c r="M50" s="222"/>
      <c r="N50" s="223"/>
    </row>
    <row r="51" spans="1:14" ht="13.5">
      <c r="A51" s="249"/>
      <c r="B51" s="252"/>
      <c r="C51" s="37"/>
      <c r="D51" s="13"/>
      <c r="E51" s="66"/>
      <c r="F51" s="8"/>
      <c r="G51" s="8"/>
      <c r="H51" s="26">
        <f>IF(D51="","",D51*F51)</f>
      </c>
      <c r="I51" s="116">
        <f t="shared" si="5"/>
      </c>
      <c r="J51" s="221"/>
      <c r="K51" s="222"/>
      <c r="L51" s="222"/>
      <c r="M51" s="222"/>
      <c r="N51" s="223"/>
    </row>
    <row r="52" spans="1:14" ht="13.5">
      <c r="A52" s="249"/>
      <c r="B52" s="252"/>
      <c r="C52" s="37"/>
      <c r="D52" s="13"/>
      <c r="E52" s="66"/>
      <c r="F52" s="8"/>
      <c r="G52" s="8"/>
      <c r="H52" s="26">
        <f>IF(D52="","",D52*F52)</f>
      </c>
      <c r="I52" s="116">
        <f t="shared" si="5"/>
      </c>
      <c r="J52" s="221"/>
      <c r="K52" s="222"/>
      <c r="L52" s="222"/>
      <c r="M52" s="222"/>
      <c r="N52" s="223"/>
    </row>
    <row r="53" spans="1:14" ht="13.5">
      <c r="A53" s="249"/>
      <c r="B53" s="253"/>
      <c r="C53" s="37"/>
      <c r="D53" s="13"/>
      <c r="E53" s="66"/>
      <c r="F53" s="8"/>
      <c r="G53" s="8"/>
      <c r="H53" s="26">
        <f>IF(D53="","",D53*F53)</f>
      </c>
      <c r="I53" s="116">
        <f t="shared" si="5"/>
      </c>
      <c r="J53" s="221"/>
      <c r="K53" s="222"/>
      <c r="L53" s="222"/>
      <c r="M53" s="222"/>
      <c r="N53" s="223"/>
    </row>
    <row r="54" spans="1:14" ht="13.5">
      <c r="A54" s="249"/>
      <c r="B54" s="254"/>
      <c r="C54" s="255"/>
      <c r="D54" s="256" t="s">
        <v>31</v>
      </c>
      <c r="E54" s="257"/>
      <c r="F54" s="258"/>
      <c r="G54" s="60"/>
      <c r="H54" s="117">
        <f>IF(COUNT(H41)=0,"",SUM(H41))</f>
      </c>
      <c r="I54" s="117">
        <f>IF(COUNT(I41)=0,"",SUM(I41))</f>
      </c>
      <c r="J54" s="221"/>
      <c r="K54" s="222"/>
      <c r="L54" s="222"/>
      <c r="M54" s="222"/>
      <c r="N54" s="223"/>
    </row>
    <row r="55" spans="1:14" ht="13.5">
      <c r="A55" s="279"/>
      <c r="B55" s="280"/>
      <c r="C55" s="281"/>
      <c r="D55" s="324" t="s">
        <v>69</v>
      </c>
      <c r="E55" s="324"/>
      <c r="F55" s="324"/>
      <c r="G55" s="324" t="s">
        <v>70</v>
      </c>
      <c r="H55" s="325"/>
      <c r="I55" s="325"/>
      <c r="J55" s="221"/>
      <c r="K55" s="222"/>
      <c r="L55" s="222"/>
      <c r="M55" s="222"/>
      <c r="N55" s="223"/>
    </row>
    <row r="56" spans="1:14" ht="13.5">
      <c r="A56" s="259" t="s">
        <v>32</v>
      </c>
      <c r="B56" s="260"/>
      <c r="C56" s="261"/>
      <c r="D56" s="323">
        <f>IF(COUNT(H38,H54)=0,"",SUM(H38,H54))</f>
      </c>
      <c r="E56" s="323"/>
      <c r="F56" s="323"/>
      <c r="G56" s="326">
        <f>IF(COUNT(I37,I54)=0,"",SUM(I37,I54))</f>
      </c>
      <c r="H56" s="326"/>
      <c r="I56" s="326"/>
      <c r="J56" s="221"/>
      <c r="K56" s="222"/>
      <c r="L56" s="222"/>
      <c r="M56" s="222"/>
      <c r="N56" s="223"/>
    </row>
    <row r="57" spans="1:14" ht="13.5">
      <c r="A57" s="262" t="s">
        <v>10</v>
      </c>
      <c r="B57" s="263"/>
      <c r="C57" s="264"/>
      <c r="D57" s="327">
        <f>IF(COUNT(D56)=0,"",ROUNDDOWN(D56*J1/100,3))</f>
      </c>
      <c r="E57" s="327"/>
      <c r="F57" s="327"/>
      <c r="G57" s="327">
        <f>IF(COUNT(G56)=0,"",ROUNDDOWN(G56*J1/100,3))</f>
      </c>
      <c r="H57" s="327"/>
      <c r="I57" s="327"/>
      <c r="J57" s="221"/>
      <c r="K57" s="222"/>
      <c r="L57" s="222"/>
      <c r="M57" s="222"/>
      <c r="N57" s="223"/>
    </row>
    <row r="58" spans="1:14" ht="13.5">
      <c r="A58" s="265" t="s">
        <v>11</v>
      </c>
      <c r="B58" s="266"/>
      <c r="C58" s="267"/>
      <c r="D58" s="282" t="s">
        <v>76</v>
      </c>
      <c r="E58" s="283"/>
      <c r="F58" s="283"/>
      <c r="G58" s="321" t="s">
        <v>76</v>
      </c>
      <c r="H58" s="322"/>
      <c r="I58" s="322"/>
      <c r="J58" s="221"/>
      <c r="K58" s="222"/>
      <c r="L58" s="222"/>
      <c r="M58" s="222"/>
      <c r="N58" s="223"/>
    </row>
    <row r="59" spans="1:14" ht="13.5">
      <c r="A59" s="245" t="s">
        <v>12</v>
      </c>
      <c r="B59" s="246"/>
      <c r="C59" s="247"/>
      <c r="D59" s="323">
        <f>IF(COUNT(D56:D57)=0,"",SUM(D56:D57))</f>
      </c>
      <c r="E59" s="323"/>
      <c r="F59" s="323"/>
      <c r="G59" s="323">
        <f>IF(COUNT(G56:I57)=0,"",SUM(G56:I57))</f>
      </c>
      <c r="H59" s="323"/>
      <c r="I59" s="323"/>
      <c r="J59" s="224"/>
      <c r="K59" s="225"/>
      <c r="L59" s="225"/>
      <c r="M59" s="225"/>
      <c r="N59" s="226"/>
    </row>
    <row r="60" spans="1:14" ht="13.5">
      <c r="A60" s="101"/>
      <c r="B60" s="90"/>
      <c r="C60" s="90"/>
      <c r="D60" s="70"/>
      <c r="E60" s="70"/>
      <c r="F60" s="70"/>
      <c r="G60" s="70"/>
      <c r="H60" s="138" t="s">
        <v>86</v>
      </c>
      <c r="I60" s="70"/>
      <c r="J60" s="211" t="s">
        <v>85</v>
      </c>
      <c r="K60" s="212"/>
      <c r="L60" s="137"/>
      <c r="M60" s="102"/>
      <c r="N60" s="102"/>
    </row>
    <row r="61" spans="1:14" ht="13.5">
      <c r="A61" s="101"/>
      <c r="B61" s="90"/>
      <c r="C61" s="90"/>
      <c r="D61" s="70"/>
      <c r="E61" s="70"/>
      <c r="F61" s="70"/>
      <c r="G61" s="70"/>
      <c r="H61" s="70"/>
      <c r="I61" s="70"/>
      <c r="J61" s="102"/>
      <c r="K61" s="102"/>
      <c r="L61" s="102"/>
      <c r="M61" s="409" t="s">
        <v>98</v>
      </c>
      <c r="N61" s="102"/>
    </row>
    <row r="62" spans="1:14" ht="13.5">
      <c r="A62" s="100" t="s">
        <v>63</v>
      </c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ht="13.5">
      <c r="A63" s="2" t="s">
        <v>6</v>
      </c>
    </row>
    <row r="64" ht="13.5">
      <c r="A64" s="2" t="s">
        <v>13</v>
      </c>
    </row>
    <row r="65" ht="13.5">
      <c r="A65" s="2" t="s">
        <v>7</v>
      </c>
    </row>
  </sheetData>
  <sheetProtection password="A4DE" sheet="1"/>
  <mergeCells count="49">
    <mergeCell ref="G58:I58"/>
    <mergeCell ref="D59:F59"/>
    <mergeCell ref="G59:I59"/>
    <mergeCell ref="D55:F55"/>
    <mergeCell ref="G55:I55"/>
    <mergeCell ref="D56:F56"/>
    <mergeCell ref="G56:I56"/>
    <mergeCell ref="D57:F57"/>
    <mergeCell ref="G57:I57"/>
    <mergeCell ref="A4:M4"/>
    <mergeCell ref="A5:M5"/>
    <mergeCell ref="D6:H6"/>
    <mergeCell ref="J6:J7"/>
    <mergeCell ref="A6:C8"/>
    <mergeCell ref="K6:L7"/>
    <mergeCell ref="D7:E7"/>
    <mergeCell ref="F7:G7"/>
    <mergeCell ref="H7:I7"/>
    <mergeCell ref="A9:A37"/>
    <mergeCell ref="B9:C9"/>
    <mergeCell ref="B10:B19"/>
    <mergeCell ref="B20:C20"/>
    <mergeCell ref="B21:B29"/>
    <mergeCell ref="B30:C30"/>
    <mergeCell ref="B31:B37"/>
    <mergeCell ref="D54:F54"/>
    <mergeCell ref="A56:C56"/>
    <mergeCell ref="A57:C57"/>
    <mergeCell ref="A58:C58"/>
    <mergeCell ref="A38:A40"/>
    <mergeCell ref="B39:I39"/>
    <mergeCell ref="B40:I40"/>
    <mergeCell ref="B38:G38"/>
    <mergeCell ref="A55:C55"/>
    <mergeCell ref="D58:F58"/>
    <mergeCell ref="A59:C59"/>
    <mergeCell ref="A41:A54"/>
    <mergeCell ref="B41:C41"/>
    <mergeCell ref="B42:B47"/>
    <mergeCell ref="B50:B53"/>
    <mergeCell ref="B54:C54"/>
    <mergeCell ref="J60:K60"/>
    <mergeCell ref="M6:N7"/>
    <mergeCell ref="M39:N39"/>
    <mergeCell ref="M40:N40"/>
    <mergeCell ref="J41:N59"/>
    <mergeCell ref="J31:N37"/>
    <mergeCell ref="J21:N29"/>
    <mergeCell ref="J10:N19"/>
  </mergeCells>
  <printOptions/>
  <pageMargins left="0.984251968503937" right="0.5905511811023623" top="0.7874015748031497" bottom="0.5905511811023623" header="0.31496062992125984" footer="0.31496062992125984"/>
  <pageSetup horizontalDpi="600" verticalDpi="600" orientation="landscape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5"/>
  <sheetViews>
    <sheetView showGridLines="0" view="pageBreakPreview" zoomScale="70" zoomScaleSheetLayoutView="70" workbookViewId="0" topLeftCell="A98">
      <selection activeCell="M120" sqref="M120"/>
    </sheetView>
  </sheetViews>
  <sheetFormatPr defaultColWidth="9.140625" defaultRowHeight="15"/>
  <cols>
    <col min="1" max="2" width="4.28125" style="0" customWidth="1"/>
    <col min="3" max="3" width="60.7109375" style="0" customWidth="1"/>
    <col min="4" max="5" width="14.421875" style="0" customWidth="1"/>
    <col min="6" max="7" width="9.00390625" style="0" customWidth="1"/>
    <col min="8" max="9" width="14.421875" style="0" customWidth="1"/>
    <col min="10" max="10" width="10.00390625" style="0" customWidth="1"/>
    <col min="11" max="14" width="13.7109375" style="0" customWidth="1"/>
    <col min="15" max="17" width="4.421875" style="0" customWidth="1"/>
    <col min="18" max="18" width="11.57421875" style="0" customWidth="1"/>
  </cols>
  <sheetData>
    <row r="1" spans="8:10" ht="13.5">
      <c r="H1" s="119" t="s">
        <v>73</v>
      </c>
      <c r="I1" s="159">
        <v>8</v>
      </c>
      <c r="J1" s="118" t="s">
        <v>74</v>
      </c>
    </row>
    <row r="2" spans="1:18" ht="13.5">
      <c r="A2" s="39" t="s">
        <v>68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1"/>
      <c r="P2" s="1"/>
      <c r="R2" s="19"/>
    </row>
    <row r="3" spans="1:18" ht="13.5">
      <c r="A3" s="39" t="s">
        <v>27</v>
      </c>
      <c r="B3" s="38"/>
      <c r="C3" s="20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"/>
      <c r="P3" s="1"/>
      <c r="R3" s="19"/>
    </row>
    <row r="4" spans="1:18" ht="20.25">
      <c r="A4" s="295" t="s">
        <v>0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113"/>
      <c r="O4" s="1"/>
      <c r="P4" s="1"/>
      <c r="R4" s="19"/>
    </row>
    <row r="5" spans="1:18" ht="15.75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7"/>
      <c r="N5" s="125"/>
      <c r="O5" s="1"/>
      <c r="P5" s="1"/>
      <c r="R5" s="19"/>
    </row>
    <row r="6" spans="1:18" ht="51.75" customHeight="1">
      <c r="A6" s="303" t="s">
        <v>1</v>
      </c>
      <c r="B6" s="304"/>
      <c r="C6" s="305"/>
      <c r="D6" s="312" t="s">
        <v>23</v>
      </c>
      <c r="E6" s="374"/>
      <c r="F6" s="374"/>
      <c r="G6" s="374"/>
      <c r="H6" s="374"/>
      <c r="I6" s="374"/>
      <c r="J6" s="301" t="s">
        <v>24</v>
      </c>
      <c r="K6" s="312" t="s">
        <v>59</v>
      </c>
      <c r="L6" s="313"/>
      <c r="M6" s="351" t="s">
        <v>25</v>
      </c>
      <c r="N6" s="352"/>
      <c r="O6" s="20"/>
      <c r="P6" s="20"/>
      <c r="Q6" s="21"/>
      <c r="R6" s="19"/>
    </row>
    <row r="7" spans="1:18" ht="13.5">
      <c r="A7" s="306"/>
      <c r="B7" s="307"/>
      <c r="C7" s="308"/>
      <c r="D7" s="316" t="s">
        <v>2</v>
      </c>
      <c r="E7" s="317"/>
      <c r="F7" s="318" t="s">
        <v>3</v>
      </c>
      <c r="G7" s="317"/>
      <c r="H7" s="342" t="s">
        <v>26</v>
      </c>
      <c r="I7" s="343"/>
      <c r="J7" s="367"/>
      <c r="K7" s="341"/>
      <c r="L7" s="320"/>
      <c r="M7" s="353"/>
      <c r="N7" s="354"/>
      <c r="O7" s="20"/>
      <c r="P7" s="20"/>
      <c r="Q7" s="21"/>
      <c r="R7" s="19"/>
    </row>
    <row r="8" spans="1:18" ht="13.5">
      <c r="A8" s="309"/>
      <c r="B8" s="310"/>
      <c r="C8" s="311"/>
      <c r="D8" s="88" t="s">
        <v>60</v>
      </c>
      <c r="E8" s="89" t="s">
        <v>61</v>
      </c>
      <c r="F8" s="87" t="s">
        <v>60</v>
      </c>
      <c r="G8" s="87" t="s">
        <v>61</v>
      </c>
      <c r="H8" s="87" t="s">
        <v>60</v>
      </c>
      <c r="I8" s="71" t="s">
        <v>61</v>
      </c>
      <c r="J8" s="368"/>
      <c r="K8" s="71" t="s">
        <v>60</v>
      </c>
      <c r="L8" s="75" t="s">
        <v>61</v>
      </c>
      <c r="M8" s="132" t="s">
        <v>60</v>
      </c>
      <c r="N8" s="91" t="s">
        <v>61</v>
      </c>
      <c r="O8" s="20"/>
      <c r="P8" s="20"/>
      <c r="Q8" s="21"/>
      <c r="R8" s="19"/>
    </row>
    <row r="9" spans="1:18" ht="13.5" customHeight="1">
      <c r="A9" s="284" t="s">
        <v>22</v>
      </c>
      <c r="B9" s="376"/>
      <c r="C9" s="366"/>
      <c r="D9" s="28" t="s">
        <v>5</v>
      </c>
      <c r="E9" s="61"/>
      <c r="F9" s="9" t="s">
        <v>5</v>
      </c>
      <c r="G9" s="9"/>
      <c r="H9" s="174">
        <f>IF(COUNT(H10:H19)=0,"",SUM(H10:H19))</f>
      </c>
      <c r="I9" s="174">
        <f>IF(COUNT(I10:I19)=0,"",SUM(I10:I19))</f>
      </c>
      <c r="J9" s="58"/>
      <c r="K9" s="177">
        <f>IF(H9="","",H9)</f>
      </c>
      <c r="L9" s="178">
        <f>IF(I9="","",I9)</f>
      </c>
      <c r="M9" s="179"/>
      <c r="N9" s="180"/>
      <c r="O9" s="20"/>
      <c r="P9" s="20"/>
      <c r="Q9" s="21"/>
      <c r="R9" s="30"/>
    </row>
    <row r="10" spans="1:18" ht="13.5">
      <c r="A10" s="285"/>
      <c r="B10" s="288"/>
      <c r="C10" s="93"/>
      <c r="D10" s="172"/>
      <c r="E10" s="173"/>
      <c r="F10" s="8"/>
      <c r="G10" s="8"/>
      <c r="H10" s="175">
        <f>IF(D10="","",D10*F10)</f>
      </c>
      <c r="I10" s="175">
        <f>IF(E10="","",E10*G10)</f>
      </c>
      <c r="J10" s="236"/>
      <c r="K10" s="237"/>
      <c r="L10" s="237"/>
      <c r="M10" s="237"/>
      <c r="N10" s="238"/>
      <c r="O10" s="20"/>
      <c r="P10" s="20"/>
      <c r="Q10" s="21"/>
      <c r="R10" s="30"/>
    </row>
    <row r="11" spans="1:18" ht="13.5">
      <c r="A11" s="285"/>
      <c r="B11" s="288"/>
      <c r="C11" s="93"/>
      <c r="D11" s="172"/>
      <c r="E11" s="173"/>
      <c r="F11" s="8"/>
      <c r="G11" s="8"/>
      <c r="H11" s="175">
        <f aca="true" t="shared" si="0" ref="H11:I19">IF(D11="","",D11*F11)</f>
      </c>
      <c r="I11" s="175">
        <f t="shared" si="0"/>
      </c>
      <c r="J11" s="239"/>
      <c r="K11" s="240"/>
      <c r="L11" s="240"/>
      <c r="M11" s="240"/>
      <c r="N11" s="241"/>
      <c r="O11" s="20"/>
      <c r="P11" s="20"/>
      <c r="Q11" s="21"/>
      <c r="R11" s="30"/>
    </row>
    <row r="12" spans="1:18" ht="13.5">
      <c r="A12" s="285"/>
      <c r="B12" s="288"/>
      <c r="C12" s="93"/>
      <c r="D12" s="172"/>
      <c r="E12" s="173"/>
      <c r="F12" s="8"/>
      <c r="G12" s="8"/>
      <c r="H12" s="175">
        <f t="shared" si="0"/>
      </c>
      <c r="I12" s="175">
        <f t="shared" si="0"/>
      </c>
      <c r="J12" s="239"/>
      <c r="K12" s="240"/>
      <c r="L12" s="240"/>
      <c r="M12" s="240"/>
      <c r="N12" s="241"/>
      <c r="O12" s="1"/>
      <c r="P12" s="1"/>
      <c r="R12" s="30"/>
    </row>
    <row r="13" spans="1:18" ht="13.5">
      <c r="A13" s="285"/>
      <c r="B13" s="288"/>
      <c r="C13" s="93"/>
      <c r="D13" s="172"/>
      <c r="E13" s="173"/>
      <c r="F13" s="8"/>
      <c r="G13" s="8"/>
      <c r="H13" s="175">
        <f t="shared" si="0"/>
      </c>
      <c r="I13" s="175">
        <f t="shared" si="0"/>
      </c>
      <c r="J13" s="239"/>
      <c r="K13" s="240"/>
      <c r="L13" s="240"/>
      <c r="M13" s="240"/>
      <c r="N13" s="241"/>
      <c r="O13" s="1"/>
      <c r="P13" s="1"/>
      <c r="R13" s="30"/>
    </row>
    <row r="14" spans="1:18" ht="13.5">
      <c r="A14" s="285"/>
      <c r="B14" s="288"/>
      <c r="C14" s="93"/>
      <c r="D14" s="172"/>
      <c r="E14" s="173"/>
      <c r="F14" s="8"/>
      <c r="G14" s="8"/>
      <c r="H14" s="175">
        <f t="shared" si="0"/>
      </c>
      <c r="I14" s="175">
        <f t="shared" si="0"/>
      </c>
      <c r="J14" s="239"/>
      <c r="K14" s="240"/>
      <c r="L14" s="240"/>
      <c r="M14" s="240"/>
      <c r="N14" s="241"/>
      <c r="O14" s="1"/>
      <c r="P14" s="1"/>
      <c r="R14" s="19"/>
    </row>
    <row r="15" spans="1:18" ht="13.5">
      <c r="A15" s="285"/>
      <c r="B15" s="288"/>
      <c r="C15" s="93"/>
      <c r="D15" s="172"/>
      <c r="E15" s="173"/>
      <c r="F15" s="8"/>
      <c r="G15" s="8"/>
      <c r="H15" s="175">
        <f t="shared" si="0"/>
      </c>
      <c r="I15" s="175">
        <f t="shared" si="0"/>
      </c>
      <c r="J15" s="239"/>
      <c r="K15" s="240"/>
      <c r="L15" s="240"/>
      <c r="M15" s="240"/>
      <c r="N15" s="241"/>
      <c r="O15" s="1"/>
      <c r="P15" s="1"/>
      <c r="R15" s="19"/>
    </row>
    <row r="16" spans="1:18" ht="13.5">
      <c r="A16" s="285"/>
      <c r="B16" s="288"/>
      <c r="C16" s="93"/>
      <c r="D16" s="172"/>
      <c r="E16" s="173"/>
      <c r="F16" s="8"/>
      <c r="G16" s="8"/>
      <c r="H16" s="175">
        <f t="shared" si="0"/>
      </c>
      <c r="I16" s="175">
        <f t="shared" si="0"/>
      </c>
      <c r="J16" s="239"/>
      <c r="K16" s="240"/>
      <c r="L16" s="240"/>
      <c r="M16" s="240"/>
      <c r="N16" s="241"/>
      <c r="O16" s="1"/>
      <c r="P16" s="1"/>
      <c r="R16" s="19"/>
    </row>
    <row r="17" spans="1:16" ht="13.5">
      <c r="A17" s="285"/>
      <c r="B17" s="288"/>
      <c r="C17" s="93"/>
      <c r="D17" s="172"/>
      <c r="E17" s="173"/>
      <c r="F17" s="8"/>
      <c r="G17" s="8"/>
      <c r="H17" s="175">
        <f t="shared" si="0"/>
      </c>
      <c r="I17" s="175">
        <f t="shared" si="0"/>
      </c>
      <c r="J17" s="239"/>
      <c r="K17" s="240"/>
      <c r="L17" s="240"/>
      <c r="M17" s="240"/>
      <c r="N17" s="241"/>
      <c r="O17" s="1"/>
      <c r="P17" s="1"/>
    </row>
    <row r="18" spans="1:14" ht="13.5">
      <c r="A18" s="285"/>
      <c r="B18" s="288"/>
      <c r="C18" s="93"/>
      <c r="D18" s="172"/>
      <c r="E18" s="173"/>
      <c r="F18" s="8"/>
      <c r="G18" s="8"/>
      <c r="H18" s="175">
        <f t="shared" si="0"/>
      </c>
      <c r="I18" s="175">
        <f t="shared" si="0"/>
      </c>
      <c r="J18" s="239"/>
      <c r="K18" s="240"/>
      <c r="L18" s="240"/>
      <c r="M18" s="240"/>
      <c r="N18" s="241"/>
    </row>
    <row r="19" spans="1:14" ht="13.5">
      <c r="A19" s="285"/>
      <c r="B19" s="289"/>
      <c r="C19" s="93"/>
      <c r="D19" s="172"/>
      <c r="E19" s="173"/>
      <c r="F19" s="8"/>
      <c r="G19" s="8"/>
      <c r="H19" s="175">
        <f t="shared" si="0"/>
      </c>
      <c r="I19" s="175">
        <f t="shared" si="0"/>
      </c>
      <c r="J19" s="239"/>
      <c r="K19" s="240"/>
      <c r="L19" s="240"/>
      <c r="M19" s="240"/>
      <c r="N19" s="241"/>
    </row>
    <row r="20" spans="1:14" ht="13.5">
      <c r="A20" s="285"/>
      <c r="B20" s="349"/>
      <c r="C20" s="350"/>
      <c r="D20" s="29" t="s">
        <v>5</v>
      </c>
      <c r="E20" s="63"/>
      <c r="F20" s="15" t="s">
        <v>5</v>
      </c>
      <c r="G20" s="15"/>
      <c r="H20" s="176">
        <f>IF(COUNT(H21:H29)=0,"",SUM(H21:H29))</f>
      </c>
      <c r="I20" s="176">
        <f>IF(COUNT(I21:I29)=0,"",SUM(I21:I29))</f>
      </c>
      <c r="J20" s="58"/>
      <c r="K20" s="181">
        <f>IF(H20="","",H20)</f>
      </c>
      <c r="L20" s="182">
        <f>IF(I20="","",I20)</f>
      </c>
      <c r="M20" s="140"/>
      <c r="N20" s="141"/>
    </row>
    <row r="21" spans="1:14" ht="13.5">
      <c r="A21" s="285"/>
      <c r="B21" s="292"/>
      <c r="C21" s="93"/>
      <c r="D21" s="172"/>
      <c r="E21" s="173"/>
      <c r="F21" s="8"/>
      <c r="G21" s="8"/>
      <c r="H21" s="175">
        <f>IF(D21="","",D21*F21)</f>
      </c>
      <c r="I21" s="175">
        <f>IF(E21="","",E21*G21)</f>
      </c>
      <c r="J21" s="236"/>
      <c r="K21" s="237"/>
      <c r="L21" s="237"/>
      <c r="M21" s="237"/>
      <c r="N21" s="238"/>
    </row>
    <row r="22" spans="1:14" ht="13.5">
      <c r="A22" s="285"/>
      <c r="B22" s="292"/>
      <c r="C22" s="93"/>
      <c r="D22" s="172"/>
      <c r="E22" s="173"/>
      <c r="F22" s="8"/>
      <c r="G22" s="8"/>
      <c r="H22" s="175">
        <f aca="true" t="shared" si="1" ref="H22:I29">IF(D22="","",D22*F22)</f>
      </c>
      <c r="I22" s="175">
        <f t="shared" si="1"/>
      </c>
      <c r="J22" s="239"/>
      <c r="K22" s="240"/>
      <c r="L22" s="240"/>
      <c r="M22" s="240"/>
      <c r="N22" s="241"/>
    </row>
    <row r="23" spans="1:14" ht="13.5">
      <c r="A23" s="285"/>
      <c r="B23" s="292"/>
      <c r="C23" s="94"/>
      <c r="D23" s="172"/>
      <c r="E23" s="173"/>
      <c r="F23" s="8"/>
      <c r="G23" s="8"/>
      <c r="H23" s="175">
        <f t="shared" si="1"/>
      </c>
      <c r="I23" s="175">
        <f t="shared" si="1"/>
      </c>
      <c r="J23" s="239"/>
      <c r="K23" s="240"/>
      <c r="L23" s="240"/>
      <c r="M23" s="240"/>
      <c r="N23" s="241"/>
    </row>
    <row r="24" spans="1:14" ht="13.5">
      <c r="A24" s="285"/>
      <c r="B24" s="292"/>
      <c r="C24" s="94"/>
      <c r="D24" s="172"/>
      <c r="E24" s="173"/>
      <c r="F24" s="8"/>
      <c r="G24" s="8"/>
      <c r="H24" s="175">
        <f t="shared" si="1"/>
      </c>
      <c r="I24" s="175">
        <f t="shared" si="1"/>
      </c>
      <c r="J24" s="239"/>
      <c r="K24" s="240"/>
      <c r="L24" s="240"/>
      <c r="M24" s="240"/>
      <c r="N24" s="241"/>
    </row>
    <row r="25" spans="1:14" ht="13.5">
      <c r="A25" s="285"/>
      <c r="B25" s="292"/>
      <c r="C25" s="94"/>
      <c r="D25" s="172"/>
      <c r="E25" s="173"/>
      <c r="F25" s="8"/>
      <c r="G25" s="8"/>
      <c r="H25" s="175">
        <f t="shared" si="1"/>
      </c>
      <c r="I25" s="175">
        <f t="shared" si="1"/>
      </c>
      <c r="J25" s="239"/>
      <c r="K25" s="240"/>
      <c r="L25" s="240"/>
      <c r="M25" s="240"/>
      <c r="N25" s="241"/>
    </row>
    <row r="26" spans="1:14" ht="13.5">
      <c r="A26" s="285"/>
      <c r="B26" s="292"/>
      <c r="C26" s="94"/>
      <c r="D26" s="172"/>
      <c r="E26" s="173"/>
      <c r="F26" s="8"/>
      <c r="G26" s="8"/>
      <c r="H26" s="175">
        <f t="shared" si="1"/>
      </c>
      <c r="I26" s="175">
        <f t="shared" si="1"/>
      </c>
      <c r="J26" s="239"/>
      <c r="K26" s="240"/>
      <c r="L26" s="240"/>
      <c r="M26" s="240"/>
      <c r="N26" s="241"/>
    </row>
    <row r="27" spans="1:14" ht="13.5">
      <c r="A27" s="285"/>
      <c r="B27" s="292"/>
      <c r="C27" s="94"/>
      <c r="D27" s="172"/>
      <c r="E27" s="173"/>
      <c r="F27" s="8"/>
      <c r="G27" s="8"/>
      <c r="H27" s="175">
        <f t="shared" si="1"/>
      </c>
      <c r="I27" s="175">
        <f t="shared" si="1"/>
      </c>
      <c r="J27" s="239"/>
      <c r="K27" s="240"/>
      <c r="L27" s="240"/>
      <c r="M27" s="240"/>
      <c r="N27" s="241"/>
    </row>
    <row r="28" spans="1:14" ht="13.5">
      <c r="A28" s="285"/>
      <c r="B28" s="292"/>
      <c r="C28" s="94"/>
      <c r="D28" s="172"/>
      <c r="E28" s="173"/>
      <c r="F28" s="8"/>
      <c r="G28" s="8"/>
      <c r="H28" s="175">
        <f t="shared" si="1"/>
      </c>
      <c r="I28" s="175">
        <f t="shared" si="1"/>
      </c>
      <c r="J28" s="239"/>
      <c r="K28" s="240"/>
      <c r="L28" s="240"/>
      <c r="M28" s="240"/>
      <c r="N28" s="241"/>
    </row>
    <row r="29" spans="1:14" ht="13.5">
      <c r="A29" s="285"/>
      <c r="B29" s="293"/>
      <c r="C29" s="93"/>
      <c r="D29" s="172"/>
      <c r="E29" s="173"/>
      <c r="F29" s="8"/>
      <c r="G29" s="8"/>
      <c r="H29" s="175">
        <f t="shared" si="1"/>
      </c>
      <c r="I29" s="175">
        <f t="shared" si="1"/>
      </c>
      <c r="J29" s="242"/>
      <c r="K29" s="243"/>
      <c r="L29" s="243"/>
      <c r="M29" s="243"/>
      <c r="N29" s="244"/>
    </row>
    <row r="30" spans="1:14" ht="13.5">
      <c r="A30" s="285"/>
      <c r="B30" s="349"/>
      <c r="C30" s="350"/>
      <c r="D30" s="29" t="s">
        <v>5</v>
      </c>
      <c r="E30" s="63"/>
      <c r="F30" s="15" t="s">
        <v>5</v>
      </c>
      <c r="G30" s="15"/>
      <c r="H30" s="176">
        <f>IF(COUNT(H31:H40)=0,"",SUM(H31:H40))</f>
      </c>
      <c r="I30" s="176">
        <f>IF(COUNT(I31:I40)=0,"",SUM(I31:I40))</f>
      </c>
      <c r="J30" s="58"/>
      <c r="K30" s="181">
        <f>IF(H30="","",H30)</f>
      </c>
      <c r="L30" s="182">
        <f>IF(I30="","",I30)</f>
      </c>
      <c r="M30" s="140"/>
      <c r="N30" s="141"/>
    </row>
    <row r="31" spans="1:14" ht="13.5">
      <c r="A31" s="285"/>
      <c r="B31" s="288"/>
      <c r="C31" s="93"/>
      <c r="D31" s="172"/>
      <c r="E31" s="173"/>
      <c r="F31" s="8"/>
      <c r="G31" s="8"/>
      <c r="H31" s="175">
        <f>IF(D31="","",D31*F31)</f>
      </c>
      <c r="I31" s="175">
        <f>IF(E31="","",E31*G31)</f>
      </c>
      <c r="J31" s="227"/>
      <c r="K31" s="228"/>
      <c r="L31" s="228"/>
      <c r="M31" s="228"/>
      <c r="N31" s="229"/>
    </row>
    <row r="32" spans="1:14" ht="13.5">
      <c r="A32" s="285"/>
      <c r="B32" s="288"/>
      <c r="C32" s="93"/>
      <c r="D32" s="172"/>
      <c r="E32" s="173"/>
      <c r="F32" s="8"/>
      <c r="G32" s="8"/>
      <c r="H32" s="175">
        <f aca="true" t="shared" si="2" ref="H32:I40">IF(D32="","",D32*F32)</f>
      </c>
      <c r="I32" s="175">
        <f t="shared" si="2"/>
      </c>
      <c r="J32" s="230"/>
      <c r="K32" s="231"/>
      <c r="L32" s="231"/>
      <c r="M32" s="231"/>
      <c r="N32" s="232"/>
    </row>
    <row r="33" spans="1:14" ht="13.5">
      <c r="A33" s="285"/>
      <c r="B33" s="288"/>
      <c r="C33" s="93"/>
      <c r="D33" s="172"/>
      <c r="E33" s="173"/>
      <c r="F33" s="8"/>
      <c r="G33" s="8"/>
      <c r="H33" s="175">
        <f t="shared" si="2"/>
      </c>
      <c r="I33" s="175">
        <f t="shared" si="2"/>
      </c>
      <c r="J33" s="230"/>
      <c r="K33" s="231"/>
      <c r="L33" s="231"/>
      <c r="M33" s="231"/>
      <c r="N33" s="232"/>
    </row>
    <row r="34" spans="1:14" ht="13.5">
      <c r="A34" s="285"/>
      <c r="B34" s="288"/>
      <c r="C34" s="93"/>
      <c r="D34" s="172"/>
      <c r="E34" s="173"/>
      <c r="F34" s="8"/>
      <c r="G34" s="8"/>
      <c r="H34" s="175">
        <f t="shared" si="2"/>
      </c>
      <c r="I34" s="175">
        <f t="shared" si="2"/>
      </c>
      <c r="J34" s="230"/>
      <c r="K34" s="231"/>
      <c r="L34" s="231"/>
      <c r="M34" s="231"/>
      <c r="N34" s="232"/>
    </row>
    <row r="35" spans="1:14" ht="13.5">
      <c r="A35" s="285"/>
      <c r="B35" s="288"/>
      <c r="C35" s="93"/>
      <c r="D35" s="172"/>
      <c r="E35" s="173"/>
      <c r="F35" s="8"/>
      <c r="G35" s="8"/>
      <c r="H35" s="175">
        <f t="shared" si="2"/>
      </c>
      <c r="I35" s="175">
        <f t="shared" si="2"/>
      </c>
      <c r="J35" s="230"/>
      <c r="K35" s="231"/>
      <c r="L35" s="231"/>
      <c r="M35" s="231"/>
      <c r="N35" s="232"/>
    </row>
    <row r="36" spans="1:14" ht="13.5">
      <c r="A36" s="285"/>
      <c r="B36" s="288"/>
      <c r="C36" s="93"/>
      <c r="D36" s="172"/>
      <c r="E36" s="173"/>
      <c r="F36" s="8"/>
      <c r="G36" s="8"/>
      <c r="H36" s="175">
        <f t="shared" si="2"/>
      </c>
      <c r="I36" s="175">
        <f t="shared" si="2"/>
      </c>
      <c r="J36" s="230"/>
      <c r="K36" s="231"/>
      <c r="L36" s="231"/>
      <c r="M36" s="231"/>
      <c r="N36" s="232"/>
    </row>
    <row r="37" spans="1:14" ht="13.5">
      <c r="A37" s="285"/>
      <c r="B37" s="288"/>
      <c r="C37" s="93"/>
      <c r="D37" s="172"/>
      <c r="E37" s="173"/>
      <c r="F37" s="8"/>
      <c r="G37" s="8"/>
      <c r="H37" s="175">
        <f t="shared" si="2"/>
      </c>
      <c r="I37" s="175">
        <f t="shared" si="2"/>
      </c>
      <c r="J37" s="230"/>
      <c r="K37" s="231"/>
      <c r="L37" s="231"/>
      <c r="M37" s="231"/>
      <c r="N37" s="232"/>
    </row>
    <row r="38" spans="1:14" ht="13.5">
      <c r="A38" s="285"/>
      <c r="B38" s="288"/>
      <c r="C38" s="93"/>
      <c r="D38" s="172"/>
      <c r="E38" s="173"/>
      <c r="F38" s="8"/>
      <c r="G38" s="8"/>
      <c r="H38" s="175">
        <f t="shared" si="2"/>
      </c>
      <c r="I38" s="175">
        <f t="shared" si="2"/>
      </c>
      <c r="J38" s="230"/>
      <c r="K38" s="231"/>
      <c r="L38" s="231"/>
      <c r="M38" s="231"/>
      <c r="N38" s="232"/>
    </row>
    <row r="39" spans="1:14" ht="13.5">
      <c r="A39" s="285"/>
      <c r="B39" s="288"/>
      <c r="C39" s="93"/>
      <c r="D39" s="172"/>
      <c r="E39" s="173"/>
      <c r="F39" s="8"/>
      <c r="G39" s="8"/>
      <c r="H39" s="175">
        <f t="shared" si="2"/>
      </c>
      <c r="I39" s="175">
        <f t="shared" si="2"/>
      </c>
      <c r="J39" s="230"/>
      <c r="K39" s="231"/>
      <c r="L39" s="231"/>
      <c r="M39" s="231"/>
      <c r="N39" s="232"/>
    </row>
    <row r="40" spans="1:14" ht="13.5">
      <c r="A40" s="285"/>
      <c r="B40" s="289"/>
      <c r="C40" s="93"/>
      <c r="D40" s="172"/>
      <c r="E40" s="173"/>
      <c r="F40" s="8"/>
      <c r="G40" s="8"/>
      <c r="H40" s="175">
        <f t="shared" si="2"/>
      </c>
      <c r="I40" s="175">
        <f t="shared" si="2"/>
      </c>
      <c r="J40" s="344"/>
      <c r="K40" s="345"/>
      <c r="L40" s="345"/>
      <c r="M40" s="345"/>
      <c r="N40" s="346"/>
    </row>
    <row r="41" spans="1:14" ht="13.5">
      <c r="A41" s="285"/>
      <c r="B41" s="349"/>
      <c r="C41" s="350"/>
      <c r="D41" s="29" t="s">
        <v>5</v>
      </c>
      <c r="E41" s="63"/>
      <c r="F41" s="15" t="s">
        <v>5</v>
      </c>
      <c r="G41" s="15"/>
      <c r="H41" s="176">
        <f>IF(COUNT(H42:H51)=0,"",SUM(H42:H51))</f>
      </c>
      <c r="I41" s="176">
        <f>IF(COUNT(I42:I51)=0,"",SUM(I42:I51))</f>
      </c>
      <c r="J41" s="58"/>
      <c r="K41" s="181">
        <f>IF(H41="","",H41)</f>
      </c>
      <c r="L41" s="182">
        <f>IF(I41="","",I41)</f>
      </c>
      <c r="M41" s="140"/>
      <c r="N41" s="141"/>
    </row>
    <row r="42" spans="1:14" ht="13.5">
      <c r="A42" s="285"/>
      <c r="B42" s="288"/>
      <c r="C42" s="95"/>
      <c r="D42" s="172"/>
      <c r="E42" s="173"/>
      <c r="F42" s="8"/>
      <c r="G42" s="8"/>
      <c r="H42" s="175">
        <f aca="true" t="shared" si="3" ref="H42:I51">IF(D42="","",D42*F42)</f>
      </c>
      <c r="I42" s="175">
        <f t="shared" si="3"/>
      </c>
      <c r="J42" s="227"/>
      <c r="K42" s="228"/>
      <c r="L42" s="228"/>
      <c r="M42" s="228"/>
      <c r="N42" s="229"/>
    </row>
    <row r="43" spans="1:14" ht="13.5">
      <c r="A43" s="285"/>
      <c r="B43" s="288"/>
      <c r="C43" s="95"/>
      <c r="D43" s="172"/>
      <c r="E43" s="173"/>
      <c r="F43" s="8"/>
      <c r="G43" s="8"/>
      <c r="H43" s="175">
        <f t="shared" si="3"/>
      </c>
      <c r="I43" s="175">
        <f t="shared" si="3"/>
      </c>
      <c r="J43" s="230"/>
      <c r="K43" s="231"/>
      <c r="L43" s="231"/>
      <c r="M43" s="231"/>
      <c r="N43" s="232"/>
    </row>
    <row r="44" spans="1:14" ht="13.5">
      <c r="A44" s="285"/>
      <c r="B44" s="288"/>
      <c r="C44" s="95"/>
      <c r="D44" s="172"/>
      <c r="E44" s="173"/>
      <c r="F44" s="8"/>
      <c r="G44" s="8"/>
      <c r="H44" s="175">
        <f t="shared" si="3"/>
      </c>
      <c r="I44" s="175">
        <f t="shared" si="3"/>
      </c>
      <c r="J44" s="230"/>
      <c r="K44" s="231"/>
      <c r="L44" s="231"/>
      <c r="M44" s="231"/>
      <c r="N44" s="232"/>
    </row>
    <row r="45" spans="1:14" ht="13.5">
      <c r="A45" s="285"/>
      <c r="B45" s="288"/>
      <c r="C45" s="95"/>
      <c r="D45" s="172"/>
      <c r="E45" s="173"/>
      <c r="F45" s="8"/>
      <c r="G45" s="8"/>
      <c r="H45" s="175">
        <f t="shared" si="3"/>
      </c>
      <c r="I45" s="175">
        <f t="shared" si="3"/>
      </c>
      <c r="J45" s="230"/>
      <c r="K45" s="231"/>
      <c r="L45" s="231"/>
      <c r="M45" s="231"/>
      <c r="N45" s="232"/>
    </row>
    <row r="46" spans="1:14" ht="13.5">
      <c r="A46" s="285"/>
      <c r="B46" s="288"/>
      <c r="C46" s="95"/>
      <c r="D46" s="172"/>
      <c r="E46" s="173"/>
      <c r="F46" s="8"/>
      <c r="G46" s="8"/>
      <c r="H46" s="175">
        <f t="shared" si="3"/>
      </c>
      <c r="I46" s="175">
        <f t="shared" si="3"/>
      </c>
      <c r="J46" s="230"/>
      <c r="K46" s="231"/>
      <c r="L46" s="231"/>
      <c r="M46" s="231"/>
      <c r="N46" s="232"/>
    </row>
    <row r="47" spans="1:14" ht="13.5">
      <c r="A47" s="285"/>
      <c r="B47" s="288"/>
      <c r="C47" s="95"/>
      <c r="D47" s="172"/>
      <c r="E47" s="173"/>
      <c r="F47" s="8"/>
      <c r="G47" s="8"/>
      <c r="H47" s="175">
        <f t="shared" si="3"/>
      </c>
      <c r="I47" s="175">
        <f t="shared" si="3"/>
      </c>
      <c r="J47" s="230"/>
      <c r="K47" s="231"/>
      <c r="L47" s="231"/>
      <c r="M47" s="231"/>
      <c r="N47" s="232"/>
    </row>
    <row r="48" spans="1:14" ht="13.5">
      <c r="A48" s="285"/>
      <c r="B48" s="288"/>
      <c r="C48" s="95"/>
      <c r="D48" s="172"/>
      <c r="E48" s="173"/>
      <c r="F48" s="8"/>
      <c r="G48" s="8"/>
      <c r="H48" s="175">
        <f t="shared" si="3"/>
      </c>
      <c r="I48" s="175">
        <f t="shared" si="3"/>
      </c>
      <c r="J48" s="230"/>
      <c r="K48" s="231"/>
      <c r="L48" s="231"/>
      <c r="M48" s="231"/>
      <c r="N48" s="232"/>
    </row>
    <row r="49" spans="1:14" ht="13.5">
      <c r="A49" s="285"/>
      <c r="B49" s="288"/>
      <c r="C49" s="95"/>
      <c r="D49" s="172"/>
      <c r="E49" s="173"/>
      <c r="F49" s="8"/>
      <c r="G49" s="8"/>
      <c r="H49" s="175">
        <f t="shared" si="3"/>
      </c>
      <c r="I49" s="175">
        <f t="shared" si="3"/>
      </c>
      <c r="J49" s="230"/>
      <c r="K49" s="231"/>
      <c r="L49" s="231"/>
      <c r="M49" s="231"/>
      <c r="N49" s="232"/>
    </row>
    <row r="50" spans="1:14" ht="13.5">
      <c r="A50" s="285"/>
      <c r="B50" s="288"/>
      <c r="C50" s="95"/>
      <c r="D50" s="172"/>
      <c r="E50" s="173"/>
      <c r="F50" s="8"/>
      <c r="G50" s="8"/>
      <c r="H50" s="175">
        <f t="shared" si="3"/>
      </c>
      <c r="I50" s="175">
        <f t="shared" si="3"/>
      </c>
      <c r="J50" s="230"/>
      <c r="K50" s="231"/>
      <c r="L50" s="231"/>
      <c r="M50" s="231"/>
      <c r="N50" s="232"/>
    </row>
    <row r="51" spans="1:14" ht="13.5">
      <c r="A51" s="285"/>
      <c r="B51" s="289"/>
      <c r="C51" s="93"/>
      <c r="D51" s="172"/>
      <c r="E51" s="173"/>
      <c r="F51" s="8"/>
      <c r="G51" s="8"/>
      <c r="H51" s="175">
        <f t="shared" si="3"/>
      </c>
      <c r="I51" s="175">
        <f t="shared" si="3"/>
      </c>
      <c r="J51" s="344"/>
      <c r="K51" s="345"/>
      <c r="L51" s="345"/>
      <c r="M51" s="345"/>
      <c r="N51" s="346"/>
    </row>
    <row r="52" spans="1:14" ht="13.5">
      <c r="A52" s="285"/>
      <c r="B52" s="349"/>
      <c r="C52" s="350"/>
      <c r="D52" s="29" t="s">
        <v>5</v>
      </c>
      <c r="E52" s="63"/>
      <c r="F52" s="15" t="s">
        <v>5</v>
      </c>
      <c r="G52" s="15"/>
      <c r="H52" s="176">
        <f>IF(COUNT(H53:H58)=0,"",SUM(H53:H58))</f>
      </c>
      <c r="I52" s="176">
        <f>IF(COUNT(I53:I58)=0,"",SUM(I53:I58))</f>
      </c>
      <c r="J52" s="142"/>
      <c r="K52" s="181">
        <f>IF(H52="","",H52)</f>
      </c>
      <c r="L52" s="182">
        <f>IF(I52="","",I52)</f>
      </c>
      <c r="M52" s="140"/>
      <c r="N52" s="141"/>
    </row>
    <row r="53" spans="1:14" ht="13.5">
      <c r="A53" s="285"/>
      <c r="B53" s="288"/>
      <c r="C53" s="94"/>
      <c r="D53" s="172"/>
      <c r="E53" s="173"/>
      <c r="F53" s="8"/>
      <c r="G53" s="8"/>
      <c r="H53" s="175">
        <f aca="true" t="shared" si="4" ref="H53:I58">IF(D53="","",D53*F53)</f>
      </c>
      <c r="I53" s="175">
        <f t="shared" si="4"/>
      </c>
      <c r="J53" s="227"/>
      <c r="K53" s="228"/>
      <c r="L53" s="228"/>
      <c r="M53" s="228"/>
      <c r="N53" s="229"/>
    </row>
    <row r="54" spans="1:14" ht="13.5">
      <c r="A54" s="285"/>
      <c r="B54" s="288"/>
      <c r="C54" s="94"/>
      <c r="D54" s="172"/>
      <c r="E54" s="173"/>
      <c r="F54" s="8"/>
      <c r="G54" s="8"/>
      <c r="H54" s="175">
        <f t="shared" si="4"/>
      </c>
      <c r="I54" s="175">
        <f t="shared" si="4"/>
      </c>
      <c r="J54" s="230"/>
      <c r="K54" s="231"/>
      <c r="L54" s="231"/>
      <c r="M54" s="231"/>
      <c r="N54" s="232"/>
    </row>
    <row r="55" spans="1:14" ht="13.5">
      <c r="A55" s="285"/>
      <c r="B55" s="288"/>
      <c r="C55" s="94"/>
      <c r="D55" s="172"/>
      <c r="E55" s="173"/>
      <c r="F55" s="8"/>
      <c r="G55" s="8"/>
      <c r="H55" s="175">
        <f t="shared" si="4"/>
      </c>
      <c r="I55" s="175">
        <f t="shared" si="4"/>
      </c>
      <c r="J55" s="230"/>
      <c r="K55" s="231"/>
      <c r="L55" s="231"/>
      <c r="M55" s="231"/>
      <c r="N55" s="232"/>
    </row>
    <row r="56" spans="1:14" ht="13.5">
      <c r="A56" s="285"/>
      <c r="B56" s="288"/>
      <c r="C56" s="94"/>
      <c r="D56" s="172"/>
      <c r="E56" s="173"/>
      <c r="F56" s="8"/>
      <c r="G56" s="8"/>
      <c r="H56" s="175">
        <f t="shared" si="4"/>
      </c>
      <c r="I56" s="175">
        <f t="shared" si="4"/>
      </c>
      <c r="J56" s="230"/>
      <c r="K56" s="231"/>
      <c r="L56" s="231"/>
      <c r="M56" s="231"/>
      <c r="N56" s="232"/>
    </row>
    <row r="57" spans="1:14" ht="13.5">
      <c r="A57" s="285"/>
      <c r="B57" s="288"/>
      <c r="C57" s="94"/>
      <c r="D57" s="172"/>
      <c r="E57" s="173"/>
      <c r="F57" s="8"/>
      <c r="G57" s="8"/>
      <c r="H57" s="175">
        <f t="shared" si="4"/>
      </c>
      <c r="I57" s="175">
        <f t="shared" si="4"/>
      </c>
      <c r="J57" s="230"/>
      <c r="K57" s="231"/>
      <c r="L57" s="231"/>
      <c r="M57" s="231"/>
      <c r="N57" s="232"/>
    </row>
    <row r="58" spans="1:14" ht="13.5">
      <c r="A58" s="358"/>
      <c r="B58" s="364"/>
      <c r="C58" s="96"/>
      <c r="D58" s="183"/>
      <c r="E58" s="184"/>
      <c r="F58" s="33"/>
      <c r="G58" s="33"/>
      <c r="H58" s="185">
        <f t="shared" si="4"/>
      </c>
      <c r="I58" s="185">
        <f t="shared" si="4"/>
      </c>
      <c r="J58" s="355"/>
      <c r="K58" s="356"/>
      <c r="L58" s="356"/>
      <c r="M58" s="356"/>
      <c r="N58" s="357"/>
    </row>
    <row r="59" ht="13.5">
      <c r="M59" s="409" t="s">
        <v>98</v>
      </c>
    </row>
    <row r="61" ht="13.5">
      <c r="A61" s="97" t="str">
        <f>A2</f>
        <v>第8号様式：別紙</v>
      </c>
    </row>
    <row r="62" spans="1:15" ht="13.5">
      <c r="A62" s="97" t="str">
        <f>A3</f>
        <v>事業者名</v>
      </c>
      <c r="C62">
        <f>IF(C3="","",C3)</f>
      </c>
      <c r="O62" s="1"/>
    </row>
    <row r="63" spans="1:14" ht="20.25">
      <c r="A63" s="295" t="s">
        <v>8</v>
      </c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113"/>
    </row>
    <row r="64" spans="1:14" ht="13.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56.25" customHeight="1">
      <c r="A65" s="303" t="s">
        <v>1</v>
      </c>
      <c r="B65" s="304"/>
      <c r="C65" s="305"/>
      <c r="D65" s="312" t="s">
        <v>23</v>
      </c>
      <c r="E65" s="374"/>
      <c r="F65" s="374"/>
      <c r="G65" s="374"/>
      <c r="H65" s="374"/>
      <c r="I65" s="374"/>
      <c r="J65" s="301" t="s">
        <v>24</v>
      </c>
      <c r="K65" s="312" t="s">
        <v>59</v>
      </c>
      <c r="L65" s="313"/>
      <c r="M65" s="351" t="s">
        <v>25</v>
      </c>
      <c r="N65" s="352"/>
    </row>
    <row r="66" spans="1:14" ht="13.5">
      <c r="A66" s="306"/>
      <c r="B66" s="307"/>
      <c r="C66" s="308"/>
      <c r="D66" s="316" t="s">
        <v>2</v>
      </c>
      <c r="E66" s="317"/>
      <c r="F66" s="318" t="s">
        <v>3</v>
      </c>
      <c r="G66" s="317"/>
      <c r="H66" s="342" t="s">
        <v>26</v>
      </c>
      <c r="I66" s="343"/>
      <c r="J66" s="367"/>
      <c r="K66" s="341"/>
      <c r="L66" s="320"/>
      <c r="M66" s="353"/>
      <c r="N66" s="354"/>
    </row>
    <row r="67" spans="1:14" ht="13.5">
      <c r="A67" s="309"/>
      <c r="B67" s="310"/>
      <c r="C67" s="311"/>
      <c r="D67" s="88" t="s">
        <v>60</v>
      </c>
      <c r="E67" s="89" t="s">
        <v>61</v>
      </c>
      <c r="F67" s="87" t="s">
        <v>60</v>
      </c>
      <c r="G67" s="170" t="s">
        <v>61</v>
      </c>
      <c r="H67" s="170" t="s">
        <v>60</v>
      </c>
      <c r="I67" s="78" t="s">
        <v>61</v>
      </c>
      <c r="J67" s="368"/>
      <c r="K67" s="71" t="s">
        <v>60</v>
      </c>
      <c r="L67" s="75" t="s">
        <v>61</v>
      </c>
      <c r="M67" s="132" t="s">
        <v>60</v>
      </c>
      <c r="N67" s="91" t="s">
        <v>61</v>
      </c>
    </row>
    <row r="68" spans="1:14" ht="13.5" customHeight="1">
      <c r="A68" s="373" t="s">
        <v>4</v>
      </c>
      <c r="B68" s="365"/>
      <c r="C68" s="366"/>
      <c r="D68" s="40" t="s">
        <v>5</v>
      </c>
      <c r="E68" s="82"/>
      <c r="F68" s="41" t="s">
        <v>5</v>
      </c>
      <c r="G68" s="36"/>
      <c r="H68" s="186">
        <f>IF(COUNT(H69:H71)=0,"",SUM(H69:H71))</f>
      </c>
      <c r="I68" s="187">
        <f>IF(COUNT(I69:I71)=0,"",SUM(I69:I71))</f>
      </c>
      <c r="J68" s="143"/>
      <c r="K68" s="188">
        <f>IF(H68="","",H68)</f>
      </c>
      <c r="L68" s="189">
        <f>IF(I68="","",I68)</f>
      </c>
      <c r="M68" s="190"/>
      <c r="N68" s="191"/>
    </row>
    <row r="69" spans="1:14" ht="13.5">
      <c r="A69" s="268"/>
      <c r="B69" s="288"/>
      <c r="C69" s="94"/>
      <c r="D69" s="172"/>
      <c r="E69" s="173"/>
      <c r="F69" s="8"/>
      <c r="G69" s="8"/>
      <c r="H69" s="175">
        <f aca="true" t="shared" si="5" ref="H69:I71">IF(D69="","",D69*F69)</f>
      </c>
      <c r="I69" s="175">
        <f t="shared" si="5"/>
      </c>
      <c r="J69" s="227"/>
      <c r="K69" s="228"/>
      <c r="L69" s="228"/>
      <c r="M69" s="228"/>
      <c r="N69" s="229"/>
    </row>
    <row r="70" spans="1:14" ht="13.5">
      <c r="A70" s="268"/>
      <c r="B70" s="288"/>
      <c r="C70" s="94"/>
      <c r="D70" s="172"/>
      <c r="E70" s="173"/>
      <c r="F70" s="8"/>
      <c r="G70" s="8"/>
      <c r="H70" s="175">
        <f t="shared" si="5"/>
      </c>
      <c r="I70" s="175">
        <f t="shared" si="5"/>
      </c>
      <c r="J70" s="230"/>
      <c r="K70" s="231"/>
      <c r="L70" s="231"/>
      <c r="M70" s="231"/>
      <c r="N70" s="232"/>
    </row>
    <row r="71" spans="1:14" ht="13.5">
      <c r="A71" s="268"/>
      <c r="B71" s="289"/>
      <c r="C71" s="93"/>
      <c r="D71" s="172"/>
      <c r="E71" s="173"/>
      <c r="F71" s="8"/>
      <c r="G71" s="8"/>
      <c r="H71" s="175">
        <f t="shared" si="5"/>
      </c>
      <c r="I71" s="175">
        <f t="shared" si="5"/>
      </c>
      <c r="J71" s="344"/>
      <c r="K71" s="345"/>
      <c r="L71" s="345"/>
      <c r="M71" s="345"/>
      <c r="N71" s="346"/>
    </row>
    <row r="72" spans="1:14" ht="13.5">
      <c r="A72" s="268"/>
      <c r="B72" s="349"/>
      <c r="C72" s="350"/>
      <c r="D72" s="29" t="s">
        <v>5</v>
      </c>
      <c r="E72" s="63"/>
      <c r="F72" s="15" t="s">
        <v>5</v>
      </c>
      <c r="G72" s="15"/>
      <c r="H72" s="176">
        <f>IF(COUNT(H73:H76)=0,"",SUM(H73:H76))</f>
      </c>
      <c r="I72" s="176">
        <f>IF(COUNT(I73:I76)=0,"",SUM(I73:I76))</f>
      </c>
      <c r="J72" s="142"/>
      <c r="K72" s="192">
        <f>IF(H72="","",H72)</f>
      </c>
      <c r="L72" s="193">
        <f>IF(I72="","",I72)</f>
      </c>
      <c r="M72" s="194"/>
      <c r="N72" s="195"/>
    </row>
    <row r="73" spans="1:14" ht="13.5">
      <c r="A73" s="268"/>
      <c r="B73" s="288"/>
      <c r="C73" s="94"/>
      <c r="D73" s="172"/>
      <c r="E73" s="173"/>
      <c r="F73" s="8"/>
      <c r="G73" s="8"/>
      <c r="H73" s="175">
        <f aca="true" t="shared" si="6" ref="H73:I76">IF(D73="","",D73*F73)</f>
      </c>
      <c r="I73" s="175">
        <f t="shared" si="6"/>
      </c>
      <c r="J73" s="227"/>
      <c r="K73" s="228"/>
      <c r="L73" s="228"/>
      <c r="M73" s="228"/>
      <c r="N73" s="229"/>
    </row>
    <row r="74" spans="1:14" ht="13.5">
      <c r="A74" s="268"/>
      <c r="B74" s="288"/>
      <c r="C74" s="94"/>
      <c r="D74" s="172"/>
      <c r="E74" s="173"/>
      <c r="F74" s="8"/>
      <c r="G74" s="8"/>
      <c r="H74" s="175">
        <f t="shared" si="6"/>
      </c>
      <c r="I74" s="175">
        <f t="shared" si="6"/>
      </c>
      <c r="J74" s="230"/>
      <c r="K74" s="231"/>
      <c r="L74" s="231"/>
      <c r="M74" s="231"/>
      <c r="N74" s="232"/>
    </row>
    <row r="75" spans="1:14" ht="13.5">
      <c r="A75" s="268"/>
      <c r="B75" s="288"/>
      <c r="C75" s="94"/>
      <c r="D75" s="172"/>
      <c r="E75" s="173"/>
      <c r="F75" s="8"/>
      <c r="G75" s="8"/>
      <c r="H75" s="175">
        <f t="shared" si="6"/>
      </c>
      <c r="I75" s="175">
        <f t="shared" si="6"/>
      </c>
      <c r="J75" s="230"/>
      <c r="K75" s="231"/>
      <c r="L75" s="231"/>
      <c r="M75" s="231"/>
      <c r="N75" s="232"/>
    </row>
    <row r="76" spans="1:14" ht="13.5">
      <c r="A76" s="268"/>
      <c r="B76" s="289"/>
      <c r="C76" s="93"/>
      <c r="D76" s="172"/>
      <c r="E76" s="173"/>
      <c r="F76" s="8"/>
      <c r="G76" s="8"/>
      <c r="H76" s="175">
        <f t="shared" si="6"/>
      </c>
      <c r="I76" s="175">
        <f t="shared" si="6"/>
      </c>
      <c r="J76" s="344"/>
      <c r="K76" s="345"/>
      <c r="L76" s="345"/>
      <c r="M76" s="345"/>
      <c r="N76" s="346"/>
    </row>
    <row r="77" spans="1:14" ht="13.5">
      <c r="A77" s="268"/>
      <c r="B77" s="349"/>
      <c r="C77" s="350"/>
      <c r="D77" s="29" t="s">
        <v>5</v>
      </c>
      <c r="E77" s="63"/>
      <c r="F77" s="15" t="s">
        <v>5</v>
      </c>
      <c r="G77" s="15"/>
      <c r="H77" s="176">
        <f>IF(COUNT(H78:H81)=0,"",SUM(H78:H81))</f>
      </c>
      <c r="I77" s="176">
        <f>IF(COUNT(I78:I81)=0,"",SUM(I78:I81))</f>
      </c>
      <c r="J77" s="142"/>
      <c r="K77" s="192">
        <f>IF(H77="","",H77)</f>
      </c>
      <c r="L77" s="193">
        <f>IF(I77="","",I77)</f>
      </c>
      <c r="M77" s="194"/>
      <c r="N77" s="195"/>
    </row>
    <row r="78" spans="1:14" ht="13.5">
      <c r="A78" s="268"/>
      <c r="B78" s="288"/>
      <c r="C78" s="93"/>
      <c r="D78" s="172"/>
      <c r="E78" s="173"/>
      <c r="F78" s="8"/>
      <c r="G78" s="8"/>
      <c r="H78" s="175">
        <f aca="true" t="shared" si="7" ref="H78:I81">IF(D78="","",D78*F78)</f>
      </c>
      <c r="I78" s="175">
        <f t="shared" si="7"/>
      </c>
      <c r="J78" s="227"/>
      <c r="K78" s="228"/>
      <c r="L78" s="228"/>
      <c r="M78" s="228"/>
      <c r="N78" s="229"/>
    </row>
    <row r="79" spans="1:14" ht="13.5">
      <c r="A79" s="268"/>
      <c r="B79" s="288"/>
      <c r="C79" s="93"/>
      <c r="D79" s="172"/>
      <c r="E79" s="173"/>
      <c r="F79" s="8"/>
      <c r="G79" s="8"/>
      <c r="H79" s="175">
        <f t="shared" si="7"/>
      </c>
      <c r="I79" s="175">
        <f t="shared" si="7"/>
      </c>
      <c r="J79" s="230"/>
      <c r="K79" s="231"/>
      <c r="L79" s="231"/>
      <c r="M79" s="231"/>
      <c r="N79" s="232"/>
    </row>
    <row r="80" spans="1:14" ht="13.5">
      <c r="A80" s="268"/>
      <c r="B80" s="288"/>
      <c r="C80" s="93"/>
      <c r="D80" s="172"/>
      <c r="E80" s="173"/>
      <c r="F80" s="8"/>
      <c r="G80" s="8"/>
      <c r="H80" s="175">
        <f t="shared" si="7"/>
      </c>
      <c r="I80" s="175">
        <f t="shared" si="7"/>
      </c>
      <c r="J80" s="230"/>
      <c r="K80" s="231"/>
      <c r="L80" s="231"/>
      <c r="M80" s="231"/>
      <c r="N80" s="232"/>
    </row>
    <row r="81" spans="1:14" ht="14.25" thickBot="1">
      <c r="A81" s="268"/>
      <c r="B81" s="289"/>
      <c r="C81" s="93"/>
      <c r="D81" s="172"/>
      <c r="E81" s="173"/>
      <c r="F81" s="8"/>
      <c r="G81" s="8"/>
      <c r="H81" s="175">
        <f t="shared" si="7"/>
      </c>
      <c r="I81" s="175">
        <f t="shared" si="7"/>
      </c>
      <c r="J81" s="233"/>
      <c r="K81" s="234"/>
      <c r="L81" s="234"/>
      <c r="M81" s="234"/>
      <c r="N81" s="235"/>
    </row>
    <row r="82" spans="1:14" ht="21.75" customHeight="1" thickBot="1" thickTop="1">
      <c r="A82" s="268"/>
      <c r="B82" s="371" t="s">
        <v>28</v>
      </c>
      <c r="C82" s="372"/>
      <c r="D82" s="48"/>
      <c r="E82" s="48"/>
      <c r="F82" s="48"/>
      <c r="G82" s="67"/>
      <c r="H82" s="196">
        <f>IF(COUNT(H9,H20,H30,H41,H52,H68,H72,H77)=0,"",SUM(H9,H20,H30,H41,H52,H68,H72,H77))</f>
      </c>
      <c r="I82" s="196">
        <f>IF(COUNT(I9,I20,I30,I41,I52,I68,I72,I77)=0,"",SUM(I9,I20,I30,I41,I52,I68,I72,I77))</f>
      </c>
      <c r="J82" s="49"/>
      <c r="K82" s="197">
        <f>IF(COUNT(K9,K20,K30,K41,K52,K68,K72,K77)=0,"",ROUNDDOWN(SUM(K77,K72,K68,K52,K41,K30,K20,K9),0))</f>
      </c>
      <c r="L82" s="197">
        <f>IF(COUNT(L9,L20,L30,L41,L52,L68,L72,L77)=0,"",ROUNDDOWN(SUM(L77,L72,L68,L52,L41,L30,L20,L9),0))</f>
      </c>
      <c r="M82" s="198">
        <f>IF(COUNT(M9,M20,M30,M41,M52,M68,M72,M77)=0,"",SUM(M77,M72,M68,M52,M41,M30,M20,M9))</f>
      </c>
      <c r="N82" s="199">
        <f>IF(COUNT(N9,N20,N30,N41,N52,N68,N72,N77)=0,"",SUM(N77,N72,N68,N52,N41,N30,N20,N9))</f>
      </c>
    </row>
    <row r="83" spans="1:16" ht="23.25" customHeight="1" thickTop="1">
      <c r="A83" s="268"/>
      <c r="B83" s="270" t="s">
        <v>55</v>
      </c>
      <c r="C83" s="271"/>
      <c r="D83" s="271"/>
      <c r="E83" s="271"/>
      <c r="F83" s="271"/>
      <c r="G83" s="271"/>
      <c r="H83" s="271"/>
      <c r="I83" s="272"/>
      <c r="J83" s="46"/>
      <c r="K83" s="200">
        <f>IF(K82="","",ROUNDDOWN(K82/2,0))</f>
      </c>
      <c r="L83" s="200">
        <f>IF(L82="","",ROUNDDOWN(L82/2,0))</f>
      </c>
      <c r="M83" s="347" t="s">
        <v>30</v>
      </c>
      <c r="N83" s="348"/>
      <c r="P83" s="57"/>
    </row>
    <row r="84" spans="1:14" ht="23.25" customHeight="1" thickBot="1">
      <c r="A84" s="269"/>
      <c r="B84" s="273" t="s">
        <v>67</v>
      </c>
      <c r="C84" s="274"/>
      <c r="D84" s="274"/>
      <c r="E84" s="274"/>
      <c r="F84" s="274"/>
      <c r="G84" s="274"/>
      <c r="H84" s="274"/>
      <c r="I84" s="275"/>
      <c r="J84" s="43"/>
      <c r="K84" s="201">
        <f>IF(K83="","",IF(K83-M82&gt;300000,300000,ROUNDDOWN(K83-M82,0)))</f>
      </c>
      <c r="L84" s="201">
        <f>IF(L83="","",IF(L83-N82&gt;300000,300000,ROUNDDOWN(L83-N82,0)))</f>
      </c>
      <c r="M84" s="216" t="s">
        <v>30</v>
      </c>
      <c r="N84" s="217"/>
    </row>
    <row r="85" spans="1:14" ht="14.25" thickTop="1">
      <c r="A85" s="248" t="s">
        <v>9</v>
      </c>
      <c r="B85" s="369"/>
      <c r="C85" s="370"/>
      <c r="D85" s="17" t="s">
        <v>5</v>
      </c>
      <c r="E85" s="64"/>
      <c r="F85" s="11" t="s">
        <v>5</v>
      </c>
      <c r="G85" s="11"/>
      <c r="H85" s="206">
        <f>IF(COUNT(H86:H99)=0,"",SUM(H86:H99))</f>
      </c>
      <c r="I85" s="206">
        <f>IF(COUNT(I86:I99)=0,"",SUM(I86:I99))</f>
      </c>
      <c r="J85" s="218"/>
      <c r="K85" s="219"/>
      <c r="L85" s="219"/>
      <c r="M85" s="219"/>
      <c r="N85" s="220"/>
    </row>
    <row r="86" spans="1:14" ht="13.5">
      <c r="A86" s="249"/>
      <c r="B86" s="252"/>
      <c r="C86" s="171"/>
      <c r="D86" s="202"/>
      <c r="E86" s="203"/>
      <c r="F86" s="7"/>
      <c r="G86" s="7"/>
      <c r="H86" s="175">
        <f aca="true" t="shared" si="8" ref="H86:I99">IF(D86="","",D86*F86)</f>
      </c>
      <c r="I86" s="175">
        <f t="shared" si="8"/>
      </c>
      <c r="J86" s="221"/>
      <c r="K86" s="222"/>
      <c r="L86" s="222"/>
      <c r="M86" s="222"/>
      <c r="N86" s="223"/>
    </row>
    <row r="87" spans="1:14" ht="13.5">
      <c r="A87" s="249"/>
      <c r="B87" s="252"/>
      <c r="C87" s="171"/>
      <c r="D87" s="204"/>
      <c r="E87" s="205"/>
      <c r="F87" s="8"/>
      <c r="G87" s="8"/>
      <c r="H87" s="175">
        <f t="shared" si="8"/>
      </c>
      <c r="I87" s="175">
        <f t="shared" si="8"/>
      </c>
      <c r="J87" s="221"/>
      <c r="K87" s="222"/>
      <c r="L87" s="222"/>
      <c r="M87" s="222"/>
      <c r="N87" s="223"/>
    </row>
    <row r="88" spans="1:14" ht="13.5">
      <c r="A88" s="249"/>
      <c r="B88" s="252"/>
      <c r="C88" s="171"/>
      <c r="D88" s="204"/>
      <c r="E88" s="205"/>
      <c r="F88" s="8"/>
      <c r="G88" s="8"/>
      <c r="H88" s="175">
        <f t="shared" si="8"/>
      </c>
      <c r="I88" s="175">
        <f t="shared" si="8"/>
      </c>
      <c r="J88" s="221"/>
      <c r="K88" s="222"/>
      <c r="L88" s="222"/>
      <c r="M88" s="222"/>
      <c r="N88" s="223"/>
    </row>
    <row r="89" spans="1:14" ht="13.5">
      <c r="A89" s="249"/>
      <c r="B89" s="252"/>
      <c r="C89" s="171"/>
      <c r="D89" s="204"/>
      <c r="E89" s="205"/>
      <c r="F89" s="8"/>
      <c r="G89" s="8"/>
      <c r="H89" s="175">
        <f t="shared" si="8"/>
      </c>
      <c r="I89" s="175">
        <f t="shared" si="8"/>
      </c>
      <c r="J89" s="221"/>
      <c r="K89" s="222"/>
      <c r="L89" s="222"/>
      <c r="M89" s="222"/>
      <c r="N89" s="223"/>
    </row>
    <row r="90" spans="1:14" ht="13.5">
      <c r="A90" s="249"/>
      <c r="B90" s="252"/>
      <c r="C90" s="171"/>
      <c r="D90" s="204"/>
      <c r="E90" s="205"/>
      <c r="F90" s="8"/>
      <c r="G90" s="8"/>
      <c r="H90" s="175">
        <f t="shared" si="8"/>
      </c>
      <c r="I90" s="175">
        <f t="shared" si="8"/>
      </c>
      <c r="J90" s="221"/>
      <c r="K90" s="222"/>
      <c r="L90" s="222"/>
      <c r="M90" s="222"/>
      <c r="N90" s="223"/>
    </row>
    <row r="91" spans="1:14" ht="13.5">
      <c r="A91" s="249"/>
      <c r="B91" s="252"/>
      <c r="C91" s="171"/>
      <c r="D91" s="204"/>
      <c r="E91" s="205"/>
      <c r="F91" s="8"/>
      <c r="G91" s="8"/>
      <c r="H91" s="175">
        <f>IF(D91="","",D91*F91)</f>
      </c>
      <c r="I91" s="175">
        <f>IF(E91="","",E91*G91)</f>
      </c>
      <c r="J91" s="221"/>
      <c r="K91" s="222"/>
      <c r="L91" s="222"/>
      <c r="M91" s="222"/>
      <c r="N91" s="223"/>
    </row>
    <row r="92" spans="1:14" ht="13.5">
      <c r="A92" s="249"/>
      <c r="B92" s="252"/>
      <c r="C92" s="171"/>
      <c r="D92" s="204"/>
      <c r="E92" s="205"/>
      <c r="F92" s="8"/>
      <c r="G92" s="8"/>
      <c r="H92" s="175">
        <f t="shared" si="8"/>
      </c>
      <c r="I92" s="175">
        <f t="shared" si="8"/>
      </c>
      <c r="J92" s="221"/>
      <c r="K92" s="222"/>
      <c r="L92" s="222"/>
      <c r="M92" s="222"/>
      <c r="N92" s="223"/>
    </row>
    <row r="93" spans="1:14" ht="13.5">
      <c r="A93" s="249"/>
      <c r="B93" s="252"/>
      <c r="C93" s="171"/>
      <c r="D93" s="204"/>
      <c r="E93" s="205"/>
      <c r="F93" s="8"/>
      <c r="G93" s="8"/>
      <c r="H93" s="175">
        <f t="shared" si="8"/>
      </c>
      <c r="I93" s="175">
        <f t="shared" si="8"/>
      </c>
      <c r="J93" s="221"/>
      <c r="K93" s="222"/>
      <c r="L93" s="222"/>
      <c r="M93" s="222"/>
      <c r="N93" s="223"/>
    </row>
    <row r="94" spans="1:14" ht="13.5">
      <c r="A94" s="249"/>
      <c r="B94" s="252"/>
      <c r="C94" s="171"/>
      <c r="D94" s="204"/>
      <c r="E94" s="205"/>
      <c r="F94" s="8"/>
      <c r="G94" s="8"/>
      <c r="H94" s="175">
        <f t="shared" si="8"/>
      </c>
      <c r="I94" s="175">
        <f t="shared" si="8"/>
      </c>
      <c r="J94" s="221"/>
      <c r="K94" s="222"/>
      <c r="L94" s="222"/>
      <c r="M94" s="222"/>
      <c r="N94" s="223"/>
    </row>
    <row r="95" spans="1:14" ht="13.5">
      <c r="A95" s="249"/>
      <c r="B95" s="252"/>
      <c r="C95" s="171"/>
      <c r="D95" s="204"/>
      <c r="E95" s="205"/>
      <c r="F95" s="8"/>
      <c r="G95" s="8"/>
      <c r="H95" s="175">
        <f t="shared" si="8"/>
      </c>
      <c r="I95" s="175">
        <f t="shared" si="8"/>
      </c>
      <c r="J95" s="221"/>
      <c r="K95" s="222"/>
      <c r="L95" s="222"/>
      <c r="M95" s="222"/>
      <c r="N95" s="223"/>
    </row>
    <row r="96" spans="1:14" ht="13.5">
      <c r="A96" s="249"/>
      <c r="B96" s="252"/>
      <c r="C96" s="171"/>
      <c r="D96" s="204"/>
      <c r="E96" s="205"/>
      <c r="F96" s="8"/>
      <c r="G96" s="8"/>
      <c r="H96" s="175">
        <f t="shared" si="8"/>
      </c>
      <c r="I96" s="175">
        <f t="shared" si="8"/>
      </c>
      <c r="J96" s="221"/>
      <c r="K96" s="222"/>
      <c r="L96" s="222"/>
      <c r="M96" s="222"/>
      <c r="N96" s="223"/>
    </row>
    <row r="97" spans="1:14" ht="13.5">
      <c r="A97" s="249"/>
      <c r="B97" s="252"/>
      <c r="C97" s="171"/>
      <c r="D97" s="204"/>
      <c r="E97" s="205"/>
      <c r="F97" s="8"/>
      <c r="G97" s="8"/>
      <c r="H97" s="175">
        <f t="shared" si="8"/>
      </c>
      <c r="I97" s="175">
        <f t="shared" si="8"/>
      </c>
      <c r="J97" s="221"/>
      <c r="K97" s="222"/>
      <c r="L97" s="222"/>
      <c r="M97" s="222"/>
      <c r="N97" s="223"/>
    </row>
    <row r="98" spans="1:14" ht="13.5">
      <c r="A98" s="249"/>
      <c r="B98" s="252"/>
      <c r="C98" s="171"/>
      <c r="D98" s="204"/>
      <c r="E98" s="205"/>
      <c r="F98" s="8"/>
      <c r="G98" s="8"/>
      <c r="H98" s="175">
        <f t="shared" si="8"/>
      </c>
      <c r="I98" s="175">
        <f t="shared" si="8"/>
      </c>
      <c r="J98" s="221"/>
      <c r="K98" s="222"/>
      <c r="L98" s="222"/>
      <c r="M98" s="222"/>
      <c r="N98" s="223"/>
    </row>
    <row r="99" spans="1:14" ht="13.5">
      <c r="A99" s="249"/>
      <c r="B99" s="253"/>
      <c r="C99" s="98"/>
      <c r="D99" s="204"/>
      <c r="E99" s="205"/>
      <c r="F99" s="8"/>
      <c r="G99" s="8"/>
      <c r="H99" s="175">
        <f t="shared" si="8"/>
      </c>
      <c r="I99" s="175">
        <f t="shared" si="8"/>
      </c>
      <c r="J99" s="221"/>
      <c r="K99" s="222"/>
      <c r="L99" s="222"/>
      <c r="M99" s="222"/>
      <c r="N99" s="223"/>
    </row>
    <row r="100" spans="1:14" ht="13.5">
      <c r="A100" s="249"/>
      <c r="B100" s="362"/>
      <c r="C100" s="363"/>
      <c r="D100" s="16" t="s">
        <v>5</v>
      </c>
      <c r="E100" s="84"/>
      <c r="F100" s="10" t="s">
        <v>5</v>
      </c>
      <c r="G100" s="11"/>
      <c r="H100" s="206">
        <f>IF(COUNT(H101:H112)=0,"",SUM(H101:H112))</f>
      </c>
      <c r="I100" s="206">
        <f>IF(COUNT(I101:I112)=0,"",SUM(I101:I112))</f>
      </c>
      <c r="J100" s="221"/>
      <c r="K100" s="222"/>
      <c r="L100" s="222"/>
      <c r="M100" s="222"/>
      <c r="N100" s="223"/>
    </row>
    <row r="101" spans="1:14" ht="13.5">
      <c r="A101" s="249"/>
      <c r="B101" s="252"/>
      <c r="C101" s="171"/>
      <c r="D101" s="204"/>
      <c r="E101" s="205"/>
      <c r="F101" s="8"/>
      <c r="G101" s="8"/>
      <c r="H101" s="175">
        <f aca="true" t="shared" si="9" ref="H101:H112">IF(D101="","",D101*F101)</f>
      </c>
      <c r="I101" s="175">
        <f aca="true" t="shared" si="10" ref="I101:I112">IF(E101="","",E101*G101)</f>
      </c>
      <c r="J101" s="221"/>
      <c r="K101" s="222"/>
      <c r="L101" s="222"/>
      <c r="M101" s="222"/>
      <c r="N101" s="223"/>
    </row>
    <row r="102" spans="1:14" ht="13.5">
      <c r="A102" s="249"/>
      <c r="B102" s="252"/>
      <c r="C102" s="171"/>
      <c r="D102" s="204"/>
      <c r="E102" s="205"/>
      <c r="F102" s="8"/>
      <c r="G102" s="8"/>
      <c r="H102" s="175">
        <f t="shared" si="9"/>
      </c>
      <c r="I102" s="175">
        <f t="shared" si="10"/>
      </c>
      <c r="J102" s="221"/>
      <c r="K102" s="222"/>
      <c r="L102" s="222"/>
      <c r="M102" s="222"/>
      <c r="N102" s="223"/>
    </row>
    <row r="103" spans="1:14" ht="13.5">
      <c r="A103" s="249"/>
      <c r="B103" s="252"/>
      <c r="C103" s="171"/>
      <c r="D103" s="204"/>
      <c r="E103" s="205"/>
      <c r="F103" s="8"/>
      <c r="G103" s="8"/>
      <c r="H103" s="175">
        <f t="shared" si="9"/>
      </c>
      <c r="I103" s="175">
        <f t="shared" si="10"/>
      </c>
      <c r="J103" s="221"/>
      <c r="K103" s="222"/>
      <c r="L103" s="222"/>
      <c r="M103" s="222"/>
      <c r="N103" s="223"/>
    </row>
    <row r="104" spans="1:14" ht="13.5">
      <c r="A104" s="249"/>
      <c r="B104" s="252"/>
      <c r="C104" s="171"/>
      <c r="D104" s="204"/>
      <c r="E104" s="205"/>
      <c r="F104" s="8"/>
      <c r="G104" s="8"/>
      <c r="H104" s="175">
        <f t="shared" si="9"/>
      </c>
      <c r="I104" s="175">
        <f t="shared" si="10"/>
      </c>
      <c r="J104" s="221"/>
      <c r="K104" s="222"/>
      <c r="L104" s="222"/>
      <c r="M104" s="222"/>
      <c r="N104" s="223"/>
    </row>
    <row r="105" spans="1:14" ht="13.5">
      <c r="A105" s="249"/>
      <c r="B105" s="252"/>
      <c r="C105" s="171"/>
      <c r="D105" s="204"/>
      <c r="E105" s="205"/>
      <c r="F105" s="8"/>
      <c r="G105" s="8"/>
      <c r="H105" s="175">
        <f t="shared" si="9"/>
      </c>
      <c r="I105" s="175">
        <f t="shared" si="10"/>
      </c>
      <c r="J105" s="221"/>
      <c r="K105" s="222"/>
      <c r="L105" s="222"/>
      <c r="M105" s="222"/>
      <c r="N105" s="223"/>
    </row>
    <row r="106" spans="1:14" ht="13.5">
      <c r="A106" s="249"/>
      <c r="B106" s="252"/>
      <c r="C106" s="171"/>
      <c r="D106" s="204"/>
      <c r="E106" s="205"/>
      <c r="F106" s="8"/>
      <c r="G106" s="8"/>
      <c r="H106" s="175">
        <f t="shared" si="9"/>
      </c>
      <c r="I106" s="175">
        <f t="shared" si="10"/>
      </c>
      <c r="J106" s="221"/>
      <c r="K106" s="222"/>
      <c r="L106" s="222"/>
      <c r="M106" s="222"/>
      <c r="N106" s="223"/>
    </row>
    <row r="107" spans="1:14" ht="13.5">
      <c r="A107" s="249"/>
      <c r="B107" s="252"/>
      <c r="C107" s="171"/>
      <c r="D107" s="204"/>
      <c r="E107" s="205"/>
      <c r="F107" s="8"/>
      <c r="G107" s="8"/>
      <c r="H107" s="175">
        <f t="shared" si="9"/>
      </c>
      <c r="I107" s="175">
        <f t="shared" si="10"/>
      </c>
      <c r="J107" s="221"/>
      <c r="K107" s="222"/>
      <c r="L107" s="222"/>
      <c r="M107" s="222"/>
      <c r="N107" s="223"/>
    </row>
    <row r="108" spans="1:14" ht="13.5">
      <c r="A108" s="249"/>
      <c r="B108" s="252"/>
      <c r="C108" s="171"/>
      <c r="D108" s="204"/>
      <c r="E108" s="205"/>
      <c r="F108" s="8"/>
      <c r="G108" s="8"/>
      <c r="H108" s="175">
        <f t="shared" si="9"/>
      </c>
      <c r="I108" s="175">
        <f t="shared" si="10"/>
      </c>
      <c r="J108" s="221"/>
      <c r="K108" s="222"/>
      <c r="L108" s="222"/>
      <c r="M108" s="222"/>
      <c r="N108" s="223"/>
    </row>
    <row r="109" spans="1:14" ht="13.5">
      <c r="A109" s="249"/>
      <c r="B109" s="252"/>
      <c r="C109" s="171"/>
      <c r="D109" s="204"/>
      <c r="E109" s="205"/>
      <c r="F109" s="8"/>
      <c r="G109" s="8"/>
      <c r="H109" s="175">
        <f t="shared" si="9"/>
      </c>
      <c r="I109" s="175">
        <f t="shared" si="10"/>
      </c>
      <c r="J109" s="221"/>
      <c r="K109" s="222"/>
      <c r="L109" s="222"/>
      <c r="M109" s="222"/>
      <c r="N109" s="223"/>
    </row>
    <row r="110" spans="1:14" ht="13.5">
      <c r="A110" s="249"/>
      <c r="B110" s="252"/>
      <c r="C110" s="171"/>
      <c r="D110" s="204"/>
      <c r="E110" s="205"/>
      <c r="F110" s="8"/>
      <c r="G110" s="8"/>
      <c r="H110" s="175">
        <f t="shared" si="9"/>
      </c>
      <c r="I110" s="175">
        <f t="shared" si="10"/>
      </c>
      <c r="J110" s="221"/>
      <c r="K110" s="222"/>
      <c r="L110" s="222"/>
      <c r="M110" s="222"/>
      <c r="N110" s="223"/>
    </row>
    <row r="111" spans="1:14" ht="13.5">
      <c r="A111" s="249"/>
      <c r="B111" s="252"/>
      <c r="C111" s="98"/>
      <c r="D111" s="204"/>
      <c r="E111" s="205"/>
      <c r="F111" s="8"/>
      <c r="G111" s="8"/>
      <c r="H111" s="175">
        <f t="shared" si="9"/>
      </c>
      <c r="I111" s="175">
        <f t="shared" si="10"/>
      </c>
      <c r="J111" s="221"/>
      <c r="K111" s="222"/>
      <c r="L111" s="222"/>
      <c r="M111" s="222"/>
      <c r="N111" s="223"/>
    </row>
    <row r="112" spans="1:14" ht="13.5">
      <c r="A112" s="249"/>
      <c r="B112" s="253"/>
      <c r="C112" s="98"/>
      <c r="D112" s="204"/>
      <c r="E112" s="205"/>
      <c r="F112" s="8"/>
      <c r="G112" s="8"/>
      <c r="H112" s="175">
        <f t="shared" si="9"/>
      </c>
      <c r="I112" s="175">
        <f t="shared" si="10"/>
      </c>
      <c r="J112" s="221"/>
      <c r="K112" s="222"/>
      <c r="L112" s="222"/>
      <c r="M112" s="222"/>
      <c r="N112" s="223"/>
    </row>
    <row r="113" spans="1:14" ht="13.5">
      <c r="A113" s="359"/>
      <c r="B113" s="360"/>
      <c r="C113" s="361"/>
      <c r="D113" s="338" t="s">
        <v>31</v>
      </c>
      <c r="E113" s="339"/>
      <c r="F113" s="339"/>
      <c r="G113" s="340"/>
      <c r="H113" s="207">
        <f>IF(COUNT(H85,H100)=0,"",SUM(H85,H100))</f>
      </c>
      <c r="I113" s="208">
        <f>IF(COUNT(I85,I100)=0,"",SUM(I85,I100))</f>
      </c>
      <c r="J113" s="221"/>
      <c r="K113" s="222"/>
      <c r="L113" s="222"/>
      <c r="M113" s="222"/>
      <c r="N113" s="223"/>
    </row>
    <row r="114" spans="1:14" ht="13.5">
      <c r="A114" s="333"/>
      <c r="B114" s="333"/>
      <c r="C114" s="333"/>
      <c r="D114" s="334" t="s">
        <v>89</v>
      </c>
      <c r="E114" s="334"/>
      <c r="F114" s="334"/>
      <c r="G114" s="334" t="s">
        <v>90</v>
      </c>
      <c r="H114" s="335"/>
      <c r="I114" s="335"/>
      <c r="J114" s="221"/>
      <c r="K114" s="222"/>
      <c r="L114" s="222"/>
      <c r="M114" s="222"/>
      <c r="N114" s="223"/>
    </row>
    <row r="115" spans="1:14" ht="13.5">
      <c r="A115" s="148" t="s">
        <v>32</v>
      </c>
      <c r="B115" s="149"/>
      <c r="C115" s="149"/>
      <c r="D115" s="336">
        <f>IF(COUNT(H82,H113)=0,"",SUM(H82,H113))</f>
      </c>
      <c r="E115" s="331"/>
      <c r="F115" s="331"/>
      <c r="G115" s="331">
        <f>IF(COUNT(I82,I113)=0,"",SUM(I82,I113))</f>
      </c>
      <c r="H115" s="331"/>
      <c r="I115" s="331"/>
      <c r="J115" s="221"/>
      <c r="K115" s="222"/>
      <c r="L115" s="222"/>
      <c r="M115" s="222"/>
      <c r="N115" s="223"/>
    </row>
    <row r="116" spans="1:14" ht="13.5">
      <c r="A116" s="150" t="s">
        <v>10</v>
      </c>
      <c r="B116" s="151"/>
      <c r="C116" s="151"/>
      <c r="D116" s="337">
        <f>IF(D115="","",ROUNDDOWN(D115*I1/100,3))</f>
      </c>
      <c r="E116" s="332"/>
      <c r="F116" s="332"/>
      <c r="G116" s="332">
        <f>IF(G115="","",ROUNDDOWN(G115*I1/100,3))</f>
      </c>
      <c r="H116" s="332"/>
      <c r="I116" s="332"/>
      <c r="J116" s="221"/>
      <c r="K116" s="222"/>
      <c r="L116" s="222"/>
      <c r="M116" s="222"/>
      <c r="N116" s="223"/>
    </row>
    <row r="117" spans="1:14" ht="13.5">
      <c r="A117" s="152" t="s">
        <v>11</v>
      </c>
      <c r="B117" s="153"/>
      <c r="C117" s="153"/>
      <c r="D117" s="328" t="s">
        <v>75</v>
      </c>
      <c r="E117" s="282"/>
      <c r="F117" s="282"/>
      <c r="G117" s="321" t="s">
        <v>75</v>
      </c>
      <c r="H117" s="321"/>
      <c r="I117" s="321"/>
      <c r="J117" s="221"/>
      <c r="K117" s="222"/>
      <c r="L117" s="222"/>
      <c r="M117" s="222"/>
      <c r="N117" s="223"/>
    </row>
    <row r="118" spans="1:14" ht="13.5">
      <c r="A118" s="154" t="s">
        <v>12</v>
      </c>
      <c r="B118" s="155"/>
      <c r="C118" s="155"/>
      <c r="D118" s="329">
        <f>IF(COUNT(D115:D116)=0,"",SUM(D115:D116))</f>
      </c>
      <c r="E118" s="330"/>
      <c r="F118" s="330"/>
      <c r="G118" s="330">
        <f>IF(COUNT(G115:G116)=0,"",SUM(G115:G116))</f>
      </c>
      <c r="H118" s="330"/>
      <c r="I118" s="330"/>
      <c r="J118" s="224"/>
      <c r="K118" s="225"/>
      <c r="L118" s="225"/>
      <c r="M118" s="225"/>
      <c r="N118" s="226"/>
    </row>
    <row r="119" spans="2:14" ht="14.25">
      <c r="B119" s="2"/>
      <c r="C119" s="1"/>
      <c r="D119" s="1"/>
      <c r="E119" s="1"/>
      <c r="F119" s="1"/>
      <c r="G119" s="1"/>
      <c r="H119" s="99" t="s">
        <v>62</v>
      </c>
      <c r="I119" s="92"/>
      <c r="J119" s="375" t="s">
        <v>97</v>
      </c>
      <c r="K119" s="375"/>
      <c r="L119" s="1"/>
      <c r="M119" s="1"/>
      <c r="N119" s="1"/>
    </row>
    <row r="120" spans="2:14" s="406" customFormat="1" ht="14.25">
      <c r="B120" s="2"/>
      <c r="C120" s="407"/>
      <c r="D120" s="407"/>
      <c r="E120" s="407"/>
      <c r="F120" s="407"/>
      <c r="G120" s="407"/>
      <c r="H120" s="99"/>
      <c r="I120" s="408"/>
      <c r="J120" s="405"/>
      <c r="K120" s="405"/>
      <c r="L120" s="407"/>
      <c r="M120" s="409" t="s">
        <v>98</v>
      </c>
      <c r="N120" s="407"/>
    </row>
    <row r="121" spans="1:14" ht="13.5">
      <c r="A121" s="100" t="s">
        <v>63</v>
      </c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6" ht="13.5">
      <c r="A122" s="12" t="s">
        <v>33</v>
      </c>
      <c r="P122" s="409"/>
    </row>
    <row r="123" ht="13.5">
      <c r="A123" s="2" t="s">
        <v>6</v>
      </c>
    </row>
    <row r="124" ht="13.5">
      <c r="A124" s="2" t="s">
        <v>13</v>
      </c>
    </row>
    <row r="125" ht="13.5">
      <c r="A125" s="2" t="s">
        <v>7</v>
      </c>
    </row>
  </sheetData>
  <sheetProtection password="A4DE" sheet="1"/>
  <mergeCells count="70">
    <mergeCell ref="J119:K119"/>
    <mergeCell ref="B83:I83"/>
    <mergeCell ref="B84:I84"/>
    <mergeCell ref="F7:G7"/>
    <mergeCell ref="H7:I7"/>
    <mergeCell ref="B9:C9"/>
    <mergeCell ref="J6:J8"/>
    <mergeCell ref="B20:C20"/>
    <mergeCell ref="D7:E7"/>
    <mergeCell ref="D6:I6"/>
    <mergeCell ref="B85:C85"/>
    <mergeCell ref="A4:M4"/>
    <mergeCell ref="A5:M5"/>
    <mergeCell ref="B82:C82"/>
    <mergeCell ref="A68:A84"/>
    <mergeCell ref="B21:B29"/>
    <mergeCell ref="D65:I65"/>
    <mergeCell ref="B41:C41"/>
    <mergeCell ref="B42:B51"/>
    <mergeCell ref="B52:C52"/>
    <mergeCell ref="B31:B40"/>
    <mergeCell ref="B73:B76"/>
    <mergeCell ref="A6:C8"/>
    <mergeCell ref="B68:C68"/>
    <mergeCell ref="B69:B71"/>
    <mergeCell ref="A63:M63"/>
    <mergeCell ref="A65:C67"/>
    <mergeCell ref="J65:J67"/>
    <mergeCell ref="D66:E66"/>
    <mergeCell ref="F66:G66"/>
    <mergeCell ref="A9:A58"/>
    <mergeCell ref="A85:A113"/>
    <mergeCell ref="B86:B99"/>
    <mergeCell ref="B101:B112"/>
    <mergeCell ref="B113:C113"/>
    <mergeCell ref="B100:C100"/>
    <mergeCell ref="B53:B58"/>
    <mergeCell ref="B30:C30"/>
    <mergeCell ref="B10:B19"/>
    <mergeCell ref="B77:C77"/>
    <mergeCell ref="B78:B81"/>
    <mergeCell ref="B72:C72"/>
    <mergeCell ref="M6:N7"/>
    <mergeCell ref="J10:N19"/>
    <mergeCell ref="J21:N29"/>
    <mergeCell ref="J31:N40"/>
    <mergeCell ref="J42:N51"/>
    <mergeCell ref="J53:N58"/>
    <mergeCell ref="K6:L7"/>
    <mergeCell ref="H66:I66"/>
    <mergeCell ref="J69:N71"/>
    <mergeCell ref="J73:N76"/>
    <mergeCell ref="J78:N81"/>
    <mergeCell ref="J85:N118"/>
    <mergeCell ref="M83:N83"/>
    <mergeCell ref="M84:N84"/>
    <mergeCell ref="K65:L66"/>
    <mergeCell ref="M65:N66"/>
    <mergeCell ref="A114:C114"/>
    <mergeCell ref="D114:F114"/>
    <mergeCell ref="G114:I114"/>
    <mergeCell ref="D115:F115"/>
    <mergeCell ref="D116:F116"/>
    <mergeCell ref="D113:G113"/>
    <mergeCell ref="D117:F117"/>
    <mergeCell ref="D118:F118"/>
    <mergeCell ref="G115:I115"/>
    <mergeCell ref="G116:I116"/>
    <mergeCell ref="G117:I117"/>
    <mergeCell ref="G118:I118"/>
  </mergeCells>
  <printOptions/>
  <pageMargins left="0.9055118110236221" right="0.5118110236220472" top="0.7874015748031497" bottom="0.5511811023622047" header="0.31496062992125984" footer="0.31496062992125984"/>
  <pageSetup horizontalDpi="600" verticalDpi="600" orientation="landscape" paperSize="8" scale="90" r:id="rId1"/>
  <rowBreaks count="1" manualBreakCount="1">
    <brk id="59" max="13" man="1"/>
  </rowBreaks>
  <ignoredErrors>
    <ignoredError sqref="H20:I20 H30:I30 H41:I41 H52:I52 I72 I77 I100" formula="1"/>
    <ignoredError sqref="D116 G1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127"/>
  <sheetViews>
    <sheetView showGridLines="0" view="pageBreakPreview" zoomScaleSheetLayoutView="100" zoomScalePageLayoutView="0" workbookViewId="0" topLeftCell="F55">
      <selection activeCell="L64" sqref="L64"/>
    </sheetView>
  </sheetViews>
  <sheetFormatPr defaultColWidth="9.140625" defaultRowHeight="15"/>
  <cols>
    <col min="1" max="2" width="4.28125" style="0" customWidth="1"/>
    <col min="3" max="3" width="56.140625" style="0" customWidth="1"/>
    <col min="4" max="5" width="16.140625" style="0" customWidth="1"/>
    <col min="6" max="7" width="8.57421875" style="0" customWidth="1"/>
    <col min="8" max="9" width="15.8515625" style="0" customWidth="1"/>
    <col min="10" max="10" width="11.00390625" style="0" customWidth="1"/>
    <col min="11" max="12" width="14.00390625" style="0" customWidth="1"/>
    <col min="13" max="14" width="13.421875" style="0" customWidth="1"/>
    <col min="15" max="17" width="4.421875" style="0" customWidth="1"/>
    <col min="18" max="18" width="11.57421875" style="0" customWidth="1"/>
  </cols>
  <sheetData>
    <row r="1" spans="9:11" ht="15">
      <c r="I1" t="s">
        <v>83</v>
      </c>
      <c r="J1">
        <v>5</v>
      </c>
      <c r="K1" s="118" t="s">
        <v>84</v>
      </c>
    </row>
    <row r="2" spans="1:18" ht="15">
      <c r="A2" s="39" t="s">
        <v>68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N2" s="55" t="s">
        <v>49</v>
      </c>
      <c r="O2" s="1"/>
      <c r="P2" s="1"/>
      <c r="R2" s="19"/>
    </row>
    <row r="3" spans="1:18" ht="15">
      <c r="A3" s="39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"/>
      <c r="P3" s="1"/>
      <c r="R3" s="19"/>
    </row>
    <row r="4" spans="1:18" ht="20.25">
      <c r="A4" s="295" t="s">
        <v>0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113"/>
      <c r="O4" s="1"/>
      <c r="P4" s="1"/>
      <c r="R4" s="19"/>
    </row>
    <row r="5" spans="1:18" ht="15.75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7"/>
      <c r="N5" s="125"/>
      <c r="O5" s="1"/>
      <c r="P5" s="1"/>
      <c r="R5" s="19"/>
    </row>
    <row r="6" spans="1:18" ht="56.25" customHeight="1">
      <c r="A6" s="303" t="s">
        <v>1</v>
      </c>
      <c r="B6" s="304"/>
      <c r="C6" s="305"/>
      <c r="D6" s="312" t="s">
        <v>23</v>
      </c>
      <c r="E6" s="374"/>
      <c r="F6" s="374"/>
      <c r="G6" s="374"/>
      <c r="H6" s="374"/>
      <c r="I6" s="313"/>
      <c r="J6" s="301" t="s">
        <v>24</v>
      </c>
      <c r="K6" s="312" t="s">
        <v>59</v>
      </c>
      <c r="L6" s="313"/>
      <c r="M6" s="388" t="s">
        <v>25</v>
      </c>
      <c r="N6" s="388"/>
      <c r="O6" s="20"/>
      <c r="P6" s="20"/>
      <c r="Q6" s="21"/>
      <c r="R6" s="19"/>
    </row>
    <row r="7" spans="1:18" ht="15">
      <c r="A7" s="306"/>
      <c r="B7" s="307"/>
      <c r="C7" s="308"/>
      <c r="D7" s="316" t="s">
        <v>2</v>
      </c>
      <c r="E7" s="317"/>
      <c r="F7" s="72" t="s">
        <v>3</v>
      </c>
      <c r="G7" s="73"/>
      <c r="H7" s="342" t="s">
        <v>26</v>
      </c>
      <c r="I7" s="384"/>
      <c r="J7" s="367"/>
      <c r="K7" s="341"/>
      <c r="L7" s="320"/>
      <c r="M7" s="389"/>
      <c r="N7" s="389"/>
      <c r="O7" s="20"/>
      <c r="P7" s="20"/>
      <c r="Q7" s="21"/>
      <c r="R7" s="19"/>
    </row>
    <row r="8" spans="1:18" ht="15">
      <c r="A8" s="309"/>
      <c r="B8" s="310"/>
      <c r="C8" s="311"/>
      <c r="D8" s="109" t="s">
        <v>65</v>
      </c>
      <c r="E8" s="110" t="s">
        <v>66</v>
      </c>
      <c r="F8" s="111" t="s">
        <v>65</v>
      </c>
      <c r="G8" s="112" t="s">
        <v>66</v>
      </c>
      <c r="H8" s="112" t="s">
        <v>65</v>
      </c>
      <c r="I8" s="69" t="s">
        <v>66</v>
      </c>
      <c r="J8" s="302"/>
      <c r="K8" s="132" t="s">
        <v>65</v>
      </c>
      <c r="L8" s="91" t="s">
        <v>66</v>
      </c>
      <c r="M8" s="132" t="s">
        <v>65</v>
      </c>
      <c r="N8" s="91" t="s">
        <v>66</v>
      </c>
      <c r="O8" s="20"/>
      <c r="P8" s="20"/>
      <c r="Q8" s="21"/>
      <c r="R8" s="19"/>
    </row>
    <row r="9" spans="1:20" ht="13.5" customHeight="1">
      <c r="A9" s="284" t="s">
        <v>22</v>
      </c>
      <c r="B9" s="286" t="s">
        <v>34</v>
      </c>
      <c r="C9" s="287"/>
      <c r="D9" s="105" t="s">
        <v>5</v>
      </c>
      <c r="E9" s="106"/>
      <c r="F9" s="11" t="s">
        <v>5</v>
      </c>
      <c r="G9" s="11"/>
      <c r="H9" s="107">
        <f>IF(COUNT(H10:H19)=0,"",SUM(H10:H19))</f>
        <v>769387</v>
      </c>
      <c r="I9" s="107">
        <f>IF(COUNT(I10:I19)=0,"",SUM(I10:I19))</f>
        <v>760301.084</v>
      </c>
      <c r="J9" s="108" t="s">
        <v>50</v>
      </c>
      <c r="K9" s="145">
        <f>IF(H9="","",H9)</f>
        <v>769387</v>
      </c>
      <c r="L9" s="122">
        <f>IF(I9="","",IF(H9-I9&gt;0,I9,H9))</f>
        <v>760301.084</v>
      </c>
      <c r="M9" s="168">
        <v>309518.5</v>
      </c>
      <c r="N9" s="169">
        <v>306489.367</v>
      </c>
      <c r="O9" s="20"/>
      <c r="P9" s="20"/>
      <c r="Q9" s="21"/>
      <c r="R9" s="30"/>
      <c r="S9">
        <f>IF($J9="×",K9,"")</f>
      </c>
      <c r="T9">
        <f>IF($J9="×",L9,"")</f>
      </c>
    </row>
    <row r="10" spans="1:18" ht="15">
      <c r="A10" s="285"/>
      <c r="B10" s="288"/>
      <c r="C10" s="52" t="s">
        <v>35</v>
      </c>
      <c r="D10" s="22">
        <v>350000</v>
      </c>
      <c r="E10" s="62">
        <v>348123.123</v>
      </c>
      <c r="F10" s="8">
        <v>2</v>
      </c>
      <c r="G10" s="8">
        <v>2</v>
      </c>
      <c r="H10" s="26">
        <f>IF(D10="","",D10*F10)</f>
        <v>700000</v>
      </c>
      <c r="I10" s="26">
        <f>IF(E10="","",E10*G10)</f>
        <v>696246.246</v>
      </c>
      <c r="J10" s="239"/>
      <c r="K10" s="240"/>
      <c r="L10" s="240"/>
      <c r="M10" s="240"/>
      <c r="N10" s="241"/>
      <c r="O10" s="20"/>
      <c r="P10" s="20"/>
      <c r="Q10" s="21"/>
      <c r="R10" s="30"/>
    </row>
    <row r="11" spans="1:18" ht="15">
      <c r="A11" s="285"/>
      <c r="B11" s="288"/>
      <c r="C11" s="52" t="s">
        <v>36</v>
      </c>
      <c r="D11" s="22">
        <v>15000</v>
      </c>
      <c r="E11" s="62">
        <v>14667.249</v>
      </c>
      <c r="F11" s="8">
        <v>1</v>
      </c>
      <c r="G11" s="8">
        <v>1</v>
      </c>
      <c r="H11" s="26">
        <f aca="true" t="shared" si="0" ref="H11:I19">IF(D11="","",D11*F11)</f>
        <v>15000</v>
      </c>
      <c r="I11" s="26">
        <f t="shared" si="0"/>
        <v>14667.249</v>
      </c>
      <c r="J11" s="239"/>
      <c r="K11" s="240"/>
      <c r="L11" s="240"/>
      <c r="M11" s="240"/>
      <c r="N11" s="241"/>
      <c r="O11" s="20"/>
      <c r="P11" s="20"/>
      <c r="Q11" s="21"/>
      <c r="R11" s="30"/>
    </row>
    <row r="12" spans="1:18" ht="15">
      <c r="A12" s="285"/>
      <c r="B12" s="288"/>
      <c r="C12" s="52" t="s">
        <v>37</v>
      </c>
      <c r="D12" s="22">
        <v>54387</v>
      </c>
      <c r="E12" s="62">
        <v>49387.589</v>
      </c>
      <c r="F12" s="8">
        <v>1</v>
      </c>
      <c r="G12" s="8">
        <v>1</v>
      </c>
      <c r="H12" s="26">
        <f t="shared" si="0"/>
        <v>54387</v>
      </c>
      <c r="I12" s="26">
        <f t="shared" si="0"/>
        <v>49387.589</v>
      </c>
      <c r="J12" s="239"/>
      <c r="K12" s="240"/>
      <c r="L12" s="240"/>
      <c r="M12" s="240"/>
      <c r="N12" s="241"/>
      <c r="O12" s="1"/>
      <c r="P12" s="1"/>
      <c r="R12" s="30"/>
    </row>
    <row r="13" spans="1:18" ht="15">
      <c r="A13" s="285"/>
      <c r="B13" s="288"/>
      <c r="C13" s="52"/>
      <c r="D13" s="22"/>
      <c r="E13" s="62"/>
      <c r="F13" s="8"/>
      <c r="G13" s="8"/>
      <c r="H13" s="26">
        <f t="shared" si="0"/>
      </c>
      <c r="I13" s="26">
        <f t="shared" si="0"/>
      </c>
      <c r="J13" s="239"/>
      <c r="K13" s="240"/>
      <c r="L13" s="240"/>
      <c r="M13" s="240"/>
      <c r="N13" s="241"/>
      <c r="O13" s="1"/>
      <c r="P13" s="1"/>
      <c r="R13" s="30"/>
    </row>
    <row r="14" spans="1:18" ht="15">
      <c r="A14" s="285"/>
      <c r="B14" s="288"/>
      <c r="C14" s="3"/>
      <c r="D14" s="22"/>
      <c r="E14" s="62"/>
      <c r="F14" s="8"/>
      <c r="G14" s="8"/>
      <c r="H14" s="26">
        <f t="shared" si="0"/>
      </c>
      <c r="I14" s="26">
        <f t="shared" si="0"/>
      </c>
      <c r="J14" s="239"/>
      <c r="K14" s="240"/>
      <c r="L14" s="240"/>
      <c r="M14" s="240"/>
      <c r="N14" s="241"/>
      <c r="O14" s="1"/>
      <c r="P14" s="1"/>
      <c r="R14" s="19"/>
    </row>
    <row r="15" spans="1:18" ht="15">
      <c r="A15" s="285"/>
      <c r="B15" s="288"/>
      <c r="C15" s="3"/>
      <c r="D15" s="22"/>
      <c r="E15" s="62"/>
      <c r="F15" s="8"/>
      <c r="G15" s="8"/>
      <c r="H15" s="26">
        <f t="shared" si="0"/>
      </c>
      <c r="I15" s="26">
        <f t="shared" si="0"/>
      </c>
      <c r="J15" s="239"/>
      <c r="K15" s="240"/>
      <c r="L15" s="240"/>
      <c r="M15" s="240"/>
      <c r="N15" s="241"/>
      <c r="O15" s="1"/>
      <c r="P15" s="1"/>
      <c r="R15" s="19"/>
    </row>
    <row r="16" spans="1:18" ht="15">
      <c r="A16" s="285"/>
      <c r="B16" s="288"/>
      <c r="C16" s="3"/>
      <c r="D16" s="22"/>
      <c r="E16" s="62"/>
      <c r="F16" s="8"/>
      <c r="G16" s="8"/>
      <c r="H16" s="26">
        <f t="shared" si="0"/>
      </c>
      <c r="I16" s="26">
        <f t="shared" si="0"/>
      </c>
      <c r="J16" s="239"/>
      <c r="K16" s="240"/>
      <c r="L16" s="240"/>
      <c r="M16" s="240"/>
      <c r="N16" s="241"/>
      <c r="O16" s="1"/>
      <c r="P16" s="1"/>
      <c r="R16" s="19"/>
    </row>
    <row r="17" spans="1:16" ht="15">
      <c r="A17" s="285"/>
      <c r="B17" s="288"/>
      <c r="C17" s="3"/>
      <c r="D17" s="22"/>
      <c r="E17" s="62"/>
      <c r="F17" s="8"/>
      <c r="G17" s="8"/>
      <c r="H17" s="26">
        <f t="shared" si="0"/>
      </c>
      <c r="I17" s="26">
        <f t="shared" si="0"/>
      </c>
      <c r="J17" s="239"/>
      <c r="K17" s="240"/>
      <c r="L17" s="240"/>
      <c r="M17" s="240"/>
      <c r="N17" s="241"/>
      <c r="O17" s="1"/>
      <c r="P17" s="1"/>
    </row>
    <row r="18" spans="1:14" ht="15">
      <c r="A18" s="285"/>
      <c r="B18" s="288"/>
      <c r="C18" s="3"/>
      <c r="D18" s="22"/>
      <c r="E18" s="62"/>
      <c r="F18" s="8"/>
      <c r="G18" s="8"/>
      <c r="H18" s="26">
        <f t="shared" si="0"/>
      </c>
      <c r="I18" s="26">
        <f t="shared" si="0"/>
      </c>
      <c r="J18" s="239"/>
      <c r="K18" s="240"/>
      <c r="L18" s="240"/>
      <c r="M18" s="240"/>
      <c r="N18" s="241"/>
    </row>
    <row r="19" spans="1:14" ht="15">
      <c r="A19" s="285"/>
      <c r="B19" s="289"/>
      <c r="C19" s="3"/>
      <c r="D19" s="22"/>
      <c r="E19" s="62"/>
      <c r="F19" s="8"/>
      <c r="G19" s="8"/>
      <c r="H19" s="26">
        <f t="shared" si="0"/>
      </c>
      <c r="I19" s="26">
        <f t="shared" si="0"/>
      </c>
      <c r="J19" s="239"/>
      <c r="K19" s="240"/>
      <c r="L19" s="240"/>
      <c r="M19" s="240"/>
      <c r="N19" s="241"/>
    </row>
    <row r="20" spans="1:20" ht="15">
      <c r="A20" s="285"/>
      <c r="B20" s="290" t="s">
        <v>38</v>
      </c>
      <c r="C20" s="291"/>
      <c r="D20" s="29" t="s">
        <v>5</v>
      </c>
      <c r="E20" s="63"/>
      <c r="F20" s="15" t="s">
        <v>5</v>
      </c>
      <c r="G20" s="15"/>
      <c r="H20" s="27">
        <f>IF(COUNT(H21:H29)=0,"",SUM(H21:H29))</f>
        <v>159167</v>
      </c>
      <c r="I20" s="27">
        <f>IF(COUNT(I21:I29)=0,"",SUM(I21:I29))</f>
        <v>195387.34699999998</v>
      </c>
      <c r="J20" s="56" t="s">
        <v>51</v>
      </c>
      <c r="K20" s="124">
        <f>IF(H20="","",H20)</f>
        <v>159167</v>
      </c>
      <c r="L20" s="127">
        <f>IF(I20="","",IF(H20-I20&gt;0,I20,H20))</f>
        <v>159167</v>
      </c>
      <c r="M20" s="135"/>
      <c r="N20" s="136"/>
      <c r="S20">
        <f>IF($J20="×",K20,"")</f>
      </c>
      <c r="T20">
        <f>IF($J20="×",L20,"")</f>
      </c>
    </row>
    <row r="21" spans="1:14" ht="15">
      <c r="A21" s="285"/>
      <c r="B21" s="292"/>
      <c r="C21" s="52" t="s">
        <v>39</v>
      </c>
      <c r="D21" s="22">
        <v>95000</v>
      </c>
      <c r="E21" s="62">
        <v>90123.123</v>
      </c>
      <c r="F21" s="8">
        <v>1</v>
      </c>
      <c r="G21" s="8">
        <v>1</v>
      </c>
      <c r="H21" s="26">
        <f>IF(D21="","",D21*F21)</f>
        <v>95000</v>
      </c>
      <c r="I21" s="26">
        <f aca="true" t="shared" si="1" ref="I21:I40">IF(E21="","",E21*G21)</f>
        <v>90123.123</v>
      </c>
      <c r="J21" s="239"/>
      <c r="K21" s="240"/>
      <c r="L21" s="240"/>
      <c r="M21" s="240"/>
      <c r="N21" s="241"/>
    </row>
    <row r="22" spans="1:14" ht="15">
      <c r="A22" s="285"/>
      <c r="B22" s="292"/>
      <c r="C22" s="52" t="s">
        <v>36</v>
      </c>
      <c r="D22" s="22">
        <v>18433</v>
      </c>
      <c r="E22" s="62">
        <v>19843.367</v>
      </c>
      <c r="F22" s="8">
        <v>1</v>
      </c>
      <c r="G22" s="8">
        <v>3</v>
      </c>
      <c r="H22" s="26">
        <f aca="true" t="shared" si="2" ref="H22:H29">IF(D22="","",D22*F22)</f>
        <v>18433</v>
      </c>
      <c r="I22" s="26">
        <f t="shared" si="1"/>
        <v>59530.100999999995</v>
      </c>
      <c r="J22" s="239"/>
      <c r="K22" s="240"/>
      <c r="L22" s="240"/>
      <c r="M22" s="240"/>
      <c r="N22" s="241"/>
    </row>
    <row r="23" spans="1:14" ht="15">
      <c r="A23" s="285"/>
      <c r="B23" s="292"/>
      <c r="C23" s="52" t="s">
        <v>37</v>
      </c>
      <c r="D23" s="22">
        <v>45734</v>
      </c>
      <c r="E23" s="62">
        <v>45734.123</v>
      </c>
      <c r="F23" s="8">
        <v>1</v>
      </c>
      <c r="G23" s="8">
        <v>1</v>
      </c>
      <c r="H23" s="26">
        <f t="shared" si="2"/>
        <v>45734</v>
      </c>
      <c r="I23" s="26">
        <f t="shared" si="1"/>
        <v>45734.123</v>
      </c>
      <c r="J23" s="239"/>
      <c r="K23" s="240"/>
      <c r="L23" s="240"/>
      <c r="M23" s="240"/>
      <c r="N23" s="241"/>
    </row>
    <row r="24" spans="1:14" ht="15">
      <c r="A24" s="285"/>
      <c r="B24" s="292"/>
      <c r="C24" s="5"/>
      <c r="D24" s="22"/>
      <c r="E24" s="62"/>
      <c r="F24" s="8"/>
      <c r="G24" s="8"/>
      <c r="H24" s="26">
        <f t="shared" si="2"/>
      </c>
      <c r="I24" s="26">
        <f t="shared" si="1"/>
      </c>
      <c r="J24" s="239"/>
      <c r="K24" s="240"/>
      <c r="L24" s="240"/>
      <c r="M24" s="240"/>
      <c r="N24" s="241"/>
    </row>
    <row r="25" spans="1:14" ht="15">
      <c r="A25" s="285"/>
      <c r="B25" s="292"/>
      <c r="C25" s="5"/>
      <c r="D25" s="22"/>
      <c r="E25" s="62"/>
      <c r="F25" s="8"/>
      <c r="G25" s="8"/>
      <c r="H25" s="26">
        <f t="shared" si="2"/>
      </c>
      <c r="I25" s="26">
        <f t="shared" si="1"/>
      </c>
      <c r="J25" s="239"/>
      <c r="K25" s="240"/>
      <c r="L25" s="240"/>
      <c r="M25" s="240"/>
      <c r="N25" s="241"/>
    </row>
    <row r="26" spans="1:14" ht="15">
      <c r="A26" s="285"/>
      <c r="B26" s="292"/>
      <c r="C26" s="5"/>
      <c r="D26" s="22"/>
      <c r="E26" s="62"/>
      <c r="F26" s="8"/>
      <c r="G26" s="8"/>
      <c r="H26" s="26">
        <f t="shared" si="2"/>
      </c>
      <c r="I26" s="26">
        <f t="shared" si="1"/>
      </c>
      <c r="J26" s="239"/>
      <c r="K26" s="240"/>
      <c r="L26" s="240"/>
      <c r="M26" s="240"/>
      <c r="N26" s="241"/>
    </row>
    <row r="27" spans="1:14" ht="15">
      <c r="A27" s="285"/>
      <c r="B27" s="292"/>
      <c r="C27" s="5"/>
      <c r="D27" s="22"/>
      <c r="E27" s="62"/>
      <c r="F27" s="8"/>
      <c r="G27" s="8"/>
      <c r="H27" s="26">
        <f t="shared" si="2"/>
      </c>
      <c r="I27" s="26">
        <f t="shared" si="1"/>
      </c>
      <c r="J27" s="239"/>
      <c r="K27" s="240"/>
      <c r="L27" s="240"/>
      <c r="M27" s="240"/>
      <c r="N27" s="241"/>
    </row>
    <row r="28" spans="1:14" ht="15">
      <c r="A28" s="285"/>
      <c r="B28" s="292"/>
      <c r="C28" s="5"/>
      <c r="D28" s="22"/>
      <c r="E28" s="62"/>
      <c r="F28" s="8"/>
      <c r="G28" s="8"/>
      <c r="H28" s="26">
        <f t="shared" si="2"/>
      </c>
      <c r="I28" s="26">
        <f t="shared" si="1"/>
      </c>
      <c r="J28" s="239"/>
      <c r="K28" s="240"/>
      <c r="L28" s="240"/>
      <c r="M28" s="240"/>
      <c r="N28" s="241"/>
    </row>
    <row r="29" spans="1:14" ht="15">
      <c r="A29" s="285"/>
      <c r="B29" s="293"/>
      <c r="C29" s="3"/>
      <c r="D29" s="22"/>
      <c r="E29" s="62"/>
      <c r="F29" s="8"/>
      <c r="G29" s="8"/>
      <c r="H29" s="26">
        <f t="shared" si="2"/>
      </c>
      <c r="I29" s="26">
        <f t="shared" si="1"/>
      </c>
      <c r="J29" s="239"/>
      <c r="K29" s="240"/>
      <c r="L29" s="240"/>
      <c r="M29" s="240"/>
      <c r="N29" s="241"/>
    </row>
    <row r="30" spans="1:20" ht="13.5">
      <c r="A30" s="285"/>
      <c r="B30" s="290" t="s">
        <v>40</v>
      </c>
      <c r="C30" s="291"/>
      <c r="D30" s="29" t="s">
        <v>5</v>
      </c>
      <c r="E30" s="63"/>
      <c r="F30" s="15" t="s">
        <v>5</v>
      </c>
      <c r="G30" s="15"/>
      <c r="H30" s="27">
        <f>IF(COUNT(H31:H40)=0,"",SUM(H31:H40))</f>
        <v>50000.7</v>
      </c>
      <c r="I30" s="27">
        <f>IF(COUNT(I31:I40)=0,"",SUM(I31:I40))</f>
        <v>48487.569</v>
      </c>
      <c r="J30" s="56" t="s">
        <v>52</v>
      </c>
      <c r="K30" s="76">
        <f>IF(H30="","",H30)</f>
        <v>50000.7</v>
      </c>
      <c r="L30" s="127">
        <f>IF(I30="","",IF(H30-I30&gt;0,I30,H30))</f>
        <v>48487.569</v>
      </c>
      <c r="M30" s="135"/>
      <c r="N30" s="136"/>
      <c r="S30">
        <f>IF($J30="×",K30,"")</f>
        <v>50000.7</v>
      </c>
      <c r="T30">
        <f>IF($J30="×",L30,"")</f>
        <v>48487.569</v>
      </c>
    </row>
    <row r="31" spans="1:14" ht="13.5">
      <c r="A31" s="285"/>
      <c r="B31" s="288"/>
      <c r="C31" s="52" t="s">
        <v>41</v>
      </c>
      <c r="D31" s="22">
        <v>50000.7</v>
      </c>
      <c r="E31" s="62">
        <v>48487.569</v>
      </c>
      <c r="F31" s="8">
        <v>1</v>
      </c>
      <c r="G31" s="8">
        <v>1</v>
      </c>
      <c r="H31" s="26">
        <f>IF(D31="","",D31*F31)</f>
        <v>50000.7</v>
      </c>
      <c r="I31" s="26">
        <f t="shared" si="1"/>
        <v>48487.569</v>
      </c>
      <c r="J31" s="230"/>
      <c r="K31" s="231"/>
      <c r="L31" s="231"/>
      <c r="M31" s="231"/>
      <c r="N31" s="232"/>
    </row>
    <row r="32" spans="1:14" ht="13.5">
      <c r="A32" s="285"/>
      <c r="B32" s="288"/>
      <c r="C32" s="3"/>
      <c r="D32" s="22"/>
      <c r="E32" s="62"/>
      <c r="F32" s="8"/>
      <c r="G32" s="8"/>
      <c r="H32" s="26">
        <f aca="true" t="shared" si="3" ref="H32:H40">IF(D32="","",D32*F32)</f>
      </c>
      <c r="I32" s="26">
        <f t="shared" si="1"/>
      </c>
      <c r="J32" s="230"/>
      <c r="K32" s="231"/>
      <c r="L32" s="231"/>
      <c r="M32" s="231"/>
      <c r="N32" s="232"/>
    </row>
    <row r="33" spans="1:14" ht="13.5">
      <c r="A33" s="285"/>
      <c r="B33" s="288"/>
      <c r="C33" s="3"/>
      <c r="D33" s="22"/>
      <c r="E33" s="62"/>
      <c r="F33" s="8"/>
      <c r="G33" s="8"/>
      <c r="H33" s="26">
        <f t="shared" si="3"/>
      </c>
      <c r="I33" s="26">
        <f t="shared" si="1"/>
      </c>
      <c r="J33" s="230"/>
      <c r="K33" s="231"/>
      <c r="L33" s="231"/>
      <c r="M33" s="231"/>
      <c r="N33" s="232"/>
    </row>
    <row r="34" spans="1:14" ht="13.5">
      <c r="A34" s="285"/>
      <c r="B34" s="288"/>
      <c r="C34" s="3"/>
      <c r="D34" s="22"/>
      <c r="E34" s="62"/>
      <c r="F34" s="8"/>
      <c r="G34" s="8"/>
      <c r="H34" s="26">
        <f t="shared" si="3"/>
      </c>
      <c r="I34" s="26">
        <f t="shared" si="1"/>
      </c>
      <c r="J34" s="230"/>
      <c r="K34" s="231"/>
      <c r="L34" s="231"/>
      <c r="M34" s="231"/>
      <c r="N34" s="232"/>
    </row>
    <row r="35" spans="1:14" ht="13.5">
      <c r="A35" s="285"/>
      <c r="B35" s="288"/>
      <c r="C35" s="3"/>
      <c r="D35" s="22"/>
      <c r="E35" s="62"/>
      <c r="F35" s="8"/>
      <c r="G35" s="8"/>
      <c r="H35" s="26">
        <f t="shared" si="3"/>
      </c>
      <c r="I35" s="26">
        <f t="shared" si="1"/>
      </c>
      <c r="J35" s="230"/>
      <c r="K35" s="231"/>
      <c r="L35" s="231"/>
      <c r="M35" s="231"/>
      <c r="N35" s="232"/>
    </row>
    <row r="36" spans="1:14" ht="13.5">
      <c r="A36" s="285"/>
      <c r="B36" s="288"/>
      <c r="C36" s="3"/>
      <c r="D36" s="22"/>
      <c r="E36" s="62"/>
      <c r="F36" s="8"/>
      <c r="G36" s="8"/>
      <c r="H36" s="26">
        <f t="shared" si="3"/>
      </c>
      <c r="I36" s="26">
        <f t="shared" si="1"/>
      </c>
      <c r="J36" s="230"/>
      <c r="K36" s="231"/>
      <c r="L36" s="231"/>
      <c r="M36" s="231"/>
      <c r="N36" s="232"/>
    </row>
    <row r="37" spans="1:14" ht="13.5">
      <c r="A37" s="285"/>
      <c r="B37" s="288"/>
      <c r="C37" s="3"/>
      <c r="D37" s="22"/>
      <c r="E37" s="62"/>
      <c r="F37" s="8"/>
      <c r="G37" s="8"/>
      <c r="H37" s="26">
        <f t="shared" si="3"/>
      </c>
      <c r="I37" s="26">
        <f t="shared" si="1"/>
      </c>
      <c r="J37" s="230"/>
      <c r="K37" s="231"/>
      <c r="L37" s="231"/>
      <c r="M37" s="231"/>
      <c r="N37" s="232"/>
    </row>
    <row r="38" spans="1:14" ht="13.5">
      <c r="A38" s="285"/>
      <c r="B38" s="288"/>
      <c r="C38" s="3"/>
      <c r="D38" s="22"/>
      <c r="E38" s="62"/>
      <c r="F38" s="8"/>
      <c r="G38" s="8"/>
      <c r="H38" s="26">
        <f t="shared" si="3"/>
      </c>
      <c r="I38" s="26">
        <f t="shared" si="1"/>
      </c>
      <c r="J38" s="230"/>
      <c r="K38" s="231"/>
      <c r="L38" s="231"/>
      <c r="M38" s="231"/>
      <c r="N38" s="232"/>
    </row>
    <row r="39" spans="1:14" ht="13.5">
      <c r="A39" s="285"/>
      <c r="B39" s="288"/>
      <c r="C39" s="3"/>
      <c r="D39" s="22"/>
      <c r="E39" s="62"/>
      <c r="F39" s="8"/>
      <c r="G39" s="8"/>
      <c r="H39" s="26">
        <f t="shared" si="3"/>
      </c>
      <c r="I39" s="26">
        <f t="shared" si="1"/>
      </c>
      <c r="J39" s="230"/>
      <c r="K39" s="231"/>
      <c r="L39" s="231"/>
      <c r="M39" s="231"/>
      <c r="N39" s="232"/>
    </row>
    <row r="40" spans="1:14" ht="13.5">
      <c r="A40" s="285"/>
      <c r="B40" s="289"/>
      <c r="C40" s="3"/>
      <c r="D40" s="22"/>
      <c r="E40" s="62"/>
      <c r="F40" s="8"/>
      <c r="G40" s="8"/>
      <c r="H40" s="26">
        <f t="shared" si="3"/>
      </c>
      <c r="I40" s="26">
        <f t="shared" si="1"/>
      </c>
      <c r="J40" s="230"/>
      <c r="K40" s="231"/>
      <c r="L40" s="231"/>
      <c r="M40" s="231"/>
      <c r="N40" s="232"/>
    </row>
    <row r="41" spans="1:20" ht="13.5">
      <c r="A41" s="285"/>
      <c r="B41" s="290"/>
      <c r="C41" s="291"/>
      <c r="D41" s="29" t="s">
        <v>5</v>
      </c>
      <c r="E41" s="63"/>
      <c r="F41" s="15" t="s">
        <v>5</v>
      </c>
      <c r="G41" s="15"/>
      <c r="H41" s="27">
        <f>IF(COUNT(H42:H56)=0,"",SUM(H42:H56))</f>
      </c>
      <c r="I41" s="27">
        <f>IF(COUNT(I42:I56)=0,"",SUM(I42:I56))</f>
      </c>
      <c r="J41" s="56" t="s">
        <v>53</v>
      </c>
      <c r="K41" s="76">
        <f>IF(H41="","",H41)</f>
      </c>
      <c r="L41" s="127">
        <f>IF(I41="","",IF(H41-I41&gt;0,I41,H41))</f>
      </c>
      <c r="M41" s="135"/>
      <c r="N41" s="136"/>
      <c r="S41">
        <f>IF($J41="×",K41,"")</f>
      </c>
      <c r="T41">
        <f>IF($J41="×",L41,"")</f>
      </c>
    </row>
    <row r="42" spans="1:14" ht="13.5">
      <c r="A42" s="285"/>
      <c r="B42" s="288"/>
      <c r="C42" s="52"/>
      <c r="D42" s="22"/>
      <c r="E42" s="62"/>
      <c r="F42" s="8"/>
      <c r="G42" s="8"/>
      <c r="H42" s="26">
        <f aca="true" t="shared" si="4" ref="H42:I56">IF(D42="","",D42*F42)</f>
      </c>
      <c r="I42" s="26">
        <f t="shared" si="4"/>
      </c>
      <c r="J42" s="230"/>
      <c r="K42" s="231"/>
      <c r="L42" s="231"/>
      <c r="M42" s="231"/>
      <c r="N42" s="232"/>
    </row>
    <row r="43" spans="1:14" ht="13.5">
      <c r="A43" s="285"/>
      <c r="B43" s="288"/>
      <c r="C43" s="4"/>
      <c r="D43" s="22"/>
      <c r="E43" s="62"/>
      <c r="F43" s="8"/>
      <c r="G43" s="8"/>
      <c r="H43" s="26">
        <f t="shared" si="4"/>
      </c>
      <c r="I43" s="26">
        <f t="shared" si="4"/>
      </c>
      <c r="J43" s="230"/>
      <c r="K43" s="231"/>
      <c r="L43" s="231"/>
      <c r="M43" s="231"/>
      <c r="N43" s="232"/>
    </row>
    <row r="44" spans="1:14" ht="13.5">
      <c r="A44" s="285"/>
      <c r="B44" s="288"/>
      <c r="C44" s="4"/>
      <c r="D44" s="22"/>
      <c r="E44" s="62"/>
      <c r="F44" s="8"/>
      <c r="G44" s="8"/>
      <c r="H44" s="26">
        <f t="shared" si="4"/>
      </c>
      <c r="I44" s="26">
        <f t="shared" si="4"/>
      </c>
      <c r="J44" s="230"/>
      <c r="K44" s="231"/>
      <c r="L44" s="231"/>
      <c r="M44" s="231"/>
      <c r="N44" s="232"/>
    </row>
    <row r="45" spans="1:14" ht="13.5">
      <c r="A45" s="285"/>
      <c r="B45" s="288"/>
      <c r="C45" s="4"/>
      <c r="D45" s="22"/>
      <c r="E45" s="62"/>
      <c r="F45" s="8"/>
      <c r="G45" s="8"/>
      <c r="H45" s="26">
        <f t="shared" si="4"/>
      </c>
      <c r="I45" s="26">
        <f t="shared" si="4"/>
      </c>
      <c r="J45" s="230"/>
      <c r="K45" s="231"/>
      <c r="L45" s="231"/>
      <c r="M45" s="231"/>
      <c r="N45" s="232"/>
    </row>
    <row r="46" spans="1:14" ht="13.5">
      <c r="A46" s="285"/>
      <c r="B46" s="288"/>
      <c r="C46" s="4"/>
      <c r="D46" s="22"/>
      <c r="E46" s="62"/>
      <c r="F46" s="8"/>
      <c r="G46" s="8"/>
      <c r="H46" s="26">
        <f t="shared" si="4"/>
      </c>
      <c r="I46" s="26">
        <f t="shared" si="4"/>
      </c>
      <c r="J46" s="230"/>
      <c r="K46" s="231"/>
      <c r="L46" s="231"/>
      <c r="M46" s="231"/>
      <c r="N46" s="232"/>
    </row>
    <row r="47" spans="1:14" ht="13.5">
      <c r="A47" s="285"/>
      <c r="B47" s="288"/>
      <c r="C47" s="4"/>
      <c r="D47" s="22"/>
      <c r="E47" s="62"/>
      <c r="F47" s="8"/>
      <c r="G47" s="8"/>
      <c r="H47" s="26">
        <f t="shared" si="4"/>
      </c>
      <c r="I47" s="26">
        <f t="shared" si="4"/>
      </c>
      <c r="J47" s="230"/>
      <c r="K47" s="231"/>
      <c r="L47" s="231"/>
      <c r="M47" s="231"/>
      <c r="N47" s="232"/>
    </row>
    <row r="48" spans="1:14" ht="13.5">
      <c r="A48" s="285"/>
      <c r="B48" s="288"/>
      <c r="C48" s="4"/>
      <c r="D48" s="22"/>
      <c r="E48" s="62"/>
      <c r="F48" s="8"/>
      <c r="G48" s="8"/>
      <c r="H48" s="26">
        <f t="shared" si="4"/>
      </c>
      <c r="I48" s="26">
        <f t="shared" si="4"/>
      </c>
      <c r="J48" s="230"/>
      <c r="K48" s="231"/>
      <c r="L48" s="231"/>
      <c r="M48" s="231"/>
      <c r="N48" s="232"/>
    </row>
    <row r="49" spans="1:14" ht="13.5">
      <c r="A49" s="285"/>
      <c r="B49" s="288"/>
      <c r="C49" s="4"/>
      <c r="D49" s="22"/>
      <c r="E49" s="62"/>
      <c r="F49" s="8"/>
      <c r="G49" s="8"/>
      <c r="H49" s="26">
        <f t="shared" si="4"/>
      </c>
      <c r="I49" s="26">
        <f t="shared" si="4"/>
      </c>
      <c r="J49" s="230"/>
      <c r="K49" s="231"/>
      <c r="L49" s="231"/>
      <c r="M49" s="231"/>
      <c r="N49" s="232"/>
    </row>
    <row r="50" spans="1:14" ht="13.5">
      <c r="A50" s="285"/>
      <c r="B50" s="288"/>
      <c r="C50" s="4"/>
      <c r="D50" s="22"/>
      <c r="E50" s="62"/>
      <c r="F50" s="8"/>
      <c r="G50" s="8"/>
      <c r="H50" s="26">
        <f t="shared" si="4"/>
      </c>
      <c r="I50" s="26">
        <f t="shared" si="4"/>
      </c>
      <c r="J50" s="230"/>
      <c r="K50" s="231"/>
      <c r="L50" s="231"/>
      <c r="M50" s="231"/>
      <c r="N50" s="232"/>
    </row>
    <row r="51" spans="1:14" ht="13.5">
      <c r="A51" s="285"/>
      <c r="B51" s="288"/>
      <c r="C51" s="4"/>
      <c r="D51" s="22"/>
      <c r="E51" s="62"/>
      <c r="F51" s="8"/>
      <c r="G51" s="8"/>
      <c r="H51" s="26">
        <f t="shared" si="4"/>
      </c>
      <c r="I51" s="26">
        <f t="shared" si="4"/>
      </c>
      <c r="J51" s="230"/>
      <c r="K51" s="231"/>
      <c r="L51" s="231"/>
      <c r="M51" s="231"/>
      <c r="N51" s="232"/>
    </row>
    <row r="52" spans="1:14" ht="13.5">
      <c r="A52" s="285"/>
      <c r="B52" s="288"/>
      <c r="C52" s="4"/>
      <c r="D52" s="22"/>
      <c r="E52" s="62"/>
      <c r="F52" s="8"/>
      <c r="G52" s="8"/>
      <c r="H52" s="26">
        <f t="shared" si="4"/>
      </c>
      <c r="I52" s="26">
        <f t="shared" si="4"/>
      </c>
      <c r="J52" s="230"/>
      <c r="K52" s="231"/>
      <c r="L52" s="231"/>
      <c r="M52" s="231"/>
      <c r="N52" s="232"/>
    </row>
    <row r="53" spans="1:14" ht="13.5">
      <c r="A53" s="285"/>
      <c r="B53" s="288"/>
      <c r="C53" s="4"/>
      <c r="D53" s="22"/>
      <c r="E53" s="62"/>
      <c r="F53" s="8"/>
      <c r="G53" s="8"/>
      <c r="H53" s="26">
        <f t="shared" si="4"/>
      </c>
      <c r="I53" s="26">
        <f t="shared" si="4"/>
      </c>
      <c r="J53" s="230"/>
      <c r="K53" s="231"/>
      <c r="L53" s="231"/>
      <c r="M53" s="231"/>
      <c r="N53" s="232"/>
    </row>
    <row r="54" spans="1:14" ht="13.5">
      <c r="A54" s="285"/>
      <c r="B54" s="288"/>
      <c r="C54" s="4"/>
      <c r="D54" s="22"/>
      <c r="E54" s="62"/>
      <c r="F54" s="8"/>
      <c r="G54" s="8"/>
      <c r="H54" s="26">
        <f t="shared" si="4"/>
      </c>
      <c r="I54" s="26">
        <f t="shared" si="4"/>
      </c>
      <c r="J54" s="230"/>
      <c r="K54" s="231"/>
      <c r="L54" s="231"/>
      <c r="M54" s="231"/>
      <c r="N54" s="232"/>
    </row>
    <row r="55" spans="1:14" ht="13.5">
      <c r="A55" s="285"/>
      <c r="B55" s="288"/>
      <c r="C55" s="4"/>
      <c r="D55" s="22"/>
      <c r="E55" s="62"/>
      <c r="F55" s="8"/>
      <c r="G55" s="8"/>
      <c r="H55" s="26">
        <f t="shared" si="4"/>
      </c>
      <c r="I55" s="26">
        <f t="shared" si="4"/>
      </c>
      <c r="J55" s="230"/>
      <c r="K55" s="231"/>
      <c r="L55" s="231"/>
      <c r="M55" s="231"/>
      <c r="N55" s="232"/>
    </row>
    <row r="56" spans="1:14" ht="13.5">
      <c r="A56" s="285"/>
      <c r="B56" s="289"/>
      <c r="C56" s="3"/>
      <c r="D56" s="22"/>
      <c r="E56" s="62"/>
      <c r="F56" s="8"/>
      <c r="G56" s="8"/>
      <c r="H56" s="26">
        <f t="shared" si="4"/>
      </c>
      <c r="I56" s="26">
        <f t="shared" si="4"/>
      </c>
      <c r="J56" s="230"/>
      <c r="K56" s="231"/>
      <c r="L56" s="231"/>
      <c r="M56" s="231"/>
      <c r="N56" s="232"/>
    </row>
    <row r="57" spans="1:20" ht="13.5">
      <c r="A57" s="285"/>
      <c r="B57" s="394"/>
      <c r="C57" s="291"/>
      <c r="D57" s="29" t="s">
        <v>5</v>
      </c>
      <c r="E57" s="63"/>
      <c r="F57" s="15" t="s">
        <v>5</v>
      </c>
      <c r="G57" s="15"/>
      <c r="H57" s="27">
        <f>IF(COUNT(H58:H63)=0,"",SUM(H58:H63))</f>
      </c>
      <c r="I57" s="27">
        <f>IF(COUNT(I58:I63)=0,"",SUM(I58:I63))</f>
      </c>
      <c r="J57" s="18"/>
      <c r="K57" s="76">
        <f>IF(H57="","",H57)</f>
      </c>
      <c r="L57" s="127">
        <f>IF(I57="","",IF(H57-I57&gt;0,I57,H57))</f>
      </c>
      <c r="M57" s="135"/>
      <c r="N57" s="136"/>
      <c r="S57">
        <f>IF($J57="×",K57,"")</f>
      </c>
      <c r="T57">
        <f>IF($J57="×",L57,"")</f>
      </c>
    </row>
    <row r="58" spans="1:14" ht="13.5">
      <c r="A58" s="285"/>
      <c r="B58" s="288"/>
      <c r="C58" s="5"/>
      <c r="D58" s="22"/>
      <c r="E58" s="62"/>
      <c r="F58" s="8"/>
      <c r="G58" s="8"/>
      <c r="H58" s="26">
        <f aca="true" t="shared" si="5" ref="H58:I63">IF(D58="","",D58*F58)</f>
      </c>
      <c r="I58" s="26">
        <f t="shared" si="5"/>
      </c>
      <c r="J58" s="230"/>
      <c r="K58" s="231"/>
      <c r="L58" s="231"/>
      <c r="M58" s="231"/>
      <c r="N58" s="232"/>
    </row>
    <row r="59" spans="1:14" ht="13.5">
      <c r="A59" s="285"/>
      <c r="B59" s="288"/>
      <c r="C59" s="5"/>
      <c r="D59" s="22"/>
      <c r="E59" s="62"/>
      <c r="F59" s="8"/>
      <c r="G59" s="8"/>
      <c r="H59" s="26">
        <f t="shared" si="5"/>
      </c>
      <c r="I59" s="26">
        <f t="shared" si="5"/>
      </c>
      <c r="J59" s="230"/>
      <c r="K59" s="231"/>
      <c r="L59" s="231"/>
      <c r="M59" s="231"/>
      <c r="N59" s="232"/>
    </row>
    <row r="60" spans="1:14" ht="13.5">
      <c r="A60" s="285"/>
      <c r="B60" s="288"/>
      <c r="C60" s="5"/>
      <c r="D60" s="22"/>
      <c r="E60" s="62"/>
      <c r="F60" s="8"/>
      <c r="G60" s="8"/>
      <c r="H60" s="26">
        <f t="shared" si="5"/>
      </c>
      <c r="I60" s="26">
        <f t="shared" si="5"/>
      </c>
      <c r="J60" s="230"/>
      <c r="K60" s="231"/>
      <c r="L60" s="231"/>
      <c r="M60" s="231"/>
      <c r="N60" s="232"/>
    </row>
    <row r="61" spans="1:14" ht="13.5">
      <c r="A61" s="285"/>
      <c r="B61" s="288"/>
      <c r="C61" s="5"/>
      <c r="D61" s="22"/>
      <c r="E61" s="62"/>
      <c r="F61" s="8"/>
      <c r="G61" s="8"/>
      <c r="H61" s="26">
        <f t="shared" si="5"/>
      </c>
      <c r="I61" s="26">
        <f t="shared" si="5"/>
      </c>
      <c r="J61" s="230"/>
      <c r="K61" s="231"/>
      <c r="L61" s="231"/>
      <c r="M61" s="231"/>
      <c r="N61" s="232"/>
    </row>
    <row r="62" spans="1:14" ht="13.5">
      <c r="A62" s="285"/>
      <c r="B62" s="288"/>
      <c r="C62" s="5"/>
      <c r="D62" s="22"/>
      <c r="E62" s="62"/>
      <c r="F62" s="8"/>
      <c r="G62" s="8"/>
      <c r="H62" s="26">
        <f t="shared" si="5"/>
      </c>
      <c r="I62" s="26">
        <f t="shared" si="5"/>
      </c>
      <c r="J62" s="230"/>
      <c r="K62" s="231"/>
      <c r="L62" s="231"/>
      <c r="M62" s="231"/>
      <c r="N62" s="232"/>
    </row>
    <row r="63" spans="1:14" ht="13.5">
      <c r="A63" s="358"/>
      <c r="B63" s="364"/>
      <c r="C63" s="31"/>
      <c r="D63" s="32"/>
      <c r="E63" s="81"/>
      <c r="F63" s="33"/>
      <c r="G63" s="33"/>
      <c r="H63" s="34">
        <f t="shared" si="5"/>
      </c>
      <c r="I63" s="34">
        <f t="shared" si="5"/>
      </c>
      <c r="J63" s="355"/>
      <c r="K63" s="356"/>
      <c r="L63" s="356"/>
      <c r="M63" s="356"/>
      <c r="N63" s="357"/>
    </row>
    <row r="64" ht="13.5">
      <c r="M64" s="409" t="s">
        <v>98</v>
      </c>
    </row>
    <row r="65" ht="13.5">
      <c r="A65" t="str">
        <f>A2</f>
        <v>第8号様式：別紙</v>
      </c>
    </row>
    <row r="66" spans="1:15" ht="13.5">
      <c r="A66" t="str">
        <f>A3</f>
        <v>事業者名</v>
      </c>
      <c r="C66">
        <f>IF(C3="","",C3)</f>
      </c>
      <c r="O66" s="1"/>
    </row>
    <row r="67" spans="1:14" ht="20.25">
      <c r="A67" s="295" t="s">
        <v>8</v>
      </c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113"/>
    </row>
    <row r="68" spans="1:14" ht="13.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56.25" customHeight="1">
      <c r="A69" s="303" t="s">
        <v>1</v>
      </c>
      <c r="B69" s="304"/>
      <c r="C69" s="305"/>
      <c r="D69" s="312" t="s">
        <v>23</v>
      </c>
      <c r="E69" s="374"/>
      <c r="F69" s="374"/>
      <c r="G69" s="374"/>
      <c r="H69" s="374"/>
      <c r="I69" s="313"/>
      <c r="J69" s="301" t="s">
        <v>24</v>
      </c>
      <c r="K69" s="312" t="s">
        <v>59</v>
      </c>
      <c r="L69" s="313"/>
      <c r="M69" s="388" t="s">
        <v>25</v>
      </c>
      <c r="N69" s="388"/>
    </row>
    <row r="70" spans="1:14" ht="13.5">
      <c r="A70" s="306"/>
      <c r="B70" s="307"/>
      <c r="C70" s="308"/>
      <c r="D70" s="316" t="s">
        <v>2</v>
      </c>
      <c r="E70" s="317"/>
      <c r="F70" s="72" t="s">
        <v>3</v>
      </c>
      <c r="G70" s="73"/>
      <c r="H70" s="342" t="s">
        <v>26</v>
      </c>
      <c r="I70" s="384"/>
      <c r="J70" s="367"/>
      <c r="K70" s="341"/>
      <c r="L70" s="320"/>
      <c r="M70" s="389"/>
      <c r="N70" s="389"/>
    </row>
    <row r="71" spans="1:14" ht="13.5">
      <c r="A71" s="309"/>
      <c r="B71" s="310"/>
      <c r="C71" s="311"/>
      <c r="D71" s="109" t="s">
        <v>65</v>
      </c>
      <c r="E71" s="110" t="s">
        <v>66</v>
      </c>
      <c r="F71" s="111" t="s">
        <v>65</v>
      </c>
      <c r="G71" s="112" t="s">
        <v>66</v>
      </c>
      <c r="H71" s="112" t="s">
        <v>65</v>
      </c>
      <c r="I71" s="69" t="s">
        <v>66</v>
      </c>
      <c r="J71" s="302"/>
      <c r="K71" s="132" t="s">
        <v>65</v>
      </c>
      <c r="L71" s="91" t="s">
        <v>66</v>
      </c>
      <c r="M71" s="132" t="s">
        <v>65</v>
      </c>
      <c r="N71" s="91" t="s">
        <v>66</v>
      </c>
    </row>
    <row r="72" spans="1:20" ht="13.5" customHeight="1">
      <c r="A72" s="373" t="s">
        <v>4</v>
      </c>
      <c r="B72" s="401"/>
      <c r="C72" s="287"/>
      <c r="D72" s="40" t="s">
        <v>5</v>
      </c>
      <c r="E72" s="82"/>
      <c r="F72" s="41" t="s">
        <v>5</v>
      </c>
      <c r="G72" s="36"/>
      <c r="H72" s="27">
        <f>IF(COUNT(H73:H81)=0,"",SUM(H73:H81))</f>
      </c>
      <c r="I72" s="27">
        <f>IF(COUNT(I73:I81)=0,"",SUM(I73:I81))</f>
      </c>
      <c r="J72" s="146"/>
      <c r="K72" s="86">
        <f>IF(H72="","",H72)</f>
      </c>
      <c r="L72" s="122">
        <f>IF(I72="","",IF(H72-I72&gt;0,I72,H72))</f>
      </c>
      <c r="M72" s="133"/>
      <c r="N72" s="134"/>
      <c r="S72">
        <f>IF($J72="×",K72,"")</f>
      </c>
      <c r="T72">
        <f>IF($J72="×",L72,"")</f>
      </c>
    </row>
    <row r="73" spans="1:14" ht="13.5">
      <c r="A73" s="268"/>
      <c r="B73" s="288"/>
      <c r="C73" s="5"/>
      <c r="D73" s="22"/>
      <c r="E73" s="62"/>
      <c r="F73" s="8"/>
      <c r="G73" s="8"/>
      <c r="H73" s="26">
        <f>IF(D73="","",D73*F73)</f>
      </c>
      <c r="I73" s="26">
        <f>IF(E73="","",E73*G73)</f>
      </c>
      <c r="J73" s="385"/>
      <c r="K73" s="386"/>
      <c r="L73" s="386"/>
      <c r="M73" s="386"/>
      <c r="N73" s="387"/>
    </row>
    <row r="74" spans="1:14" ht="13.5">
      <c r="A74" s="268"/>
      <c r="B74" s="288"/>
      <c r="C74" s="5"/>
      <c r="D74" s="22"/>
      <c r="E74" s="62"/>
      <c r="F74" s="8"/>
      <c r="G74" s="8"/>
      <c r="H74" s="26">
        <f aca="true" t="shared" si="6" ref="H74:I81">IF(D74="","",D74*F74)</f>
      </c>
      <c r="I74" s="26">
        <f t="shared" si="6"/>
      </c>
      <c r="J74" s="385"/>
      <c r="K74" s="386"/>
      <c r="L74" s="386"/>
      <c r="M74" s="386"/>
      <c r="N74" s="387"/>
    </row>
    <row r="75" spans="1:14" ht="13.5">
      <c r="A75" s="268"/>
      <c r="B75" s="288"/>
      <c r="C75" s="5"/>
      <c r="D75" s="22"/>
      <c r="E75" s="62"/>
      <c r="F75" s="8"/>
      <c r="G75" s="8"/>
      <c r="H75" s="26">
        <f t="shared" si="6"/>
      </c>
      <c r="I75" s="26">
        <f t="shared" si="6"/>
      </c>
      <c r="J75" s="385"/>
      <c r="K75" s="386"/>
      <c r="L75" s="386"/>
      <c r="M75" s="386"/>
      <c r="N75" s="387"/>
    </row>
    <row r="76" spans="1:14" ht="13.5">
      <c r="A76" s="268"/>
      <c r="B76" s="288"/>
      <c r="C76" s="5"/>
      <c r="D76" s="22"/>
      <c r="E76" s="62"/>
      <c r="F76" s="8"/>
      <c r="G76" s="8"/>
      <c r="H76" s="26">
        <f t="shared" si="6"/>
      </c>
      <c r="I76" s="26">
        <f t="shared" si="6"/>
      </c>
      <c r="J76" s="385"/>
      <c r="K76" s="386"/>
      <c r="L76" s="386"/>
      <c r="M76" s="386"/>
      <c r="N76" s="387"/>
    </row>
    <row r="77" spans="1:14" ht="13.5">
      <c r="A77" s="268"/>
      <c r="B77" s="288"/>
      <c r="C77" s="5"/>
      <c r="D77" s="22"/>
      <c r="E77" s="62"/>
      <c r="F77" s="8"/>
      <c r="G77" s="8"/>
      <c r="H77" s="26">
        <f t="shared" si="6"/>
      </c>
      <c r="I77" s="26">
        <f t="shared" si="6"/>
      </c>
      <c r="J77" s="385"/>
      <c r="K77" s="386"/>
      <c r="L77" s="386"/>
      <c r="M77" s="386"/>
      <c r="N77" s="387"/>
    </row>
    <row r="78" spans="1:14" ht="13.5">
      <c r="A78" s="268"/>
      <c r="B78" s="288"/>
      <c r="C78" s="5"/>
      <c r="D78" s="22"/>
      <c r="E78" s="62"/>
      <c r="F78" s="8"/>
      <c r="G78" s="8"/>
      <c r="H78" s="26">
        <f t="shared" si="6"/>
      </c>
      <c r="I78" s="26">
        <f t="shared" si="6"/>
      </c>
      <c r="J78" s="385"/>
      <c r="K78" s="386"/>
      <c r="L78" s="386"/>
      <c r="M78" s="386"/>
      <c r="N78" s="387"/>
    </row>
    <row r="79" spans="1:14" ht="13.5">
      <c r="A79" s="268"/>
      <c r="B79" s="288"/>
      <c r="C79" s="5"/>
      <c r="D79" s="22"/>
      <c r="E79" s="62"/>
      <c r="F79" s="8"/>
      <c r="G79" s="8"/>
      <c r="H79" s="26">
        <f t="shared" si="6"/>
      </c>
      <c r="I79" s="26">
        <f t="shared" si="6"/>
      </c>
      <c r="J79" s="385"/>
      <c r="K79" s="386"/>
      <c r="L79" s="386"/>
      <c r="M79" s="386"/>
      <c r="N79" s="387"/>
    </row>
    <row r="80" spans="1:14" ht="13.5">
      <c r="A80" s="268"/>
      <c r="B80" s="288"/>
      <c r="C80" s="5"/>
      <c r="D80" s="22"/>
      <c r="E80" s="62"/>
      <c r="F80" s="8"/>
      <c r="G80" s="8"/>
      <c r="H80" s="26">
        <f t="shared" si="6"/>
      </c>
      <c r="I80" s="26">
        <f t="shared" si="6"/>
      </c>
      <c r="J80" s="385"/>
      <c r="K80" s="386"/>
      <c r="L80" s="386"/>
      <c r="M80" s="386"/>
      <c r="N80" s="387"/>
    </row>
    <row r="81" spans="1:14" ht="13.5">
      <c r="A81" s="268"/>
      <c r="B81" s="289"/>
      <c r="C81" s="3"/>
      <c r="D81" s="22"/>
      <c r="E81" s="62"/>
      <c r="F81" s="8"/>
      <c r="G81" s="8"/>
      <c r="H81" s="26">
        <f t="shared" si="6"/>
      </c>
      <c r="I81" s="26">
        <f t="shared" si="6"/>
      </c>
      <c r="J81" s="385"/>
      <c r="K81" s="386"/>
      <c r="L81" s="386"/>
      <c r="M81" s="386"/>
      <c r="N81" s="387"/>
    </row>
    <row r="82" spans="1:20" ht="13.5">
      <c r="A82" s="268"/>
      <c r="B82" s="394"/>
      <c r="C82" s="291"/>
      <c r="D82" s="29" t="s">
        <v>5</v>
      </c>
      <c r="E82" s="63"/>
      <c r="F82" s="15" t="s">
        <v>5</v>
      </c>
      <c r="G82" s="15"/>
      <c r="H82" s="27">
        <f>IF(COUNT(H83:H86)=0,"",SUM(H83:H86))</f>
      </c>
      <c r="I82" s="27">
        <f>IF(COUNT(I83:I86)=0,"",SUM(I83:I86))</f>
      </c>
      <c r="J82" s="147"/>
      <c r="K82" s="85">
        <f>IF(H82="","",H82)</f>
      </c>
      <c r="L82" s="127">
        <f>IF(I82="","",IF(H82-I82&gt;0,I82,H82))</f>
      </c>
      <c r="M82" s="135"/>
      <c r="N82" s="136"/>
      <c r="S82">
        <f>IF($J82="×",K82,"")</f>
      </c>
      <c r="T82">
        <f>IF($J82="×",L82,"")</f>
      </c>
    </row>
    <row r="83" spans="1:14" ht="13.5">
      <c r="A83" s="268"/>
      <c r="B83" s="288"/>
      <c r="C83" s="5"/>
      <c r="D83" s="22"/>
      <c r="E83" s="62"/>
      <c r="F83" s="8"/>
      <c r="G83" s="8"/>
      <c r="H83" s="26">
        <f aca="true" t="shared" si="7" ref="H83:I86">IF(D83="","",D83*F83)</f>
      </c>
      <c r="I83" s="26">
        <f t="shared" si="7"/>
      </c>
      <c r="J83" s="385"/>
      <c r="K83" s="386"/>
      <c r="L83" s="386"/>
      <c r="M83" s="386"/>
      <c r="N83" s="387"/>
    </row>
    <row r="84" spans="1:14" ht="13.5">
      <c r="A84" s="268"/>
      <c r="B84" s="288"/>
      <c r="C84" s="5"/>
      <c r="D84" s="22"/>
      <c r="E84" s="62"/>
      <c r="F84" s="8"/>
      <c r="G84" s="8"/>
      <c r="H84" s="26">
        <f t="shared" si="7"/>
      </c>
      <c r="I84" s="26">
        <f t="shared" si="7"/>
      </c>
      <c r="J84" s="385"/>
      <c r="K84" s="386"/>
      <c r="L84" s="386"/>
      <c r="M84" s="386"/>
      <c r="N84" s="387"/>
    </row>
    <row r="85" spans="1:14" ht="13.5">
      <c r="A85" s="268"/>
      <c r="B85" s="288"/>
      <c r="C85" s="5"/>
      <c r="D85" s="22"/>
      <c r="E85" s="62"/>
      <c r="F85" s="8"/>
      <c r="G85" s="8"/>
      <c r="H85" s="26">
        <f t="shared" si="7"/>
      </c>
      <c r="I85" s="26">
        <f t="shared" si="7"/>
      </c>
      <c r="J85" s="385"/>
      <c r="K85" s="386"/>
      <c r="L85" s="386"/>
      <c r="M85" s="386"/>
      <c r="N85" s="387"/>
    </row>
    <row r="86" spans="1:14" ht="13.5">
      <c r="A86" s="268"/>
      <c r="B86" s="289"/>
      <c r="C86" s="3"/>
      <c r="D86" s="22"/>
      <c r="E86" s="62"/>
      <c r="F86" s="8"/>
      <c r="G86" s="8"/>
      <c r="H86" s="26">
        <f t="shared" si="7"/>
      </c>
      <c r="I86" s="26">
        <f t="shared" si="7"/>
      </c>
      <c r="J86" s="385"/>
      <c r="K86" s="386"/>
      <c r="L86" s="386"/>
      <c r="M86" s="386"/>
      <c r="N86" s="387"/>
    </row>
    <row r="87" spans="1:20" ht="13.5">
      <c r="A87" s="268"/>
      <c r="B87" s="395"/>
      <c r="C87" s="396"/>
      <c r="D87" s="35" t="s">
        <v>5</v>
      </c>
      <c r="E87" s="83"/>
      <c r="F87" s="36" t="s">
        <v>5</v>
      </c>
      <c r="G87" s="36"/>
      <c r="H87" s="27">
        <f>IF(COUNT(H88:H91)=0,"",SUM(H88:H91))</f>
      </c>
      <c r="I87" s="27">
        <f>IF(COUNT(I88:I91)=0,"",SUM(I88:I91))</f>
      </c>
      <c r="J87" s="147"/>
      <c r="K87" s="85">
        <f>IF(H87="","",H87)</f>
      </c>
      <c r="L87" s="127">
        <f>IF(I87="","",IF(H87-I87&gt;0,I87,H87))</f>
      </c>
      <c r="M87" s="135"/>
      <c r="N87" s="136"/>
      <c r="S87">
        <f>IF($J87="×",K87,"")</f>
      </c>
      <c r="T87">
        <f>IF($J87="×",L87,"")</f>
      </c>
    </row>
    <row r="88" spans="1:14" ht="13.5">
      <c r="A88" s="268"/>
      <c r="B88" s="288"/>
      <c r="C88" s="3"/>
      <c r="D88" s="22"/>
      <c r="E88" s="62"/>
      <c r="F88" s="8"/>
      <c r="G88" s="8"/>
      <c r="H88" s="26">
        <f aca="true" t="shared" si="8" ref="H88:I91">IF(D88="","",D88*F88)</f>
      </c>
      <c r="I88" s="26">
        <f t="shared" si="8"/>
      </c>
      <c r="J88" s="385"/>
      <c r="K88" s="386"/>
      <c r="L88" s="386"/>
      <c r="M88" s="386"/>
      <c r="N88" s="387"/>
    </row>
    <row r="89" spans="1:14" ht="13.5">
      <c r="A89" s="268"/>
      <c r="B89" s="288"/>
      <c r="C89" s="3"/>
      <c r="D89" s="22"/>
      <c r="E89" s="62"/>
      <c r="F89" s="8"/>
      <c r="G89" s="8"/>
      <c r="H89" s="26">
        <f t="shared" si="8"/>
      </c>
      <c r="I89" s="26">
        <f t="shared" si="8"/>
      </c>
      <c r="J89" s="385"/>
      <c r="K89" s="386"/>
      <c r="L89" s="386"/>
      <c r="M89" s="386"/>
      <c r="N89" s="387"/>
    </row>
    <row r="90" spans="1:14" ht="13.5">
      <c r="A90" s="268"/>
      <c r="B90" s="288"/>
      <c r="C90" s="3"/>
      <c r="D90" s="22"/>
      <c r="E90" s="62"/>
      <c r="F90" s="8"/>
      <c r="G90" s="8"/>
      <c r="H90" s="26">
        <f t="shared" si="8"/>
      </c>
      <c r="I90" s="26">
        <f t="shared" si="8"/>
      </c>
      <c r="J90" s="385"/>
      <c r="K90" s="386"/>
      <c r="L90" s="386"/>
      <c r="M90" s="386"/>
      <c r="N90" s="387"/>
    </row>
    <row r="91" spans="1:14" ht="13.5">
      <c r="A91" s="268"/>
      <c r="B91" s="289"/>
      <c r="C91" s="3"/>
      <c r="D91" s="22"/>
      <c r="E91" s="62"/>
      <c r="F91" s="8"/>
      <c r="G91" s="8"/>
      <c r="H91" s="26">
        <f t="shared" si="8"/>
      </c>
      <c r="I91" s="26">
        <f t="shared" si="8"/>
      </c>
      <c r="J91" s="385"/>
      <c r="K91" s="386"/>
      <c r="L91" s="386"/>
      <c r="M91" s="386"/>
      <c r="N91" s="387"/>
    </row>
    <row r="92" spans="1:20" ht="13.5">
      <c r="A92" s="268"/>
      <c r="B92" s="394"/>
      <c r="C92" s="291"/>
      <c r="D92" s="29" t="s">
        <v>5</v>
      </c>
      <c r="E92" s="63"/>
      <c r="F92" s="15" t="s">
        <v>5</v>
      </c>
      <c r="G92" s="15"/>
      <c r="H92" s="27">
        <f>IF(COUNT(H93:H96)=0,"",SUM(H93:H96))</f>
      </c>
      <c r="I92" s="27">
        <f>IF(COUNT(I93:I96)=0,"",SUM(I93:I96))</f>
      </c>
      <c r="J92" s="147"/>
      <c r="K92" s="85">
        <f>IF(H92="","",H92)</f>
      </c>
      <c r="L92" s="127">
        <f>IF(I92="","",IF(H92-I92&gt;0,I92,H92))</f>
      </c>
      <c r="M92" s="135"/>
      <c r="N92" s="136"/>
      <c r="S92">
        <f>IF($J92="×",K92,"")</f>
      </c>
      <c r="T92">
        <f>IF($J92="×",L92,"")</f>
      </c>
    </row>
    <row r="93" spans="1:14" ht="13.5">
      <c r="A93" s="268"/>
      <c r="B93" s="288"/>
      <c r="C93" s="3"/>
      <c r="D93" s="22"/>
      <c r="E93" s="62"/>
      <c r="F93" s="8"/>
      <c r="G93" s="8"/>
      <c r="H93" s="26">
        <f aca="true" t="shared" si="9" ref="H93:I96">IF(D93="","",D93*F93)</f>
      </c>
      <c r="I93" s="26">
        <f t="shared" si="9"/>
      </c>
      <c r="J93" s="385"/>
      <c r="K93" s="386"/>
      <c r="L93" s="386"/>
      <c r="M93" s="386"/>
      <c r="N93" s="387"/>
    </row>
    <row r="94" spans="1:14" ht="13.5">
      <c r="A94" s="268"/>
      <c r="B94" s="288"/>
      <c r="C94" s="3"/>
      <c r="D94" s="22"/>
      <c r="E94" s="62"/>
      <c r="F94" s="8"/>
      <c r="G94" s="8"/>
      <c r="H94" s="26">
        <f t="shared" si="9"/>
      </c>
      <c r="I94" s="26">
        <f t="shared" si="9"/>
      </c>
      <c r="J94" s="385"/>
      <c r="K94" s="386"/>
      <c r="L94" s="386"/>
      <c r="M94" s="386"/>
      <c r="N94" s="387"/>
    </row>
    <row r="95" spans="1:14" ht="13.5">
      <c r="A95" s="268"/>
      <c r="B95" s="288"/>
      <c r="C95" s="3"/>
      <c r="D95" s="22"/>
      <c r="E95" s="62"/>
      <c r="F95" s="8"/>
      <c r="G95" s="8"/>
      <c r="H95" s="26">
        <f t="shared" si="9"/>
      </c>
      <c r="I95" s="26">
        <f t="shared" si="9"/>
      </c>
      <c r="J95" s="385"/>
      <c r="K95" s="386"/>
      <c r="L95" s="386"/>
      <c r="M95" s="386"/>
      <c r="N95" s="387"/>
    </row>
    <row r="96" spans="1:14" ht="14.25" thickBot="1">
      <c r="A96" s="268"/>
      <c r="B96" s="289"/>
      <c r="C96" s="3"/>
      <c r="D96" s="22"/>
      <c r="E96" s="62"/>
      <c r="F96" s="8"/>
      <c r="G96" s="8"/>
      <c r="H96" s="26">
        <f t="shared" si="9"/>
      </c>
      <c r="I96" s="26">
        <f t="shared" si="9"/>
      </c>
      <c r="J96" s="398"/>
      <c r="K96" s="399"/>
      <c r="L96" s="399"/>
      <c r="M96" s="399"/>
      <c r="N96" s="400"/>
    </row>
    <row r="97" spans="1:20" ht="21.75" customHeight="1" thickBot="1" thickTop="1">
      <c r="A97" s="268"/>
      <c r="B97" s="371" t="s">
        <v>28</v>
      </c>
      <c r="C97" s="372"/>
      <c r="D97" s="48"/>
      <c r="E97" s="48"/>
      <c r="F97" s="48"/>
      <c r="G97" s="67"/>
      <c r="H97" s="51">
        <f>IF(COUNT(H9,H20,H30,H41,H57,H72,H82,H87,H92)=0,"",SUM(H9,H20,H30,H41,H57,H72,H82,H87,H92))</f>
        <v>978554.7</v>
      </c>
      <c r="I97" s="51">
        <f>IF(COUNT(I9,I20,I30,I41,I57,I72,I82,I87,I92)=0,"",SUM(I9,I20,I30,I41,I57,I72,I82,I87,I92))</f>
        <v>1004176</v>
      </c>
      <c r="J97" s="49"/>
      <c r="K97" s="50">
        <f>IF(COUNT(K9,K20,K30,K41,K57,K72,K82,K87,K92)=0,"",ROUNDDOWN(SUM(K92,K87,K82,K72,K57,K41,K30,K20,K9),0))</f>
        <v>978554</v>
      </c>
      <c r="L97" s="50">
        <f>IF(COUNT(L9,L20,L30,L41,L57,L72,L82,L87,L92)=0,"",ROUNDDOWN(SUM(L92,L87,L82,L72,L57,L41,L30,L20,L9),0))</f>
        <v>967955</v>
      </c>
      <c r="M97" s="144">
        <f>IF(AND(COUNT(K97)=0,COUNT(M9,M20,M30,M41,M57,M72,M82,M87,M92)=0)=TRUE,"",SUM(M92,M87,M82,M72,M57,M41,M30,M20,M9))</f>
        <v>309518.5</v>
      </c>
      <c r="N97" s="128">
        <f>IF(AND(COUNT(L97)=0,COUNT(N9,N20,N30,N41,N57,N72,N82,N87,N92)=0)=TRUE,"",SUM(N92,N87,N82,N72,N57,N41,N30,N20,N9))</f>
        <v>306489.367</v>
      </c>
      <c r="S97" s="167">
        <f>ROUNDDOWN(SUM(S6:S96),0)</f>
        <v>50000</v>
      </c>
      <c r="T97" s="167">
        <f>ROUNDDOWN(SUM(T6:T96),0)</f>
        <v>48487</v>
      </c>
    </row>
    <row r="98" spans="1:14" ht="34.5" customHeight="1" thickTop="1">
      <c r="A98" s="268"/>
      <c r="B98" s="390" t="s">
        <v>55</v>
      </c>
      <c r="C98" s="391"/>
      <c r="D98" s="44"/>
      <c r="E98" s="44"/>
      <c r="F98" s="44"/>
      <c r="G98" s="45"/>
      <c r="H98" s="45"/>
      <c r="I98" s="103"/>
      <c r="J98" s="46"/>
      <c r="K98" s="47">
        <f>IF(K97="","",ROUNDDOWN(K97/2,0))</f>
        <v>489277</v>
      </c>
      <c r="L98" s="47">
        <f>IF(L97="","",ROUNDDOWN(L97/2,0))</f>
        <v>483977</v>
      </c>
      <c r="M98" s="214" t="s">
        <v>30</v>
      </c>
      <c r="N98" s="215"/>
    </row>
    <row r="99" spans="1:14" ht="48.75" customHeight="1" thickBot="1">
      <c r="A99" s="269"/>
      <c r="B99" s="403" t="s">
        <v>29</v>
      </c>
      <c r="C99" s="404"/>
      <c r="D99" s="6"/>
      <c r="E99" s="6"/>
      <c r="F99" s="6"/>
      <c r="G99" s="42"/>
      <c r="H99" s="42"/>
      <c r="I99" s="104"/>
      <c r="J99" s="43"/>
      <c r="K99" s="129">
        <f>IF(K98="","",IF(K98-M97&gt;300000,300000,ROUNDDOWN(K98-M97,0)))</f>
        <v>179758</v>
      </c>
      <c r="L99" s="129">
        <f>IF(L98="","",IF(L98-N97&gt;300000,300000,ROUNDDOWN(L98-N97,0)))</f>
        <v>177487</v>
      </c>
      <c r="M99" s="216" t="s">
        <v>30</v>
      </c>
      <c r="N99" s="217"/>
    </row>
    <row r="100" spans="1:14" ht="14.25" thickTop="1">
      <c r="A100" s="248" t="s">
        <v>9</v>
      </c>
      <c r="B100" s="397" t="s">
        <v>44</v>
      </c>
      <c r="C100" s="251"/>
      <c r="D100" s="17" t="s">
        <v>5</v>
      </c>
      <c r="E100" s="64"/>
      <c r="F100" s="11" t="s">
        <v>5</v>
      </c>
      <c r="G100" s="11"/>
      <c r="H100" s="114">
        <f>IF(COUNT(H101:H109)=0,"",SUM(H101:H109))</f>
        <v>5000</v>
      </c>
      <c r="I100" s="114">
        <f>IF(COUNT(I101:I109)=0,"",SUM(I101:I109))</f>
        <v>5000</v>
      </c>
      <c r="J100" s="218"/>
      <c r="K100" s="219"/>
      <c r="L100" s="219"/>
      <c r="M100" s="219"/>
      <c r="N100" s="220"/>
    </row>
    <row r="101" spans="1:14" ht="13.5">
      <c r="A101" s="249"/>
      <c r="B101" s="252"/>
      <c r="C101" s="54" t="s">
        <v>45</v>
      </c>
      <c r="D101" s="14">
        <v>5000</v>
      </c>
      <c r="E101" s="65">
        <v>5000</v>
      </c>
      <c r="F101" s="7">
        <v>1</v>
      </c>
      <c r="G101" s="7">
        <v>1</v>
      </c>
      <c r="H101" s="26">
        <f aca="true" t="shared" si="10" ref="H101:I109">IF(D101="","",D101*F101)</f>
        <v>5000</v>
      </c>
      <c r="I101" s="26">
        <f t="shared" si="10"/>
        <v>5000</v>
      </c>
      <c r="J101" s="221"/>
      <c r="K101" s="222"/>
      <c r="L101" s="222"/>
      <c r="M101" s="222"/>
      <c r="N101" s="223"/>
    </row>
    <row r="102" spans="1:14" ht="13.5">
      <c r="A102" s="249"/>
      <c r="B102" s="252"/>
      <c r="C102" s="37"/>
      <c r="D102" s="13"/>
      <c r="E102" s="66"/>
      <c r="F102" s="8"/>
      <c r="G102" s="8"/>
      <c r="H102" s="26">
        <f t="shared" si="10"/>
      </c>
      <c r="I102" s="26">
        <f t="shared" si="10"/>
      </c>
      <c r="J102" s="221"/>
      <c r="K102" s="222"/>
      <c r="L102" s="222"/>
      <c r="M102" s="222"/>
      <c r="N102" s="223"/>
    </row>
    <row r="103" spans="1:14" ht="13.5">
      <c r="A103" s="249"/>
      <c r="B103" s="252"/>
      <c r="C103" s="37"/>
      <c r="D103" s="13"/>
      <c r="E103" s="66"/>
      <c r="F103" s="8"/>
      <c r="G103" s="8"/>
      <c r="H103" s="26">
        <f t="shared" si="10"/>
      </c>
      <c r="I103" s="26">
        <f t="shared" si="10"/>
      </c>
      <c r="J103" s="221"/>
      <c r="K103" s="222"/>
      <c r="L103" s="222"/>
      <c r="M103" s="222"/>
      <c r="N103" s="223"/>
    </row>
    <row r="104" spans="1:14" ht="13.5">
      <c r="A104" s="249"/>
      <c r="B104" s="252"/>
      <c r="C104" s="37"/>
      <c r="D104" s="13"/>
      <c r="E104" s="66"/>
      <c r="F104" s="8"/>
      <c r="G104" s="8"/>
      <c r="H104" s="26">
        <f t="shared" si="10"/>
      </c>
      <c r="I104" s="26">
        <f t="shared" si="10"/>
      </c>
      <c r="J104" s="221"/>
      <c r="K104" s="222"/>
      <c r="L104" s="222"/>
      <c r="M104" s="222"/>
      <c r="N104" s="223"/>
    </row>
    <row r="105" spans="1:14" ht="13.5">
      <c r="A105" s="249"/>
      <c r="B105" s="252"/>
      <c r="C105" s="37"/>
      <c r="D105" s="13"/>
      <c r="E105" s="66"/>
      <c r="F105" s="8"/>
      <c r="G105" s="8"/>
      <c r="H105" s="26">
        <f t="shared" si="10"/>
      </c>
      <c r="I105" s="26">
        <f t="shared" si="10"/>
      </c>
      <c r="J105" s="221"/>
      <c r="K105" s="222"/>
      <c r="L105" s="222"/>
      <c r="M105" s="222"/>
      <c r="N105" s="223"/>
    </row>
    <row r="106" spans="1:14" ht="13.5">
      <c r="A106" s="249"/>
      <c r="B106" s="252"/>
      <c r="C106" s="37"/>
      <c r="D106" s="13"/>
      <c r="E106" s="66"/>
      <c r="F106" s="8"/>
      <c r="G106" s="8"/>
      <c r="H106" s="26">
        <f t="shared" si="10"/>
      </c>
      <c r="I106" s="26">
        <f t="shared" si="10"/>
      </c>
      <c r="J106" s="221"/>
      <c r="K106" s="222"/>
      <c r="L106" s="222"/>
      <c r="M106" s="222"/>
      <c r="N106" s="223"/>
    </row>
    <row r="107" spans="1:14" ht="13.5">
      <c r="A107" s="249"/>
      <c r="B107" s="252"/>
      <c r="C107" s="37"/>
      <c r="D107" s="13"/>
      <c r="E107" s="66"/>
      <c r="F107" s="8"/>
      <c r="G107" s="8"/>
      <c r="H107" s="26">
        <f t="shared" si="10"/>
      </c>
      <c r="I107" s="26">
        <f t="shared" si="10"/>
      </c>
      <c r="J107" s="221"/>
      <c r="K107" s="222"/>
      <c r="L107" s="222"/>
      <c r="M107" s="222"/>
      <c r="N107" s="223"/>
    </row>
    <row r="108" spans="1:14" ht="13.5">
      <c r="A108" s="249"/>
      <c r="B108" s="252"/>
      <c r="C108" s="37"/>
      <c r="D108" s="13"/>
      <c r="E108" s="66"/>
      <c r="F108" s="8"/>
      <c r="G108" s="8"/>
      <c r="H108" s="26">
        <f t="shared" si="10"/>
      </c>
      <c r="I108" s="26">
        <f t="shared" si="10"/>
      </c>
      <c r="J108" s="221"/>
      <c r="K108" s="222"/>
      <c r="L108" s="222"/>
      <c r="M108" s="222"/>
      <c r="N108" s="223"/>
    </row>
    <row r="109" spans="1:14" ht="13.5">
      <c r="A109" s="249"/>
      <c r="B109" s="253"/>
      <c r="C109" s="37"/>
      <c r="D109" s="13"/>
      <c r="E109" s="66"/>
      <c r="F109" s="8"/>
      <c r="G109" s="8"/>
      <c r="H109" s="26">
        <f t="shared" si="10"/>
      </c>
      <c r="I109" s="26">
        <f t="shared" si="10"/>
      </c>
      <c r="J109" s="221"/>
      <c r="K109" s="222"/>
      <c r="L109" s="222"/>
      <c r="M109" s="222"/>
      <c r="N109" s="223"/>
    </row>
    <row r="110" spans="1:14" ht="13.5">
      <c r="A110" s="249"/>
      <c r="B110" s="392" t="s">
        <v>42</v>
      </c>
      <c r="C110" s="393"/>
      <c r="D110" s="16" t="s">
        <v>5</v>
      </c>
      <c r="E110" s="84"/>
      <c r="F110" s="10" t="s">
        <v>5</v>
      </c>
      <c r="G110" s="11"/>
      <c r="H110" s="156">
        <f>IF(COUNT(H111:H115)=0,"",SUM(H111:H115))</f>
        <v>2890.516</v>
      </c>
      <c r="I110" s="156">
        <f>IF(COUNT(I111:I115)=0,"",SUM(I111:I115))</f>
        <v>2890.5000000000005</v>
      </c>
      <c r="J110" s="221"/>
      <c r="K110" s="222"/>
      <c r="L110" s="222"/>
      <c r="M110" s="222"/>
      <c r="N110" s="223"/>
    </row>
    <row r="111" spans="1:14" ht="13.5">
      <c r="A111" s="249"/>
      <c r="B111" s="252"/>
      <c r="C111" s="54" t="s">
        <v>46</v>
      </c>
      <c r="D111" s="13">
        <v>2154.8</v>
      </c>
      <c r="E111" s="66">
        <v>2154.8</v>
      </c>
      <c r="F111" s="8">
        <v>1</v>
      </c>
      <c r="G111" s="8">
        <v>1</v>
      </c>
      <c r="H111" s="26">
        <f aca="true" t="shared" si="11" ref="H111:I115">IF(D111="","",D111*F111)</f>
        <v>2154.8</v>
      </c>
      <c r="I111" s="26">
        <f t="shared" si="11"/>
        <v>2154.8</v>
      </c>
      <c r="J111" s="221"/>
      <c r="K111" s="222"/>
      <c r="L111" s="222"/>
      <c r="M111" s="222"/>
      <c r="N111" s="223"/>
    </row>
    <row r="112" spans="1:14" ht="13.5">
      <c r="A112" s="249"/>
      <c r="B112" s="252"/>
      <c r="C112" s="54" t="s">
        <v>47</v>
      </c>
      <c r="D112" s="13">
        <v>500.847</v>
      </c>
      <c r="E112" s="66">
        <v>500.8</v>
      </c>
      <c r="F112" s="8">
        <v>1</v>
      </c>
      <c r="G112" s="8">
        <v>1</v>
      </c>
      <c r="H112" s="26">
        <f t="shared" si="11"/>
        <v>500.847</v>
      </c>
      <c r="I112" s="26">
        <f t="shared" si="11"/>
        <v>500.8</v>
      </c>
      <c r="J112" s="221"/>
      <c r="K112" s="222"/>
      <c r="L112" s="222"/>
      <c r="M112" s="222"/>
      <c r="N112" s="223"/>
    </row>
    <row r="113" spans="1:14" ht="13.5">
      <c r="A113" s="249"/>
      <c r="B113" s="252"/>
      <c r="C113" s="54" t="s">
        <v>48</v>
      </c>
      <c r="D113" s="13">
        <v>234.869</v>
      </c>
      <c r="E113" s="66">
        <v>234.9</v>
      </c>
      <c r="F113" s="8">
        <v>1</v>
      </c>
      <c r="G113" s="8">
        <v>1</v>
      </c>
      <c r="H113" s="26">
        <f t="shared" si="11"/>
        <v>234.869</v>
      </c>
      <c r="I113" s="26">
        <f t="shared" si="11"/>
        <v>234.9</v>
      </c>
      <c r="J113" s="221"/>
      <c r="K113" s="222"/>
      <c r="L113" s="222"/>
      <c r="M113" s="222"/>
      <c r="N113" s="223"/>
    </row>
    <row r="114" spans="1:14" ht="13.5">
      <c r="A114" s="249"/>
      <c r="B114" s="252"/>
      <c r="C114" s="37"/>
      <c r="D114" s="13"/>
      <c r="E114" s="66"/>
      <c r="F114" s="8"/>
      <c r="G114" s="8"/>
      <c r="H114" s="26">
        <f t="shared" si="11"/>
      </c>
      <c r="I114" s="26">
        <f t="shared" si="11"/>
      </c>
      <c r="J114" s="221"/>
      <c r="K114" s="222"/>
      <c r="L114" s="222"/>
      <c r="M114" s="222"/>
      <c r="N114" s="223"/>
    </row>
    <row r="115" spans="1:14" ht="13.5">
      <c r="A115" s="249"/>
      <c r="B115" s="253"/>
      <c r="C115" s="37"/>
      <c r="D115" s="13"/>
      <c r="E115" s="66"/>
      <c r="F115" s="8"/>
      <c r="G115" s="8"/>
      <c r="H115" s="26">
        <f t="shared" si="11"/>
      </c>
      <c r="I115" s="26">
        <f t="shared" si="11"/>
      </c>
      <c r="J115" s="221"/>
      <c r="K115" s="222"/>
      <c r="L115" s="222"/>
      <c r="M115" s="222"/>
      <c r="N115" s="223"/>
    </row>
    <row r="116" spans="1:14" ht="13.5">
      <c r="A116" s="359"/>
      <c r="B116" s="360"/>
      <c r="C116" s="361"/>
      <c r="D116" s="338" t="s">
        <v>31</v>
      </c>
      <c r="E116" s="339"/>
      <c r="F116" s="402"/>
      <c r="G116" s="158"/>
      <c r="H116" s="157">
        <f>IF(COUNT(H100,H110)=0,"",SUM(H100,H110))</f>
        <v>7890.516</v>
      </c>
      <c r="I116" s="157">
        <f>IF(COUNT(I100,I110)=0,"",SUM(I100,I110))</f>
        <v>7890.5</v>
      </c>
      <c r="J116" s="221"/>
      <c r="K116" s="222"/>
      <c r="L116" s="222"/>
      <c r="M116" s="222"/>
      <c r="N116" s="223"/>
    </row>
    <row r="117" spans="1:14" ht="13.5">
      <c r="A117" s="333"/>
      <c r="B117" s="333"/>
      <c r="C117" s="333"/>
      <c r="D117" s="334" t="s">
        <v>89</v>
      </c>
      <c r="E117" s="334"/>
      <c r="F117" s="334"/>
      <c r="G117" s="334" t="s">
        <v>90</v>
      </c>
      <c r="H117" s="335"/>
      <c r="I117" s="335"/>
      <c r="J117" s="221"/>
      <c r="K117" s="222"/>
      <c r="L117" s="222"/>
      <c r="M117" s="222"/>
      <c r="N117" s="223"/>
    </row>
    <row r="118" spans="1:14" ht="13.5">
      <c r="A118" s="148" t="s">
        <v>32</v>
      </c>
      <c r="B118" s="149"/>
      <c r="C118" s="149"/>
      <c r="D118" s="381">
        <f>IF(COUNT(H97,H116)=0,"",SUM(H97,H116))</f>
        <v>986445.2159999999</v>
      </c>
      <c r="E118" s="326"/>
      <c r="F118" s="326"/>
      <c r="G118" s="326">
        <f>IF(COUNT(I97,I116)=0,"",SUM(I97,I116))</f>
        <v>1012066.5</v>
      </c>
      <c r="H118" s="326"/>
      <c r="I118" s="326"/>
      <c r="J118" s="221"/>
      <c r="K118" s="222"/>
      <c r="L118" s="222"/>
      <c r="M118" s="222"/>
      <c r="N118" s="223"/>
    </row>
    <row r="119" spans="1:14" ht="13.5">
      <c r="A119" s="150" t="s">
        <v>10</v>
      </c>
      <c r="B119" s="151"/>
      <c r="C119" s="151"/>
      <c r="D119" s="382">
        <f>IF(D118="","",ROUNDDOWN(D118*J1/100,3))</f>
        <v>49322.26</v>
      </c>
      <c r="E119" s="383"/>
      <c r="F119" s="383"/>
      <c r="G119" s="383">
        <f>IF(G118="","",ROUNDDOWN(G118*J1/100,3))</f>
        <v>50603.325</v>
      </c>
      <c r="H119" s="383"/>
      <c r="I119" s="383"/>
      <c r="J119" s="221"/>
      <c r="K119" s="222"/>
      <c r="L119" s="222"/>
      <c r="M119" s="222"/>
      <c r="N119" s="223"/>
    </row>
    <row r="120" spans="1:14" ht="13.5">
      <c r="A120" s="152" t="s">
        <v>11</v>
      </c>
      <c r="B120" s="153"/>
      <c r="C120" s="153"/>
      <c r="D120" s="377" t="s">
        <v>75</v>
      </c>
      <c r="E120" s="378"/>
      <c r="F120" s="378"/>
      <c r="G120" s="379" t="s">
        <v>75</v>
      </c>
      <c r="H120" s="379"/>
      <c r="I120" s="379"/>
      <c r="J120" s="221"/>
      <c r="K120" s="222"/>
      <c r="L120" s="222"/>
      <c r="M120" s="222"/>
      <c r="N120" s="223"/>
    </row>
    <row r="121" spans="1:14" ht="13.5">
      <c r="A121" s="154" t="s">
        <v>12</v>
      </c>
      <c r="B121" s="155"/>
      <c r="C121" s="155"/>
      <c r="D121" s="380">
        <f>IF(COUNT(D118:D119)=0,"",SUM(D118:D119))</f>
        <v>1035767.4759999999</v>
      </c>
      <c r="E121" s="323"/>
      <c r="F121" s="323"/>
      <c r="G121" s="323">
        <f>IF(COUNT(G118:G119)=0,"",SUM(G118:G119))</f>
        <v>1062669.825</v>
      </c>
      <c r="H121" s="323"/>
      <c r="I121" s="323"/>
      <c r="J121" s="224"/>
      <c r="K121" s="225"/>
      <c r="L121" s="225"/>
      <c r="M121" s="225"/>
      <c r="N121" s="226"/>
    </row>
    <row r="122" spans="2:14" ht="14.25">
      <c r="B122" s="2"/>
      <c r="C122" s="1"/>
      <c r="D122" s="1"/>
      <c r="E122" s="1"/>
      <c r="F122" s="1"/>
      <c r="G122" s="1"/>
      <c r="H122" s="92" t="s">
        <v>87</v>
      </c>
      <c r="I122" s="92"/>
      <c r="J122" s="139" t="s">
        <v>88</v>
      </c>
      <c r="K122" s="1"/>
      <c r="L122" s="1"/>
      <c r="M122" s="1"/>
      <c r="N122" s="1"/>
    </row>
    <row r="123" spans="1:14" ht="13.5">
      <c r="A123" s="100" t="s">
        <v>63</v>
      </c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409" t="s">
        <v>98</v>
      </c>
      <c r="N123" s="1"/>
    </row>
    <row r="124" ht="13.5">
      <c r="A124" s="12" t="s">
        <v>54</v>
      </c>
    </row>
    <row r="125" ht="13.5">
      <c r="A125" s="2" t="s">
        <v>6</v>
      </c>
    </row>
    <row r="126" ht="13.5">
      <c r="A126" s="2" t="s">
        <v>13</v>
      </c>
    </row>
    <row r="127" ht="13.5">
      <c r="A127" s="2" t="s">
        <v>7</v>
      </c>
    </row>
  </sheetData>
  <sheetProtection password="A4DE" sheet="1"/>
  <mergeCells count="70">
    <mergeCell ref="D116:F116"/>
    <mergeCell ref="B99:C99"/>
    <mergeCell ref="A100:A116"/>
    <mergeCell ref="A6:C8"/>
    <mergeCell ref="D7:E7"/>
    <mergeCell ref="B101:B109"/>
    <mergeCell ref="B111:B115"/>
    <mergeCell ref="B116:C116"/>
    <mergeCell ref="D69:I69"/>
    <mergeCell ref="B58:B63"/>
    <mergeCell ref="K6:L7"/>
    <mergeCell ref="J6:J8"/>
    <mergeCell ref="A72:A99"/>
    <mergeCell ref="B72:C72"/>
    <mergeCell ref="B73:B81"/>
    <mergeCell ref="B82:C82"/>
    <mergeCell ref="B83:B86"/>
    <mergeCell ref="B21:B29"/>
    <mergeCell ref="B30:C30"/>
    <mergeCell ref="B31:B40"/>
    <mergeCell ref="B87:C87"/>
    <mergeCell ref="A67:M67"/>
    <mergeCell ref="B57:C57"/>
    <mergeCell ref="B100:C100"/>
    <mergeCell ref="M69:N70"/>
    <mergeCell ref="M98:N98"/>
    <mergeCell ref="M99:N99"/>
    <mergeCell ref="J93:N96"/>
    <mergeCell ref="B88:B91"/>
    <mergeCell ref="B97:C97"/>
    <mergeCell ref="B98:C98"/>
    <mergeCell ref="B93:B96"/>
    <mergeCell ref="B110:C110"/>
    <mergeCell ref="A4:M4"/>
    <mergeCell ref="A5:M5"/>
    <mergeCell ref="A9:A63"/>
    <mergeCell ref="B9:C9"/>
    <mergeCell ref="B10:B19"/>
    <mergeCell ref="B20:C20"/>
    <mergeCell ref="B92:C92"/>
    <mergeCell ref="B41:C41"/>
    <mergeCell ref="B42:B56"/>
    <mergeCell ref="J73:N81"/>
    <mergeCell ref="J100:N121"/>
    <mergeCell ref="M6:N7"/>
    <mergeCell ref="J10:N19"/>
    <mergeCell ref="J21:N29"/>
    <mergeCell ref="J31:N40"/>
    <mergeCell ref="J42:N56"/>
    <mergeCell ref="J58:N63"/>
    <mergeCell ref="G119:I119"/>
    <mergeCell ref="D6:I6"/>
    <mergeCell ref="H7:I7"/>
    <mergeCell ref="A69:C71"/>
    <mergeCell ref="J69:J71"/>
    <mergeCell ref="K69:L70"/>
    <mergeCell ref="D70:E70"/>
    <mergeCell ref="H70:I70"/>
    <mergeCell ref="J88:N91"/>
    <mergeCell ref="J83:N86"/>
    <mergeCell ref="D120:F120"/>
    <mergeCell ref="G120:I120"/>
    <mergeCell ref="D121:F121"/>
    <mergeCell ref="G121:I121"/>
    <mergeCell ref="A117:C117"/>
    <mergeCell ref="D117:F117"/>
    <mergeCell ref="G117:I117"/>
    <mergeCell ref="D118:F118"/>
    <mergeCell ref="G118:I118"/>
    <mergeCell ref="D119:F119"/>
  </mergeCells>
  <printOptions/>
  <pageMargins left="0.984251968503937" right="0.5905511811023623" top="0.7874015748031497" bottom="0.5905511811023623" header="0.31496062992125984" footer="0.31496062992125984"/>
  <pageSetup horizontalDpi="600" verticalDpi="600" orientation="landscape" paperSize="8" scale="89" r:id="rId3"/>
  <rowBreaks count="1" manualBreakCount="1">
    <brk id="64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tccca14</dc:creator>
  <cp:keywords/>
  <dc:description/>
  <cp:lastModifiedBy>tokyokankyo</cp:lastModifiedBy>
  <cp:lastPrinted>2014-12-11T06:46:10Z</cp:lastPrinted>
  <dcterms:created xsi:type="dcterms:W3CDTF">2010-07-07T01:16:55Z</dcterms:created>
  <dcterms:modified xsi:type="dcterms:W3CDTF">2019-06-17T04:28:35Z</dcterms:modified>
  <cp:category/>
  <cp:version/>
  <cp:contentType/>
  <cp:contentStatus/>
</cp:coreProperties>
</file>