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tabRatio="767" activeTab="3"/>
  </bookViews>
  <sheets>
    <sheet name="7号表紙" sheetId="24" r:id="rId1"/>
    <sheet name="内訳書" sheetId="1" r:id="rId2"/>
    <sheet name="内訳明細集計表" sheetId="2" r:id="rId3"/>
    <sheet name="調査費" sheetId="3" r:id="rId4"/>
    <sheet name="熱源機器" sheetId="4" r:id="rId5"/>
    <sheet name="冷却塔" sheetId="5" r:id="rId6"/>
    <sheet name="空調用P" sheetId="6" r:id="rId7"/>
    <sheet name="Pの変流量制御" sheetId="7" r:id="rId8"/>
    <sheet name="ﾊﾟｯｹｰｼﾞ形" sheetId="8" r:id="rId9"/>
    <sheet name="空調機" sheetId="9" r:id="rId10"/>
    <sheet name="全熱交換器" sheetId="10" r:id="rId11"/>
    <sheet name="空調の省エネ制御" sheetId="11" r:id="rId12"/>
    <sheet name="照明器具" sheetId="12" r:id="rId13"/>
    <sheet name="誘導灯" sheetId="13" r:id="rId14"/>
    <sheet name="変圧器" sheetId="14" r:id="rId15"/>
    <sheet name="照明の省エネ制御" sheetId="15" r:id="rId16"/>
    <sheet name="EVの省エネ制御" sheetId="16" r:id="rId17"/>
    <sheet name="BEMS" sheetId="17" r:id="rId18"/>
    <sheet name="太陽光発電" sheetId="18" r:id="rId19"/>
    <sheet name="遮熱断熱" sheetId="19" r:id="rId20"/>
    <sheet name="その他" sheetId="20" r:id="rId21"/>
    <sheet name="共用部LED化" sheetId="21" r:id="rId22"/>
  </sheets>
  <definedNames>
    <definedName name="_xlnm.Print_Area" localSheetId="17">BEMS!$A$1:$P$195</definedName>
    <definedName name="_xlnm.Print_Area" localSheetId="16">EVの省エネ制御!$A$1:$P$195</definedName>
    <definedName name="_xlnm.Print_Area" localSheetId="7">Pの変流量制御!$A$1:$P$195</definedName>
    <definedName name="_xlnm.Print_Area" localSheetId="20">その他!$A$1:$P$195</definedName>
    <definedName name="_xlnm.Print_Area" localSheetId="8">ﾊﾟｯｹｰｼﾞ形!$A$1:$P$195</definedName>
    <definedName name="_xlnm.Print_Area" localSheetId="21">共用部LED化!$A$1:$P$195</definedName>
    <definedName name="_xlnm.Print_Area" localSheetId="11">空調の省エネ制御!$A$1:$P$195</definedName>
    <definedName name="_xlnm.Print_Area" localSheetId="9">空調機!$A$1:$P$195</definedName>
    <definedName name="_xlnm.Print_Area" localSheetId="6">空調用P!$A$1:$P$194</definedName>
    <definedName name="_xlnm.Print_Area" localSheetId="19">遮熱断熱!$A$1:$P$195</definedName>
    <definedName name="_xlnm.Print_Area" localSheetId="15">照明の省エネ制御!$A$1:$P$195</definedName>
    <definedName name="_xlnm.Print_Area" localSheetId="12">照明器具!$A$1:$P$195</definedName>
    <definedName name="_xlnm.Print_Area" localSheetId="10">全熱交換器!$A$1:$P$195</definedName>
    <definedName name="_xlnm.Print_Area" localSheetId="18">太陽光発電!$A$1:$P$195</definedName>
    <definedName name="_xlnm.Print_Area" localSheetId="3">調査費!$A$1:$P$78</definedName>
    <definedName name="_xlnm.Print_Area" localSheetId="2">内訳明細集計表!$A$1:$J$42</definedName>
    <definedName name="_xlnm.Print_Area" localSheetId="4">熱源機器!$A$1:$P$195</definedName>
    <definedName name="_xlnm.Print_Area" localSheetId="14">変圧器!$A$1:$P$195</definedName>
    <definedName name="_xlnm.Print_Area" localSheetId="13">誘導灯!$A$1:$P$195</definedName>
    <definedName name="_xlnm.Print_Area" localSheetId="5">冷却塔!$A$1:$P$195</definedName>
  </definedNames>
  <calcPr calcId="145621"/>
</workbook>
</file>

<file path=xl/calcChain.xml><?xml version="1.0" encoding="utf-8"?>
<calcChain xmlns="http://schemas.openxmlformats.org/spreadsheetml/2006/main">
  <c r="M28" i="1" l="1"/>
  <c r="I29" i="24" l="1"/>
  <c r="M29" i="1"/>
  <c r="M38" i="1"/>
  <c r="Q11" i="24" l="1"/>
  <c r="Q10" i="24"/>
  <c r="Q39" i="24" l="1"/>
  <c r="Q29" i="24"/>
  <c r="Q28" i="24"/>
  <c r="Q27" i="24"/>
  <c r="Q26" i="24"/>
  <c r="M27" i="24"/>
  <c r="M29" i="24" s="1"/>
  <c r="I25" i="24"/>
  <c r="I28" i="24" s="1"/>
  <c r="O29" i="24" l="1"/>
  <c r="I35" i="24" l="1"/>
  <c r="G37" i="24" s="1"/>
  <c r="G38" i="24" s="1"/>
  <c r="G34" i="24"/>
  <c r="H34" i="24" s="1"/>
  <c r="G33" i="24"/>
  <c r="H33" i="24" s="1"/>
  <c r="H32" i="24"/>
  <c r="G32" i="24"/>
  <c r="H31" i="24"/>
  <c r="G31" i="24"/>
  <c r="M26" i="24"/>
  <c r="G26" i="24"/>
  <c r="H26" i="24" s="1"/>
  <c r="G24" i="24"/>
  <c r="H24" i="24" s="1"/>
  <c r="H23" i="24"/>
  <c r="G23" i="24"/>
  <c r="G22" i="24"/>
  <c r="H22" i="24" s="1"/>
  <c r="H21" i="24"/>
  <c r="G21" i="24"/>
  <c r="G20" i="24"/>
  <c r="H20" i="24" s="1"/>
  <c r="H19" i="24"/>
  <c r="G19" i="24"/>
  <c r="G18" i="24"/>
  <c r="H18" i="24" s="1"/>
  <c r="H17" i="24"/>
  <c r="G17" i="24"/>
  <c r="G16" i="24"/>
  <c r="H16" i="24" s="1"/>
  <c r="H15" i="24"/>
  <c r="G15" i="24"/>
  <c r="G14" i="24"/>
  <c r="H14" i="24" s="1"/>
  <c r="G13" i="24"/>
  <c r="H13" i="24" s="1"/>
  <c r="G12" i="24"/>
  <c r="H12" i="24" s="1"/>
  <c r="M11" i="24"/>
  <c r="O11" i="24" s="1"/>
  <c r="M10" i="24"/>
  <c r="H10" i="24"/>
  <c r="G10" i="24"/>
  <c r="O10" i="24" l="1"/>
  <c r="M28" i="24"/>
  <c r="O28" i="24" s="1"/>
  <c r="G40" i="24"/>
  <c r="L193" i="21" l="1"/>
  <c r="L192" i="21"/>
  <c r="L191" i="21"/>
  <c r="L190" i="21"/>
  <c r="L189" i="21"/>
  <c r="L188" i="21"/>
  <c r="L187" i="21"/>
  <c r="L186" i="21"/>
  <c r="L185" i="21"/>
  <c r="L184" i="21"/>
  <c r="L183" i="21"/>
  <c r="L182" i="21"/>
  <c r="L181" i="2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8" i="21"/>
  <c r="L167" i="21"/>
  <c r="L166" i="21"/>
  <c r="L165" i="21"/>
  <c r="L164" i="21"/>
  <c r="L163" i="21"/>
  <c r="L162" i="21"/>
  <c r="L194" i="21" s="1"/>
  <c r="L154" i="21"/>
  <c r="L153" i="21"/>
  <c r="L152" i="21"/>
  <c r="L151" i="21"/>
  <c r="L150" i="21"/>
  <c r="L149" i="21"/>
  <c r="L148" i="21"/>
  <c r="L147" i="21"/>
  <c r="L146" i="21"/>
  <c r="L145" i="21"/>
  <c r="L144" i="21"/>
  <c r="L143" i="21"/>
  <c r="L142" i="21"/>
  <c r="L141" i="21"/>
  <c r="L140" i="21"/>
  <c r="L139" i="21"/>
  <c r="L138" i="21"/>
  <c r="L137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55" i="21" s="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116" i="21" s="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77" i="21" s="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38" i="21" s="1"/>
  <c r="H30" i="2" s="1"/>
  <c r="H31" i="2" l="1"/>
  <c r="I34" i="1" s="1"/>
  <c r="I26" i="1"/>
  <c r="E30" i="2"/>
  <c r="G30" i="2" s="1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L169" i="20"/>
  <c r="L168" i="20"/>
  <c r="L167" i="20"/>
  <c r="L166" i="20"/>
  <c r="L165" i="20"/>
  <c r="L164" i="20"/>
  <c r="L194" i="20" s="1"/>
  <c r="L163" i="20"/>
  <c r="L162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128" i="20"/>
  <c r="L127" i="20"/>
  <c r="L126" i="20"/>
  <c r="L155" i="20" s="1"/>
  <c r="L125" i="20"/>
  <c r="L124" i="20"/>
  <c r="L123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116" i="20" s="1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77" i="20" s="1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38" i="20" s="1"/>
  <c r="H27" i="2" s="1"/>
  <c r="L7" i="20"/>
  <c r="L6" i="20"/>
  <c r="L193" i="19"/>
  <c r="L192" i="19"/>
  <c r="L191" i="19"/>
  <c r="L190" i="19"/>
  <c r="L189" i="19"/>
  <c r="L188" i="19"/>
  <c r="L187" i="19"/>
  <c r="L186" i="19"/>
  <c r="L185" i="19"/>
  <c r="L184" i="19"/>
  <c r="L183" i="19"/>
  <c r="L182" i="19"/>
  <c r="L181" i="19"/>
  <c r="L180" i="19"/>
  <c r="L179" i="19"/>
  <c r="L178" i="19"/>
  <c r="L177" i="19"/>
  <c r="L176" i="19"/>
  <c r="L175" i="19"/>
  <c r="L174" i="19"/>
  <c r="L173" i="19"/>
  <c r="L172" i="19"/>
  <c r="L171" i="19"/>
  <c r="L170" i="19"/>
  <c r="L169" i="19"/>
  <c r="L168" i="19"/>
  <c r="L167" i="19"/>
  <c r="L166" i="19"/>
  <c r="L165" i="19"/>
  <c r="L164" i="19"/>
  <c r="L163" i="19"/>
  <c r="L162" i="19"/>
  <c r="L194" i="19"/>
  <c r="L154" i="19"/>
  <c r="L153" i="19"/>
  <c r="L152" i="19"/>
  <c r="L151" i="19"/>
  <c r="L150" i="19"/>
  <c r="L149" i="19"/>
  <c r="L148" i="19"/>
  <c r="L147" i="19"/>
  <c r="L146" i="19"/>
  <c r="L145" i="19"/>
  <c r="L144" i="19"/>
  <c r="L143" i="19"/>
  <c r="L142" i="19"/>
  <c r="L141" i="19"/>
  <c r="L140" i="19"/>
  <c r="L139" i="19"/>
  <c r="L138" i="19"/>
  <c r="L137" i="19"/>
  <c r="L136" i="19"/>
  <c r="L135" i="19"/>
  <c r="L134" i="19"/>
  <c r="L133" i="19"/>
  <c r="L132" i="19"/>
  <c r="L131" i="19"/>
  <c r="L130" i="19"/>
  <c r="L129" i="19"/>
  <c r="L128" i="19"/>
  <c r="L127" i="19"/>
  <c r="L126" i="19"/>
  <c r="L125" i="19"/>
  <c r="L124" i="19"/>
  <c r="L123" i="19"/>
  <c r="L155" i="19"/>
  <c r="L115" i="19"/>
  <c r="L114" i="19"/>
  <c r="L113" i="19"/>
  <c r="L112" i="19"/>
  <c r="L111" i="19"/>
  <c r="L110" i="19"/>
  <c r="L109" i="19"/>
  <c r="L108" i="19"/>
  <c r="L107" i="19"/>
  <c r="L106" i="19"/>
  <c r="L105" i="19"/>
  <c r="L104" i="19"/>
  <c r="L103" i="19"/>
  <c r="L102" i="19"/>
  <c r="L101" i="19"/>
  <c r="L100" i="19"/>
  <c r="L99" i="19"/>
  <c r="L98" i="19"/>
  <c r="L97" i="19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116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77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38" i="19"/>
  <c r="L193" i="18"/>
  <c r="L192" i="18"/>
  <c r="L191" i="18"/>
  <c r="L190" i="18"/>
  <c r="L189" i="18"/>
  <c r="L188" i="18"/>
  <c r="L187" i="18"/>
  <c r="L186" i="18"/>
  <c r="L185" i="18"/>
  <c r="L184" i="18"/>
  <c r="L183" i="18"/>
  <c r="L182" i="18"/>
  <c r="L181" i="18"/>
  <c r="L180" i="18"/>
  <c r="L179" i="18"/>
  <c r="L178" i="18"/>
  <c r="L177" i="18"/>
  <c r="L176" i="18"/>
  <c r="L175" i="18"/>
  <c r="L174" i="18"/>
  <c r="L173" i="18"/>
  <c r="L172" i="18"/>
  <c r="L171" i="18"/>
  <c r="L170" i="18"/>
  <c r="L169" i="18"/>
  <c r="L168" i="18"/>
  <c r="L167" i="18"/>
  <c r="L166" i="18"/>
  <c r="L165" i="18"/>
  <c r="L164" i="18"/>
  <c r="L163" i="18"/>
  <c r="L162" i="18"/>
  <c r="L194" i="18"/>
  <c r="L154" i="18"/>
  <c r="L153" i="18"/>
  <c r="L152" i="18"/>
  <c r="L151" i="18"/>
  <c r="L150" i="18"/>
  <c r="L149" i="18"/>
  <c r="L148" i="18"/>
  <c r="L147" i="18"/>
  <c r="L146" i="18"/>
  <c r="L145" i="18"/>
  <c r="L144" i="18"/>
  <c r="L143" i="18"/>
  <c r="L142" i="18"/>
  <c r="L141" i="18"/>
  <c r="L140" i="18"/>
  <c r="L139" i="18"/>
  <c r="L138" i="18"/>
  <c r="L137" i="18"/>
  <c r="L136" i="18"/>
  <c r="L135" i="18"/>
  <c r="L134" i="18"/>
  <c r="L133" i="18"/>
  <c r="L132" i="18"/>
  <c r="L131" i="18"/>
  <c r="L130" i="18"/>
  <c r="L129" i="18"/>
  <c r="L128" i="18"/>
  <c r="L127" i="18"/>
  <c r="L126" i="18"/>
  <c r="L125" i="18"/>
  <c r="L124" i="18"/>
  <c r="L123" i="18"/>
  <c r="L155" i="18"/>
  <c r="L115" i="18"/>
  <c r="L114" i="18"/>
  <c r="L113" i="18"/>
  <c r="L112" i="18"/>
  <c r="L111" i="18"/>
  <c r="L110" i="18"/>
  <c r="L109" i="18"/>
  <c r="L108" i="18"/>
  <c r="L107" i="18"/>
  <c r="L106" i="18"/>
  <c r="L105" i="18"/>
  <c r="L104" i="18"/>
  <c r="L103" i="18"/>
  <c r="L102" i="18"/>
  <c r="L101" i="18"/>
  <c r="L100" i="18"/>
  <c r="L99" i="18"/>
  <c r="L98" i="18"/>
  <c r="L97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116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77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38" i="18"/>
  <c r="H25" i="2"/>
  <c r="E25" i="2" s="1"/>
  <c r="L193" i="17"/>
  <c r="L192" i="17"/>
  <c r="L191" i="17"/>
  <c r="L190" i="17"/>
  <c r="L189" i="17"/>
  <c r="L188" i="17"/>
  <c r="L187" i="17"/>
  <c r="L186" i="17"/>
  <c r="L185" i="17"/>
  <c r="L184" i="17"/>
  <c r="L183" i="17"/>
  <c r="L182" i="17"/>
  <c r="L181" i="17"/>
  <c r="L180" i="17"/>
  <c r="L179" i="17"/>
  <c r="L178" i="17"/>
  <c r="L177" i="17"/>
  <c r="L176" i="17"/>
  <c r="L175" i="17"/>
  <c r="L174" i="17"/>
  <c r="L173" i="17"/>
  <c r="L172" i="17"/>
  <c r="L171" i="17"/>
  <c r="L170" i="17"/>
  <c r="L169" i="17"/>
  <c r="L168" i="17"/>
  <c r="L167" i="17"/>
  <c r="L166" i="17"/>
  <c r="L165" i="17"/>
  <c r="L164" i="17"/>
  <c r="L163" i="17"/>
  <c r="L162" i="17"/>
  <c r="L194" i="17"/>
  <c r="L154" i="17"/>
  <c r="L153" i="17"/>
  <c r="L152" i="17"/>
  <c r="L151" i="17"/>
  <c r="L150" i="17"/>
  <c r="L149" i="17"/>
  <c r="L148" i="17"/>
  <c r="L147" i="17"/>
  <c r="L146" i="17"/>
  <c r="L145" i="17"/>
  <c r="L144" i="17"/>
  <c r="L143" i="17"/>
  <c r="L142" i="17"/>
  <c r="L141" i="17"/>
  <c r="L140" i="17"/>
  <c r="L139" i="17"/>
  <c r="L138" i="17"/>
  <c r="L137" i="17"/>
  <c r="L136" i="17"/>
  <c r="L135" i="17"/>
  <c r="L134" i="17"/>
  <c r="L133" i="17"/>
  <c r="L132" i="17"/>
  <c r="L131" i="17"/>
  <c r="L130" i="17"/>
  <c r="L129" i="17"/>
  <c r="L128" i="17"/>
  <c r="L127" i="17"/>
  <c r="L126" i="17"/>
  <c r="L125" i="17"/>
  <c r="L124" i="17"/>
  <c r="L123" i="17"/>
  <c r="L155" i="17"/>
  <c r="L115" i="17"/>
  <c r="L114" i="17"/>
  <c r="L113" i="17"/>
  <c r="L112" i="17"/>
  <c r="L111" i="17"/>
  <c r="L110" i="17"/>
  <c r="L109" i="17"/>
  <c r="L108" i="17"/>
  <c r="L107" i="17"/>
  <c r="L106" i="17"/>
  <c r="L105" i="17"/>
  <c r="L104" i="17"/>
  <c r="L103" i="17"/>
  <c r="L102" i="17"/>
  <c r="L101" i="17"/>
  <c r="L100" i="17"/>
  <c r="L99" i="17"/>
  <c r="L98" i="17"/>
  <c r="L97" i="17"/>
  <c r="L96" i="17"/>
  <c r="L95" i="17"/>
  <c r="L94" i="17"/>
  <c r="L93" i="17"/>
  <c r="L92" i="17"/>
  <c r="L91" i="17"/>
  <c r="L90" i="17"/>
  <c r="L89" i="17"/>
  <c r="L88" i="17"/>
  <c r="L87" i="17"/>
  <c r="L86" i="17"/>
  <c r="L85" i="17"/>
  <c r="L84" i="17"/>
  <c r="L116" i="17"/>
  <c r="L76" i="17"/>
  <c r="L75" i="17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77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38" i="17"/>
  <c r="H24" i="2"/>
  <c r="E24" i="2"/>
  <c r="G24" i="2" s="1"/>
  <c r="L193" i="16"/>
  <c r="L192" i="16"/>
  <c r="L191" i="16"/>
  <c r="L190" i="16"/>
  <c r="L189" i="16"/>
  <c r="L188" i="16"/>
  <c r="L187" i="16"/>
  <c r="L186" i="16"/>
  <c r="L185" i="16"/>
  <c r="L184" i="16"/>
  <c r="L183" i="16"/>
  <c r="L182" i="16"/>
  <c r="L181" i="16"/>
  <c r="L180" i="16"/>
  <c r="L179" i="16"/>
  <c r="L178" i="16"/>
  <c r="L177" i="16"/>
  <c r="L176" i="16"/>
  <c r="L175" i="16"/>
  <c r="L174" i="16"/>
  <c r="L173" i="16"/>
  <c r="L172" i="16"/>
  <c r="L171" i="16"/>
  <c r="L170" i="16"/>
  <c r="L169" i="16"/>
  <c r="L168" i="16"/>
  <c r="L167" i="16"/>
  <c r="L166" i="16"/>
  <c r="L165" i="16"/>
  <c r="L164" i="16"/>
  <c r="L163" i="16"/>
  <c r="L162" i="16"/>
  <c r="L194" i="16"/>
  <c r="L154" i="16"/>
  <c r="L153" i="16"/>
  <c r="L152" i="16"/>
  <c r="L151" i="16"/>
  <c r="L150" i="16"/>
  <c r="L149" i="16"/>
  <c r="L148" i="16"/>
  <c r="L147" i="16"/>
  <c r="L146" i="16"/>
  <c r="L145" i="16"/>
  <c r="L144" i="16"/>
  <c r="L143" i="16"/>
  <c r="L142" i="16"/>
  <c r="L141" i="16"/>
  <c r="L140" i="16"/>
  <c r="L139" i="16"/>
  <c r="L138" i="16"/>
  <c r="L137" i="16"/>
  <c r="L136" i="16"/>
  <c r="L135" i="16"/>
  <c r="L134" i="16"/>
  <c r="L133" i="16"/>
  <c r="L132" i="16"/>
  <c r="L131" i="16"/>
  <c r="L130" i="16"/>
  <c r="L129" i="16"/>
  <c r="L128" i="16"/>
  <c r="L127" i="16"/>
  <c r="L126" i="16"/>
  <c r="L125" i="16"/>
  <c r="L124" i="16"/>
  <c r="L123" i="16"/>
  <c r="L155" i="16"/>
  <c r="L115" i="16"/>
  <c r="L114" i="16"/>
  <c r="L113" i="16"/>
  <c r="L112" i="16"/>
  <c r="L111" i="16"/>
  <c r="L110" i="16"/>
  <c r="L109" i="16"/>
  <c r="L108" i="16"/>
  <c r="L107" i="16"/>
  <c r="L106" i="16"/>
  <c r="L105" i="16"/>
  <c r="L104" i="16"/>
  <c r="L103" i="16"/>
  <c r="L102" i="16"/>
  <c r="L101" i="16"/>
  <c r="L100" i="16"/>
  <c r="L99" i="16"/>
  <c r="L98" i="16"/>
  <c r="L97" i="16"/>
  <c r="L96" i="16"/>
  <c r="L95" i="16"/>
  <c r="L94" i="16"/>
  <c r="L93" i="16"/>
  <c r="L92" i="16"/>
  <c r="L91" i="16"/>
  <c r="L90" i="16"/>
  <c r="L89" i="16"/>
  <c r="L88" i="16"/>
  <c r="L87" i="16"/>
  <c r="L86" i="16"/>
  <c r="L85" i="16"/>
  <c r="L84" i="16"/>
  <c r="L116" i="16"/>
  <c r="H23" i="2"/>
  <c r="E23" i="2" s="1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77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38" i="16"/>
  <c r="L193" i="15"/>
  <c r="L192" i="15"/>
  <c r="L191" i="15"/>
  <c r="L190" i="15"/>
  <c r="L189" i="15"/>
  <c r="L188" i="15"/>
  <c r="L187" i="15"/>
  <c r="L186" i="15"/>
  <c r="L185" i="15"/>
  <c r="L184" i="15"/>
  <c r="L183" i="15"/>
  <c r="L182" i="15"/>
  <c r="L181" i="15"/>
  <c r="L180" i="15"/>
  <c r="L179" i="15"/>
  <c r="L178" i="15"/>
  <c r="L177" i="15"/>
  <c r="L176" i="15"/>
  <c r="L175" i="15"/>
  <c r="L174" i="15"/>
  <c r="L173" i="15"/>
  <c r="L172" i="15"/>
  <c r="L171" i="15"/>
  <c r="L170" i="15"/>
  <c r="L169" i="15"/>
  <c r="L168" i="15"/>
  <c r="L167" i="15"/>
  <c r="L166" i="15"/>
  <c r="L165" i="15"/>
  <c r="L164" i="15"/>
  <c r="L163" i="15"/>
  <c r="L162" i="15"/>
  <c r="L194" i="15"/>
  <c r="L154" i="15"/>
  <c r="L153" i="15"/>
  <c r="L152" i="15"/>
  <c r="L151" i="15"/>
  <c r="L150" i="15"/>
  <c r="L149" i="15"/>
  <c r="L148" i="15"/>
  <c r="L147" i="15"/>
  <c r="L146" i="15"/>
  <c r="L145" i="15"/>
  <c r="L144" i="15"/>
  <c r="L143" i="15"/>
  <c r="L142" i="15"/>
  <c r="L141" i="15"/>
  <c r="L140" i="15"/>
  <c r="L139" i="15"/>
  <c r="L138" i="15"/>
  <c r="L137" i="15"/>
  <c r="L136" i="15"/>
  <c r="L135" i="15"/>
  <c r="L134" i="15"/>
  <c r="L133" i="15"/>
  <c r="L132" i="15"/>
  <c r="L131" i="15"/>
  <c r="L130" i="15"/>
  <c r="L129" i="15"/>
  <c r="L128" i="15"/>
  <c r="L127" i="15"/>
  <c r="L126" i="15"/>
  <c r="L125" i="15"/>
  <c r="L124" i="15"/>
  <c r="L123" i="15"/>
  <c r="L155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116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77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38" i="15"/>
  <c r="H22" i="2"/>
  <c r="E22" i="2" s="1"/>
  <c r="L193" i="14"/>
  <c r="L192" i="14"/>
  <c r="L191" i="14"/>
  <c r="L190" i="14"/>
  <c r="L189" i="14"/>
  <c r="L188" i="14"/>
  <c r="L187" i="14"/>
  <c r="L186" i="14"/>
  <c r="L185" i="14"/>
  <c r="L184" i="14"/>
  <c r="L183" i="14"/>
  <c r="L182" i="14"/>
  <c r="L181" i="14"/>
  <c r="L180" i="14"/>
  <c r="L179" i="14"/>
  <c r="L178" i="14"/>
  <c r="L177" i="14"/>
  <c r="L176" i="14"/>
  <c r="L175" i="14"/>
  <c r="L174" i="14"/>
  <c r="L173" i="14"/>
  <c r="L172" i="14"/>
  <c r="L171" i="14"/>
  <c r="L170" i="14"/>
  <c r="L169" i="14"/>
  <c r="L168" i="14"/>
  <c r="L167" i="14"/>
  <c r="L166" i="14"/>
  <c r="L165" i="14"/>
  <c r="L164" i="14"/>
  <c r="L163" i="14"/>
  <c r="L162" i="14"/>
  <c r="L194" i="14"/>
  <c r="L154" i="14"/>
  <c r="L153" i="14"/>
  <c r="L152" i="14"/>
  <c r="L151" i="14"/>
  <c r="L150" i="14"/>
  <c r="L149" i="14"/>
  <c r="L148" i="14"/>
  <c r="L147" i="14"/>
  <c r="L146" i="14"/>
  <c r="L145" i="14"/>
  <c r="L144" i="14"/>
  <c r="L143" i="14"/>
  <c r="L142" i="14"/>
  <c r="L141" i="14"/>
  <c r="L140" i="14"/>
  <c r="L139" i="14"/>
  <c r="L138" i="14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55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116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77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38" i="14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94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55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116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77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38" i="13"/>
  <c r="H20" i="2"/>
  <c r="E20" i="2" s="1"/>
  <c r="L193" i="12"/>
  <c r="L192" i="12"/>
  <c r="L191" i="12"/>
  <c r="L190" i="12"/>
  <c r="L189" i="12"/>
  <c r="L188" i="12"/>
  <c r="L187" i="12"/>
  <c r="L186" i="12"/>
  <c r="L185" i="12"/>
  <c r="L184" i="12"/>
  <c r="L183" i="12"/>
  <c r="L182" i="12"/>
  <c r="L181" i="12"/>
  <c r="L180" i="12"/>
  <c r="L179" i="12"/>
  <c r="L178" i="12"/>
  <c r="L177" i="12"/>
  <c r="L176" i="12"/>
  <c r="L175" i="12"/>
  <c r="L174" i="12"/>
  <c r="L173" i="12"/>
  <c r="L172" i="12"/>
  <c r="L171" i="12"/>
  <c r="L170" i="12"/>
  <c r="L169" i="12"/>
  <c r="L168" i="12"/>
  <c r="L167" i="12"/>
  <c r="L166" i="12"/>
  <c r="L165" i="12"/>
  <c r="L164" i="12"/>
  <c r="L163" i="12"/>
  <c r="L162" i="12"/>
  <c r="L194" i="12"/>
  <c r="L154" i="12"/>
  <c r="L153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55" i="12" s="1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116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38" i="12" s="1"/>
  <c r="H19" i="2" s="1"/>
  <c r="E19" i="2" s="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94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55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116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77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38" i="11"/>
  <c r="H18" i="2"/>
  <c r="E18" i="2" s="1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94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55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116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77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38" i="10"/>
  <c r="H17" i="2"/>
  <c r="E17" i="2" s="1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94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55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116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77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38" i="9"/>
  <c r="H16" i="2"/>
  <c r="E16" i="2" s="1"/>
  <c r="G16" i="2" s="1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94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55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116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77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38" i="7"/>
  <c r="H14" i="2"/>
  <c r="E14" i="2" s="1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94" i="6" s="1"/>
  <c r="L162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55" i="6" s="1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116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77" i="6" s="1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38" i="6" s="1"/>
  <c r="L6" i="6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94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55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116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77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38" i="5"/>
  <c r="H12" i="2"/>
  <c r="E12" i="2" s="1"/>
  <c r="F12" i="2" s="1"/>
  <c r="L45" i="3"/>
  <c r="L77" i="3" s="1"/>
  <c r="H8" i="2" s="1"/>
  <c r="F8" i="2" s="1"/>
  <c r="G8" i="2" s="1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94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55" i="8" s="1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116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77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94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55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116" i="4"/>
  <c r="L88" i="4"/>
  <c r="L87" i="4"/>
  <c r="L86" i="4"/>
  <c r="L85" i="4"/>
  <c r="L84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77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38" i="4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H11" i="2"/>
  <c r="E11" i="2" s="1"/>
  <c r="L77" i="12"/>
  <c r="H21" i="2"/>
  <c r="E21" i="2" s="1"/>
  <c r="H26" i="2"/>
  <c r="E26" i="2" s="1"/>
  <c r="H13" i="2" l="1"/>
  <c r="E13" i="2" s="1"/>
  <c r="B13" i="2" s="1"/>
  <c r="H35" i="2"/>
  <c r="I33" i="1" s="1"/>
  <c r="G34" i="1"/>
  <c r="H34" i="1" s="1"/>
  <c r="L34" i="24"/>
  <c r="J34" i="24" s="1"/>
  <c r="K34" i="24" s="1"/>
  <c r="H32" i="2"/>
  <c r="G26" i="1"/>
  <c r="H26" i="1" s="1"/>
  <c r="H34" i="2"/>
  <c r="H37" i="2" s="1"/>
  <c r="L38" i="3"/>
  <c r="H7" i="2" s="1"/>
  <c r="J7" i="2" s="1"/>
  <c r="L38" i="8"/>
  <c r="H15" i="2" s="1"/>
  <c r="F24" i="2"/>
  <c r="F30" i="2"/>
  <c r="G21" i="2"/>
  <c r="B21" i="2"/>
  <c r="G18" i="2"/>
  <c r="F18" i="2"/>
  <c r="B18" i="2"/>
  <c r="F22" i="2"/>
  <c r="G22" i="2"/>
  <c r="B11" i="2"/>
  <c r="G11" i="2"/>
  <c r="B20" i="2"/>
  <c r="G20" i="2"/>
  <c r="B26" i="2"/>
  <c r="G26" i="2"/>
  <c r="G13" i="2"/>
  <c r="F13" i="2"/>
  <c r="F17" i="2"/>
  <c r="B17" i="2"/>
  <c r="G17" i="2"/>
  <c r="G25" i="2"/>
  <c r="F25" i="2"/>
  <c r="B25" i="2"/>
  <c r="G19" i="2"/>
  <c r="F19" i="2"/>
  <c r="B23" i="2"/>
  <c r="F23" i="2"/>
  <c r="G23" i="2"/>
  <c r="F14" i="2"/>
  <c r="B14" i="2"/>
  <c r="G14" i="2"/>
  <c r="F20" i="2"/>
  <c r="B12" i="2"/>
  <c r="F16" i="2"/>
  <c r="B24" i="2"/>
  <c r="B22" i="2"/>
  <c r="F21" i="2"/>
  <c r="G12" i="2"/>
  <c r="F11" i="2"/>
  <c r="F26" i="2"/>
  <c r="B16" i="2"/>
  <c r="E27" i="2"/>
  <c r="I32" i="1"/>
  <c r="L32" i="24" s="1"/>
  <c r="G33" i="1" l="1"/>
  <c r="H33" i="1" s="1"/>
  <c r="L33" i="24"/>
  <c r="J33" i="24" s="1"/>
  <c r="K33" i="24" s="1"/>
  <c r="J32" i="24"/>
  <c r="K32" i="24" s="1"/>
  <c r="I31" i="1"/>
  <c r="J10" i="1"/>
  <c r="I10" i="1"/>
  <c r="L10" i="24" s="1"/>
  <c r="E7" i="2"/>
  <c r="F7" i="2" s="1"/>
  <c r="H9" i="2"/>
  <c r="I7" i="2"/>
  <c r="K10" i="1" s="1"/>
  <c r="E15" i="2"/>
  <c r="B19" i="2" s="1"/>
  <c r="H28" i="2"/>
  <c r="B27" i="2"/>
  <c r="F27" i="2"/>
  <c r="G27" i="2"/>
  <c r="L10" i="1"/>
  <c r="N10" i="1" s="1"/>
  <c r="R10" i="24" s="1"/>
  <c r="G32" i="1"/>
  <c r="H32" i="1" s="1"/>
  <c r="G31" i="1" l="1"/>
  <c r="H31" i="1" s="1"/>
  <c r="L31" i="24"/>
  <c r="N10" i="24"/>
  <c r="P10" i="24" s="1"/>
  <c r="K10" i="24"/>
  <c r="J10" i="24"/>
  <c r="J28" i="2"/>
  <c r="I28" i="2" s="1"/>
  <c r="H38" i="2"/>
  <c r="H39" i="2" s="1"/>
  <c r="G10" i="1"/>
  <c r="G7" i="2"/>
  <c r="I35" i="1"/>
  <c r="H10" i="1"/>
  <c r="I25" i="1"/>
  <c r="L25" i="24" s="1"/>
  <c r="N11" i="24" s="1"/>
  <c r="F15" i="2"/>
  <c r="B15" i="2"/>
  <c r="E23" i="1" s="1"/>
  <c r="E23" i="24" s="1"/>
  <c r="G15" i="2"/>
  <c r="J31" i="24" l="1"/>
  <c r="K31" i="24" s="1"/>
  <c r="L35" i="24"/>
  <c r="J11" i="1"/>
  <c r="G36" i="1"/>
  <c r="I22" i="1"/>
  <c r="E13" i="1"/>
  <c r="E13" i="24" s="1"/>
  <c r="E15" i="1"/>
  <c r="E15" i="24" s="1"/>
  <c r="I12" i="1"/>
  <c r="L12" i="24" s="1"/>
  <c r="J12" i="24" s="1"/>
  <c r="K12" i="24" s="1"/>
  <c r="E21" i="1"/>
  <c r="E21" i="24" s="1"/>
  <c r="I18" i="1"/>
  <c r="I19" i="1"/>
  <c r="E20" i="1"/>
  <c r="E20" i="24" s="1"/>
  <c r="I20" i="1"/>
  <c r="I24" i="1"/>
  <c r="E17" i="1"/>
  <c r="E17" i="24" s="1"/>
  <c r="I13" i="1"/>
  <c r="E12" i="1"/>
  <c r="E12" i="24" s="1"/>
  <c r="L11" i="1"/>
  <c r="I23" i="1"/>
  <c r="E24" i="1"/>
  <c r="E24" i="24" s="1"/>
  <c r="E14" i="1"/>
  <c r="E14" i="24" s="1"/>
  <c r="E16" i="1"/>
  <c r="E16" i="24" s="1"/>
  <c r="E18" i="1"/>
  <c r="E18" i="24" s="1"/>
  <c r="I14" i="1"/>
  <c r="I16" i="1"/>
  <c r="I21" i="1"/>
  <c r="I17" i="1"/>
  <c r="I15" i="1"/>
  <c r="E19" i="1"/>
  <c r="E19" i="24" s="1"/>
  <c r="E22" i="1"/>
  <c r="E22" i="24" s="1"/>
  <c r="H40" i="2"/>
  <c r="G24" i="1" l="1"/>
  <c r="H24" i="1" s="1"/>
  <c r="L24" i="24"/>
  <c r="J24" i="24" s="1"/>
  <c r="K24" i="24" s="1"/>
  <c r="G16" i="1"/>
  <c r="H16" i="1" s="1"/>
  <c r="L16" i="24"/>
  <c r="J16" i="24" s="1"/>
  <c r="K16" i="24" s="1"/>
  <c r="G20" i="1"/>
  <c r="H20" i="1" s="1"/>
  <c r="L20" i="24"/>
  <c r="J20" i="24" s="1"/>
  <c r="K20" i="24" s="1"/>
  <c r="G22" i="1"/>
  <c r="H22" i="1" s="1"/>
  <c r="L22" i="24"/>
  <c r="J22" i="24" s="1"/>
  <c r="K22" i="24" s="1"/>
  <c r="G14" i="1"/>
  <c r="H14" i="1" s="1"/>
  <c r="L14" i="24"/>
  <c r="J14" i="24" s="1"/>
  <c r="K14" i="24" s="1"/>
  <c r="G13" i="1"/>
  <c r="H13" i="1" s="1"/>
  <c r="L13" i="24"/>
  <c r="J13" i="24" s="1"/>
  <c r="K13" i="24" s="1"/>
  <c r="G21" i="1"/>
  <c r="H21" i="1" s="1"/>
  <c r="L21" i="24"/>
  <c r="J21" i="24" s="1"/>
  <c r="K21" i="24" s="1"/>
  <c r="G18" i="1"/>
  <c r="H18" i="1" s="1"/>
  <c r="L18" i="24"/>
  <c r="J18" i="24" s="1"/>
  <c r="K18" i="24" s="1"/>
  <c r="G15" i="1"/>
  <c r="H15" i="1" s="1"/>
  <c r="L15" i="24"/>
  <c r="J15" i="24" s="1"/>
  <c r="K15" i="24" s="1"/>
  <c r="G17" i="1"/>
  <c r="H17" i="1" s="1"/>
  <c r="L17" i="24"/>
  <c r="J17" i="24" s="1"/>
  <c r="K17" i="24" s="1"/>
  <c r="G23" i="1"/>
  <c r="H23" i="1" s="1"/>
  <c r="L23" i="24"/>
  <c r="J23" i="24" s="1"/>
  <c r="K23" i="24" s="1"/>
  <c r="G19" i="1"/>
  <c r="H19" i="1" s="1"/>
  <c r="L19" i="24"/>
  <c r="J19" i="24" s="1"/>
  <c r="K19" i="24" s="1"/>
  <c r="J26" i="1"/>
  <c r="N11" i="1"/>
  <c r="R11" i="24" s="1"/>
  <c r="P11" i="24" s="1"/>
  <c r="K11" i="1"/>
  <c r="G12" i="1"/>
  <c r="H12" i="1" s="1"/>
  <c r="J32" i="2"/>
  <c r="G37" i="1"/>
  <c r="G39" i="1" s="1"/>
  <c r="L26" i="1" l="1"/>
  <c r="N26" i="1" s="1"/>
  <c r="R26" i="24" s="1"/>
  <c r="L26" i="24"/>
  <c r="J26" i="24" s="1"/>
  <c r="K26" i="24" s="1"/>
  <c r="N26" i="24"/>
  <c r="J27" i="1"/>
  <c r="I32" i="2"/>
  <c r="L27" i="1" l="1"/>
  <c r="N27" i="1" s="1"/>
  <c r="R27" i="24" s="1"/>
  <c r="N27" i="24"/>
  <c r="J29" i="1"/>
  <c r="J28" i="1"/>
  <c r="L29" i="1" l="1"/>
  <c r="N29" i="1" s="1"/>
  <c r="R29" i="24" s="1"/>
  <c r="N29" i="24"/>
  <c r="L29" i="24"/>
  <c r="L27" i="24"/>
  <c r="L28" i="24"/>
  <c r="N28" i="24"/>
  <c r="L28" i="1"/>
  <c r="K29" i="1" l="1"/>
  <c r="P29" i="24"/>
  <c r="L38" i="1"/>
  <c r="N38" i="1" s="1"/>
  <c r="R39" i="24" s="1"/>
  <c r="N28" i="1"/>
  <c r="R28" i="24" s="1"/>
  <c r="P28" i="24" s="1"/>
  <c r="J37" i="24"/>
  <c r="K28" i="1"/>
  <c r="J40" i="24" l="1"/>
  <c r="J38" i="24"/>
</calcChain>
</file>

<file path=xl/sharedStrings.xml><?xml version="1.0" encoding="utf-8"?>
<sst xmlns="http://schemas.openxmlformats.org/spreadsheetml/2006/main" count="2322" uniqueCount="161">
  <si>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</si>
  <si>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</si>
  <si>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</si>
  <si>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経費</t>
    <rPh sb="0" eb="2">
      <t>ケイヒ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</si>
  <si>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</si>
  <si>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区分</t>
    <rPh sb="0" eb="2">
      <t>クブン</t>
    </rPh>
    <phoneticPr fontId="1"/>
  </si>
  <si>
    <t>①調査費</t>
    <rPh sb="1" eb="4">
      <t>チョウサヒ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</si>
  <si>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</si>
  <si>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合計</t>
    <rPh sb="0" eb="2">
      <t>ゴウケイ</t>
    </rPh>
    <phoneticPr fontId="1"/>
  </si>
  <si>
    <t>諸経費</t>
    <rPh sb="0" eb="3">
      <t>ショケイヒ</t>
    </rPh>
    <phoneticPr fontId="1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</si>
  <si>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1"/>
  </si>
  <si>
    <t>-</t>
    <phoneticPr fontId="1"/>
  </si>
  <si>
    <t>-</t>
    <phoneticPr fontId="1"/>
  </si>
  <si>
    <t>申請の
可否</t>
    <rPh sb="0" eb="2">
      <t>シンセイ</t>
    </rPh>
    <rPh sb="4" eb="6">
      <t>カヒ</t>
    </rPh>
    <phoneticPr fontId="1"/>
  </si>
  <si>
    <t>金額
（円）</t>
    <rPh sb="0" eb="2">
      <t>キンガク</t>
    </rPh>
    <rPh sb="4" eb="5">
      <t>エン</t>
    </rPh>
    <phoneticPr fontId="1"/>
  </si>
  <si>
    <t>・高効率熱源機器の導入</t>
    <rPh sb="1" eb="4">
      <t>コウコウリツ</t>
    </rPh>
    <rPh sb="4" eb="6">
      <t>ネツゲン</t>
    </rPh>
    <rPh sb="6" eb="8">
      <t>キキ</t>
    </rPh>
    <rPh sb="9" eb="11">
      <t>ドウニュウ</t>
    </rPh>
    <phoneticPr fontId="1"/>
  </si>
  <si>
    <t>・高効率冷却塔の導入</t>
    <rPh sb="1" eb="4">
      <t>コウコウリツ</t>
    </rPh>
    <rPh sb="4" eb="7">
      <t>レイキャクトウ</t>
    </rPh>
    <rPh sb="8" eb="10">
      <t>ドウニュウ</t>
    </rPh>
    <phoneticPr fontId="1"/>
  </si>
  <si>
    <t>・高効率空調用ポンプの導入</t>
    <rPh sb="1" eb="4">
      <t>コウコウリツ</t>
    </rPh>
    <rPh sb="4" eb="7">
      <t>クウチョウヨウ</t>
    </rPh>
    <rPh sb="11" eb="13">
      <t>ドウニュウ</t>
    </rPh>
    <phoneticPr fontId="1"/>
  </si>
  <si>
    <t>・空調用ポンプの変流量制御の導入</t>
    <rPh sb="1" eb="4">
      <t>クウチョウヨウ</t>
    </rPh>
    <rPh sb="8" eb="9">
      <t>ヘン</t>
    </rPh>
    <rPh sb="9" eb="11">
      <t>リュウリョウ</t>
    </rPh>
    <rPh sb="11" eb="13">
      <t>セイギョ</t>
    </rPh>
    <rPh sb="14" eb="16">
      <t>ドウニュウ</t>
    </rPh>
    <phoneticPr fontId="1"/>
  </si>
  <si>
    <t>・高効率パッケージ形空調機の導入</t>
    <rPh sb="1" eb="4">
      <t>コウコウリツ</t>
    </rPh>
    <rPh sb="9" eb="10">
      <t>カタ</t>
    </rPh>
    <rPh sb="10" eb="13">
      <t>クウチョウキ</t>
    </rPh>
    <rPh sb="14" eb="16">
      <t>ドウニュウ</t>
    </rPh>
    <phoneticPr fontId="1"/>
  </si>
  <si>
    <t>・高効率空調機の導入</t>
    <rPh sb="1" eb="4">
      <t>コウコウリツ</t>
    </rPh>
    <rPh sb="4" eb="7">
      <t>クウチョウキ</t>
    </rPh>
    <rPh sb="8" eb="10">
      <t>ドウニュウ</t>
    </rPh>
    <phoneticPr fontId="1"/>
  </si>
  <si>
    <t>・全熱交換器等の導入</t>
    <rPh sb="1" eb="2">
      <t>ゼン</t>
    </rPh>
    <rPh sb="2" eb="3">
      <t>ネツ</t>
    </rPh>
    <rPh sb="3" eb="6">
      <t>コウカンキ</t>
    </rPh>
    <rPh sb="6" eb="7">
      <t>トウ</t>
    </rPh>
    <rPh sb="8" eb="10">
      <t>ドウニュウ</t>
    </rPh>
    <phoneticPr fontId="1"/>
  </si>
  <si>
    <t>・高効率照明器具の導入</t>
    <rPh sb="1" eb="4">
      <t>コウコウリツ</t>
    </rPh>
    <rPh sb="4" eb="6">
      <t>ショウメイ</t>
    </rPh>
    <rPh sb="6" eb="8">
      <t>キグ</t>
    </rPh>
    <rPh sb="9" eb="11">
      <t>ドウニュウ</t>
    </rPh>
    <phoneticPr fontId="1"/>
  </si>
  <si>
    <t>・高輝度型誘導灯の導入</t>
    <rPh sb="1" eb="4">
      <t>コウキド</t>
    </rPh>
    <rPh sb="4" eb="5">
      <t>ガタ</t>
    </rPh>
    <rPh sb="5" eb="8">
      <t>ユウドウトウ</t>
    </rPh>
    <rPh sb="9" eb="11">
      <t>ドウニュウ</t>
    </rPh>
    <phoneticPr fontId="1"/>
  </si>
  <si>
    <t>・高効率変圧器の導入</t>
    <rPh sb="1" eb="4">
      <t>コウコウリツ</t>
    </rPh>
    <rPh sb="4" eb="7">
      <t>ヘンアツキ</t>
    </rPh>
    <rPh sb="8" eb="10">
      <t>ドウニュウ</t>
    </rPh>
    <phoneticPr fontId="1"/>
  </si>
  <si>
    <t>・照明の省エネ制御の導入</t>
    <rPh sb="1" eb="3">
      <t>ショウメイ</t>
    </rPh>
    <rPh sb="4" eb="5">
      <t>ショウ</t>
    </rPh>
    <rPh sb="7" eb="9">
      <t>セイギョ</t>
    </rPh>
    <rPh sb="10" eb="12">
      <t>ドウニュウ</t>
    </rPh>
    <phoneticPr fontId="1"/>
  </si>
  <si>
    <t>・エレベータの省エネ制御の導入</t>
    <rPh sb="7" eb="8">
      <t>ショウ</t>
    </rPh>
    <rPh sb="10" eb="12">
      <t>セイギョ</t>
    </rPh>
    <rPh sb="13" eb="15">
      <t>ドウニュウ</t>
    </rPh>
    <phoneticPr fontId="1"/>
  </si>
  <si>
    <t>・BEMSの導入</t>
    <rPh sb="6" eb="8">
      <t>ドウニュウ</t>
    </rPh>
    <phoneticPr fontId="1"/>
  </si>
  <si>
    <t>・太陽光発電の導入</t>
    <rPh sb="1" eb="4">
      <t>タイヨウコウ</t>
    </rPh>
    <rPh sb="4" eb="6">
      <t>ハツデン</t>
    </rPh>
    <rPh sb="7" eb="9">
      <t>ドウニュウ</t>
    </rPh>
    <phoneticPr fontId="1"/>
  </si>
  <si>
    <t>・遮熱・断熱の導入</t>
    <rPh sb="1" eb="3">
      <t>シャネツ</t>
    </rPh>
    <rPh sb="4" eb="6">
      <t>ダンネツ</t>
    </rPh>
    <rPh sb="7" eb="9">
      <t>ドウニュウ</t>
    </rPh>
    <phoneticPr fontId="1"/>
  </si>
  <si>
    <t>・その他</t>
    <rPh sb="3" eb="4">
      <t>タ</t>
    </rPh>
    <phoneticPr fontId="1"/>
  </si>
  <si>
    <t>・諸経費</t>
    <rPh sb="1" eb="4">
      <t>ショケイヒ</t>
    </rPh>
    <phoneticPr fontId="1"/>
  </si>
  <si>
    <t>調査費</t>
    <rPh sb="0" eb="3">
      <t>チョウサヒ</t>
    </rPh>
    <phoneticPr fontId="1"/>
  </si>
  <si>
    <t>設備費</t>
    <rPh sb="0" eb="3">
      <t>セツビヒ</t>
    </rPh>
    <phoneticPr fontId="1"/>
  </si>
  <si>
    <t>総計（円）</t>
    <rPh sb="0" eb="2">
      <t>ソウケイ</t>
    </rPh>
    <rPh sb="3" eb="4">
      <t>エン</t>
    </rPh>
    <phoneticPr fontId="1"/>
  </si>
  <si>
    <t>消費税等相当額（円）</t>
    <rPh sb="0" eb="3">
      <t>ショウヒゼイ</t>
    </rPh>
    <rPh sb="3" eb="4">
      <t>トウ</t>
    </rPh>
    <rPh sb="4" eb="6">
      <t>ソウトウ</t>
    </rPh>
    <rPh sb="6" eb="7">
      <t>ガク</t>
    </rPh>
    <rPh sb="8" eb="9">
      <t>エン</t>
    </rPh>
    <phoneticPr fontId="1"/>
  </si>
  <si>
    <t>総工事金額（円）</t>
    <rPh sb="0" eb="1">
      <t>ソウ</t>
    </rPh>
    <rPh sb="1" eb="3">
      <t>コウジ</t>
    </rPh>
    <rPh sb="3" eb="5">
      <t>キンガク</t>
    </rPh>
    <rPh sb="6" eb="7">
      <t>エン</t>
    </rPh>
    <phoneticPr fontId="1"/>
  </si>
  <si>
    <t>整理</t>
    <rPh sb="0" eb="2">
      <t>セイリ</t>
    </rPh>
    <phoneticPr fontId="1"/>
  </si>
  <si>
    <t>No.</t>
    <phoneticPr fontId="1"/>
  </si>
  <si>
    <t>費用区分</t>
    <rPh sb="0" eb="2">
      <t>ヒヨウ</t>
    </rPh>
    <rPh sb="2" eb="4">
      <t>クブン</t>
    </rPh>
    <phoneticPr fontId="1"/>
  </si>
  <si>
    <t>費用の種類</t>
    <rPh sb="0" eb="2">
      <t>ヒヨウ</t>
    </rPh>
    <rPh sb="3" eb="5">
      <t>シュルイ</t>
    </rPh>
    <phoneticPr fontId="1"/>
  </si>
  <si>
    <t>単価
（円）</t>
    <rPh sb="0" eb="2">
      <t>タンカ</t>
    </rPh>
    <rPh sb="4" eb="5">
      <t>エン</t>
    </rPh>
    <phoneticPr fontId="1"/>
  </si>
  <si>
    <t>備考</t>
    <rPh sb="0" eb="2">
      <t>ビコウ</t>
    </rPh>
    <phoneticPr fontId="1"/>
  </si>
  <si>
    <t>費用の内容</t>
    <rPh sb="0" eb="2">
      <t>ヒヨウ</t>
    </rPh>
    <rPh sb="3" eb="5">
      <t>ナイヨウ</t>
    </rPh>
    <phoneticPr fontId="1"/>
  </si>
  <si>
    <t>内訳明細書</t>
    <rPh sb="0" eb="2">
      <t>ウチワケ</t>
    </rPh>
    <rPh sb="2" eb="4">
      <t>メイサイ</t>
    </rPh>
    <rPh sb="4" eb="5">
      <t>ショ</t>
    </rPh>
    <phoneticPr fontId="1"/>
  </si>
  <si>
    <t>工事費</t>
    <rPh sb="0" eb="2">
      <t>コウジ</t>
    </rPh>
    <rPh sb="2" eb="3">
      <t>ヒ</t>
    </rPh>
    <phoneticPr fontId="1"/>
  </si>
  <si>
    <t>対象外工事</t>
    <rPh sb="0" eb="2">
      <t>タイショウ</t>
    </rPh>
    <rPh sb="2" eb="3">
      <t>ガイ</t>
    </rPh>
    <rPh sb="3" eb="5">
      <t>コウジ</t>
    </rPh>
    <phoneticPr fontId="1"/>
  </si>
  <si>
    <t>機器費</t>
    <rPh sb="0" eb="2">
      <t>キキ</t>
    </rPh>
    <rPh sb="2" eb="3">
      <t>ヒ</t>
    </rPh>
    <phoneticPr fontId="1"/>
  </si>
  <si>
    <t>計測装置</t>
    <rPh sb="0" eb="2">
      <t>ケイソク</t>
    </rPh>
    <rPh sb="2" eb="4">
      <t>ソウチ</t>
    </rPh>
    <phoneticPr fontId="1"/>
  </si>
  <si>
    <t>付属機器</t>
    <rPh sb="0" eb="2">
      <t>フゾク</t>
    </rPh>
    <rPh sb="2" eb="4">
      <t>キキ</t>
    </rPh>
    <phoneticPr fontId="1"/>
  </si>
  <si>
    <t>労務費</t>
    <rPh sb="0" eb="3">
      <t>ロウムヒ</t>
    </rPh>
    <phoneticPr fontId="1"/>
  </si>
  <si>
    <t>材料費</t>
    <rPh sb="0" eb="3">
      <t>ザイリョウヒ</t>
    </rPh>
    <phoneticPr fontId="1"/>
  </si>
  <si>
    <t>消耗・雑材費</t>
    <rPh sb="0" eb="2">
      <t>ショウモウ</t>
    </rPh>
    <rPh sb="3" eb="5">
      <t>ザツザイ</t>
    </rPh>
    <rPh sb="5" eb="6">
      <t>ヒ</t>
    </rPh>
    <phoneticPr fontId="1"/>
  </si>
  <si>
    <t>仮設費</t>
    <rPh sb="0" eb="2">
      <t>カセツ</t>
    </rPh>
    <rPh sb="2" eb="3">
      <t>ヒ</t>
    </rPh>
    <phoneticPr fontId="1"/>
  </si>
  <si>
    <t>試験調整費</t>
    <rPh sb="0" eb="2">
      <t>シケン</t>
    </rPh>
    <rPh sb="2" eb="5">
      <t>チョウセイヒ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</si>
  <si>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</si>
  <si>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</si>
  <si>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機（器）</t>
    <rPh sb="0" eb="1">
      <t>キ</t>
    </rPh>
    <rPh sb="2" eb="3">
      <t>キ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</si>
  <si>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</si>
  <si>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</si>
  <si>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調査費（助成対象経費合計）</t>
    <rPh sb="0" eb="3">
      <t>チョウサヒ</t>
    </rPh>
    <rPh sb="4" eb="6">
      <t>ジョセイ</t>
    </rPh>
    <rPh sb="6" eb="8">
      <t>タイショウ</t>
    </rPh>
    <rPh sb="8" eb="10">
      <t>ケイヒ</t>
    </rPh>
    <rPh sb="10" eb="12">
      <t>ゴウケイ</t>
    </rPh>
    <phoneticPr fontId="1"/>
  </si>
  <si>
    <t>‐</t>
    <phoneticPr fontId="1"/>
  </si>
  <si>
    <t>調査費（助成対象外経費合計）</t>
    <rPh sb="0" eb="3">
      <t>チョウサヒ</t>
    </rPh>
    <rPh sb="4" eb="6">
      <t>ジョセイ</t>
    </rPh>
    <rPh sb="6" eb="8">
      <t>タイショウ</t>
    </rPh>
    <rPh sb="8" eb="9">
      <t>ガイ</t>
    </rPh>
    <rPh sb="9" eb="11">
      <t>ケイヒ</t>
    </rPh>
    <rPh sb="11" eb="13">
      <t>ゴウケイ</t>
    </rPh>
    <phoneticPr fontId="1"/>
  </si>
  <si>
    <t>その他</t>
    <rPh sb="2" eb="3">
      <t>タ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</si>
  <si>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</si>
  <si>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色のセルは、プルダウンメニューから選択</t>
    <rPh sb="0" eb="1">
      <t>イロ</t>
    </rPh>
    <rPh sb="17" eb="19">
      <t>センタク</t>
    </rPh>
    <phoneticPr fontId="1"/>
  </si>
  <si>
    <t>色のセルは、文字又は数値を入力</t>
    <rPh sb="0" eb="1">
      <t>イロ</t>
    </rPh>
    <rPh sb="6" eb="8">
      <t>モジ</t>
    </rPh>
    <rPh sb="8" eb="9">
      <t>マタ</t>
    </rPh>
    <rPh sb="10" eb="12">
      <t>スウチ</t>
    </rPh>
    <rPh sb="13" eb="15">
      <t>ニュウリョク</t>
    </rPh>
    <phoneticPr fontId="1"/>
  </si>
  <si>
    <t>色のセルは、任意入力とし、文字又は数値を入力</t>
    <rPh sb="0" eb="1">
      <t>イロ</t>
    </rPh>
    <rPh sb="6" eb="8">
      <t>ニンイ</t>
    </rPh>
    <rPh sb="8" eb="10">
      <t>ニュウリョク</t>
    </rPh>
    <rPh sb="13" eb="15">
      <t>モジ</t>
    </rPh>
    <rPh sb="15" eb="16">
      <t>マタ</t>
    </rPh>
    <rPh sb="17" eb="19">
      <t>スウチ</t>
    </rPh>
    <rPh sb="20" eb="22">
      <t>ニュウリョク</t>
    </rPh>
    <phoneticPr fontId="1"/>
  </si>
  <si>
    <t>設備費①（助成対象経費小計）</t>
    <rPh sb="0" eb="3">
      <t>セツビヒ</t>
    </rPh>
    <rPh sb="5" eb="7">
      <t>ジョセイ</t>
    </rPh>
    <rPh sb="7" eb="9">
      <t>タイショウ</t>
    </rPh>
    <rPh sb="9" eb="11">
      <t>ケイヒ</t>
    </rPh>
    <rPh sb="11" eb="12">
      <t>ショウ</t>
    </rPh>
    <rPh sb="12" eb="13">
      <t>ケイ</t>
    </rPh>
    <phoneticPr fontId="1"/>
  </si>
  <si>
    <t>工事費①（助成対象経費小計）</t>
    <rPh sb="0" eb="2">
      <t>コウジ</t>
    </rPh>
    <rPh sb="2" eb="3">
      <t>ヒ</t>
    </rPh>
    <rPh sb="5" eb="7">
      <t>ジョセイ</t>
    </rPh>
    <rPh sb="7" eb="9">
      <t>タイショウ</t>
    </rPh>
    <rPh sb="9" eb="11">
      <t>ケイヒ</t>
    </rPh>
    <rPh sb="11" eb="12">
      <t>ショウ</t>
    </rPh>
    <rPh sb="12" eb="13">
      <t>ケイ</t>
    </rPh>
    <phoneticPr fontId="1"/>
  </si>
  <si>
    <t>工事費②（助成対象経費小計）</t>
    <rPh sb="0" eb="3">
      <t>コウジヒ</t>
    </rPh>
    <rPh sb="5" eb="7">
      <t>ジョセイ</t>
    </rPh>
    <rPh sb="7" eb="9">
      <t>タイショウ</t>
    </rPh>
    <rPh sb="9" eb="11">
      <t>ケイヒ</t>
    </rPh>
    <rPh sb="11" eb="12">
      <t>ショウ</t>
    </rPh>
    <rPh sb="12" eb="13">
      <t>ケイ</t>
    </rPh>
    <phoneticPr fontId="1"/>
  </si>
  <si>
    <t>助成対象外経費計</t>
    <rPh sb="0" eb="2">
      <t>ジョセイ</t>
    </rPh>
    <rPh sb="2" eb="4">
      <t>タイショウ</t>
    </rPh>
    <rPh sb="4" eb="5">
      <t>ガイ</t>
    </rPh>
    <rPh sb="5" eb="7">
      <t>ケイヒ</t>
    </rPh>
    <rPh sb="7" eb="8">
      <t>ケイ</t>
    </rPh>
    <phoneticPr fontId="1"/>
  </si>
  <si>
    <t>諸経費（助成対象外）計</t>
    <rPh sb="0" eb="1">
      <t>ショ</t>
    </rPh>
    <rPh sb="1" eb="3">
      <t>ケイヒ</t>
    </rPh>
    <rPh sb="4" eb="6">
      <t>ジョセイ</t>
    </rPh>
    <rPh sb="6" eb="8">
      <t>タイショウ</t>
    </rPh>
    <rPh sb="8" eb="9">
      <t>ガイ</t>
    </rPh>
    <rPh sb="10" eb="11">
      <t>ケイ</t>
    </rPh>
    <phoneticPr fontId="1"/>
  </si>
  <si>
    <t>人工</t>
    <rPh sb="0" eb="2">
      <t>ニンク</t>
    </rPh>
    <phoneticPr fontId="1"/>
  </si>
  <si>
    <t>・空調の省エネ制御の導入</t>
    <rPh sb="1" eb="3">
      <t>クウチョウ</t>
    </rPh>
    <rPh sb="4" eb="5">
      <t>ショウ</t>
    </rPh>
    <rPh sb="7" eb="9">
      <t>セイギョ</t>
    </rPh>
    <rPh sb="10" eb="12">
      <t>ドウニュウ</t>
    </rPh>
    <phoneticPr fontId="1"/>
  </si>
  <si>
    <t>②設備改修費</t>
    <rPh sb="1" eb="3">
      <t>セツビ</t>
    </rPh>
    <rPh sb="3" eb="5">
      <t>カイシュウ</t>
    </rPh>
    <rPh sb="5" eb="6">
      <t>ヒ</t>
    </rPh>
    <phoneticPr fontId="1"/>
  </si>
  <si>
    <t>総計（税抜）</t>
    <rPh sb="0" eb="2">
      <t>ソウケイ</t>
    </rPh>
    <rPh sb="3" eb="5">
      <t>ゼイヌキ</t>
    </rPh>
    <phoneticPr fontId="1"/>
  </si>
  <si>
    <t>総工事金額（税込）
（助成事業に要する経費）</t>
    <rPh sb="0" eb="1">
      <t>ソウ</t>
    </rPh>
    <rPh sb="1" eb="3">
      <t>コウジ</t>
    </rPh>
    <rPh sb="3" eb="5">
      <t>キンガク</t>
    </rPh>
    <rPh sb="6" eb="8">
      <t>ゼイコミ</t>
    </rPh>
    <rPh sb="11" eb="13">
      <t>ジョセイ</t>
    </rPh>
    <rPh sb="13" eb="15">
      <t>ジギョウ</t>
    </rPh>
    <rPh sb="16" eb="17">
      <t>ヨウ</t>
    </rPh>
    <rPh sb="19" eb="21">
      <t>ケイヒ</t>
    </rPh>
    <phoneticPr fontId="1"/>
  </si>
  <si>
    <t>助成対象外工事（①調査費）</t>
    <rPh sb="0" eb="2">
      <t>ジョセイ</t>
    </rPh>
    <rPh sb="2" eb="4">
      <t>タイショウ</t>
    </rPh>
    <rPh sb="4" eb="5">
      <t>ガイ</t>
    </rPh>
    <rPh sb="5" eb="7">
      <t>コウジ</t>
    </rPh>
    <rPh sb="9" eb="12">
      <t>チョウサヒ</t>
    </rPh>
    <phoneticPr fontId="1"/>
  </si>
  <si>
    <t>助成対象外工事（②設備改修費）</t>
    <rPh sb="0" eb="2">
      <t>ジョセイ</t>
    </rPh>
    <rPh sb="2" eb="4">
      <t>タイショウ</t>
    </rPh>
    <rPh sb="4" eb="5">
      <t>ガイ</t>
    </rPh>
    <rPh sb="5" eb="7">
      <t>コウジ</t>
    </rPh>
    <rPh sb="9" eb="11">
      <t>セツビ</t>
    </rPh>
    <rPh sb="11" eb="13">
      <t>カイシュウ</t>
    </rPh>
    <rPh sb="13" eb="14">
      <t>ヒ</t>
    </rPh>
    <phoneticPr fontId="1"/>
  </si>
  <si>
    <t>交付
申請額(b)
（円）</t>
    <rPh sb="0" eb="2">
      <t>コウフ</t>
    </rPh>
    <rPh sb="3" eb="6">
      <t>シンセイガク</t>
    </rPh>
    <rPh sb="11" eb="12">
      <t>エン</t>
    </rPh>
    <phoneticPr fontId="1"/>
  </si>
  <si>
    <t>助成対象
経費(a)
（円）</t>
    <rPh sb="0" eb="2">
      <t>ジョセイ</t>
    </rPh>
    <rPh sb="2" eb="4">
      <t>タイショウ</t>
    </rPh>
    <rPh sb="5" eb="7">
      <t>ケイヒ</t>
    </rPh>
    <rPh sb="12" eb="13">
      <t>エン</t>
    </rPh>
    <phoneticPr fontId="1"/>
  </si>
  <si>
    <t>助成率
(b/a)</t>
    <rPh sb="0" eb="2">
      <t>ジョセイ</t>
    </rPh>
    <rPh sb="2" eb="3">
      <t>リツ</t>
    </rPh>
    <phoneticPr fontId="1"/>
  </si>
  <si>
    <t>ｸﾞﾘｰﾝﾘｰｽ料算出</t>
    <rPh sb="8" eb="9">
      <t>リョウ</t>
    </rPh>
    <rPh sb="9" eb="11">
      <t>サンシュツ</t>
    </rPh>
    <phoneticPr fontId="1"/>
  </si>
  <si>
    <t>ｵｰﾅｰ・ﾃﾅﾝﾄ間調整費</t>
    <rPh sb="9" eb="10">
      <t>カン</t>
    </rPh>
    <rPh sb="10" eb="12">
      <t>チョウセイ</t>
    </rPh>
    <rPh sb="12" eb="13">
      <t>ヒ</t>
    </rPh>
    <phoneticPr fontId="1"/>
  </si>
  <si>
    <t>その他</t>
    <rPh sb="2" eb="3">
      <t>タ</t>
    </rPh>
    <phoneticPr fontId="1"/>
  </si>
  <si>
    <t>設備の仕様等調査費</t>
    <rPh sb="0" eb="2">
      <t>セツビ</t>
    </rPh>
    <rPh sb="3" eb="5">
      <t>シヨウ</t>
    </rPh>
    <rPh sb="5" eb="6">
      <t>トウ</t>
    </rPh>
    <rPh sb="6" eb="8">
      <t>チョウサ</t>
    </rPh>
    <phoneticPr fontId="1"/>
  </si>
  <si>
    <t>金額(a)
（円）</t>
    <rPh sb="0" eb="2">
      <t>キンガク</t>
    </rPh>
    <rPh sb="7" eb="8">
      <t>エン</t>
    </rPh>
    <phoneticPr fontId="1"/>
  </si>
  <si>
    <t>助成金額(b)
（円）</t>
    <rPh sb="0" eb="2">
      <t>ジョセイ</t>
    </rPh>
    <rPh sb="2" eb="4">
      <t>キンガク</t>
    </rPh>
    <rPh sb="9" eb="10">
      <t>エン</t>
    </rPh>
    <phoneticPr fontId="1"/>
  </si>
  <si>
    <t>-</t>
    <phoneticPr fontId="1"/>
  </si>
  <si>
    <t>③共用部のLED化改修工事</t>
    <rPh sb="1" eb="3">
      <t>キョウヨウ</t>
    </rPh>
    <rPh sb="3" eb="4">
      <t>ブ</t>
    </rPh>
    <rPh sb="8" eb="9">
      <t>カ</t>
    </rPh>
    <rPh sb="9" eb="11">
      <t>カイシュウ</t>
    </rPh>
    <rPh sb="11" eb="13">
      <t>コウジ</t>
    </rPh>
    <phoneticPr fontId="1"/>
  </si>
  <si>
    <t>・助成対象経費</t>
    <rPh sb="1" eb="3">
      <t>ジョセイ</t>
    </rPh>
    <rPh sb="3" eb="5">
      <t>タイショウ</t>
    </rPh>
    <rPh sb="5" eb="7">
      <t>ケイヒ</t>
    </rPh>
    <phoneticPr fontId="1"/>
  </si>
  <si>
    <t>・助成対象外経費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</si>
  <si>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　</t>
    <phoneticPr fontId="1"/>
  </si>
  <si>
    <t>　合計</t>
    <rPh sb="1" eb="3">
      <t>ゴウケイ</t>
    </rPh>
    <phoneticPr fontId="1"/>
  </si>
  <si>
    <t>・助成対象外経費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</si>
  <si>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④助成対象外設備改修費</t>
    <rPh sb="1" eb="3">
      <t>ジョセイ</t>
    </rPh>
    <rPh sb="3" eb="5">
      <t>タイショウ</t>
    </rPh>
    <rPh sb="5" eb="6">
      <t>ガイ</t>
    </rPh>
    <rPh sb="6" eb="8">
      <t>セツビ</t>
    </rPh>
    <rPh sb="8" eb="10">
      <t>カイシュウ</t>
    </rPh>
    <rPh sb="10" eb="11">
      <t>ヒ</t>
    </rPh>
    <phoneticPr fontId="1"/>
  </si>
  <si>
    <t>・助成対象経費</t>
    <rPh sb="1" eb="3">
      <t>ジョセイ</t>
    </rPh>
    <rPh sb="3" eb="5">
      <t>タイショウ</t>
    </rPh>
    <rPh sb="5" eb="7">
      <t>ケイヒ</t>
    </rPh>
    <phoneticPr fontId="1"/>
  </si>
  <si>
    <t>④助成対象外経費</t>
    <rPh sb="1" eb="3">
      <t>ジョセイ</t>
    </rPh>
    <rPh sb="3" eb="5">
      <t>タイショウ</t>
    </rPh>
    <rPh sb="5" eb="6">
      <t>ガイ</t>
    </rPh>
    <rPh sb="6" eb="7">
      <t>ケイ</t>
    </rPh>
    <rPh sb="7" eb="8">
      <t>ヒ</t>
    </rPh>
    <phoneticPr fontId="1"/>
  </si>
  <si>
    <t>助成対象外工事（③共用部LED化）</t>
    <rPh sb="0" eb="2">
      <t>ジョセイ</t>
    </rPh>
    <rPh sb="2" eb="4">
      <t>タイショウ</t>
    </rPh>
    <rPh sb="4" eb="5">
      <t>ガイ</t>
    </rPh>
    <rPh sb="5" eb="7">
      <t>コウジ</t>
    </rPh>
    <rPh sb="9" eb="11">
      <t>キョウヨウ</t>
    </rPh>
    <rPh sb="11" eb="12">
      <t>ブ</t>
    </rPh>
    <rPh sb="15" eb="16">
      <t>カ</t>
    </rPh>
    <phoneticPr fontId="1"/>
  </si>
  <si>
    <t>個</t>
    <rPh sb="0" eb="1">
      <t>コ</t>
    </rPh>
    <phoneticPr fontId="1"/>
  </si>
  <si>
    <t>ｍ</t>
    <phoneticPr fontId="1"/>
  </si>
  <si>
    <t>kg(T)</t>
    <phoneticPr fontId="1"/>
  </si>
  <si>
    <t>箇所</t>
    <rPh sb="0" eb="2">
      <t>カショ</t>
    </rPh>
    <phoneticPr fontId="1"/>
  </si>
  <si>
    <t>日</t>
    <rPh sb="0" eb="1">
      <t>ニチ</t>
    </rPh>
    <phoneticPr fontId="1"/>
  </si>
  <si>
    <t>—</t>
    <phoneticPr fontId="1"/>
  </si>
  <si>
    <t>-</t>
    <phoneticPr fontId="1"/>
  </si>
  <si>
    <t>-</t>
    <phoneticPr fontId="1"/>
  </si>
  <si>
    <t>小計</t>
    <rPh sb="0" eb="2">
      <t>ショウケイ</t>
    </rPh>
    <phoneticPr fontId="1"/>
  </si>
  <si>
    <t>　　　交付申請額合計</t>
    <rPh sb="3" eb="5">
      <t>コウフ</t>
    </rPh>
    <rPh sb="5" eb="8">
      <t>シンセイガク</t>
    </rPh>
    <rPh sb="8" eb="10">
      <t>ゴウケイ</t>
    </rPh>
    <phoneticPr fontId="1"/>
  </si>
  <si>
    <t>③共用部LED化改修　　　　　　　（③-1）</t>
    <rPh sb="1" eb="3">
      <t>キョウヨウ</t>
    </rPh>
    <rPh sb="3" eb="4">
      <t>ブ</t>
    </rPh>
    <rPh sb="7" eb="8">
      <t>カ</t>
    </rPh>
    <rPh sb="8" eb="10">
      <t>カイシュウ</t>
    </rPh>
    <phoneticPr fontId="1"/>
  </si>
  <si>
    <t>　　　　　　　　　　　　　　　　　　　　 （③-2）</t>
    <phoneticPr fontId="1"/>
  </si>
  <si>
    <t xml:space="preserve">①、②、③-1 </t>
    <phoneticPr fontId="1"/>
  </si>
  <si>
    <t xml:space="preserve">③-2 </t>
    <phoneticPr fontId="1"/>
  </si>
  <si>
    <t>注意：本シートは、共用部のLED化の計上に使用してください。専有部は「高効率照明器具の導入」のシートに計上してください。</t>
    <rPh sb="0" eb="2">
      <t>チュウイ</t>
    </rPh>
    <rPh sb="3" eb="4">
      <t>ホン</t>
    </rPh>
    <rPh sb="11" eb="12">
      <t>ブ</t>
    </rPh>
    <rPh sb="16" eb="17">
      <t>カ</t>
    </rPh>
    <rPh sb="18" eb="20">
      <t>ケイジョウ</t>
    </rPh>
    <rPh sb="21" eb="23">
      <t>シヨウ</t>
    </rPh>
    <rPh sb="30" eb="32">
      <t>センユウ</t>
    </rPh>
    <rPh sb="32" eb="33">
      <t>ブ</t>
    </rPh>
    <rPh sb="35" eb="38">
      <t>コウコウリツ</t>
    </rPh>
    <rPh sb="38" eb="40">
      <t>ショウメイ</t>
    </rPh>
    <rPh sb="40" eb="42">
      <t>キグ</t>
    </rPh>
    <rPh sb="43" eb="45">
      <t>ドウニュウ</t>
    </rPh>
    <rPh sb="51" eb="53">
      <t>ケイジョウ</t>
    </rPh>
    <phoneticPr fontId="15"/>
  </si>
  <si>
    <t>-</t>
    <phoneticPr fontId="1"/>
  </si>
  <si>
    <t>-</t>
    <phoneticPr fontId="1"/>
  </si>
  <si>
    <t>第7号様式：別紙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</si>
  <si>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助成事業経費変更内訳書</t>
    <rPh sb="0" eb="2">
      <t>ジョセイ</t>
    </rPh>
    <rPh sb="2" eb="4">
      <t>ジギョウ</t>
    </rPh>
    <rPh sb="4" eb="6">
      <t>ケイヒ</t>
    </rPh>
    <rPh sb="6" eb="8">
      <t>ヘンコウ</t>
    </rPh>
    <rPh sb="8" eb="11">
      <t>ウチワケショ</t>
    </rPh>
    <phoneticPr fontId="1"/>
  </si>
  <si>
    <t>助成対象
経費（円）</t>
    <rPh sb="0" eb="2">
      <t>ジョセイ</t>
    </rPh>
    <rPh sb="2" eb="4">
      <t>タイショウ</t>
    </rPh>
    <rPh sb="5" eb="7">
      <t>ケイヒ</t>
    </rPh>
    <rPh sb="8" eb="9">
      <t>エン</t>
    </rPh>
    <phoneticPr fontId="1"/>
  </si>
  <si>
    <t>助成率</t>
    <rPh sb="0" eb="2">
      <t>ジョセイ</t>
    </rPh>
    <rPh sb="2" eb="3">
      <t>リツ</t>
    </rPh>
    <phoneticPr fontId="1"/>
  </si>
  <si>
    <t>助成金額
（円）</t>
    <rPh sb="0" eb="2">
      <t>ジョセイ</t>
    </rPh>
    <rPh sb="2" eb="3">
      <t>キン</t>
    </rPh>
    <rPh sb="3" eb="4">
      <t>ガク</t>
    </rPh>
    <rPh sb="6" eb="7">
      <t>エン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</si>
  <si>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</si>
  <si>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</si>
  <si>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②設備費・工事費</t>
    <rPh sb="1" eb="3">
      <t>セツビ</t>
    </rPh>
    <rPh sb="3" eb="4">
      <t>ヒ</t>
    </rPh>
    <rPh sb="5" eb="7">
      <t>コウジ</t>
    </rPh>
    <rPh sb="7" eb="8">
      <t>ヒ</t>
    </rPh>
    <phoneticPr fontId="1"/>
  </si>
  <si>
    <t>交付申請額総額</t>
    <rPh sb="0" eb="2">
      <t>コウフ</t>
    </rPh>
    <rPh sb="2" eb="5">
      <t>シンセイガク</t>
    </rPh>
    <rPh sb="5" eb="7">
      <t>ソウガク</t>
    </rPh>
    <phoneticPr fontId="1"/>
  </si>
  <si>
    <t>-</t>
    <phoneticPr fontId="1"/>
  </si>
  <si>
    <t>-</t>
    <phoneticPr fontId="1"/>
  </si>
  <si>
    <t>第7号様式：別紙②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</si>
  <si>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③共用部LED化改修　　　　　　　　　（③-1）</t>
    <rPh sb="1" eb="3">
      <t>キョウヨウ</t>
    </rPh>
    <rPh sb="3" eb="4">
      <t>ブ</t>
    </rPh>
    <rPh sb="7" eb="8">
      <t>カ</t>
    </rPh>
    <rPh sb="8" eb="10">
      <t>カイシュウ</t>
    </rPh>
    <phoneticPr fontId="1"/>
  </si>
  <si>
    <t>　　　　　　　　　　　　　　　　　　　　　　（③-2）</t>
    <phoneticPr fontId="15"/>
  </si>
  <si>
    <t>小計</t>
    <rPh sb="0" eb="2">
      <t>ショウケイ</t>
    </rPh>
    <phoneticPr fontId="15"/>
  </si>
  <si>
    <t>①、②、③-1　</t>
    <phoneticPr fontId="15"/>
  </si>
  <si>
    <t>③-2　</t>
    <phoneticPr fontId="15"/>
  </si>
  <si>
    <t>-</t>
    <phoneticPr fontId="15"/>
  </si>
  <si>
    <t>グリーンリース実施に関する調査費(変更後）</t>
    <rPh sb="7" eb="9">
      <t>ジッシ</t>
    </rPh>
    <rPh sb="10" eb="11">
      <t>カン</t>
    </rPh>
    <rPh sb="13" eb="16">
      <t>チョウサヒ</t>
    </rPh>
    <rPh sb="17" eb="19">
      <t>ヘンコウ</t>
    </rPh>
    <rPh sb="19" eb="20">
      <t>ゴ</t>
    </rPh>
    <phoneticPr fontId="1"/>
  </si>
  <si>
    <t>グリーンリース実施に関する調査費（変更後）</t>
    <rPh sb="7" eb="9">
      <t>ジッシ</t>
    </rPh>
    <rPh sb="10" eb="11">
      <t>カン</t>
    </rPh>
    <rPh sb="13" eb="16">
      <t>チョウサヒ</t>
    </rPh>
    <rPh sb="17" eb="19">
      <t>ヘンコウ</t>
    </rPh>
    <rPh sb="19" eb="20">
      <t>ゴ</t>
    </rPh>
    <phoneticPr fontId="1"/>
  </si>
  <si>
    <t>高効率熱源機器の導入（変更後）</t>
    <rPh sb="0" eb="3">
      <t>コウコウリツ</t>
    </rPh>
    <rPh sb="3" eb="5">
      <t>ネツゲン</t>
    </rPh>
    <rPh sb="5" eb="7">
      <t>キキ</t>
    </rPh>
    <rPh sb="8" eb="10">
      <t>ドウニュウ</t>
    </rPh>
    <rPh sb="11" eb="13">
      <t>ヘンコウ</t>
    </rPh>
    <rPh sb="13" eb="14">
      <t>ゴ</t>
    </rPh>
    <phoneticPr fontId="1"/>
  </si>
  <si>
    <t>高効率冷却塔の導入（変更後）</t>
    <rPh sb="0" eb="3">
      <t>コウコウリツ</t>
    </rPh>
    <rPh sb="3" eb="6">
      <t>レイキャクトウ</t>
    </rPh>
    <rPh sb="7" eb="9">
      <t>ドウニュウ</t>
    </rPh>
    <rPh sb="10" eb="12">
      <t>ヘンコウ</t>
    </rPh>
    <rPh sb="12" eb="13">
      <t>ゴ</t>
    </rPh>
    <phoneticPr fontId="1"/>
  </si>
  <si>
    <t>高効率空調用ポンプの導入（変更後）</t>
    <rPh sb="0" eb="3">
      <t>コウコウリツ</t>
    </rPh>
    <rPh sb="3" eb="6">
      <t>クウチョウヨウ</t>
    </rPh>
    <rPh sb="10" eb="12">
      <t>ドウニュウ</t>
    </rPh>
    <rPh sb="13" eb="15">
      <t>ヘンコウ</t>
    </rPh>
    <rPh sb="15" eb="16">
      <t>ゴ</t>
    </rPh>
    <phoneticPr fontId="1"/>
  </si>
  <si>
    <t>空調用ポンプの変流量制御の導入（変更後）</t>
    <rPh sb="0" eb="3">
      <t>クウチョウヨウ</t>
    </rPh>
    <rPh sb="7" eb="8">
      <t>ヘン</t>
    </rPh>
    <rPh sb="8" eb="10">
      <t>リュウリョウ</t>
    </rPh>
    <rPh sb="10" eb="12">
      <t>セイギョ</t>
    </rPh>
    <rPh sb="13" eb="15">
      <t>ドウニュウ</t>
    </rPh>
    <rPh sb="16" eb="18">
      <t>ヘンコウ</t>
    </rPh>
    <rPh sb="18" eb="19">
      <t>ゴ</t>
    </rPh>
    <phoneticPr fontId="1"/>
  </si>
  <si>
    <t>高効率パッケージ形空調機の導入（変更後）</t>
    <rPh sb="0" eb="3">
      <t>コウコウリツ</t>
    </rPh>
    <rPh sb="8" eb="9">
      <t>カタ</t>
    </rPh>
    <rPh sb="9" eb="12">
      <t>クウチョウキ</t>
    </rPh>
    <rPh sb="13" eb="15">
      <t>ドウニュウ</t>
    </rPh>
    <rPh sb="16" eb="18">
      <t>ヘンコウ</t>
    </rPh>
    <rPh sb="18" eb="19">
      <t>ゴ</t>
    </rPh>
    <phoneticPr fontId="1"/>
  </si>
  <si>
    <t>高効率空調機の導入（変更後）</t>
    <rPh sb="0" eb="3">
      <t>コウコウリツ</t>
    </rPh>
    <rPh sb="3" eb="6">
      <t>クウチョウキ</t>
    </rPh>
    <rPh sb="7" eb="9">
      <t>ドウニュウ</t>
    </rPh>
    <rPh sb="10" eb="12">
      <t>ヘンコウ</t>
    </rPh>
    <rPh sb="12" eb="13">
      <t>ゴ</t>
    </rPh>
    <phoneticPr fontId="1"/>
  </si>
  <si>
    <t>全熱交換器等の導入（変更後）</t>
    <rPh sb="0" eb="1">
      <t>ゼン</t>
    </rPh>
    <rPh sb="1" eb="2">
      <t>ネツ</t>
    </rPh>
    <rPh sb="2" eb="5">
      <t>コウカンキ</t>
    </rPh>
    <rPh sb="5" eb="6">
      <t>トウ</t>
    </rPh>
    <rPh sb="7" eb="9">
      <t>ドウニュウ</t>
    </rPh>
    <rPh sb="10" eb="12">
      <t>ヘンコウ</t>
    </rPh>
    <rPh sb="12" eb="13">
      <t>ゴ</t>
    </rPh>
    <phoneticPr fontId="1"/>
  </si>
  <si>
    <t>空調の省エネ制御の導入（変更後）</t>
    <rPh sb="0" eb="2">
      <t>クウチョウ</t>
    </rPh>
    <rPh sb="3" eb="4">
      <t>ショウ</t>
    </rPh>
    <rPh sb="6" eb="8">
      <t>セイギョ</t>
    </rPh>
    <rPh sb="9" eb="11">
      <t>ドウニュウ</t>
    </rPh>
    <rPh sb="12" eb="14">
      <t>ヘンコウ</t>
    </rPh>
    <rPh sb="14" eb="15">
      <t>ゴ</t>
    </rPh>
    <phoneticPr fontId="1"/>
  </si>
  <si>
    <t>高効率照明器具の導入（変更後）</t>
    <rPh sb="0" eb="3">
      <t>コウコウリツ</t>
    </rPh>
    <rPh sb="3" eb="5">
      <t>ショウメイ</t>
    </rPh>
    <rPh sb="5" eb="7">
      <t>キグ</t>
    </rPh>
    <rPh sb="8" eb="10">
      <t>ドウニュウ</t>
    </rPh>
    <rPh sb="11" eb="13">
      <t>ヘンコウ</t>
    </rPh>
    <rPh sb="13" eb="14">
      <t>ゴ</t>
    </rPh>
    <phoneticPr fontId="1"/>
  </si>
  <si>
    <t>高輝度型誘導灯の導入（変更後）</t>
    <rPh sb="0" eb="3">
      <t>コウキド</t>
    </rPh>
    <rPh sb="3" eb="4">
      <t>ガタ</t>
    </rPh>
    <rPh sb="4" eb="7">
      <t>ユウドウトウ</t>
    </rPh>
    <rPh sb="8" eb="10">
      <t>ドウニュウ</t>
    </rPh>
    <rPh sb="11" eb="13">
      <t>ヘンコウ</t>
    </rPh>
    <rPh sb="13" eb="14">
      <t>ゴ</t>
    </rPh>
    <phoneticPr fontId="1"/>
  </si>
  <si>
    <t>高効率変圧器の導入（変更後）</t>
    <rPh sb="0" eb="3">
      <t>コウコウリツ</t>
    </rPh>
    <rPh sb="3" eb="6">
      <t>ヘンアツキ</t>
    </rPh>
    <rPh sb="7" eb="9">
      <t>ドウニュウ</t>
    </rPh>
    <rPh sb="10" eb="12">
      <t>ヘンコウ</t>
    </rPh>
    <rPh sb="12" eb="13">
      <t>ゴ</t>
    </rPh>
    <phoneticPr fontId="1"/>
  </si>
  <si>
    <t>照明の省エネ制御の導入（変更後）</t>
    <rPh sb="0" eb="2">
      <t>ショウメイ</t>
    </rPh>
    <rPh sb="3" eb="4">
      <t>ショウ</t>
    </rPh>
    <rPh sb="6" eb="8">
      <t>セイギョ</t>
    </rPh>
    <rPh sb="9" eb="11">
      <t>ドウニュウ</t>
    </rPh>
    <rPh sb="12" eb="14">
      <t>ヘンコウ</t>
    </rPh>
    <rPh sb="14" eb="15">
      <t>ゴ</t>
    </rPh>
    <phoneticPr fontId="1"/>
  </si>
  <si>
    <t>エレベータの省エネ制御の導入（変更後）</t>
    <rPh sb="6" eb="7">
      <t>ショウ</t>
    </rPh>
    <rPh sb="9" eb="11">
      <t>セイギョ</t>
    </rPh>
    <rPh sb="12" eb="14">
      <t>ドウニュウ</t>
    </rPh>
    <rPh sb="15" eb="17">
      <t>ヘンコウ</t>
    </rPh>
    <rPh sb="17" eb="18">
      <t>ゴ</t>
    </rPh>
    <phoneticPr fontId="1"/>
  </si>
  <si>
    <t>ＢＥＭＳの導入（変更後）</t>
    <rPh sb="5" eb="7">
      <t>ドウニュウ</t>
    </rPh>
    <rPh sb="8" eb="10">
      <t>ヘンコウ</t>
    </rPh>
    <rPh sb="10" eb="11">
      <t>ゴ</t>
    </rPh>
    <phoneticPr fontId="1"/>
  </si>
  <si>
    <t>太陽光発電の導入（変更後）</t>
    <rPh sb="0" eb="3">
      <t>タイヨウコウ</t>
    </rPh>
    <rPh sb="3" eb="5">
      <t>ハツデン</t>
    </rPh>
    <rPh sb="6" eb="8">
      <t>ドウニュウ</t>
    </rPh>
    <rPh sb="9" eb="11">
      <t>ヘンコウ</t>
    </rPh>
    <rPh sb="11" eb="12">
      <t>ゴ</t>
    </rPh>
    <phoneticPr fontId="1"/>
  </si>
  <si>
    <t>遮熱・断熱の導入（変更後）</t>
    <rPh sb="0" eb="2">
      <t>シャネツ</t>
    </rPh>
    <rPh sb="3" eb="5">
      <t>ダンネツ</t>
    </rPh>
    <rPh sb="6" eb="8">
      <t>ドウニュウ</t>
    </rPh>
    <rPh sb="9" eb="11">
      <t>ヘンコウ</t>
    </rPh>
    <rPh sb="11" eb="12">
      <t>ゴ</t>
    </rPh>
    <phoneticPr fontId="1"/>
  </si>
  <si>
    <t>その他の導入（変更後）</t>
    <rPh sb="2" eb="3">
      <t>タ</t>
    </rPh>
    <rPh sb="4" eb="6">
      <t>ドウニュウ</t>
    </rPh>
    <rPh sb="7" eb="9">
      <t>ヘンコウ</t>
    </rPh>
    <rPh sb="9" eb="10">
      <t>ゴ</t>
    </rPh>
    <phoneticPr fontId="1"/>
  </si>
  <si>
    <t>共用部のLED化改修（変更後）</t>
    <rPh sb="0" eb="2">
      <t>キョウヨウ</t>
    </rPh>
    <rPh sb="2" eb="3">
      <t>ブ</t>
    </rPh>
    <rPh sb="7" eb="8">
      <t>カ</t>
    </rPh>
    <rPh sb="8" eb="10">
      <t>カイシュウ</t>
    </rPh>
    <rPh sb="11" eb="13">
      <t>ヘンコウ</t>
    </rPh>
    <rPh sb="13" eb="14">
      <t>ゴ</t>
    </rPh>
    <phoneticPr fontId="1"/>
  </si>
  <si>
    <t>助成事業経費内訳書（変更後）</t>
    <rPh sb="0" eb="2">
      <t>ジョセイ</t>
    </rPh>
    <rPh sb="2" eb="4">
      <t>ジギョウ</t>
    </rPh>
    <rPh sb="4" eb="6">
      <t>ケイヒ</t>
    </rPh>
    <rPh sb="6" eb="9">
      <t>ウチワケショ</t>
    </rPh>
    <rPh sb="10" eb="12">
      <t>ヘンコウ</t>
    </rPh>
    <rPh sb="12" eb="13">
      <t>ゴ</t>
    </rPh>
    <phoneticPr fontId="1"/>
  </si>
  <si>
    <t>内訳明細集計表（変更後）</t>
    <rPh sb="0" eb="2">
      <t>ウチワケ</t>
    </rPh>
    <rPh sb="2" eb="4">
      <t>メイサイ</t>
    </rPh>
    <rPh sb="4" eb="7">
      <t>シュウケイヒョウ</t>
    </rPh>
    <rPh sb="8" eb="10">
      <t>ヘンコウ</t>
    </rPh>
    <rPh sb="10" eb="11">
      <t>ゴ</t>
    </rPh>
    <phoneticPr fontId="1"/>
  </si>
  <si>
    <t>変更前交付
申請額
（円）</t>
    <rPh sb="0" eb="2">
      <t>ヘンコウ</t>
    </rPh>
    <rPh sb="2" eb="3">
      <t>マエ</t>
    </rPh>
    <rPh sb="3" eb="5">
      <t>コウフ</t>
    </rPh>
    <rPh sb="6" eb="9">
      <t>シンセイガク</t>
    </rPh>
    <rPh sb="11" eb="12">
      <t>エン</t>
    </rPh>
    <phoneticPr fontId="1"/>
  </si>
  <si>
    <t>変更後交付
申請額
（円）</t>
    <rPh sb="0" eb="2">
      <t>ヘンコウ</t>
    </rPh>
    <rPh sb="2" eb="3">
      <t>ゴ</t>
    </rPh>
    <rPh sb="3" eb="5">
      <t>コウフ</t>
    </rPh>
    <rPh sb="6" eb="9">
      <t>シンセイガク</t>
    </rPh>
    <rPh sb="11" eb="12">
      <t>エン</t>
    </rPh>
    <phoneticPr fontId="1"/>
  </si>
  <si>
    <t>ver.1.2</t>
    <phoneticPr fontId="1"/>
  </si>
  <si>
    <t>ver.1.2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</si>
</sst>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#,##0.0000;[Red]\-#,##0.0000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38" fontId="8" fillId="0" borderId="0" xfId="1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10" fillId="0" borderId="0" xfId="0" applyFont="1">
      <alignment vertical="center"/>
    </xf>
    <xf numFmtId="38" fontId="9" fillId="0" borderId="0" xfId="1" applyFont="1">
      <alignment vertical="center"/>
    </xf>
    <xf numFmtId="38" fontId="9" fillId="0" borderId="6" xfId="1" applyFont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9" fillId="4" borderId="2" xfId="0" applyFont="1" applyFill="1" applyBorder="1">
      <alignment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Protection="1">
      <alignment vertical="center"/>
      <protection locked="0"/>
    </xf>
    <xf numFmtId="38" fontId="9" fillId="2" borderId="2" xfId="1" applyFont="1" applyFill="1" applyBorder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Protection="1">
      <alignment vertical="center"/>
      <protection locked="0"/>
    </xf>
    <xf numFmtId="38" fontId="9" fillId="2" borderId="7" xfId="1" applyFont="1" applyFill="1" applyBorder="1" applyProtection="1">
      <alignment vertical="center"/>
      <protection locked="0"/>
    </xf>
    <xf numFmtId="0" fontId="8" fillId="0" borderId="13" xfId="0" applyFont="1" applyBorder="1">
      <alignment vertical="center"/>
    </xf>
    <xf numFmtId="0" fontId="8" fillId="0" borderId="15" xfId="0" applyFont="1" applyBorder="1">
      <alignment vertical="center"/>
    </xf>
    <xf numFmtId="0" fontId="0" fillId="0" borderId="13" xfId="0" applyBorder="1">
      <alignment vertical="center"/>
    </xf>
    <xf numFmtId="0" fontId="9" fillId="0" borderId="12" xfId="0" applyFont="1" applyBorder="1">
      <alignment vertical="center"/>
    </xf>
    <xf numFmtId="0" fontId="10" fillId="0" borderId="12" xfId="0" applyFont="1" applyBorder="1">
      <alignment vertical="center"/>
    </xf>
    <xf numFmtId="0" fontId="9" fillId="0" borderId="14" xfId="0" applyFont="1" applyBorder="1">
      <alignment vertical="center"/>
    </xf>
    <xf numFmtId="0" fontId="8" fillId="0" borderId="12" xfId="0" applyFont="1" applyBorder="1">
      <alignment vertical="center"/>
    </xf>
    <xf numFmtId="0" fontId="0" fillId="0" borderId="12" xfId="0" applyBorder="1">
      <alignment vertical="center"/>
    </xf>
    <xf numFmtId="0" fontId="8" fillId="0" borderId="21" xfId="0" applyFont="1" applyBorder="1">
      <alignment vertical="center"/>
    </xf>
    <xf numFmtId="0" fontId="0" fillId="0" borderId="23" xfId="0" applyBorder="1">
      <alignment vertical="center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8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6" borderId="0" xfId="0" applyFill="1">
      <alignment vertical="center"/>
    </xf>
    <xf numFmtId="0" fontId="8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17" fillId="6" borderId="0" xfId="0" applyFont="1" applyFill="1">
      <alignment vertical="center"/>
    </xf>
    <xf numFmtId="0" fontId="9" fillId="6" borderId="0" xfId="0" applyFont="1" applyFill="1" applyBorder="1">
      <alignment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/>
    </xf>
    <xf numFmtId="0" fontId="9" fillId="6" borderId="9" xfId="0" applyFont="1" applyFill="1" applyBorder="1">
      <alignment vertical="center"/>
    </xf>
    <xf numFmtId="0" fontId="9" fillId="6" borderId="35" xfId="0" applyFont="1" applyFill="1" applyBorder="1">
      <alignment vertical="center"/>
    </xf>
    <xf numFmtId="0" fontId="9" fillId="6" borderId="45" xfId="0" applyFont="1" applyFill="1" applyBorder="1">
      <alignment vertical="center"/>
    </xf>
    <xf numFmtId="0" fontId="9" fillId="6" borderId="60" xfId="0" applyFont="1" applyFill="1" applyBorder="1">
      <alignment vertical="center"/>
    </xf>
    <xf numFmtId="0" fontId="9" fillId="6" borderId="0" xfId="0" applyFont="1" applyFill="1" applyAlignment="1">
      <alignment horizontal="right" vertical="center"/>
    </xf>
    <xf numFmtId="0" fontId="9" fillId="6" borderId="10" xfId="0" applyFont="1" applyFill="1" applyBorder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13" xfId="0" applyFont="1" applyFill="1" applyBorder="1" applyAlignment="1">
      <alignment horizontal="left" vertical="center"/>
    </xf>
    <xf numFmtId="0" fontId="11" fillId="0" borderId="66" xfId="0" applyFont="1" applyFill="1" applyBorder="1">
      <alignment vertical="center"/>
    </xf>
    <xf numFmtId="0" fontId="0" fillId="0" borderId="0" xfId="0" applyFill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>
      <alignment vertical="center"/>
    </xf>
    <xf numFmtId="0" fontId="11" fillId="0" borderId="23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80" xfId="0" applyFont="1" applyFill="1" applyBorder="1" applyAlignment="1" applyProtection="1">
      <alignment horizontal="center" vertical="center"/>
      <protection hidden="1"/>
    </xf>
    <xf numFmtId="0" fontId="9" fillId="6" borderId="81" xfId="0" applyFont="1" applyFill="1" applyBorder="1" applyAlignment="1" applyProtection="1">
      <alignment horizontal="center" vertical="center"/>
      <protection hidden="1"/>
    </xf>
    <xf numFmtId="0" fontId="9" fillId="6" borderId="82" xfId="0" applyFont="1" applyFill="1" applyBorder="1" applyAlignment="1" applyProtection="1">
      <alignment horizontal="center" vertical="center"/>
      <protection hidden="1"/>
    </xf>
    <xf numFmtId="38" fontId="9" fillId="6" borderId="93" xfId="0" applyNumberFormat="1" applyFont="1" applyFill="1" applyBorder="1" applyProtection="1">
      <alignment vertical="center"/>
      <protection hidden="1"/>
    </xf>
    <xf numFmtId="38" fontId="9" fillId="6" borderId="82" xfId="0" applyNumberFormat="1" applyFont="1" applyFill="1" applyBorder="1" applyProtection="1">
      <alignment vertical="center"/>
      <protection hidden="1"/>
    </xf>
    <xf numFmtId="38" fontId="9" fillId="6" borderId="81" xfId="0" applyNumberFormat="1" applyFont="1" applyFill="1" applyBorder="1" applyProtection="1">
      <alignment vertical="center"/>
      <protection hidden="1"/>
    </xf>
    <xf numFmtId="176" fontId="9" fillId="6" borderId="81" xfId="0" applyNumberFormat="1" applyFont="1" applyFill="1" applyBorder="1" applyProtection="1">
      <alignment vertical="center"/>
      <protection hidden="1"/>
    </xf>
    <xf numFmtId="176" fontId="9" fillId="6" borderId="32" xfId="0" applyNumberFormat="1" applyFont="1" applyFill="1" applyBorder="1" applyProtection="1">
      <alignment vertical="center"/>
      <protection hidden="1"/>
    </xf>
    <xf numFmtId="38" fontId="9" fillId="0" borderId="81" xfId="0" applyNumberFormat="1" applyFont="1" applyFill="1" applyBorder="1" applyProtection="1">
      <alignment vertical="center"/>
      <protection hidden="1"/>
    </xf>
    <xf numFmtId="38" fontId="9" fillId="0" borderId="93" xfId="0" applyNumberFormat="1" applyFont="1" applyFill="1" applyBorder="1" applyProtection="1">
      <alignment vertical="center"/>
      <protection hidden="1"/>
    </xf>
    <xf numFmtId="0" fontId="9" fillId="6" borderId="69" xfId="0" applyFont="1" applyFill="1" applyBorder="1" applyAlignment="1" applyProtection="1">
      <alignment horizontal="center" vertical="center"/>
      <protection hidden="1"/>
    </xf>
    <xf numFmtId="0" fontId="9" fillId="6" borderId="4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38" fontId="9" fillId="6" borderId="11" xfId="1" applyFont="1" applyFill="1" applyBorder="1" applyProtection="1">
      <alignment vertical="center"/>
      <protection hidden="1"/>
    </xf>
    <xf numFmtId="38" fontId="9" fillId="6" borderId="4" xfId="1" applyFont="1" applyFill="1" applyBorder="1" applyProtection="1">
      <alignment vertical="center"/>
      <protection hidden="1"/>
    </xf>
    <xf numFmtId="176" fontId="9" fillId="6" borderId="30" xfId="0" applyNumberFormat="1" applyFont="1" applyFill="1" applyBorder="1" applyProtection="1">
      <alignment vertical="center"/>
      <protection hidden="1"/>
    </xf>
    <xf numFmtId="38" fontId="9" fillId="0" borderId="30" xfId="0" applyNumberFormat="1" applyFont="1" applyFill="1" applyBorder="1" applyProtection="1">
      <alignment vertical="center"/>
      <protection hidden="1"/>
    </xf>
    <xf numFmtId="38" fontId="9" fillId="0" borderId="28" xfId="0" applyNumberFormat="1" applyFont="1" applyFill="1" applyBorder="1" applyProtection="1">
      <alignment vertical="center"/>
      <protection hidden="1"/>
    </xf>
    <xf numFmtId="0" fontId="9" fillId="6" borderId="67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center" vertical="center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38" fontId="9" fillId="6" borderId="12" xfId="1" applyFont="1" applyFill="1" applyBorder="1" applyAlignment="1" applyProtection="1">
      <alignment horizontal="right" vertical="center"/>
      <protection hidden="1"/>
    </xf>
    <xf numFmtId="0" fontId="9" fillId="6" borderId="69" xfId="0" applyFont="1" applyFill="1" applyBorder="1" applyProtection="1">
      <alignment vertical="center"/>
      <protection hidden="1"/>
    </xf>
    <xf numFmtId="0" fontId="9" fillId="6" borderId="4" xfId="0" applyFont="1" applyFill="1" applyBorder="1" applyProtection="1">
      <alignment vertical="center"/>
      <protection hidden="1"/>
    </xf>
    <xf numFmtId="0" fontId="9" fillId="6" borderId="11" xfId="0" applyFont="1" applyFill="1" applyBorder="1" applyProtection="1">
      <alignment vertical="center"/>
      <protection hidden="1"/>
    </xf>
    <xf numFmtId="38" fontId="9" fillId="6" borderId="18" xfId="1" applyFont="1" applyFill="1" applyBorder="1" applyProtection="1">
      <alignment vertic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6" borderId="37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38" fontId="9" fillId="0" borderId="12" xfId="1" applyFont="1" applyFill="1" applyBorder="1" applyProtection="1">
      <alignment vertical="center"/>
      <protection hidden="1"/>
    </xf>
    <xf numFmtId="38" fontId="9" fillId="0" borderId="8" xfId="1" applyFont="1" applyFill="1" applyBorder="1" applyAlignment="1" applyProtection="1">
      <alignment horizontal="right" vertical="center"/>
      <protection hidden="1"/>
    </xf>
    <xf numFmtId="38" fontId="9" fillId="0" borderId="2" xfId="1" applyFont="1" applyFill="1" applyBorder="1" applyAlignment="1" applyProtection="1">
      <alignment horizontal="right" vertical="center"/>
      <protection hidden="1"/>
    </xf>
    <xf numFmtId="38" fontId="9" fillId="0" borderId="2" xfId="1" applyFont="1" applyFill="1" applyBorder="1" applyAlignment="1" applyProtection="1">
      <alignment horizontal="center" vertical="center"/>
      <protection hidden="1"/>
    </xf>
    <xf numFmtId="38" fontId="9" fillId="0" borderId="12" xfId="1" applyFont="1" applyFill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56" xfId="0" applyFont="1" applyFill="1" applyBorder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9" fillId="6" borderId="56" xfId="0" applyFont="1" applyFill="1" applyBorder="1" applyAlignment="1" applyProtection="1">
      <alignment horizontal="center" vertical="center"/>
      <protection hidden="1"/>
    </xf>
    <xf numFmtId="38" fontId="9" fillId="0" borderId="14" xfId="1" applyFont="1" applyFill="1" applyBorder="1" applyProtection="1">
      <alignment vertical="center"/>
      <protection hidden="1"/>
    </xf>
    <xf numFmtId="38" fontId="9" fillId="0" borderId="7" xfId="1" applyFont="1" applyFill="1" applyBorder="1" applyAlignment="1" applyProtection="1">
      <alignment horizontal="right" vertical="center"/>
      <protection hidden="1"/>
    </xf>
    <xf numFmtId="38" fontId="9" fillId="0" borderId="17" xfId="1" applyFont="1" applyFill="1" applyBorder="1" applyAlignment="1" applyProtection="1">
      <alignment horizontal="center" vertical="center"/>
      <protection hidden="1"/>
    </xf>
    <xf numFmtId="38" fontId="9" fillId="0" borderId="17" xfId="1" applyFont="1" applyFill="1" applyBorder="1" applyAlignment="1" applyProtection="1">
      <alignment horizontal="right" vertical="center"/>
      <protection hidden="1"/>
    </xf>
    <xf numFmtId="38" fontId="9" fillId="0" borderId="34" xfId="1" applyFont="1" applyFill="1" applyBorder="1" applyAlignment="1" applyProtection="1">
      <alignment horizontal="right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38" fontId="9" fillId="0" borderId="33" xfId="1" applyFont="1" applyFill="1" applyBorder="1" applyProtection="1">
      <alignment vertical="center"/>
      <protection hidden="1"/>
    </xf>
    <xf numFmtId="38" fontId="9" fillId="0" borderId="36" xfId="1" applyFont="1" applyFill="1" applyBorder="1" applyAlignment="1" applyProtection="1">
      <alignment horizontal="right" vertical="center"/>
      <protection hidden="1"/>
    </xf>
    <xf numFmtId="38" fontId="9" fillId="0" borderId="32" xfId="1" applyFont="1" applyFill="1" applyBorder="1" applyAlignment="1" applyProtection="1">
      <alignment horizontal="right"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38" fontId="9" fillId="0" borderId="4" xfId="1" applyFont="1" applyFill="1" applyBorder="1" applyAlignment="1" applyProtection="1">
      <alignment horizontal="right" vertical="center"/>
      <protection hidden="1"/>
    </xf>
    <xf numFmtId="38" fontId="9" fillId="0" borderId="18" xfId="1" applyFont="1" applyFill="1" applyBorder="1" applyAlignment="1" applyProtection="1">
      <alignment horizontal="right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53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38" fontId="9" fillId="0" borderId="34" xfId="1" applyFont="1" applyFill="1" applyBorder="1" applyProtection="1">
      <alignment vertical="center"/>
      <protection hidden="1"/>
    </xf>
    <xf numFmtId="38" fontId="9" fillId="0" borderId="20" xfId="1" applyFont="1" applyFill="1" applyBorder="1" applyAlignment="1" applyProtection="1">
      <alignment horizontal="right" vertical="center"/>
      <protection hidden="1"/>
    </xf>
    <xf numFmtId="177" fontId="9" fillId="0" borderId="17" xfId="1" applyNumberFormat="1" applyFont="1" applyFill="1" applyBorder="1" applyAlignment="1" applyProtection="1">
      <alignment horizontal="center" vertical="center"/>
      <protection hidden="1"/>
    </xf>
    <xf numFmtId="38" fontId="9" fillId="6" borderId="12" xfId="1" applyFont="1" applyFill="1" applyBorder="1" applyProtection="1">
      <alignment vertical="center"/>
      <protection hidden="1"/>
    </xf>
    <xf numFmtId="0" fontId="9" fillId="6" borderId="43" xfId="0" applyFont="1" applyFill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20" xfId="0" applyFont="1" applyFill="1" applyBorder="1" applyAlignment="1" applyProtection="1">
      <alignment horizontal="center" vertical="center"/>
      <protection hidden="1"/>
    </xf>
    <xf numFmtId="38" fontId="9" fillId="6" borderId="34" xfId="1" applyFont="1" applyFill="1" applyBorder="1" applyProtection="1">
      <alignment vertical="center"/>
      <protection hidden="1"/>
    </xf>
    <xf numFmtId="49" fontId="9" fillId="6" borderId="40" xfId="0" applyNumberFormat="1" applyFont="1" applyFill="1" applyBorder="1" applyAlignment="1" applyProtection="1">
      <alignment horizontal="left" vertical="center"/>
      <protection hidden="1"/>
    </xf>
    <xf numFmtId="0" fontId="9" fillId="6" borderId="55" xfId="0" applyFont="1" applyFill="1" applyBorder="1" applyProtection="1">
      <alignment vertical="center"/>
      <protection hidden="1"/>
    </xf>
    <xf numFmtId="0" fontId="9" fillId="6" borderId="1" xfId="0" applyFont="1" applyFill="1" applyBorder="1" applyProtection="1">
      <alignment vertical="center"/>
      <protection hidden="1"/>
    </xf>
    <xf numFmtId="49" fontId="9" fillId="6" borderId="55" xfId="0" applyNumberFormat="1" applyFont="1" applyFill="1" applyBorder="1" applyAlignment="1" applyProtection="1">
      <alignment horizontal="left" vertical="center"/>
      <protection hidden="1"/>
    </xf>
    <xf numFmtId="0" fontId="9" fillId="6" borderId="38" xfId="0" applyFont="1" applyFill="1" applyBorder="1" applyProtection="1">
      <alignment vertical="center"/>
      <protection hidden="1"/>
    </xf>
    <xf numFmtId="38" fontId="19" fillId="2" borderId="81" xfId="0" applyNumberFormat="1" applyFont="1" applyFill="1" applyBorder="1" applyProtection="1">
      <alignment vertical="center"/>
      <protection locked="0" hidden="1"/>
    </xf>
    <xf numFmtId="0" fontId="9" fillId="6" borderId="4" xfId="0" applyFont="1" applyFill="1" applyBorder="1" applyAlignment="1" applyProtection="1">
      <alignment horizontal="center" vertical="center"/>
      <protection locked="0" hidden="1"/>
    </xf>
    <xf numFmtId="38" fontId="9" fillId="2" borderId="2" xfId="1" applyFont="1" applyFill="1" applyBorder="1" applyAlignment="1" applyProtection="1">
      <alignment horizontal="right" vertical="center"/>
      <protection locked="0" hidden="1"/>
    </xf>
    <xf numFmtId="38" fontId="9" fillId="2" borderId="2" xfId="1" applyFont="1" applyFill="1" applyBorder="1" applyProtection="1">
      <alignment vertical="center"/>
      <protection locked="0" hidden="1"/>
    </xf>
    <xf numFmtId="38" fontId="9" fillId="2" borderId="7" xfId="1" applyFont="1" applyFill="1" applyBorder="1" applyProtection="1">
      <alignment vertical="center"/>
      <protection locked="0"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38" fontId="9" fillId="0" borderId="32" xfId="0" applyNumberFormat="1" applyFont="1" applyBorder="1" applyProtection="1">
      <alignment vertical="center"/>
      <protection hidden="1"/>
    </xf>
    <xf numFmtId="176" fontId="9" fillId="0" borderId="32" xfId="0" applyNumberFormat="1" applyFont="1" applyBorder="1" applyProtection="1">
      <alignment vertical="center"/>
      <protection hidden="1"/>
    </xf>
    <xf numFmtId="38" fontId="9" fillId="0" borderId="70" xfId="0" applyNumberFormat="1" applyFont="1" applyBorder="1" applyProtection="1">
      <alignment vertical="center"/>
      <protection hidden="1"/>
    </xf>
    <xf numFmtId="38" fontId="9" fillId="5" borderId="18" xfId="1" applyFont="1" applyFill="1" applyBorder="1" applyProtection="1">
      <alignment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38" fontId="9" fillId="0" borderId="2" xfId="1" applyFont="1" applyBorder="1" applyProtection="1">
      <alignment vertical="center"/>
      <protection hidden="1"/>
    </xf>
    <xf numFmtId="177" fontId="9" fillId="0" borderId="4" xfId="1" applyNumberFormat="1" applyFont="1" applyBorder="1" applyProtection="1">
      <alignment vertical="center"/>
      <protection hidden="1"/>
    </xf>
    <xf numFmtId="38" fontId="9" fillId="0" borderId="3" xfId="1" applyFont="1" applyBorder="1" applyProtection="1">
      <alignment vertical="center"/>
      <protection hidden="1"/>
    </xf>
    <xf numFmtId="38" fontId="9" fillId="5" borderId="12" xfId="1" applyFont="1" applyFill="1" applyBorder="1" applyProtection="1">
      <alignment vertical="center"/>
      <protection hidden="1"/>
    </xf>
    <xf numFmtId="0" fontId="9" fillId="0" borderId="9" xfId="0" applyFont="1" applyBorder="1" applyProtection="1">
      <alignment vertical="center"/>
      <protection hidden="1"/>
    </xf>
    <xf numFmtId="38" fontId="9" fillId="0" borderId="2" xfId="1" applyFont="1" applyBorder="1" applyAlignment="1" applyProtection="1">
      <alignment horizontal="right" vertical="center"/>
      <protection hidden="1"/>
    </xf>
    <xf numFmtId="0" fontId="9" fillId="0" borderId="38" xfId="0" applyFont="1" applyBorder="1" applyProtection="1">
      <alignment vertical="center"/>
      <protection hidden="1"/>
    </xf>
    <xf numFmtId="0" fontId="9" fillId="0" borderId="16" xfId="0" applyFont="1" applyBorder="1" applyProtection="1">
      <alignment vertical="center"/>
      <protection hidden="1"/>
    </xf>
    <xf numFmtId="0" fontId="9" fillId="0" borderId="10" xfId="0" applyFont="1" applyBorder="1" applyProtection="1">
      <alignment vertical="center"/>
      <protection hidden="1"/>
    </xf>
    <xf numFmtId="0" fontId="9" fillId="0" borderId="8" xfId="0" applyFont="1" applyBorder="1" applyProtection="1">
      <alignment vertical="center"/>
      <protection hidden="1"/>
    </xf>
    <xf numFmtId="0" fontId="9" fillId="0" borderId="2" xfId="0" applyFont="1" applyBorder="1" applyProtection="1">
      <alignment vertical="center"/>
      <protection hidden="1"/>
    </xf>
    <xf numFmtId="0" fontId="9" fillId="0" borderId="39" xfId="0" applyFont="1" applyBorder="1" applyProtection="1">
      <alignment vertical="center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right" vertical="center"/>
      <protection hidden="1"/>
    </xf>
    <xf numFmtId="0" fontId="9" fillId="0" borderId="57" xfId="0" applyFont="1" applyFill="1" applyBorder="1" applyAlignment="1" applyProtection="1">
      <alignment horizontal="center" vertical="center"/>
      <protection hidden="1"/>
    </xf>
    <xf numFmtId="38" fontId="9" fillId="0" borderId="57" xfId="0" applyNumberFormat="1" applyFont="1" applyFill="1" applyBorder="1" applyProtection="1">
      <alignment vertical="center"/>
      <protection hidden="1"/>
    </xf>
    <xf numFmtId="38" fontId="9" fillId="0" borderId="4" xfId="0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38" fontId="9" fillId="0" borderId="10" xfId="0" applyNumberFormat="1" applyFont="1" applyFill="1" applyBorder="1" applyAlignment="1" applyProtection="1">
      <alignment horizontal="right" vertical="center"/>
      <protection hidden="1"/>
    </xf>
    <xf numFmtId="38" fontId="9" fillId="0" borderId="57" xfId="0" applyNumberFormat="1" applyFont="1" applyFill="1" applyBorder="1" applyAlignment="1" applyProtection="1">
      <alignment horizontal="right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38" fontId="9" fillId="0" borderId="9" xfId="0" applyNumberFormat="1" applyFont="1" applyFill="1" applyBorder="1" applyAlignment="1" applyProtection="1">
      <alignment horizontal="right" vertical="center"/>
      <protection hidden="1"/>
    </xf>
    <xf numFmtId="38" fontId="9" fillId="5" borderId="34" xfId="1" applyFont="1" applyFill="1" applyBorder="1" applyProtection="1">
      <alignment vertical="center"/>
      <protection hidden="1"/>
    </xf>
    <xf numFmtId="0" fontId="9" fillId="0" borderId="50" xfId="0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 applyProtection="1">
      <alignment horizontal="right" vertical="center"/>
      <protection hidden="1"/>
    </xf>
    <xf numFmtId="38" fontId="9" fillId="0" borderId="52" xfId="0" applyNumberFormat="1" applyFont="1" applyFill="1" applyBorder="1" applyProtection="1">
      <alignment vertical="center"/>
      <protection hidden="1"/>
    </xf>
    <xf numFmtId="38" fontId="9" fillId="0" borderId="36" xfId="0" applyNumberFormat="1" applyFont="1" applyFill="1" applyBorder="1" applyAlignment="1" applyProtection="1">
      <alignment horizontal="right" vertical="center"/>
      <protection hidden="1"/>
    </xf>
    <xf numFmtId="176" fontId="9" fillId="0" borderId="32" xfId="0" applyNumberFormat="1" applyFont="1" applyFill="1" applyBorder="1" applyAlignment="1" applyProtection="1">
      <alignment horizontal="center" vertical="center"/>
      <protection hidden="1"/>
    </xf>
    <xf numFmtId="38" fontId="9" fillId="0" borderId="70" xfId="0" applyNumberFormat="1" applyFont="1" applyFill="1" applyBorder="1" applyAlignment="1" applyProtection="1">
      <alignment horizontal="right" vertical="center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right" vertical="center"/>
      <protection hidden="1"/>
    </xf>
    <xf numFmtId="38" fontId="9" fillId="0" borderId="22" xfId="0" applyNumberFormat="1" applyFont="1" applyFill="1" applyBorder="1" applyProtection="1">
      <alignment vertical="center"/>
      <protection hidden="1"/>
    </xf>
    <xf numFmtId="38" fontId="9" fillId="0" borderId="20" xfId="0" applyNumberFormat="1" applyFont="1" applyFill="1" applyBorder="1" applyAlignment="1" applyProtection="1">
      <alignment horizontal="right" vertical="center"/>
      <protection hidden="1"/>
    </xf>
    <xf numFmtId="176" fontId="9" fillId="0" borderId="17" xfId="0" applyNumberFormat="1" applyFont="1" applyFill="1" applyBorder="1" applyAlignment="1" applyProtection="1">
      <alignment horizontal="center" vertical="center"/>
      <protection hidden="1"/>
    </xf>
    <xf numFmtId="38" fontId="9" fillId="0" borderId="45" xfId="0" applyNumberFormat="1" applyFont="1" applyFill="1" applyBorder="1" applyAlignment="1" applyProtection="1">
      <alignment horizontal="right" vertical="center"/>
      <protection hidden="1"/>
    </xf>
    <xf numFmtId="0" fontId="9" fillId="0" borderId="11" xfId="0" applyFont="1" applyBorder="1" applyProtection="1">
      <alignment vertical="center"/>
      <protection hidden="1"/>
    </xf>
    <xf numFmtId="0" fontId="9" fillId="0" borderId="4" xfId="0" applyFont="1" applyBorder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35" xfId="0" applyFont="1" applyBorder="1" applyProtection="1">
      <alignment vertical="center"/>
      <protection hidden="1"/>
    </xf>
    <xf numFmtId="0" fontId="9" fillId="0" borderId="45" xfId="0" applyFont="1" applyBorder="1" applyProtection="1">
      <alignment vertical="center"/>
      <protection hidden="1"/>
    </xf>
    <xf numFmtId="0" fontId="9" fillId="0" borderId="60" xfId="0" applyFont="1" applyBorder="1" applyProtection="1">
      <alignment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38" fontId="9" fillId="0" borderId="17" xfId="1" applyFont="1" applyBorder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9" fillId="0" borderId="65" xfId="0" applyFont="1" applyBorder="1" applyAlignment="1" applyProtection="1">
      <alignment vertical="center"/>
      <protection hidden="1"/>
    </xf>
    <xf numFmtId="49" fontId="9" fillId="0" borderId="55" xfId="0" applyNumberFormat="1" applyFont="1" applyBorder="1" applyAlignment="1" applyProtection="1">
      <alignment horizontal="left" vertical="center"/>
      <protection hidden="1"/>
    </xf>
    <xf numFmtId="0" fontId="9" fillId="0" borderId="55" xfId="0" applyFont="1" applyBorder="1" applyProtection="1">
      <alignment vertical="center"/>
      <protection hidden="1"/>
    </xf>
    <xf numFmtId="0" fontId="9" fillId="0" borderId="1" xfId="0" applyFont="1" applyBorder="1" applyProtection="1">
      <alignment vertical="center"/>
      <protection hidden="1"/>
    </xf>
    <xf numFmtId="38" fontId="9" fillId="5" borderId="9" xfId="0" applyNumberFormat="1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vertical="center"/>
      <protection hidden="1"/>
    </xf>
    <xf numFmtId="0" fontId="9" fillId="5" borderId="9" xfId="0" applyFont="1" applyFill="1" applyBorder="1" applyAlignment="1" applyProtection="1">
      <alignment horizontal="left" vertical="center"/>
      <protection hidden="1"/>
    </xf>
    <xf numFmtId="0" fontId="9" fillId="5" borderId="35" xfId="0" applyFont="1" applyFill="1" applyBorder="1" applyAlignment="1" applyProtection="1">
      <alignment vertical="center"/>
      <protection hidden="1"/>
    </xf>
    <xf numFmtId="0" fontId="9" fillId="5" borderId="53" xfId="0" applyFont="1" applyFill="1" applyBorder="1" applyAlignment="1" applyProtection="1">
      <alignment vertical="center"/>
      <protection hidden="1"/>
    </xf>
    <xf numFmtId="38" fontId="9" fillId="2" borderId="69" xfId="1" applyFont="1" applyFill="1" applyBorder="1" applyProtection="1">
      <alignment vertical="center"/>
      <protection locked="0" hidden="1"/>
    </xf>
    <xf numFmtId="38" fontId="9" fillId="2" borderId="67" xfId="1" applyFont="1" applyFill="1" applyBorder="1" applyProtection="1">
      <alignment vertical="center"/>
      <protection locked="0" hidden="1"/>
    </xf>
    <xf numFmtId="0" fontId="9" fillId="0" borderId="40" xfId="0" applyFont="1" applyBorder="1" applyProtection="1">
      <alignment vertical="center"/>
      <protection locked="0" hidden="1"/>
    </xf>
    <xf numFmtId="0" fontId="9" fillId="0" borderId="13" xfId="0" applyFont="1" applyBorder="1" applyProtection="1">
      <alignment vertical="center"/>
      <protection locked="0" hidden="1"/>
    </xf>
    <xf numFmtId="0" fontId="9" fillId="0" borderId="41" xfId="0" applyFont="1" applyBorder="1" applyProtection="1">
      <alignment vertical="center"/>
      <protection locked="0" hidden="1"/>
    </xf>
    <xf numFmtId="38" fontId="9" fillId="2" borderId="43" xfId="1" applyFont="1" applyFill="1" applyBorder="1" applyProtection="1">
      <alignment vertical="center"/>
      <protection locked="0"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38" fontId="8" fillId="0" borderId="2" xfId="1" applyFont="1" applyBorder="1" applyProtection="1">
      <alignment vertical="center"/>
      <protection hidden="1"/>
    </xf>
    <xf numFmtId="176" fontId="8" fillId="0" borderId="4" xfId="0" applyNumberFormat="1" applyFont="1" applyBorder="1" applyProtection="1">
      <alignment vertical="center"/>
      <protection hidden="1"/>
    </xf>
    <xf numFmtId="38" fontId="8" fillId="0" borderId="12" xfId="1" applyFont="1" applyBorder="1" applyProtection="1">
      <alignment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38" fontId="8" fillId="0" borderId="3" xfId="1" applyFont="1" applyBorder="1" applyProtection="1">
      <alignment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38" fontId="8" fillId="0" borderId="5" xfId="1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38" fontId="8" fillId="0" borderId="5" xfId="1" applyFont="1" applyBorder="1" applyProtection="1">
      <alignment vertical="center"/>
      <protection hidden="1"/>
    </xf>
    <xf numFmtId="177" fontId="8" fillId="0" borderId="26" xfId="1" applyNumberFormat="1" applyFont="1" applyBorder="1" applyProtection="1">
      <alignment vertical="center"/>
      <protection hidden="1"/>
    </xf>
    <xf numFmtId="38" fontId="8" fillId="0" borderId="27" xfId="1" applyFont="1" applyBorder="1" applyProtection="1">
      <alignment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38" fontId="8" fillId="0" borderId="30" xfId="1" applyFont="1" applyFill="1" applyBorder="1" applyAlignment="1" applyProtection="1">
      <alignment horizontal="center" vertical="center"/>
      <protection hidden="1"/>
    </xf>
    <xf numFmtId="176" fontId="8" fillId="0" borderId="30" xfId="0" applyNumberFormat="1" applyFont="1" applyFill="1" applyBorder="1" applyAlignment="1" applyProtection="1">
      <alignment horizontal="center" vertical="center"/>
      <protection hidden="1"/>
    </xf>
    <xf numFmtId="38" fontId="8" fillId="0" borderId="28" xfId="1" applyFont="1" applyFill="1" applyBorder="1" applyAlignment="1" applyProtection="1">
      <alignment horizontal="center" vertical="center"/>
      <protection hidden="1"/>
    </xf>
    <xf numFmtId="0" fontId="8" fillId="0" borderId="69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38" fontId="8" fillId="0" borderId="4" xfId="1" applyFont="1" applyFill="1" applyBorder="1" applyProtection="1">
      <alignment vertical="center"/>
      <protection hidden="1"/>
    </xf>
    <xf numFmtId="176" fontId="8" fillId="0" borderId="4" xfId="0" applyNumberFormat="1" applyFont="1" applyFill="1" applyBorder="1" applyAlignment="1" applyProtection="1">
      <alignment horizontal="center" vertical="center"/>
      <protection hidden="1"/>
    </xf>
    <xf numFmtId="38" fontId="8" fillId="0" borderId="18" xfId="1" applyFont="1" applyFill="1" applyBorder="1" applyAlignment="1" applyProtection="1">
      <alignment horizontal="center" vertical="center"/>
      <protection hidden="1"/>
    </xf>
    <xf numFmtId="0" fontId="8" fillId="0" borderId="67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38" fontId="8" fillId="0" borderId="2" xfId="1" applyFont="1" applyFill="1" applyBorder="1" applyProtection="1">
      <alignment vertical="center"/>
      <protection hidden="1"/>
    </xf>
    <xf numFmtId="176" fontId="8" fillId="0" borderId="2" xfId="0" applyNumberFormat="1" applyFont="1" applyFill="1" applyBorder="1" applyAlignment="1" applyProtection="1">
      <alignment horizontal="center" vertical="center"/>
      <protection hidden="1"/>
    </xf>
    <xf numFmtId="38" fontId="8" fillId="0" borderId="12" xfId="1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38" fontId="8" fillId="0" borderId="68" xfId="1" applyFont="1" applyFill="1" applyBorder="1" applyProtection="1">
      <alignment vertical="center"/>
      <protection hidden="1"/>
    </xf>
    <xf numFmtId="176" fontId="8" fillId="0" borderId="5" xfId="0" applyNumberFormat="1" applyFont="1" applyFill="1" applyBorder="1" applyAlignment="1" applyProtection="1">
      <alignment horizontal="center" vertical="center"/>
      <protection hidden="1"/>
    </xf>
    <xf numFmtId="38" fontId="8" fillId="0" borderId="27" xfId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38" fontId="8" fillId="0" borderId="17" xfId="1" applyFont="1" applyBorder="1" applyProtection="1">
      <alignment vertical="center"/>
      <protection hidden="1"/>
    </xf>
    <xf numFmtId="0" fontId="8" fillId="0" borderId="11" xfId="0" applyFont="1" applyBorder="1" applyProtection="1">
      <alignment vertical="center"/>
      <protection hidden="1"/>
    </xf>
    <xf numFmtId="38" fontId="8" fillId="0" borderId="10" xfId="0" applyNumberFormat="1" applyFont="1" applyBorder="1" applyAlignment="1" applyProtection="1">
      <alignment horizontal="right" vertical="center"/>
      <protection hidden="1"/>
    </xf>
    <xf numFmtId="38" fontId="8" fillId="0" borderId="16" xfId="1" applyFont="1" applyBorder="1" applyProtection="1">
      <alignment vertical="center"/>
      <protection hidden="1"/>
    </xf>
    <xf numFmtId="0" fontId="8" fillId="0" borderId="1" xfId="0" applyFont="1" applyBorder="1" applyProtection="1">
      <alignment vertical="center"/>
      <protection hidden="1"/>
    </xf>
    <xf numFmtId="38" fontId="8" fillId="0" borderId="3" xfId="1" applyFont="1" applyBorder="1" applyAlignment="1" applyProtection="1">
      <alignment horizontal="right" vertical="center"/>
      <protection hidden="1"/>
    </xf>
    <xf numFmtId="38" fontId="9" fillId="0" borderId="6" xfId="1" applyFont="1" applyBorder="1" applyProtection="1">
      <alignment vertical="center"/>
      <protection hidden="1"/>
    </xf>
    <xf numFmtId="38" fontId="9" fillId="0" borderId="0" xfId="1" applyFont="1" applyProtection="1">
      <alignment vertical="center"/>
      <protection hidden="1"/>
    </xf>
    <xf numFmtId="38" fontId="9" fillId="0" borderId="32" xfId="1" applyFont="1" applyFill="1" applyBorder="1" applyProtection="1">
      <alignment vertical="center"/>
      <protection hidden="1"/>
    </xf>
    <xf numFmtId="38" fontId="9" fillId="0" borderId="17" xfId="1" applyFont="1" applyFill="1" applyBorder="1" applyProtection="1">
      <alignment vertical="center"/>
      <protection hidden="1"/>
    </xf>
    <xf numFmtId="38" fontId="9" fillId="6" borderId="17" xfId="1" applyFont="1" applyFill="1" applyBorder="1" applyProtection="1">
      <alignment vertical="center"/>
      <protection hidden="1"/>
    </xf>
    <xf numFmtId="38" fontId="9" fillId="0" borderId="69" xfId="1" applyFont="1" applyFill="1" applyBorder="1" applyProtection="1">
      <alignment vertical="center"/>
      <protection hidden="1"/>
    </xf>
    <xf numFmtId="38" fontId="9" fillId="0" borderId="43" xfId="1" applyFont="1" applyFill="1" applyBorder="1" applyProtection="1">
      <alignment vertical="center"/>
      <protection hidden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56" xfId="0" applyFont="1" applyFill="1" applyBorder="1" applyAlignment="1" applyProtection="1">
      <alignment horizontal="center" vertical="center"/>
      <protection hidden="1"/>
    </xf>
    <xf numFmtId="0" fontId="17" fillId="0" borderId="53" xfId="0" applyFont="1" applyFill="1" applyBorder="1" applyAlignment="1" applyProtection="1">
      <alignment horizontal="center" vertical="center"/>
      <protection hidden="1"/>
    </xf>
    <xf numFmtId="0" fontId="17" fillId="0" borderId="59" xfId="0" applyFont="1" applyFill="1" applyBorder="1" applyAlignment="1" applyProtection="1">
      <alignment horizontal="center" vertical="center"/>
      <protection hidden="1"/>
    </xf>
    <xf numFmtId="38" fontId="20" fillId="6" borderId="13" xfId="1" applyFont="1" applyFill="1" applyBorder="1" applyAlignment="1" applyProtection="1">
      <alignment horizontal="right" vertical="center"/>
      <protection hidden="1"/>
    </xf>
    <xf numFmtId="38" fontId="20" fillId="6" borderId="0" xfId="1" applyFont="1" applyFill="1" applyBorder="1" applyAlignment="1" applyProtection="1">
      <alignment horizontal="right" vertical="center"/>
      <protection hidden="1"/>
    </xf>
    <xf numFmtId="38" fontId="20" fillId="6" borderId="56" xfId="1" applyFont="1" applyFill="1" applyBorder="1" applyAlignment="1" applyProtection="1">
      <alignment horizontal="right" vertical="center"/>
      <protection hidden="1"/>
    </xf>
    <xf numFmtId="38" fontId="20" fillId="6" borderId="21" xfId="1" applyFont="1" applyFill="1" applyBorder="1" applyAlignment="1" applyProtection="1">
      <alignment horizontal="right" vertical="center"/>
      <protection hidden="1"/>
    </xf>
    <xf numFmtId="38" fontId="20" fillId="6" borderId="53" xfId="1" applyFont="1" applyFill="1" applyBorder="1" applyAlignment="1" applyProtection="1">
      <alignment horizontal="right" vertical="center"/>
      <protection hidden="1"/>
    </xf>
    <xf numFmtId="38" fontId="20" fillId="6" borderId="59" xfId="1" applyFont="1" applyFill="1" applyBorder="1" applyAlignment="1" applyProtection="1">
      <alignment horizontal="right" vertical="center"/>
      <protection hidden="1"/>
    </xf>
    <xf numFmtId="38" fontId="9" fillId="6" borderId="0" xfId="1" applyFont="1" applyFill="1" applyBorder="1" applyAlignment="1" applyProtection="1">
      <alignment horizontal="right" vertical="center"/>
      <protection hidden="1"/>
    </xf>
    <xf numFmtId="38" fontId="9" fillId="6" borderId="16" xfId="1" applyFont="1" applyFill="1" applyBorder="1" applyAlignment="1" applyProtection="1">
      <alignment horizontal="right" vertical="center"/>
      <protection hidden="1"/>
    </xf>
    <xf numFmtId="38" fontId="9" fillId="6" borderId="53" xfId="1" applyFont="1" applyFill="1" applyBorder="1" applyAlignment="1" applyProtection="1">
      <alignment horizontal="right" vertical="center"/>
      <protection hidden="1"/>
    </xf>
    <xf numFmtId="38" fontId="9" fillId="6" borderId="22" xfId="1" applyFont="1" applyFill="1" applyBorder="1" applyAlignment="1" applyProtection="1">
      <alignment horizontal="right" vertical="center"/>
      <protection hidden="1"/>
    </xf>
    <xf numFmtId="0" fontId="9" fillId="6" borderId="49" xfId="0" applyFont="1" applyFill="1" applyBorder="1" applyAlignment="1" applyProtection="1">
      <alignment horizontal="center" vertical="center"/>
      <protection hidden="1"/>
    </xf>
    <xf numFmtId="0" fontId="9" fillId="6" borderId="47" xfId="0" applyFont="1" applyFill="1" applyBorder="1" applyAlignment="1" applyProtection="1">
      <alignment horizontal="center" vertical="center"/>
      <protection hidden="1"/>
    </xf>
    <xf numFmtId="0" fontId="9" fillId="6" borderId="90" xfId="0" applyFont="1" applyFill="1" applyBorder="1" applyAlignment="1" applyProtection="1">
      <alignment horizontal="center" vertical="center"/>
      <protection hidden="1"/>
    </xf>
    <xf numFmtId="0" fontId="9" fillId="6" borderId="86" xfId="0" applyFont="1" applyFill="1" applyBorder="1" applyAlignment="1" applyProtection="1">
      <alignment horizontal="center" vertical="center"/>
      <protection hidden="1"/>
    </xf>
    <xf numFmtId="0" fontId="9" fillId="6" borderId="48" xfId="0" applyFont="1" applyFill="1" applyBorder="1" applyAlignment="1" applyProtection="1">
      <alignment horizontal="center" vertical="center"/>
      <protection hidden="1"/>
    </xf>
    <xf numFmtId="0" fontId="9" fillId="6" borderId="61" xfId="0" applyFont="1" applyFill="1" applyBorder="1" applyAlignment="1">
      <alignment horizontal="center" vertical="center"/>
    </xf>
    <xf numFmtId="0" fontId="9" fillId="6" borderId="62" xfId="0" applyFont="1" applyFill="1" applyBorder="1" applyAlignment="1">
      <alignment horizontal="center" vertical="center"/>
    </xf>
    <xf numFmtId="0" fontId="9" fillId="6" borderId="63" xfId="0" applyFont="1" applyFill="1" applyBorder="1" applyAlignment="1">
      <alignment horizontal="center" vertical="center"/>
    </xf>
    <xf numFmtId="38" fontId="20" fillId="6" borderId="42" xfId="1" applyFont="1" applyFill="1" applyBorder="1" applyAlignment="1" applyProtection="1">
      <alignment horizontal="right" vertical="center"/>
      <protection hidden="1"/>
    </xf>
    <xf numFmtId="38" fontId="20" fillId="6" borderId="32" xfId="1" applyFont="1" applyFill="1" applyBorder="1" applyAlignment="1" applyProtection="1">
      <alignment horizontal="right" vertical="center"/>
      <protection hidden="1"/>
    </xf>
    <xf numFmtId="38" fontId="20" fillId="6" borderId="70" xfId="1" applyFont="1" applyFill="1" applyBorder="1" applyAlignment="1" applyProtection="1">
      <alignment horizontal="right" vertical="center"/>
      <protection hidden="1"/>
    </xf>
    <xf numFmtId="38" fontId="9" fillId="6" borderId="32" xfId="1" applyFont="1" applyFill="1" applyBorder="1" applyAlignment="1" applyProtection="1">
      <alignment horizontal="right" vertical="center"/>
      <protection hidden="1"/>
    </xf>
    <xf numFmtId="38" fontId="9" fillId="6" borderId="33" xfId="1" applyFont="1" applyFill="1" applyBorder="1" applyAlignment="1" applyProtection="1">
      <alignment horizontal="right" vertical="center"/>
      <protection hidden="1"/>
    </xf>
    <xf numFmtId="0" fontId="9" fillId="6" borderId="31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38" fontId="20" fillId="6" borderId="73" xfId="0" applyNumberFormat="1" applyFont="1" applyFill="1" applyBorder="1" applyAlignment="1" applyProtection="1">
      <alignment horizontal="right" vertical="center"/>
      <protection hidden="1"/>
    </xf>
    <xf numFmtId="0" fontId="20" fillId="6" borderId="7" xfId="0" applyFont="1" applyFill="1" applyBorder="1" applyAlignment="1" applyProtection="1">
      <alignment horizontal="right" vertical="center"/>
      <protection hidden="1"/>
    </xf>
    <xf numFmtId="38" fontId="20" fillId="6" borderId="1" xfId="0" applyNumberFormat="1" applyFont="1" applyFill="1" applyBorder="1" applyAlignment="1" applyProtection="1">
      <alignment horizontal="right" vertical="center"/>
      <protection hidden="1"/>
    </xf>
    <xf numFmtId="0" fontId="20" fillId="6" borderId="14" xfId="0" applyFont="1" applyFill="1" applyBorder="1" applyAlignment="1" applyProtection="1">
      <alignment horizontal="right" vertical="center"/>
      <protection hidden="1"/>
    </xf>
    <xf numFmtId="0" fontId="9" fillId="6" borderId="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6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left" vertical="center"/>
    </xf>
    <xf numFmtId="0" fontId="9" fillId="6" borderId="87" xfId="0" applyFont="1" applyFill="1" applyBorder="1" applyAlignment="1">
      <alignment horizontal="center" vertical="center" wrapText="1"/>
    </xf>
    <xf numFmtId="0" fontId="9" fillId="6" borderId="88" xfId="0" applyFont="1" applyFill="1" applyBorder="1" applyAlignment="1">
      <alignment horizontal="center" vertical="center" wrapText="1"/>
    </xf>
    <xf numFmtId="0" fontId="9" fillId="6" borderId="89" xfId="0" applyFont="1" applyFill="1" applyBorder="1" applyAlignment="1">
      <alignment horizontal="center" vertical="center" wrapText="1"/>
    </xf>
    <xf numFmtId="38" fontId="9" fillId="6" borderId="83" xfId="1" applyFont="1" applyFill="1" applyBorder="1" applyAlignment="1" applyProtection="1">
      <alignment horizontal="center" vertical="center"/>
      <protection hidden="1"/>
    </xf>
    <xf numFmtId="38" fontId="9" fillId="6" borderId="84" xfId="1" applyFont="1" applyFill="1" applyBorder="1" applyAlignment="1" applyProtection="1">
      <alignment horizontal="center" vertical="center"/>
      <protection hidden="1"/>
    </xf>
    <xf numFmtId="38" fontId="9" fillId="6" borderId="85" xfId="1" applyFont="1" applyFill="1" applyBorder="1" applyAlignment="1" applyProtection="1">
      <alignment horizontal="center" vertical="center"/>
      <protection hidden="1"/>
    </xf>
    <xf numFmtId="38" fontId="9" fillId="6" borderId="91" xfId="1" applyFont="1" applyFill="1" applyBorder="1" applyAlignment="1" applyProtection="1">
      <alignment horizontal="center" vertical="center"/>
      <protection hidden="1"/>
    </xf>
    <xf numFmtId="38" fontId="9" fillId="6" borderId="92" xfId="1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8" fontId="8" fillId="0" borderId="7" xfId="1" applyFont="1" applyFill="1" applyBorder="1" applyAlignment="1" applyProtection="1">
      <alignment horizontal="right" vertical="center"/>
      <protection hidden="1"/>
    </xf>
    <xf numFmtId="38" fontId="8" fillId="0" borderId="57" xfId="1" applyFont="1" applyFill="1" applyBorder="1" applyAlignment="1" applyProtection="1">
      <alignment horizontal="right" vertical="center"/>
      <protection hidden="1"/>
    </xf>
    <xf numFmtId="38" fontId="8" fillId="0" borderId="44" xfId="1" applyFont="1" applyFill="1" applyBorder="1" applyAlignment="1" applyProtection="1">
      <alignment horizontal="right" vertical="center"/>
      <protection hidden="1"/>
    </xf>
    <xf numFmtId="38" fontId="8" fillId="0" borderId="14" xfId="1" applyFont="1" applyFill="1" applyBorder="1" applyAlignment="1" applyProtection="1">
      <alignment horizontal="right" vertical="center"/>
      <protection hidden="1"/>
    </xf>
    <xf numFmtId="38" fontId="8" fillId="0" borderId="58" xfId="1" applyFont="1" applyFill="1" applyBorder="1" applyAlignment="1" applyProtection="1">
      <alignment horizontal="right" vertical="center"/>
      <protection hidden="1"/>
    </xf>
    <xf numFmtId="38" fontId="8" fillId="0" borderId="75" xfId="1" applyFont="1" applyFill="1" applyBorder="1" applyAlignment="1" applyProtection="1">
      <alignment horizontal="right" vertical="center"/>
      <protection hidden="1"/>
    </xf>
    <xf numFmtId="0" fontId="18" fillId="6" borderId="0" xfId="0" applyFont="1" applyFill="1" applyAlignment="1">
      <alignment horizontal="center" vertical="center"/>
    </xf>
    <xf numFmtId="0" fontId="9" fillId="6" borderId="5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9" fillId="6" borderId="76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/>
    </xf>
    <xf numFmtId="0" fontId="9" fillId="6" borderId="76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56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 wrapText="1"/>
    </xf>
    <xf numFmtId="0" fontId="9" fillId="6" borderId="77" xfId="0" applyFont="1" applyFill="1" applyBorder="1" applyAlignment="1">
      <alignment horizontal="left" vertical="center"/>
    </xf>
    <xf numFmtId="0" fontId="9" fillId="6" borderId="78" xfId="0" applyFont="1" applyFill="1" applyBorder="1" applyAlignment="1">
      <alignment horizontal="left" vertical="center"/>
    </xf>
    <xf numFmtId="0" fontId="9" fillId="6" borderId="79" xfId="0" applyFont="1" applyFill="1" applyBorder="1" applyAlignment="1">
      <alignment horizontal="left" vertical="center"/>
    </xf>
    <xf numFmtId="0" fontId="9" fillId="2" borderId="7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38" fontId="9" fillId="0" borderId="73" xfId="1" applyFont="1" applyFill="1" applyBorder="1" applyAlignment="1" applyProtection="1">
      <alignment horizontal="center" vertical="center"/>
      <protection hidden="1"/>
    </xf>
    <xf numFmtId="38" fontId="9" fillId="0" borderId="15" xfId="1" applyFont="1" applyFill="1" applyBorder="1" applyAlignment="1" applyProtection="1">
      <alignment horizontal="center" vertical="center"/>
      <protection hidden="1"/>
    </xf>
    <xf numFmtId="38" fontId="9" fillId="0" borderId="74" xfId="1" applyFont="1" applyFill="1" applyBorder="1" applyAlignment="1" applyProtection="1">
      <alignment horizontal="center" vertical="center"/>
      <protection hidden="1"/>
    </xf>
    <xf numFmtId="0" fontId="9" fillId="5" borderId="72" xfId="0" applyFont="1" applyFill="1" applyBorder="1" applyAlignment="1">
      <alignment horizontal="center" vertical="center" wrapText="1"/>
    </xf>
    <xf numFmtId="0" fontId="9" fillId="5" borderId="58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 vertical="center" wrapText="1"/>
    </xf>
    <xf numFmtId="38" fontId="9" fillId="5" borderId="12" xfId="1" applyFont="1" applyFill="1" applyBorder="1" applyAlignment="1" applyProtection="1">
      <alignment horizontal="center" vertical="center"/>
      <protection hidden="1"/>
    </xf>
    <xf numFmtId="38" fontId="9" fillId="5" borderId="34" xfId="1" applyFont="1" applyFill="1" applyBorder="1" applyAlignment="1" applyProtection="1">
      <alignment horizontal="center" vertical="center"/>
      <protection hidden="1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38" fontId="9" fillId="0" borderId="11" xfId="1" applyFont="1" applyBorder="1" applyAlignment="1" applyProtection="1">
      <alignment horizontal="right" vertical="center"/>
      <protection hidden="1"/>
    </xf>
    <xf numFmtId="38" fontId="9" fillId="0" borderId="4" xfId="1" applyFont="1" applyBorder="1" applyAlignment="1" applyProtection="1">
      <alignment horizontal="right" vertical="center"/>
      <protection hidden="1"/>
    </xf>
    <xf numFmtId="38" fontId="9" fillId="0" borderId="1" xfId="0" applyNumberFormat="1" applyFont="1" applyBorder="1" applyAlignment="1" applyProtection="1">
      <alignment horizontal="right" vertical="center"/>
      <protection hidden="1"/>
    </xf>
    <xf numFmtId="0" fontId="9" fillId="0" borderId="7" xfId="0" applyFont="1" applyBorder="1" applyAlignment="1" applyProtection="1">
      <alignment horizontal="right" vertical="center"/>
      <protection hidden="1"/>
    </xf>
    <xf numFmtId="38" fontId="9" fillId="0" borderId="0" xfId="1" applyFont="1" applyBorder="1" applyAlignment="1" applyProtection="1">
      <alignment horizontal="right" vertical="center"/>
      <protection hidden="1"/>
    </xf>
    <xf numFmtId="38" fontId="9" fillId="0" borderId="56" xfId="1" applyFont="1" applyBorder="1" applyAlignment="1" applyProtection="1">
      <alignment horizontal="right" vertical="center"/>
      <protection hidden="1"/>
    </xf>
    <xf numFmtId="38" fontId="9" fillId="0" borderId="53" xfId="1" applyFont="1" applyBorder="1" applyAlignment="1" applyProtection="1">
      <alignment horizontal="right" vertical="center"/>
      <protection hidden="1"/>
    </xf>
    <xf numFmtId="38" fontId="9" fillId="0" borderId="59" xfId="1" applyFont="1" applyBorder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53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38" fontId="9" fillId="5" borderId="0" xfId="0" applyNumberFormat="1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9" fillId="5" borderId="53" xfId="0" applyFont="1" applyFill="1" applyBorder="1" applyAlignment="1" applyProtection="1">
      <alignment horizontal="center" vertical="center"/>
      <protection hidden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53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1" xfId="0" applyFont="1" applyBorder="1" applyAlignment="1" applyProtection="1">
      <alignment horizontal="center" vertical="center"/>
      <protection hidden="1"/>
    </xf>
    <xf numFmtId="0" fontId="9" fillId="0" borderId="62" xfId="0" applyFont="1" applyBorder="1" applyAlignment="1" applyProtection="1">
      <alignment horizontal="center" vertical="center"/>
      <protection hidden="1"/>
    </xf>
    <xf numFmtId="0" fontId="9" fillId="0" borderId="63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52" xfId="0" applyFont="1" applyBorder="1" applyAlignment="1" applyProtection="1">
      <alignment horizontal="left" vertical="center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38" fontId="8" fillId="0" borderId="3" xfId="0" applyNumberFormat="1" applyFont="1" applyBorder="1" applyAlignment="1" applyProtection="1">
      <alignment horizontal="right" vertical="center"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38" fontId="8" fillId="0" borderId="16" xfId="1" applyFont="1" applyBorder="1" applyAlignment="1" applyProtection="1">
      <alignment horizontal="right" vertical="center"/>
      <protection hidden="1"/>
    </xf>
    <xf numFmtId="38" fontId="8" fillId="0" borderId="22" xfId="1" applyFont="1" applyBorder="1" applyAlignment="1" applyProtection="1">
      <alignment horizontal="right" vertical="center"/>
      <protection hidden="1"/>
    </xf>
    <xf numFmtId="0" fontId="8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center" vertical="center"/>
    </xf>
    <xf numFmtId="38" fontId="9" fillId="0" borderId="2" xfId="1" applyFont="1" applyBorder="1" applyAlignment="1" applyProtection="1">
      <alignment horizontal="center" vertical="center" wrapText="1"/>
      <protection hidden="1"/>
    </xf>
    <xf numFmtId="38" fontId="9" fillId="0" borderId="2" xfId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6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38" fontId="9" fillId="0" borderId="7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9" fillId="0" borderId="7" xfId="1" applyFont="1" applyBorder="1" applyAlignment="1" applyProtection="1">
      <alignment horizontal="center" vertical="center" wrapText="1"/>
      <protection hidden="1"/>
    </xf>
    <xf numFmtId="38" fontId="9" fillId="0" borderId="4" xfId="1" applyFont="1" applyBorder="1" applyAlignment="1" applyProtection="1">
      <alignment horizontal="center" vertical="center" wrapTex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29</xdr:row>
      <xdr:rowOff>0</xdr:rowOff>
    </xdr:from>
    <xdr:to>
      <xdr:col>17</xdr:col>
      <xdr:colOff>857251</xdr:colOff>
      <xdr:row>37</xdr:row>
      <xdr:rowOff>371475</xdr:rowOff>
    </xdr:to>
    <xdr:cxnSp macro="">
      <xdr:nvCxnSpPr>
        <xdr:cNvPr id="4" name="直線コネクタ 3"/>
        <xdr:cNvCxnSpPr/>
      </xdr:nvCxnSpPr>
      <xdr:spPr>
        <a:xfrm flipH="1">
          <a:off x="6143625" y="9906000"/>
          <a:ext cx="4419601" cy="3419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11</xdr:row>
      <xdr:rowOff>9525</xdr:rowOff>
    </xdr:from>
    <xdr:to>
      <xdr:col>11</xdr:col>
      <xdr:colOff>942975</xdr:colOff>
      <xdr:row>24</xdr:row>
      <xdr:rowOff>209550</xdr:rowOff>
    </xdr:to>
    <xdr:cxnSp macro="">
      <xdr:nvCxnSpPr>
        <xdr:cNvPr id="3" name="直線コネクタ 2"/>
        <xdr:cNvCxnSpPr/>
      </xdr:nvCxnSpPr>
      <xdr:spPr>
        <a:xfrm flipH="1">
          <a:off x="4933950" y="3209925"/>
          <a:ext cx="2438400" cy="3171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9525</xdr:rowOff>
    </xdr:from>
    <xdr:to>
      <xdr:col>12</xdr:col>
      <xdr:colOff>0</xdr:colOff>
      <xdr:row>37</xdr:row>
      <xdr:rowOff>0</xdr:rowOff>
    </xdr:to>
    <xdr:cxnSp macro="">
      <xdr:nvCxnSpPr>
        <xdr:cNvPr id="5" name="直線コネクタ 4"/>
        <xdr:cNvCxnSpPr/>
      </xdr:nvCxnSpPr>
      <xdr:spPr>
        <a:xfrm flipH="1">
          <a:off x="5000625" y="6810375"/>
          <a:ext cx="2219325" cy="204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0</xdr:rowOff>
    </xdr:from>
    <xdr:to>
      <xdr:col>10</xdr:col>
      <xdr:colOff>0</xdr:colOff>
      <xdr:row>27</xdr:row>
      <xdr:rowOff>9525</xdr:rowOff>
    </xdr:to>
    <xdr:cxnSp macro="">
      <xdr:nvCxnSpPr>
        <xdr:cNvPr id="5" name="直線コネクタ 4"/>
        <xdr:cNvCxnSpPr/>
      </xdr:nvCxnSpPr>
      <xdr:spPr>
        <a:xfrm flipH="1">
          <a:off x="5191125" y="2286000"/>
          <a:ext cx="1447800" cy="3667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32</xdr:row>
      <xdr:rowOff>0</xdr:rowOff>
    </xdr:from>
    <xdr:to>
      <xdr:col>9</xdr:col>
      <xdr:colOff>1066800</xdr:colOff>
      <xdr:row>40</xdr:row>
      <xdr:rowOff>219075</xdr:rowOff>
    </xdr:to>
    <xdr:cxnSp macro="">
      <xdr:nvCxnSpPr>
        <xdr:cNvPr id="3" name="直線コネクタ 2"/>
        <xdr:cNvCxnSpPr/>
      </xdr:nvCxnSpPr>
      <xdr:spPr>
        <a:xfrm flipH="1">
          <a:off x="5229226" y="8858250"/>
          <a:ext cx="1685924" cy="2247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8"/>
  <sheetViews>
    <sheetView showGridLines="0" topLeftCell="A31" workbookViewId="0">
      <selection activeCell="R43" sqref="R43"/>
    </sheetView>
  </sheetViews>
  <sheetFormatPr defaultRowHeight="13.5" x14ac:dyDescent="0.15"/>
  <cols>
    <col min="1" max="1" width="4.375" style="53" customWidth="1"/>
    <col min="2" max="2" width="0.75" style="53" customWidth="1"/>
    <col min="3" max="3" width="3.25" style="53" customWidth="1"/>
    <col min="4" max="4" width="3.625" style="53" customWidth="1"/>
    <col min="5" max="5" width="4.25" style="53" customWidth="1"/>
    <col min="6" max="6" width="24" style="53" customWidth="1"/>
    <col min="7" max="8" width="4.375" style="53" customWidth="1"/>
    <col min="9" max="9" width="11.625" style="53" customWidth="1"/>
    <col min="10" max="11" width="4.375" style="53" customWidth="1"/>
    <col min="12" max="12" width="11.625" style="53" customWidth="1"/>
    <col min="13" max="14" width="11.375" style="53" customWidth="1"/>
    <col min="15" max="16" width="6.375" style="53" customWidth="1"/>
    <col min="17" max="18" width="11.375" style="53" customWidth="1"/>
  </cols>
  <sheetData>
    <row r="1" spans="2:18" x14ac:dyDescent="0.15">
      <c r="B1" s="54"/>
      <c r="C1" s="55"/>
      <c r="D1" s="55"/>
      <c r="E1" s="55"/>
      <c r="F1" s="55"/>
      <c r="G1" s="55"/>
      <c r="H1" s="57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7.25" x14ac:dyDescent="0.15">
      <c r="B2" s="54"/>
      <c r="C2" s="55"/>
      <c r="D2" s="56" t="s">
        <v>117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2:18" x14ac:dyDescent="0.1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8" x14ac:dyDescent="0.1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8" ht="24" x14ac:dyDescent="0.15">
      <c r="B5" s="54"/>
      <c r="C5" s="55"/>
      <c r="D5" s="357" t="s">
        <v>118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</row>
    <row r="6" spans="2:18" ht="20.100000000000001" customHeight="1" thickBot="1" x14ac:dyDescent="0.2">
      <c r="B6" s="54"/>
      <c r="C6" s="55"/>
      <c r="D6" s="57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2:18" ht="24.95" customHeight="1" x14ac:dyDescent="0.15">
      <c r="B7" s="54"/>
      <c r="C7" s="358" t="s">
        <v>5</v>
      </c>
      <c r="D7" s="359"/>
      <c r="E7" s="359"/>
      <c r="F7" s="360"/>
      <c r="G7" s="361" t="s">
        <v>3</v>
      </c>
      <c r="H7" s="362"/>
      <c r="I7" s="362"/>
      <c r="J7" s="362"/>
      <c r="K7" s="362"/>
      <c r="L7" s="363"/>
      <c r="M7" s="359" t="s">
        <v>119</v>
      </c>
      <c r="N7" s="364"/>
      <c r="O7" s="366" t="s">
        <v>120</v>
      </c>
      <c r="P7" s="367"/>
      <c r="Q7" s="370" t="s">
        <v>121</v>
      </c>
      <c r="R7" s="360"/>
    </row>
    <row r="8" spans="2:18" ht="24.95" customHeight="1" x14ac:dyDescent="0.15">
      <c r="B8" s="54"/>
      <c r="C8" s="290"/>
      <c r="D8" s="291"/>
      <c r="E8" s="291"/>
      <c r="F8" s="292"/>
      <c r="G8" s="325" t="s">
        <v>122</v>
      </c>
      <c r="H8" s="326"/>
      <c r="I8" s="372"/>
      <c r="J8" s="373" t="s">
        <v>123</v>
      </c>
      <c r="K8" s="326"/>
      <c r="L8" s="327"/>
      <c r="M8" s="291"/>
      <c r="N8" s="365"/>
      <c r="O8" s="368"/>
      <c r="P8" s="369"/>
      <c r="Q8" s="371"/>
      <c r="R8" s="292"/>
    </row>
    <row r="9" spans="2:18" ht="24.95" customHeight="1" thickBot="1" x14ac:dyDescent="0.2">
      <c r="B9" s="54"/>
      <c r="C9" s="293"/>
      <c r="D9" s="294"/>
      <c r="E9" s="294"/>
      <c r="F9" s="295"/>
      <c r="G9" s="58" t="s">
        <v>0</v>
      </c>
      <c r="H9" s="59" t="s">
        <v>1</v>
      </c>
      <c r="I9" s="59" t="s">
        <v>2</v>
      </c>
      <c r="J9" s="60" t="s">
        <v>0</v>
      </c>
      <c r="K9" s="59" t="s">
        <v>1</v>
      </c>
      <c r="L9" s="86" t="s">
        <v>2</v>
      </c>
      <c r="M9" s="70" t="s">
        <v>122</v>
      </c>
      <c r="N9" s="61" t="s">
        <v>123</v>
      </c>
      <c r="O9" s="62" t="s">
        <v>122</v>
      </c>
      <c r="P9" s="71" t="s">
        <v>123</v>
      </c>
      <c r="Q9" s="61" t="s">
        <v>122</v>
      </c>
      <c r="R9" s="63" t="s">
        <v>123</v>
      </c>
    </row>
    <row r="10" spans="2:18" ht="24.95" customHeight="1" thickBot="1" x14ac:dyDescent="0.2">
      <c r="B10" s="54"/>
      <c r="C10" s="358" t="s">
        <v>4</v>
      </c>
      <c r="D10" s="375" t="s">
        <v>6</v>
      </c>
      <c r="E10" s="376"/>
      <c r="F10" s="377"/>
      <c r="G10" s="87" t="str">
        <f>IF(I10=0,"",1)</f>
        <v/>
      </c>
      <c r="H10" s="88" t="str">
        <f>IF(I10=0,"","式")</f>
        <v/>
      </c>
      <c r="I10" s="157"/>
      <c r="J10" s="89" t="str">
        <f>IF(L10="","",1)</f>
        <v/>
      </c>
      <c r="K10" s="88" t="str">
        <f>IF(L10="","","式")</f>
        <v/>
      </c>
      <c r="L10" s="90" t="str">
        <f>内訳書!I10</f>
        <v/>
      </c>
      <c r="M10" s="91" t="str">
        <f>IF(I10="","",I10)</f>
        <v/>
      </c>
      <c r="N10" s="92" t="str">
        <f>IF(L10="","",L10)</f>
        <v/>
      </c>
      <c r="O10" s="93" t="str">
        <f>IF(OR(M10="",Q10=""),"",ROUND(Q10/M10,4))</f>
        <v/>
      </c>
      <c r="P10" s="94" t="str">
        <f>IF(OR(N10="",R10=""),"",ROUND(R10/N10,4))</f>
        <v/>
      </c>
      <c r="Q10" s="95" t="str">
        <f>IF(内訳書!M10="","",内訳書!M10)</f>
        <v/>
      </c>
      <c r="R10" s="96" t="str">
        <f>IF(内訳書!N10="","",内訳書!N10)</f>
        <v/>
      </c>
    </row>
    <row r="11" spans="2:18" ht="24.95" customHeight="1" thickTop="1" x14ac:dyDescent="0.15">
      <c r="B11" s="54"/>
      <c r="C11" s="290"/>
      <c r="D11" s="334" t="s">
        <v>124</v>
      </c>
      <c r="E11" s="335"/>
      <c r="F11" s="336"/>
      <c r="G11" s="97" t="s">
        <v>11</v>
      </c>
      <c r="H11" s="98" t="s">
        <v>11</v>
      </c>
      <c r="I11" s="158" t="s">
        <v>11</v>
      </c>
      <c r="J11" s="99" t="s">
        <v>11</v>
      </c>
      <c r="K11" s="98" t="s">
        <v>11</v>
      </c>
      <c r="L11" s="100" t="s">
        <v>11</v>
      </c>
      <c r="M11" s="101" t="str">
        <f>IF(I25="","",I25)</f>
        <v/>
      </c>
      <c r="N11" s="102" t="str">
        <f>IF(L25="","",L25)</f>
        <v/>
      </c>
      <c r="O11" s="103" t="str">
        <f>IF(OR(M11="",Q11=""),"",ROUND(Q11/M11,4))</f>
        <v/>
      </c>
      <c r="P11" s="103" t="str">
        <f>IF(OR(N11="",R11=""),"",ROUND(R11/N11,4))</f>
        <v/>
      </c>
      <c r="Q11" s="104" t="str">
        <f>IF(内訳書!M11="","",内訳書!M11)</f>
        <v/>
      </c>
      <c r="R11" s="105" t="str">
        <f>IF(内訳書!N11="","",内訳書!N11)</f>
        <v/>
      </c>
    </row>
    <row r="12" spans="2:18" ht="24.95" customHeight="1" x14ac:dyDescent="0.15">
      <c r="B12" s="54">
        <v>101</v>
      </c>
      <c r="C12" s="290"/>
      <c r="D12" s="64"/>
      <c r="E12" s="339" t="str">
        <f>内訳書!E12</f>
        <v/>
      </c>
      <c r="F12" s="340"/>
      <c r="G12" s="106" t="str">
        <f>IF(I12="","",1)</f>
        <v/>
      </c>
      <c r="H12" s="107" t="str">
        <f>IF(G12="","","式")</f>
        <v/>
      </c>
      <c r="I12" s="159"/>
      <c r="J12" s="108" t="str">
        <f>IF(L12="","",1)</f>
        <v/>
      </c>
      <c r="K12" s="107" t="str">
        <f>IF(J12="","","式")</f>
        <v/>
      </c>
      <c r="L12" s="109" t="str">
        <f>内訳書!I12</f>
        <v/>
      </c>
      <c r="M12" s="344"/>
      <c r="N12" s="344"/>
      <c r="O12" s="345"/>
      <c r="P12" s="345"/>
      <c r="Q12" s="345"/>
      <c r="R12" s="346"/>
    </row>
    <row r="13" spans="2:18" ht="24.95" customHeight="1" x14ac:dyDescent="0.15">
      <c r="B13" s="54">
        <v>102</v>
      </c>
      <c r="C13" s="290"/>
      <c r="D13" s="64"/>
      <c r="E13" s="339" t="str">
        <f>内訳書!E13</f>
        <v/>
      </c>
      <c r="F13" s="340"/>
      <c r="G13" s="106" t="str">
        <f t="shared" ref="G13:G24" si="0">IF(I13="","",1)</f>
        <v/>
      </c>
      <c r="H13" s="107" t="str">
        <f t="shared" ref="H13:H24" si="1">IF(G13="","","式")</f>
        <v/>
      </c>
      <c r="I13" s="159"/>
      <c r="J13" s="108" t="str">
        <f t="shared" ref="J13:J24" si="2">IF(L13="","",1)</f>
        <v/>
      </c>
      <c r="K13" s="107" t="str">
        <f t="shared" ref="K13:K24" si="3">IF(J13="","","式")</f>
        <v/>
      </c>
      <c r="L13" s="109" t="str">
        <f>内訳書!I13</f>
        <v/>
      </c>
      <c r="M13" s="345"/>
      <c r="N13" s="345"/>
      <c r="O13" s="345"/>
      <c r="P13" s="345"/>
      <c r="Q13" s="345"/>
      <c r="R13" s="346"/>
    </row>
    <row r="14" spans="2:18" ht="24.95" customHeight="1" x14ac:dyDescent="0.15">
      <c r="B14" s="54">
        <v>103</v>
      </c>
      <c r="C14" s="290"/>
      <c r="D14" s="64"/>
      <c r="E14" s="339" t="str">
        <f>内訳書!E14</f>
        <v/>
      </c>
      <c r="F14" s="340"/>
      <c r="G14" s="106" t="str">
        <f t="shared" si="0"/>
        <v/>
      </c>
      <c r="H14" s="107" t="str">
        <f t="shared" si="1"/>
        <v/>
      </c>
      <c r="I14" s="159"/>
      <c r="J14" s="108" t="str">
        <f t="shared" si="2"/>
        <v/>
      </c>
      <c r="K14" s="107" t="str">
        <f t="shared" si="3"/>
        <v/>
      </c>
      <c r="L14" s="109" t="str">
        <f>内訳書!I14</f>
        <v/>
      </c>
      <c r="M14" s="345"/>
      <c r="N14" s="345"/>
      <c r="O14" s="345"/>
      <c r="P14" s="345"/>
      <c r="Q14" s="345"/>
      <c r="R14" s="346"/>
    </row>
    <row r="15" spans="2:18" ht="24.95" customHeight="1" x14ac:dyDescent="0.15">
      <c r="B15" s="54">
        <v>104</v>
      </c>
      <c r="C15" s="290"/>
      <c r="D15" s="64"/>
      <c r="E15" s="339" t="str">
        <f>内訳書!E15</f>
        <v/>
      </c>
      <c r="F15" s="340"/>
      <c r="G15" s="106" t="str">
        <f t="shared" si="0"/>
        <v/>
      </c>
      <c r="H15" s="107" t="str">
        <f t="shared" si="1"/>
        <v/>
      </c>
      <c r="I15" s="159"/>
      <c r="J15" s="108" t="str">
        <f t="shared" si="2"/>
        <v/>
      </c>
      <c r="K15" s="107" t="str">
        <f t="shared" si="3"/>
        <v/>
      </c>
      <c r="L15" s="109" t="str">
        <f>内訳書!I15</f>
        <v/>
      </c>
      <c r="M15" s="345"/>
      <c r="N15" s="345"/>
      <c r="O15" s="345"/>
      <c r="P15" s="345"/>
      <c r="Q15" s="345"/>
      <c r="R15" s="346"/>
    </row>
    <row r="16" spans="2:18" ht="24.95" customHeight="1" x14ac:dyDescent="0.15">
      <c r="B16" s="54">
        <v>105</v>
      </c>
      <c r="C16" s="290"/>
      <c r="D16" s="64"/>
      <c r="E16" s="339" t="str">
        <f>内訳書!E16</f>
        <v/>
      </c>
      <c r="F16" s="340"/>
      <c r="G16" s="106" t="str">
        <f t="shared" si="0"/>
        <v/>
      </c>
      <c r="H16" s="107" t="str">
        <f t="shared" si="1"/>
        <v/>
      </c>
      <c r="I16" s="159"/>
      <c r="J16" s="108" t="str">
        <f t="shared" si="2"/>
        <v/>
      </c>
      <c r="K16" s="107" t="str">
        <f t="shared" si="3"/>
        <v/>
      </c>
      <c r="L16" s="109" t="str">
        <f>内訳書!I16</f>
        <v/>
      </c>
      <c r="M16" s="345"/>
      <c r="N16" s="345"/>
      <c r="O16" s="345"/>
      <c r="P16" s="345"/>
      <c r="Q16" s="345"/>
      <c r="R16" s="346"/>
    </row>
    <row r="17" spans="2:18" ht="24.95" customHeight="1" x14ac:dyDescent="0.15">
      <c r="B17" s="54">
        <v>106</v>
      </c>
      <c r="C17" s="290"/>
      <c r="D17" s="64"/>
      <c r="E17" s="339" t="str">
        <f>内訳書!E17</f>
        <v/>
      </c>
      <c r="F17" s="340"/>
      <c r="G17" s="106" t="str">
        <f t="shared" si="0"/>
        <v/>
      </c>
      <c r="H17" s="107" t="str">
        <f t="shared" si="1"/>
        <v/>
      </c>
      <c r="I17" s="159"/>
      <c r="J17" s="108" t="str">
        <f t="shared" si="2"/>
        <v/>
      </c>
      <c r="K17" s="107" t="str">
        <f t="shared" si="3"/>
        <v/>
      </c>
      <c r="L17" s="109" t="str">
        <f>内訳書!I17</f>
        <v/>
      </c>
      <c r="M17" s="345"/>
      <c r="N17" s="345"/>
      <c r="O17" s="345"/>
      <c r="P17" s="345"/>
      <c r="Q17" s="345"/>
      <c r="R17" s="346"/>
    </row>
    <row r="18" spans="2:18" ht="24.95" customHeight="1" x14ac:dyDescent="0.15">
      <c r="B18" s="54">
        <v>107</v>
      </c>
      <c r="C18" s="290"/>
      <c r="D18" s="64"/>
      <c r="E18" s="339" t="str">
        <f>内訳書!E18</f>
        <v/>
      </c>
      <c r="F18" s="340"/>
      <c r="G18" s="106" t="str">
        <f t="shared" si="0"/>
        <v/>
      </c>
      <c r="H18" s="107" t="str">
        <f t="shared" si="1"/>
        <v/>
      </c>
      <c r="I18" s="159"/>
      <c r="J18" s="108" t="str">
        <f t="shared" si="2"/>
        <v/>
      </c>
      <c r="K18" s="107" t="str">
        <f t="shared" si="3"/>
        <v/>
      </c>
      <c r="L18" s="109" t="str">
        <f>内訳書!I18</f>
        <v/>
      </c>
      <c r="M18" s="345"/>
      <c r="N18" s="345"/>
      <c r="O18" s="345"/>
      <c r="P18" s="345"/>
      <c r="Q18" s="345"/>
      <c r="R18" s="346"/>
    </row>
    <row r="19" spans="2:18" ht="24.95" customHeight="1" x14ac:dyDescent="0.15">
      <c r="B19" s="54">
        <v>108</v>
      </c>
      <c r="C19" s="290"/>
      <c r="D19" s="64"/>
      <c r="E19" s="339" t="str">
        <f>内訳書!E19</f>
        <v/>
      </c>
      <c r="F19" s="340"/>
      <c r="G19" s="106" t="str">
        <f t="shared" si="0"/>
        <v/>
      </c>
      <c r="H19" s="107" t="str">
        <f t="shared" si="1"/>
        <v/>
      </c>
      <c r="I19" s="159"/>
      <c r="J19" s="108" t="str">
        <f t="shared" si="2"/>
        <v/>
      </c>
      <c r="K19" s="107" t="str">
        <f t="shared" si="3"/>
        <v/>
      </c>
      <c r="L19" s="109" t="str">
        <f>内訳書!I19</f>
        <v/>
      </c>
      <c r="M19" s="345"/>
      <c r="N19" s="345"/>
      <c r="O19" s="345"/>
      <c r="P19" s="345"/>
      <c r="Q19" s="345"/>
      <c r="R19" s="346"/>
    </row>
    <row r="20" spans="2:18" ht="24.95" customHeight="1" x14ac:dyDescent="0.15">
      <c r="B20" s="54">
        <v>109</v>
      </c>
      <c r="C20" s="290"/>
      <c r="D20" s="64"/>
      <c r="E20" s="339" t="str">
        <f>内訳書!E20</f>
        <v/>
      </c>
      <c r="F20" s="340"/>
      <c r="G20" s="106" t="str">
        <f t="shared" si="0"/>
        <v/>
      </c>
      <c r="H20" s="107" t="str">
        <f t="shared" si="1"/>
        <v/>
      </c>
      <c r="I20" s="159"/>
      <c r="J20" s="108" t="str">
        <f t="shared" si="2"/>
        <v/>
      </c>
      <c r="K20" s="107" t="str">
        <f t="shared" si="3"/>
        <v/>
      </c>
      <c r="L20" s="109" t="str">
        <f>内訳書!I20</f>
        <v/>
      </c>
      <c r="M20" s="345"/>
      <c r="N20" s="345"/>
      <c r="O20" s="345"/>
      <c r="P20" s="345"/>
      <c r="Q20" s="345"/>
      <c r="R20" s="346"/>
    </row>
    <row r="21" spans="2:18" ht="24.95" customHeight="1" x14ac:dyDescent="0.15">
      <c r="B21" s="54">
        <v>110</v>
      </c>
      <c r="C21" s="290"/>
      <c r="D21" s="64"/>
      <c r="E21" s="339" t="str">
        <f>内訳書!E21</f>
        <v/>
      </c>
      <c r="F21" s="340"/>
      <c r="G21" s="106" t="str">
        <f t="shared" si="0"/>
        <v/>
      </c>
      <c r="H21" s="107" t="str">
        <f t="shared" si="1"/>
        <v/>
      </c>
      <c r="I21" s="159"/>
      <c r="J21" s="108" t="str">
        <f t="shared" si="2"/>
        <v/>
      </c>
      <c r="K21" s="107" t="str">
        <f t="shared" si="3"/>
        <v/>
      </c>
      <c r="L21" s="109" t="str">
        <f>内訳書!I21</f>
        <v/>
      </c>
      <c r="M21" s="345"/>
      <c r="N21" s="345"/>
      <c r="O21" s="345"/>
      <c r="P21" s="345"/>
      <c r="Q21" s="345"/>
      <c r="R21" s="346"/>
    </row>
    <row r="22" spans="2:18" ht="24.95" customHeight="1" x14ac:dyDescent="0.15">
      <c r="B22" s="54">
        <v>111</v>
      </c>
      <c r="C22" s="290"/>
      <c r="D22" s="64"/>
      <c r="E22" s="339" t="str">
        <f>内訳書!E22</f>
        <v/>
      </c>
      <c r="F22" s="340"/>
      <c r="G22" s="106" t="str">
        <f t="shared" si="0"/>
        <v/>
      </c>
      <c r="H22" s="107" t="str">
        <f t="shared" si="1"/>
        <v/>
      </c>
      <c r="I22" s="159"/>
      <c r="J22" s="108" t="str">
        <f t="shared" si="2"/>
        <v/>
      </c>
      <c r="K22" s="107" t="str">
        <f t="shared" si="3"/>
        <v/>
      </c>
      <c r="L22" s="109" t="str">
        <f>内訳書!I22</f>
        <v/>
      </c>
      <c r="M22" s="345"/>
      <c r="N22" s="345"/>
      <c r="O22" s="345"/>
      <c r="P22" s="345"/>
      <c r="Q22" s="345"/>
      <c r="R22" s="346"/>
    </row>
    <row r="23" spans="2:18" ht="24.95" customHeight="1" x14ac:dyDescent="0.15">
      <c r="B23" s="54">
        <v>112</v>
      </c>
      <c r="C23" s="290"/>
      <c r="D23" s="64"/>
      <c r="E23" s="339" t="str">
        <f>内訳書!E23</f>
        <v/>
      </c>
      <c r="F23" s="340"/>
      <c r="G23" s="106" t="str">
        <f t="shared" si="0"/>
        <v/>
      </c>
      <c r="H23" s="107" t="str">
        <f t="shared" si="1"/>
        <v/>
      </c>
      <c r="I23" s="159"/>
      <c r="J23" s="108" t="str">
        <f t="shared" si="2"/>
        <v/>
      </c>
      <c r="K23" s="107" t="str">
        <f t="shared" si="3"/>
        <v/>
      </c>
      <c r="L23" s="109" t="str">
        <f>内訳書!I23</f>
        <v/>
      </c>
      <c r="M23" s="345"/>
      <c r="N23" s="345"/>
      <c r="O23" s="345"/>
      <c r="P23" s="345"/>
      <c r="Q23" s="345"/>
      <c r="R23" s="346"/>
    </row>
    <row r="24" spans="2:18" ht="24.95" customHeight="1" x14ac:dyDescent="0.15">
      <c r="B24" s="54">
        <v>113</v>
      </c>
      <c r="C24" s="290"/>
      <c r="D24" s="64"/>
      <c r="E24" s="339" t="str">
        <f>内訳書!E24</f>
        <v/>
      </c>
      <c r="F24" s="340"/>
      <c r="G24" s="106" t="str">
        <f t="shared" si="0"/>
        <v/>
      </c>
      <c r="H24" s="107" t="str">
        <f t="shared" si="1"/>
        <v/>
      </c>
      <c r="I24" s="159"/>
      <c r="J24" s="108" t="str">
        <f t="shared" si="2"/>
        <v/>
      </c>
      <c r="K24" s="107" t="str">
        <f t="shared" si="3"/>
        <v/>
      </c>
      <c r="L24" s="109" t="str">
        <f>内訳書!I24</f>
        <v/>
      </c>
      <c r="M24" s="345"/>
      <c r="N24" s="345"/>
      <c r="O24" s="345"/>
      <c r="P24" s="345"/>
      <c r="Q24" s="345"/>
      <c r="R24" s="346"/>
    </row>
    <row r="25" spans="2:18" ht="24.95" customHeight="1" x14ac:dyDescent="0.15">
      <c r="B25" s="54"/>
      <c r="C25" s="374"/>
      <c r="D25" s="69"/>
      <c r="E25" s="332" t="s">
        <v>8</v>
      </c>
      <c r="F25" s="333"/>
      <c r="G25" s="110"/>
      <c r="H25" s="111"/>
      <c r="I25" s="102" t="str">
        <f>IF(SUM(I12:I24)=0,"",SUM(I12:I24))</f>
        <v/>
      </c>
      <c r="J25" s="112"/>
      <c r="K25" s="111"/>
      <c r="L25" s="113" t="str">
        <f>内訳書!I25</f>
        <v/>
      </c>
      <c r="M25" s="347"/>
      <c r="N25" s="347"/>
      <c r="O25" s="347"/>
      <c r="P25" s="347"/>
      <c r="Q25" s="347"/>
      <c r="R25" s="348"/>
    </row>
    <row r="26" spans="2:18" ht="24.95" customHeight="1" x14ac:dyDescent="0.15">
      <c r="B26" s="54"/>
      <c r="C26" s="49"/>
      <c r="D26" s="72" t="s">
        <v>129</v>
      </c>
      <c r="E26" s="73"/>
      <c r="F26" s="83"/>
      <c r="G26" s="114" t="str">
        <f t="shared" ref="G26" si="4">IF(I26="","",1)</f>
        <v/>
      </c>
      <c r="H26" s="115" t="str">
        <f t="shared" ref="H26" si="5">IF(G26="","","式")</f>
        <v/>
      </c>
      <c r="I26" s="160"/>
      <c r="J26" s="116" t="str">
        <f t="shared" ref="J26" si="6">IF(L26="","",1)</f>
        <v/>
      </c>
      <c r="K26" s="117" t="str">
        <f t="shared" ref="K26" si="7">IF(J26="","","式")</f>
        <v/>
      </c>
      <c r="L26" s="118" t="str">
        <f>内訳書!J26</f>
        <v/>
      </c>
      <c r="M26" s="119" t="str">
        <f>IF(I26="","",I26)</f>
        <v/>
      </c>
      <c r="N26" s="120" t="str">
        <f>内訳書!J26</f>
        <v/>
      </c>
      <c r="O26" s="121" t="s">
        <v>134</v>
      </c>
      <c r="P26" s="121" t="s">
        <v>134</v>
      </c>
      <c r="Q26" s="120" t="str">
        <f>IF(内訳書!M26="","",内訳書!M26)</f>
        <v/>
      </c>
      <c r="R26" s="122" t="str">
        <f>IF(内訳書!N26="","",内訳書!N26)</f>
        <v/>
      </c>
    </row>
    <row r="27" spans="2:18" ht="24.95" customHeight="1" thickBot="1" x14ac:dyDescent="0.2">
      <c r="B27" s="54"/>
      <c r="C27" s="49"/>
      <c r="D27" s="72" t="s">
        <v>130</v>
      </c>
      <c r="E27" s="73"/>
      <c r="F27" s="83"/>
      <c r="G27" s="123"/>
      <c r="H27" s="124"/>
      <c r="I27" s="161"/>
      <c r="J27" s="125"/>
      <c r="K27" s="126"/>
      <c r="L27" s="127" t="str">
        <f>内訳書!J29</f>
        <v/>
      </c>
      <c r="M27" s="119" t="str">
        <f>IF(I27="","",I27)</f>
        <v/>
      </c>
      <c r="N27" s="128" t="str">
        <f>内訳書!J27</f>
        <v/>
      </c>
      <c r="O27" s="129" t="s">
        <v>134</v>
      </c>
      <c r="P27" s="129" t="s">
        <v>134</v>
      </c>
      <c r="Q27" s="130" t="str">
        <f>IF(内訳書!M27="","",内訳書!M27)</f>
        <v/>
      </c>
      <c r="R27" s="131" t="str">
        <f>IF(内訳書!N27="","",内訳書!N27)</f>
        <v/>
      </c>
    </row>
    <row r="28" spans="2:18" ht="24.95" customHeight="1" x14ac:dyDescent="0.15">
      <c r="B28" s="54"/>
      <c r="C28" s="50"/>
      <c r="D28" s="349" t="s">
        <v>131</v>
      </c>
      <c r="E28" s="349"/>
      <c r="F28" s="84" t="s">
        <v>132</v>
      </c>
      <c r="G28" s="132"/>
      <c r="H28" s="133"/>
      <c r="I28" s="285" t="str">
        <f>IF(AND(I10="",I25="",I26=""),"",SUM(I10,I25,I26))</f>
        <v/>
      </c>
      <c r="J28" s="134"/>
      <c r="K28" s="134"/>
      <c r="L28" s="135" t="str">
        <f>内訳書!J28</f>
        <v/>
      </c>
      <c r="M28" s="136" t="str">
        <f>IF(AND(M10="",M11="",M26=""),"",SUM(M10,M11,M26))</f>
        <v/>
      </c>
      <c r="N28" s="137" t="str">
        <f>内訳書!J28</f>
        <v/>
      </c>
      <c r="O28" s="138" t="str">
        <f>IF(OR(Q28="",M28=""),"",ROUND(Q28/M28,4))</f>
        <v/>
      </c>
      <c r="P28" s="138" t="str">
        <f>IF(OR(R28="",N28=""),"",ROUND(R28/N28,4))</f>
        <v/>
      </c>
      <c r="Q28" s="139" t="str">
        <f>IF(内訳書!M28="","",内訳書!M28)</f>
        <v/>
      </c>
      <c r="R28" s="140" t="str">
        <f>IF(内訳書!N28="","",内訳書!N28)</f>
        <v/>
      </c>
    </row>
    <row r="29" spans="2:18" ht="24.95" customHeight="1" thickBot="1" x14ac:dyDescent="0.2">
      <c r="B29" s="54"/>
      <c r="C29" s="51"/>
      <c r="D29" s="350"/>
      <c r="E29" s="350"/>
      <c r="F29" s="85" t="s">
        <v>133</v>
      </c>
      <c r="G29" s="141"/>
      <c r="H29" s="142"/>
      <c r="I29" s="286" t="str">
        <f>IF(I27="","",SUM(I27))</f>
        <v/>
      </c>
      <c r="J29" s="143"/>
      <c r="K29" s="143"/>
      <c r="L29" s="144" t="str">
        <f>内訳書!J29</f>
        <v/>
      </c>
      <c r="M29" s="145" t="str">
        <f>IF(M27="","",SUM(M27))</f>
        <v/>
      </c>
      <c r="N29" s="130" t="str">
        <f>内訳書!J29</f>
        <v/>
      </c>
      <c r="O29" s="146" t="str">
        <f>IF(OR(Q29="",M29=""),"",ROUND(Q29/M29,4))</f>
        <v/>
      </c>
      <c r="P29" s="146" t="str">
        <f>IF(OR(R29="",N29=""),"",ROUND(R29/N29,4))</f>
        <v/>
      </c>
      <c r="Q29" s="130" t="str">
        <f>IF(内訳書!M29="","",内訳書!M29)</f>
        <v/>
      </c>
      <c r="R29" s="131" t="str">
        <f>IF(内訳書!N29="","",内訳書!N29)</f>
        <v/>
      </c>
    </row>
    <row r="30" spans="2:18" ht="24.95" customHeight="1" x14ac:dyDescent="0.15">
      <c r="B30" s="54"/>
      <c r="C30" s="290" t="s">
        <v>7</v>
      </c>
      <c r="D30" s="334" t="s">
        <v>98</v>
      </c>
      <c r="E30" s="335"/>
      <c r="F30" s="336"/>
      <c r="G30" s="97" t="s">
        <v>126</v>
      </c>
      <c r="H30" s="98" t="s">
        <v>126</v>
      </c>
      <c r="I30" s="158" t="s">
        <v>126</v>
      </c>
      <c r="J30" s="99" t="s">
        <v>126</v>
      </c>
      <c r="K30" s="98" t="s">
        <v>126</v>
      </c>
      <c r="L30" s="100" t="s">
        <v>126</v>
      </c>
      <c r="M30" s="337"/>
      <c r="N30" s="337"/>
      <c r="O30" s="337"/>
      <c r="P30" s="337"/>
      <c r="Q30" s="337"/>
      <c r="R30" s="338"/>
    </row>
    <row r="31" spans="2:18" ht="24.95" customHeight="1" x14ac:dyDescent="0.15">
      <c r="B31" s="54"/>
      <c r="C31" s="290"/>
      <c r="D31" s="64"/>
      <c r="E31" s="339" t="s">
        <v>9</v>
      </c>
      <c r="F31" s="340"/>
      <c r="G31" s="106" t="str">
        <f>IF(I31="","",1)</f>
        <v/>
      </c>
      <c r="H31" s="107" t="str">
        <f>IF(G31="","","式")</f>
        <v/>
      </c>
      <c r="I31" s="160"/>
      <c r="J31" s="108" t="str">
        <f>IF(L31="","",1)</f>
        <v/>
      </c>
      <c r="K31" s="107" t="str">
        <f>IF(J31="","","式")</f>
        <v/>
      </c>
      <c r="L31" s="147" t="str">
        <f>内訳書!I31</f>
        <v/>
      </c>
      <c r="M31" s="337"/>
      <c r="N31" s="337"/>
      <c r="O31" s="337"/>
      <c r="P31" s="337"/>
      <c r="Q31" s="337"/>
      <c r="R31" s="338"/>
    </row>
    <row r="32" spans="2:18" ht="24.95" customHeight="1" x14ac:dyDescent="0.15">
      <c r="B32" s="54"/>
      <c r="C32" s="290"/>
      <c r="D32" s="64"/>
      <c r="E32" s="339" t="s">
        <v>78</v>
      </c>
      <c r="F32" s="340"/>
      <c r="G32" s="106" t="str">
        <f>IF(I32="","",1)</f>
        <v/>
      </c>
      <c r="H32" s="107" t="str">
        <f>IF(G32="","","式")</f>
        <v/>
      </c>
      <c r="I32" s="160"/>
      <c r="J32" s="108" t="str">
        <f>IF(L32="","",1)</f>
        <v/>
      </c>
      <c r="K32" s="107" t="str">
        <f>IF(J32="","","式")</f>
        <v/>
      </c>
      <c r="L32" s="147" t="str">
        <f>内訳書!I32</f>
        <v/>
      </c>
      <c r="M32" s="337"/>
      <c r="N32" s="337"/>
      <c r="O32" s="337"/>
      <c r="P32" s="337"/>
      <c r="Q32" s="337"/>
      <c r="R32" s="338"/>
    </row>
    <row r="33" spans="2:18" ht="24.95" customHeight="1" x14ac:dyDescent="0.15">
      <c r="B33" s="54"/>
      <c r="C33" s="290"/>
      <c r="D33" s="64"/>
      <c r="E33" s="339" t="s">
        <v>79</v>
      </c>
      <c r="F33" s="340"/>
      <c r="G33" s="106" t="str">
        <f>IF(I33="","",1)</f>
        <v/>
      </c>
      <c r="H33" s="107" t="str">
        <f>IF(G33="","","式")</f>
        <v/>
      </c>
      <c r="I33" s="160"/>
      <c r="J33" s="108" t="str">
        <f>IF(L33="","",1)</f>
        <v/>
      </c>
      <c r="K33" s="107" t="str">
        <f>IF(J33="","","式")</f>
        <v/>
      </c>
      <c r="L33" s="147" t="str">
        <f>内訳書!I33</f>
        <v/>
      </c>
      <c r="M33" s="337"/>
      <c r="N33" s="337"/>
      <c r="O33" s="337"/>
      <c r="P33" s="337"/>
      <c r="Q33" s="337"/>
      <c r="R33" s="338"/>
    </row>
    <row r="34" spans="2:18" ht="24.95" customHeight="1" x14ac:dyDescent="0.15">
      <c r="B34" s="54"/>
      <c r="C34" s="290"/>
      <c r="D34" s="64"/>
      <c r="E34" s="339" t="s">
        <v>99</v>
      </c>
      <c r="F34" s="340"/>
      <c r="G34" s="106" t="str">
        <f>IF(I34="","",1)</f>
        <v/>
      </c>
      <c r="H34" s="107" t="str">
        <f>IF(G34="","","式")</f>
        <v/>
      </c>
      <c r="I34" s="160"/>
      <c r="J34" s="108" t="str">
        <f>IF(L34="","",1)</f>
        <v/>
      </c>
      <c r="K34" s="107" t="str">
        <f>IF(J34="","","式")</f>
        <v/>
      </c>
      <c r="L34" s="147" t="str">
        <f>内訳書!I34</f>
        <v/>
      </c>
      <c r="M34" s="337"/>
      <c r="N34" s="337"/>
      <c r="O34" s="337"/>
      <c r="P34" s="337"/>
      <c r="Q34" s="337"/>
      <c r="R34" s="338"/>
    </row>
    <row r="35" spans="2:18" ht="24.95" customHeight="1" thickBot="1" x14ac:dyDescent="0.2">
      <c r="B35" s="54"/>
      <c r="C35" s="293"/>
      <c r="D35" s="65"/>
      <c r="E35" s="66"/>
      <c r="F35" s="67" t="s">
        <v>8</v>
      </c>
      <c r="G35" s="148" t="s">
        <v>127</v>
      </c>
      <c r="H35" s="149" t="s">
        <v>127</v>
      </c>
      <c r="I35" s="287" t="str">
        <f>IF(AND(I31="",I32="",I33="",I34=""),"",SUM(I31:I34))</f>
        <v/>
      </c>
      <c r="J35" s="150" t="s">
        <v>127</v>
      </c>
      <c r="K35" s="149" t="s">
        <v>127</v>
      </c>
      <c r="L35" s="151" t="str">
        <f>IF(AND(L31="",L32="",L33="",L34=""),"",SUM(L31:L34))</f>
        <v/>
      </c>
      <c r="M35" s="337"/>
      <c r="N35" s="337"/>
      <c r="O35" s="337"/>
      <c r="P35" s="337"/>
      <c r="Q35" s="337"/>
      <c r="R35" s="338"/>
    </row>
    <row r="36" spans="2:18" ht="24.95" customHeight="1" thickBot="1" x14ac:dyDescent="0.2">
      <c r="B36" s="54"/>
      <c r="C36" s="341"/>
      <c r="D36" s="342"/>
      <c r="E36" s="342"/>
      <c r="F36" s="343"/>
      <c r="G36" s="312" t="s">
        <v>122</v>
      </c>
      <c r="H36" s="313"/>
      <c r="I36" s="314"/>
      <c r="J36" s="315" t="s">
        <v>123</v>
      </c>
      <c r="K36" s="313"/>
      <c r="L36" s="316"/>
      <c r="M36" s="337"/>
      <c r="N36" s="337"/>
      <c r="O36" s="337"/>
      <c r="P36" s="337"/>
      <c r="Q36" s="337"/>
      <c r="R36" s="338"/>
    </row>
    <row r="37" spans="2:18" ht="24.95" customHeight="1" x14ac:dyDescent="0.15">
      <c r="B37" s="54"/>
      <c r="C37" s="317" t="s">
        <v>76</v>
      </c>
      <c r="D37" s="318"/>
      <c r="E37" s="318"/>
      <c r="F37" s="319"/>
      <c r="G37" s="320" t="str">
        <f>IF(AND(I28="",I29="",I35=""),"",SUM(I28,I29,I35))</f>
        <v/>
      </c>
      <c r="H37" s="321"/>
      <c r="I37" s="322"/>
      <c r="J37" s="323" t="str">
        <f>IF(AND(L28="",L29="",L35=""),"",SUM(L28,L29,L35))</f>
        <v/>
      </c>
      <c r="K37" s="323"/>
      <c r="L37" s="324"/>
      <c r="M37" s="337"/>
      <c r="N37" s="337"/>
      <c r="O37" s="337"/>
      <c r="P37" s="337"/>
      <c r="Q37" s="337"/>
      <c r="R37" s="338"/>
    </row>
    <row r="38" spans="2:18" ht="24.95" customHeight="1" x14ac:dyDescent="0.15">
      <c r="B38" s="54"/>
      <c r="C38" s="325" t="s">
        <v>10</v>
      </c>
      <c r="D38" s="326"/>
      <c r="E38" s="326"/>
      <c r="F38" s="327"/>
      <c r="G38" s="328" t="str">
        <f>IF(G37="","",ROUNDDOWN(G37*0.08,0))</f>
        <v/>
      </c>
      <c r="H38" s="329"/>
      <c r="I38" s="329"/>
      <c r="J38" s="330" t="str">
        <f>IF(J37="","",ROUNDDOWN(J37*0.08,0))</f>
        <v/>
      </c>
      <c r="K38" s="329"/>
      <c r="L38" s="331"/>
      <c r="M38" s="337"/>
      <c r="N38" s="337"/>
      <c r="O38" s="337"/>
      <c r="P38" s="337"/>
      <c r="Q38" s="337"/>
      <c r="R38" s="338"/>
    </row>
    <row r="39" spans="2:18" ht="24.95" customHeight="1" x14ac:dyDescent="0.15">
      <c r="B39" s="54"/>
      <c r="C39" s="290" t="s">
        <v>77</v>
      </c>
      <c r="D39" s="291"/>
      <c r="E39" s="291"/>
      <c r="F39" s="292"/>
      <c r="G39" s="152"/>
      <c r="H39" s="153"/>
      <c r="I39" s="154"/>
      <c r="J39" s="155"/>
      <c r="K39" s="153"/>
      <c r="L39" s="156"/>
      <c r="M39" s="296" t="s">
        <v>125</v>
      </c>
      <c r="N39" s="296"/>
      <c r="O39" s="296"/>
      <c r="P39" s="297"/>
      <c r="Q39" s="351" t="str">
        <f>IF(内訳書!M38="","",内訳書!M38)</f>
        <v/>
      </c>
      <c r="R39" s="354" t="str">
        <f>IF(内訳書!N38="","",内訳書!N38)</f>
        <v/>
      </c>
    </row>
    <row r="40" spans="2:18" ht="24.95" customHeight="1" x14ac:dyDescent="0.15">
      <c r="B40" s="54"/>
      <c r="C40" s="290"/>
      <c r="D40" s="291"/>
      <c r="E40" s="291"/>
      <c r="F40" s="292"/>
      <c r="G40" s="302" t="str">
        <f>IF(AND(G37="",G38=""),"",SUM(G37,G38))</f>
        <v/>
      </c>
      <c r="H40" s="303"/>
      <c r="I40" s="304"/>
      <c r="J40" s="308" t="str">
        <f>IF(AND(J37="",J38=""),"",SUM(J37,J38))</f>
        <v/>
      </c>
      <c r="K40" s="308"/>
      <c r="L40" s="309"/>
      <c r="M40" s="298"/>
      <c r="N40" s="298"/>
      <c r="O40" s="298"/>
      <c r="P40" s="299"/>
      <c r="Q40" s="352"/>
      <c r="R40" s="355"/>
    </row>
    <row r="41" spans="2:18" ht="24.95" customHeight="1" thickBot="1" x14ac:dyDescent="0.2">
      <c r="B41" s="54"/>
      <c r="C41" s="293"/>
      <c r="D41" s="294"/>
      <c r="E41" s="294"/>
      <c r="F41" s="295"/>
      <c r="G41" s="305"/>
      <c r="H41" s="306"/>
      <c r="I41" s="307"/>
      <c r="J41" s="310"/>
      <c r="K41" s="310"/>
      <c r="L41" s="311"/>
      <c r="M41" s="300"/>
      <c r="N41" s="300"/>
      <c r="O41" s="300"/>
      <c r="P41" s="301"/>
      <c r="Q41" s="353"/>
      <c r="R41" s="356"/>
    </row>
    <row r="42" spans="2:18" ht="24.95" customHeight="1" x14ac:dyDescent="0.15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68"/>
      <c r="R42" s="68" t="s">
        <v>159</v>
      </c>
    </row>
    <row r="43" spans="2:18" ht="24.95" customHeight="1" x14ac:dyDescent="0.1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2:18" ht="24.95" customHeight="1" x14ac:dyDescent="0.1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2:18" ht="24.95" customHeight="1" x14ac:dyDescent="0.15"/>
    <row r="46" spans="2:18" ht="24.95" customHeight="1" x14ac:dyDescent="0.15"/>
    <row r="47" spans="2:18" ht="24.95" customHeight="1" x14ac:dyDescent="0.15"/>
    <row r="48" spans="2:1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</sheetData>
  <sheetProtection password="F0A1" sheet="1" objects="1" scenarios="1"/>
  <mergeCells count="49">
    <mergeCell ref="Q39:Q41"/>
    <mergeCell ref="R39:R41"/>
    <mergeCell ref="D5:R5"/>
    <mergeCell ref="C7:F9"/>
    <mergeCell ref="G7:L7"/>
    <mergeCell ref="M7:N8"/>
    <mergeCell ref="O7:P8"/>
    <mergeCell ref="Q7:R8"/>
    <mergeCell ref="G8:I8"/>
    <mergeCell ref="J8:L8"/>
    <mergeCell ref="E23:F23"/>
    <mergeCell ref="C10:C25"/>
    <mergeCell ref="D10:F10"/>
    <mergeCell ref="D11:F11"/>
    <mergeCell ref="E12:F12"/>
    <mergeCell ref="E13:F13"/>
    <mergeCell ref="E14:F14"/>
    <mergeCell ref="E15:F15"/>
    <mergeCell ref="E16:F16"/>
    <mergeCell ref="E17:F17"/>
    <mergeCell ref="E18:F18"/>
    <mergeCell ref="E25:F25"/>
    <mergeCell ref="C30:C35"/>
    <mergeCell ref="D30:F30"/>
    <mergeCell ref="M30:R38"/>
    <mergeCell ref="E31:F31"/>
    <mergeCell ref="E32:F32"/>
    <mergeCell ref="E33:F33"/>
    <mergeCell ref="E34:F34"/>
    <mergeCell ref="C36:F36"/>
    <mergeCell ref="M12:R25"/>
    <mergeCell ref="D28:E29"/>
    <mergeCell ref="E19:F19"/>
    <mergeCell ref="E20:F20"/>
    <mergeCell ref="E21:F21"/>
    <mergeCell ref="E22:F22"/>
    <mergeCell ref="E24:F24"/>
    <mergeCell ref="C39:F41"/>
    <mergeCell ref="M39:P41"/>
    <mergeCell ref="G40:I41"/>
    <mergeCell ref="J40:L41"/>
    <mergeCell ref="G36:I36"/>
    <mergeCell ref="J36:L36"/>
    <mergeCell ref="C37:F37"/>
    <mergeCell ref="G37:I37"/>
    <mergeCell ref="J37:L37"/>
    <mergeCell ref="C38:F38"/>
    <mergeCell ref="G38:I38"/>
    <mergeCell ref="J38:L38"/>
  </mergeCells>
  <phoneticPr fontId="15"/>
  <pageMargins left="0.7" right="0.7" top="0.75" bottom="0.75" header="0.3" footer="0.3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14" sqref="L14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142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142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142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1" customHeight="1" x14ac:dyDescent="0.15">
      <c r="B119" s="4" t="s">
        <v>44</v>
      </c>
      <c r="C119" s="497" t="s">
        <v>142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ht="9.75" customHeight="1" x14ac:dyDescent="0.15">
      <c r="L157" s="284"/>
    </row>
    <row r="158" spans="1:15" ht="20.25" customHeight="1" x14ac:dyDescent="0.15">
      <c r="B158" s="4" t="s">
        <v>44</v>
      </c>
      <c r="C158" s="497" t="s">
        <v>142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10" sqref="L10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143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143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19.5" customHeight="1" x14ac:dyDescent="0.15">
      <c r="B80" s="4" t="s">
        <v>44</v>
      </c>
      <c r="C80" s="497" t="s">
        <v>143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143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143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19" sqref="L19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144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144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144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19.5" customHeight="1" x14ac:dyDescent="0.15">
      <c r="B119" s="4" t="s">
        <v>44</v>
      </c>
      <c r="C119" s="497" t="s">
        <v>144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144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145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145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19.5" customHeight="1" x14ac:dyDescent="0.15">
      <c r="B80" s="4" t="s">
        <v>44</v>
      </c>
      <c r="C80" s="497" t="s">
        <v>145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145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145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146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19.5" customHeight="1" x14ac:dyDescent="0.15">
      <c r="B41" s="4" t="s">
        <v>44</v>
      </c>
      <c r="C41" s="497" t="s">
        <v>146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146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146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146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1" customHeight="1" x14ac:dyDescent="0.15">
      <c r="B2" s="4" t="s">
        <v>44</v>
      </c>
      <c r="C2" s="497" t="s">
        <v>147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147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147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19.5" customHeight="1" x14ac:dyDescent="0.15">
      <c r="B119" s="4" t="s">
        <v>44</v>
      </c>
      <c r="C119" s="497" t="s">
        <v>147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" customHeight="1" x14ac:dyDescent="0.15">
      <c r="B158" s="4" t="s">
        <v>44</v>
      </c>
      <c r="C158" s="497" t="s">
        <v>147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18.75" customHeight="1" x14ac:dyDescent="0.15">
      <c r="B2" s="4" t="s">
        <v>44</v>
      </c>
      <c r="C2" s="497" t="s">
        <v>148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148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148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148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148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149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149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0.25" customHeight="1" x14ac:dyDescent="0.15">
      <c r="B80" s="4" t="s">
        <v>44</v>
      </c>
      <c r="C80" s="497" t="s">
        <v>149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149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149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4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1" customHeight="1" x14ac:dyDescent="0.15">
      <c r="B2" s="4" t="s">
        <v>44</v>
      </c>
      <c r="C2" s="497" t="s">
        <v>150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150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.75" customHeight="1" x14ac:dyDescent="0.15">
      <c r="B80" s="4" t="s">
        <v>44</v>
      </c>
      <c r="C80" s="497" t="s">
        <v>150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150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" customHeight="1" x14ac:dyDescent="0.15">
      <c r="B158" s="4" t="s">
        <v>44</v>
      </c>
      <c r="C158" s="497" t="s">
        <v>150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5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6" sqref="L6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1" customHeight="1" x14ac:dyDescent="0.15">
      <c r="B2" s="4" t="s">
        <v>44</v>
      </c>
      <c r="C2" s="497" t="s">
        <v>151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151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0.25" customHeight="1" x14ac:dyDescent="0.15">
      <c r="B80" s="4" t="s">
        <v>44</v>
      </c>
      <c r="C80" s="497" t="s">
        <v>151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1.75" customHeight="1" x14ac:dyDescent="0.15">
      <c r="B119" s="4" t="s">
        <v>44</v>
      </c>
      <c r="C119" s="497" t="s">
        <v>151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" customHeight="1" x14ac:dyDescent="0.15">
      <c r="B158" s="4" t="s">
        <v>44</v>
      </c>
      <c r="C158" s="497" t="s">
        <v>151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6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62"/>
  <sheetViews>
    <sheetView showGridLines="0" topLeftCell="A29" zoomScaleNormal="100" zoomScaleSheetLayoutView="100" workbookViewId="0">
      <selection activeCell="N42" sqref="N42"/>
    </sheetView>
  </sheetViews>
  <sheetFormatPr defaultRowHeight="13.5" x14ac:dyDescent="0.15"/>
  <cols>
    <col min="1" max="1" width="4.375" customWidth="1"/>
    <col min="2" max="2" width="0.75" customWidth="1"/>
    <col min="3" max="3" width="3.25" customWidth="1"/>
    <col min="4" max="4" width="3.625" customWidth="1"/>
    <col min="5" max="5" width="4.25" customWidth="1"/>
    <col min="6" max="6" width="24.25" customWidth="1"/>
    <col min="7" max="8" width="4.375" customWidth="1"/>
    <col min="9" max="9" width="11.625" customWidth="1"/>
    <col min="10" max="10" width="11.375" customWidth="1"/>
    <col min="11" max="11" width="6.375" customWidth="1"/>
    <col min="12" max="12" width="11.375" customWidth="1"/>
    <col min="13" max="14" width="11.25" style="4" customWidth="1"/>
    <col min="15" max="15" width="1.375" customWidth="1"/>
    <col min="16" max="16" width="9.75" bestFit="1" customWidth="1"/>
    <col min="18" max="18" width="11.5" bestFit="1" customWidth="1"/>
    <col min="21" max="21" width="12" customWidth="1"/>
    <col min="23" max="23" width="9.75" bestFit="1" customWidth="1"/>
  </cols>
  <sheetData>
    <row r="1" spans="2:14" ht="21.95" customHeight="1" x14ac:dyDescent="0.15">
      <c r="B1" s="1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4" ht="21.95" customHeight="1" x14ac:dyDescent="0.15">
      <c r="B2" s="1"/>
      <c r="C2" s="4"/>
      <c r="D2" s="4" t="s">
        <v>128</v>
      </c>
      <c r="E2" s="4"/>
      <c r="F2" s="4"/>
      <c r="G2" s="4"/>
      <c r="H2" s="4"/>
      <c r="I2" s="4"/>
      <c r="J2" s="4"/>
      <c r="K2" s="4"/>
      <c r="L2" s="4"/>
    </row>
    <row r="3" spans="2:14" ht="21.95" customHeight="1" x14ac:dyDescent="0.15">
      <c r="B3" s="1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4" ht="21.95" customHeight="1" x14ac:dyDescent="0.15">
      <c r="B4" s="1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4" ht="21.95" customHeight="1" x14ac:dyDescent="0.15">
      <c r="B5" s="1"/>
      <c r="C5" s="425" t="s">
        <v>155</v>
      </c>
      <c r="D5" s="425"/>
      <c r="E5" s="425"/>
      <c r="F5" s="425"/>
      <c r="G5" s="425"/>
      <c r="H5" s="425"/>
      <c r="I5" s="425"/>
      <c r="J5" s="425"/>
      <c r="K5" s="425"/>
      <c r="L5" s="425"/>
    </row>
    <row r="6" spans="2:14" ht="20.100000000000001" customHeight="1" thickBot="1" x14ac:dyDescent="0.2">
      <c r="B6" s="1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4" ht="24.95" customHeight="1" x14ac:dyDescent="0.15">
      <c r="B7" s="1"/>
      <c r="C7" s="426" t="s">
        <v>5</v>
      </c>
      <c r="D7" s="427"/>
      <c r="E7" s="427"/>
      <c r="F7" s="428"/>
      <c r="G7" s="389" t="s">
        <v>3</v>
      </c>
      <c r="H7" s="390"/>
      <c r="I7" s="390"/>
      <c r="J7" s="442" t="s">
        <v>81</v>
      </c>
      <c r="K7" s="444" t="s">
        <v>82</v>
      </c>
      <c r="L7" s="447" t="s">
        <v>80</v>
      </c>
      <c r="M7" s="378" t="s">
        <v>157</v>
      </c>
      <c r="N7" s="384" t="s">
        <v>158</v>
      </c>
    </row>
    <row r="8" spans="2:14" ht="24.95" customHeight="1" x14ac:dyDescent="0.15">
      <c r="B8" s="1"/>
      <c r="C8" s="429"/>
      <c r="D8" s="430"/>
      <c r="E8" s="430"/>
      <c r="F8" s="431"/>
      <c r="G8" s="391"/>
      <c r="H8" s="392"/>
      <c r="I8" s="392"/>
      <c r="J8" s="392"/>
      <c r="K8" s="445"/>
      <c r="L8" s="448"/>
      <c r="M8" s="379"/>
      <c r="N8" s="385"/>
    </row>
    <row r="9" spans="2:14" ht="24.95" customHeight="1" thickBot="1" x14ac:dyDescent="0.2">
      <c r="B9" s="1"/>
      <c r="C9" s="432"/>
      <c r="D9" s="433"/>
      <c r="E9" s="433"/>
      <c r="F9" s="434"/>
      <c r="G9" s="34" t="s">
        <v>0</v>
      </c>
      <c r="H9" s="52" t="s">
        <v>1</v>
      </c>
      <c r="I9" s="52" t="s">
        <v>2</v>
      </c>
      <c r="J9" s="443"/>
      <c r="K9" s="446"/>
      <c r="L9" s="449"/>
      <c r="M9" s="380"/>
      <c r="N9" s="386"/>
    </row>
    <row r="10" spans="2:14" ht="24.95" customHeight="1" x14ac:dyDescent="0.15">
      <c r="B10" s="1"/>
      <c r="C10" s="441" t="s">
        <v>4</v>
      </c>
      <c r="D10" s="450" t="s">
        <v>6</v>
      </c>
      <c r="E10" s="451"/>
      <c r="F10" s="452"/>
      <c r="G10" s="162" t="str">
        <f>IF(I10="","",1)</f>
        <v/>
      </c>
      <c r="H10" s="163" t="str">
        <f>IF(I10="","","式")</f>
        <v/>
      </c>
      <c r="I10" s="164" t="str">
        <f>内訳明細集計表!H7</f>
        <v/>
      </c>
      <c r="J10" s="164" t="str">
        <f>内訳明細集計表!H7</f>
        <v/>
      </c>
      <c r="K10" s="165" t="str">
        <f>内訳明細集計表!I7</f>
        <v/>
      </c>
      <c r="L10" s="166" t="str">
        <f>内訳明細集計表!J7</f>
        <v/>
      </c>
      <c r="M10" s="227"/>
      <c r="N10" s="167" t="str">
        <f>IF(OR(L10="",M10=""),"",IF(SUM(L10)&gt;=SUM(M10),SUM(M10),SUM(L10)))</f>
        <v/>
      </c>
    </row>
    <row r="11" spans="2:14" ht="24.95" customHeight="1" x14ac:dyDescent="0.15">
      <c r="B11" s="1"/>
      <c r="C11" s="408"/>
      <c r="D11" s="395" t="s">
        <v>75</v>
      </c>
      <c r="E11" s="396"/>
      <c r="F11" s="397"/>
      <c r="G11" s="168" t="s">
        <v>12</v>
      </c>
      <c r="H11" s="169" t="s">
        <v>11</v>
      </c>
      <c r="I11" s="169" t="s">
        <v>11</v>
      </c>
      <c r="J11" s="170" t="str">
        <f>IF(I25="","",I25)</f>
        <v/>
      </c>
      <c r="K11" s="171" t="str">
        <f>IF(J11="","",ROUND(L11/J11,4))</f>
        <v/>
      </c>
      <c r="L11" s="172" t="str">
        <f>IF(内訳明細集計表!J28="","",内訳明細集計表!J28)</f>
        <v/>
      </c>
      <c r="M11" s="228"/>
      <c r="N11" s="173" t="str">
        <f>IF(OR(L11="",M11=""),"",IF(SUM(L11)&gt;=SUM(M11),SUM(M11),SUM(L11)))</f>
        <v/>
      </c>
    </row>
    <row r="12" spans="2:14" ht="24.95" customHeight="1" x14ac:dyDescent="0.15">
      <c r="B12" s="1">
        <v>101</v>
      </c>
      <c r="C12" s="408"/>
      <c r="D12" s="174"/>
      <c r="E12" s="393" t="str">
        <f>IFERROR(VLOOKUP(B12,内訳明細集計表!$B$11:$D$27,3,FALSE),"")</f>
        <v/>
      </c>
      <c r="F12" s="394"/>
      <c r="G12" s="168" t="str">
        <f>IF(I12="","",1)</f>
        <v/>
      </c>
      <c r="H12" s="169" t="str">
        <f>IF(G12="","","式")</f>
        <v/>
      </c>
      <c r="I12" s="175" t="str">
        <f>IFERROR(VLOOKUP(B12,内訳明細集計表!$B$11:$H$27,7,FALSE),"")</f>
        <v/>
      </c>
      <c r="J12" s="398"/>
      <c r="K12" s="398"/>
      <c r="L12" s="399"/>
      <c r="M12" s="229"/>
      <c r="N12" s="176"/>
    </row>
    <row r="13" spans="2:14" ht="24.95" customHeight="1" x14ac:dyDescent="0.15">
      <c r="B13" s="1">
        <v>102</v>
      </c>
      <c r="C13" s="408"/>
      <c r="D13" s="174"/>
      <c r="E13" s="393" t="str">
        <f>IFERROR(VLOOKUP(B13,内訳明細集計表!$B$11:$D$27,3,FALSE),"")</f>
        <v/>
      </c>
      <c r="F13" s="394"/>
      <c r="G13" s="168" t="str">
        <f t="shared" ref="G13:G24" si="0">IF(I13="","",1)</f>
        <v/>
      </c>
      <c r="H13" s="169" t="str">
        <f t="shared" ref="H13:H24" si="1">IF(G13="","","式")</f>
        <v/>
      </c>
      <c r="I13" s="175" t="str">
        <f>IFERROR(VLOOKUP(B13,内訳明細集計表!$B$11:$H$27,7,FALSE),"")</f>
        <v/>
      </c>
      <c r="J13" s="398"/>
      <c r="K13" s="398"/>
      <c r="L13" s="399"/>
      <c r="M13" s="230"/>
      <c r="N13" s="177"/>
    </row>
    <row r="14" spans="2:14" ht="24.95" customHeight="1" x14ac:dyDescent="0.15">
      <c r="B14" s="1">
        <v>103</v>
      </c>
      <c r="C14" s="408"/>
      <c r="D14" s="174"/>
      <c r="E14" s="393" t="str">
        <f>IFERROR(VLOOKUP(B14,内訳明細集計表!$B$11:$D$27,3,FALSE),"")</f>
        <v/>
      </c>
      <c r="F14" s="394"/>
      <c r="G14" s="168" t="str">
        <f t="shared" si="0"/>
        <v/>
      </c>
      <c r="H14" s="169" t="str">
        <f t="shared" si="1"/>
        <v/>
      </c>
      <c r="I14" s="175" t="str">
        <f>IFERROR(VLOOKUP(B14,内訳明細集計表!$B$11:$H$27,7,FALSE),"")</f>
        <v/>
      </c>
      <c r="J14" s="398"/>
      <c r="K14" s="398"/>
      <c r="L14" s="399"/>
      <c r="M14" s="230"/>
      <c r="N14" s="177"/>
    </row>
    <row r="15" spans="2:14" ht="24.95" customHeight="1" x14ac:dyDescent="0.15">
      <c r="B15" s="1">
        <v>104</v>
      </c>
      <c r="C15" s="408"/>
      <c r="D15" s="174"/>
      <c r="E15" s="393" t="str">
        <f>IFERROR(VLOOKUP(B15,内訳明細集計表!$B$11:$D$27,3,FALSE),"")</f>
        <v/>
      </c>
      <c r="F15" s="394"/>
      <c r="G15" s="168" t="str">
        <f t="shared" si="0"/>
        <v/>
      </c>
      <c r="H15" s="169" t="str">
        <f t="shared" si="1"/>
        <v/>
      </c>
      <c r="I15" s="175" t="str">
        <f>IFERROR(VLOOKUP(B15,内訳明細集計表!$B$11:$H$27,7,FALSE),"")</f>
        <v/>
      </c>
      <c r="J15" s="398"/>
      <c r="K15" s="398"/>
      <c r="L15" s="399"/>
      <c r="M15" s="230"/>
      <c r="N15" s="177"/>
    </row>
    <row r="16" spans="2:14" ht="24.95" customHeight="1" x14ac:dyDescent="0.15">
      <c r="B16" s="1">
        <v>105</v>
      </c>
      <c r="C16" s="408"/>
      <c r="D16" s="174"/>
      <c r="E16" s="393" t="str">
        <f>IFERROR(VLOOKUP(B16,内訳明細集計表!$B$11:$D$27,3,FALSE),"")</f>
        <v/>
      </c>
      <c r="F16" s="394"/>
      <c r="G16" s="168" t="str">
        <f t="shared" si="0"/>
        <v/>
      </c>
      <c r="H16" s="169" t="str">
        <f t="shared" si="1"/>
        <v/>
      </c>
      <c r="I16" s="175" t="str">
        <f>IFERROR(VLOOKUP(B16,内訳明細集計表!$B$11:$H$27,7,FALSE),"")</f>
        <v/>
      </c>
      <c r="J16" s="398"/>
      <c r="K16" s="398"/>
      <c r="L16" s="399"/>
      <c r="M16" s="230"/>
      <c r="N16" s="177"/>
    </row>
    <row r="17" spans="2:23" ht="24.95" customHeight="1" x14ac:dyDescent="0.15">
      <c r="B17" s="1">
        <v>106</v>
      </c>
      <c r="C17" s="408"/>
      <c r="D17" s="174"/>
      <c r="E17" s="393" t="str">
        <f>IFERROR(VLOOKUP(B17,内訳明細集計表!$B$11:$D$27,3,FALSE),"")</f>
        <v/>
      </c>
      <c r="F17" s="394"/>
      <c r="G17" s="168" t="str">
        <f t="shared" si="0"/>
        <v/>
      </c>
      <c r="H17" s="169" t="str">
        <f t="shared" si="1"/>
        <v/>
      </c>
      <c r="I17" s="175" t="str">
        <f>IFERROR(VLOOKUP(B17,内訳明細集計表!$B$11:$H$27,7,FALSE),"")</f>
        <v/>
      </c>
      <c r="J17" s="398"/>
      <c r="K17" s="398"/>
      <c r="L17" s="399"/>
      <c r="M17" s="230"/>
      <c r="N17" s="177"/>
    </row>
    <row r="18" spans="2:23" ht="24.95" customHeight="1" x14ac:dyDescent="0.15">
      <c r="B18" s="1">
        <v>107</v>
      </c>
      <c r="C18" s="408"/>
      <c r="D18" s="174"/>
      <c r="E18" s="393" t="str">
        <f>IFERROR(VLOOKUP(B18,内訳明細集計表!$B$11:$D$27,3,FALSE),"")</f>
        <v/>
      </c>
      <c r="F18" s="394"/>
      <c r="G18" s="168" t="str">
        <f t="shared" si="0"/>
        <v/>
      </c>
      <c r="H18" s="169" t="str">
        <f t="shared" si="1"/>
        <v/>
      </c>
      <c r="I18" s="175" t="str">
        <f>IFERROR(VLOOKUP(B18,内訳明細集計表!$B$11:$H$27,7,FALSE),"")</f>
        <v/>
      </c>
      <c r="J18" s="398"/>
      <c r="K18" s="398"/>
      <c r="L18" s="399"/>
      <c r="M18" s="230"/>
      <c r="N18" s="177"/>
    </row>
    <row r="19" spans="2:23" ht="24.95" customHeight="1" x14ac:dyDescent="0.15">
      <c r="B19" s="1">
        <v>108</v>
      </c>
      <c r="C19" s="408"/>
      <c r="D19" s="174"/>
      <c r="E19" s="393" t="str">
        <f>IFERROR(VLOOKUP(B19,内訳明細集計表!$B$11:$D$27,3,FALSE),"")</f>
        <v/>
      </c>
      <c r="F19" s="394"/>
      <c r="G19" s="168" t="str">
        <f t="shared" si="0"/>
        <v/>
      </c>
      <c r="H19" s="169" t="str">
        <f t="shared" si="1"/>
        <v/>
      </c>
      <c r="I19" s="175" t="str">
        <f>IFERROR(VLOOKUP(B19,内訳明細集計表!$B$11:$H$27,7,FALSE),"")</f>
        <v/>
      </c>
      <c r="J19" s="398"/>
      <c r="K19" s="398"/>
      <c r="L19" s="399"/>
      <c r="M19" s="230"/>
      <c r="N19" s="177"/>
    </row>
    <row r="20" spans="2:23" ht="24.95" customHeight="1" x14ac:dyDescent="0.15">
      <c r="B20" s="1">
        <v>109</v>
      </c>
      <c r="C20" s="408"/>
      <c r="D20" s="174"/>
      <c r="E20" s="393" t="str">
        <f>IFERROR(VLOOKUP(B20,内訳明細集計表!$B$11:$D$27,3,FALSE),"")</f>
        <v/>
      </c>
      <c r="F20" s="394"/>
      <c r="G20" s="168" t="str">
        <f t="shared" si="0"/>
        <v/>
      </c>
      <c r="H20" s="169" t="str">
        <f t="shared" si="1"/>
        <v/>
      </c>
      <c r="I20" s="175" t="str">
        <f>IFERROR(VLOOKUP(B20,内訳明細集計表!$B$11:$H$27,7,FALSE),"")</f>
        <v/>
      </c>
      <c r="J20" s="398"/>
      <c r="K20" s="398"/>
      <c r="L20" s="399"/>
      <c r="M20" s="230"/>
      <c r="N20" s="177"/>
    </row>
    <row r="21" spans="2:23" ht="24.95" customHeight="1" x14ac:dyDescent="0.15">
      <c r="B21" s="1">
        <v>110</v>
      </c>
      <c r="C21" s="408"/>
      <c r="D21" s="174"/>
      <c r="E21" s="393" t="str">
        <f>IFERROR(VLOOKUP(B21,内訳明細集計表!$B$11:$D$27,3,FALSE),"")</f>
        <v/>
      </c>
      <c r="F21" s="394"/>
      <c r="G21" s="168" t="str">
        <f t="shared" si="0"/>
        <v/>
      </c>
      <c r="H21" s="169" t="str">
        <f t="shared" si="1"/>
        <v/>
      </c>
      <c r="I21" s="175" t="str">
        <f>IFERROR(VLOOKUP(B21,内訳明細集計表!$B$11:$H$27,7,FALSE),"")</f>
        <v/>
      </c>
      <c r="J21" s="398"/>
      <c r="K21" s="398"/>
      <c r="L21" s="399"/>
      <c r="M21" s="230"/>
      <c r="N21" s="177"/>
    </row>
    <row r="22" spans="2:23" ht="24.95" customHeight="1" x14ac:dyDescent="0.15">
      <c r="B22" s="1">
        <v>111</v>
      </c>
      <c r="C22" s="408"/>
      <c r="D22" s="174"/>
      <c r="E22" s="393" t="str">
        <f>IFERROR(VLOOKUP(B22,内訳明細集計表!$B$11:$D$27,3,FALSE),"")</f>
        <v/>
      </c>
      <c r="F22" s="394"/>
      <c r="G22" s="168" t="str">
        <f t="shared" si="0"/>
        <v/>
      </c>
      <c r="H22" s="169" t="str">
        <f t="shared" si="1"/>
        <v/>
      </c>
      <c r="I22" s="175" t="str">
        <f>IFERROR(VLOOKUP(B22,内訳明細集計表!$B$11:$H$27,7,FALSE),"")</f>
        <v/>
      </c>
      <c r="J22" s="398"/>
      <c r="K22" s="398"/>
      <c r="L22" s="399"/>
      <c r="M22" s="230"/>
      <c r="N22" s="177"/>
    </row>
    <row r="23" spans="2:23" ht="24.95" customHeight="1" x14ac:dyDescent="0.15">
      <c r="B23" s="1">
        <v>112</v>
      </c>
      <c r="C23" s="408"/>
      <c r="D23" s="174"/>
      <c r="E23" s="393" t="str">
        <f>IFERROR(VLOOKUP(B23,内訳明細集計表!$B$11:$D$27,3,FALSE),"")</f>
        <v/>
      </c>
      <c r="F23" s="394"/>
      <c r="G23" s="168" t="str">
        <f t="shared" si="0"/>
        <v/>
      </c>
      <c r="H23" s="169" t="str">
        <f t="shared" si="1"/>
        <v/>
      </c>
      <c r="I23" s="175" t="str">
        <f>IFERROR(VLOOKUP(B23,内訳明細集計表!$B$11:$H$27,7,FALSE),"")</f>
        <v/>
      </c>
      <c r="J23" s="398"/>
      <c r="K23" s="398"/>
      <c r="L23" s="399"/>
      <c r="M23" s="230"/>
      <c r="N23" s="177"/>
    </row>
    <row r="24" spans="2:23" ht="24.95" customHeight="1" x14ac:dyDescent="0.15">
      <c r="B24" s="1">
        <v>113</v>
      </c>
      <c r="C24" s="408"/>
      <c r="D24" s="174"/>
      <c r="E24" s="393" t="str">
        <f>IFERROR(VLOOKUP(B24,内訳明細集計表!$B$11:$D$27,3,FALSE),"")</f>
        <v/>
      </c>
      <c r="F24" s="394"/>
      <c r="G24" s="168" t="str">
        <f t="shared" si="0"/>
        <v/>
      </c>
      <c r="H24" s="169" t="str">
        <f t="shared" si="1"/>
        <v/>
      </c>
      <c r="I24" s="175" t="str">
        <f>IFERROR(VLOOKUP(B24,内訳明細集計表!$B$11:$H$27,7,FALSE),"")</f>
        <v/>
      </c>
      <c r="J24" s="398"/>
      <c r="K24" s="398"/>
      <c r="L24" s="399"/>
      <c r="M24" s="230"/>
      <c r="N24" s="177"/>
    </row>
    <row r="25" spans="2:23" ht="24.95" customHeight="1" x14ac:dyDescent="0.15">
      <c r="B25" s="1"/>
      <c r="C25" s="408"/>
      <c r="D25" s="178"/>
      <c r="E25" s="398" t="s">
        <v>8</v>
      </c>
      <c r="F25" s="424"/>
      <c r="G25" s="179"/>
      <c r="H25" s="180"/>
      <c r="I25" s="170" t="str">
        <f>内訳明細集計表!H28</f>
        <v/>
      </c>
      <c r="J25" s="398"/>
      <c r="K25" s="398"/>
      <c r="L25" s="399"/>
      <c r="M25" s="231"/>
      <c r="N25" s="181"/>
    </row>
    <row r="26" spans="2:23" ht="24.95" customHeight="1" x14ac:dyDescent="0.15">
      <c r="B26" s="1"/>
      <c r="C26" s="182"/>
      <c r="D26" s="183" t="s">
        <v>110</v>
      </c>
      <c r="E26" s="184"/>
      <c r="F26" s="185"/>
      <c r="G26" s="124" t="str">
        <f>IF(I26="","",1)</f>
        <v/>
      </c>
      <c r="H26" s="186" t="str">
        <f>IF(G26="","","式")</f>
        <v/>
      </c>
      <c r="I26" s="187" t="str">
        <f>内訳明細集計表!H30</f>
        <v/>
      </c>
      <c r="J26" s="188" t="str">
        <f>IF(I26="","",IF(ROUNDDOWN(SUM(I10,I25)*0.5,-3)&gt;=40000000,"",IF(ROUNDDOWN(SUM(I26)*0.5,-3)&lt;=40000000-SUM(L10,L11),SUM(I26),80000000-SUM(I25))))</f>
        <v/>
      </c>
      <c r="K26" s="189" t="s">
        <v>106</v>
      </c>
      <c r="L26" s="190" t="str">
        <f>IF(J26="","",IF(SUM(L10)+ROUNDDOWN(SUM(I25,J26)*0.5,-3)&gt;=40000000,40000000-SUM(L10,L11),ROUNDDOWN(SUM(J26)*0.5,-3)))</f>
        <v/>
      </c>
      <c r="M26" s="227"/>
      <c r="N26" s="173" t="str">
        <f t="shared" ref="N26:N29" si="2">IF(OR(L26="",M26=""),"",IF(SUM(L26)&gt;=SUM(M26),SUM(M26),SUM(L26)))</f>
        <v/>
      </c>
    </row>
    <row r="27" spans="2:23" ht="24.95" customHeight="1" thickBot="1" x14ac:dyDescent="0.2">
      <c r="B27" s="1"/>
      <c r="C27" s="182"/>
      <c r="D27" s="183" t="s">
        <v>111</v>
      </c>
      <c r="E27" s="184"/>
      <c r="F27" s="185"/>
      <c r="G27" s="124"/>
      <c r="H27" s="186"/>
      <c r="I27" s="187"/>
      <c r="J27" s="191" t="str">
        <f>IF(AND(I26="",J26=""),"",IF(SUM(I26)-SUM(J26)=0,"",SUM(I26)-SUM(J26)))</f>
        <v/>
      </c>
      <c r="K27" s="192" t="s">
        <v>107</v>
      </c>
      <c r="L27" s="193" t="str">
        <f>IF(J27="","",IF(ROUNDDOWN(SUM(J27)*0.5,-3)&gt;=2500000,2500000,ROUNDDOWN(SUM(J27)*0.5,-3)))</f>
        <v/>
      </c>
      <c r="M27" s="232"/>
      <c r="N27" s="194" t="str">
        <f t="shared" si="2"/>
        <v/>
      </c>
    </row>
    <row r="28" spans="2:23" ht="24.95" customHeight="1" x14ac:dyDescent="0.15">
      <c r="B28" s="1"/>
      <c r="C28" s="195"/>
      <c r="D28" s="420" t="s">
        <v>108</v>
      </c>
      <c r="E28" s="421"/>
      <c r="F28" s="196" t="s">
        <v>112</v>
      </c>
      <c r="G28" s="132"/>
      <c r="H28" s="133"/>
      <c r="I28" s="197"/>
      <c r="J28" s="198" t="str">
        <f>IF(AND(J10="",J11="",J26=""),"",SUM(J10,J11,J26))</f>
        <v/>
      </c>
      <c r="K28" s="199" t="str">
        <f>IF(AND(J28="",L28=""),"",ROUND(L28/J28,4))</f>
        <v/>
      </c>
      <c r="L28" s="200" t="str">
        <f>IF(AND(L10="",L11="",L26=""),"",SUM(L10,L11,L26))</f>
        <v/>
      </c>
      <c r="M28" s="288" t="str">
        <f>IF(AND(M10="",M11="",M26=""),"",SUM(M10,M11,M26))</f>
        <v/>
      </c>
      <c r="N28" s="167" t="str">
        <f t="shared" si="2"/>
        <v/>
      </c>
    </row>
    <row r="29" spans="2:23" ht="24.95" customHeight="1" thickBot="1" x14ac:dyDescent="0.2">
      <c r="B29" s="1"/>
      <c r="C29" s="201"/>
      <c r="D29" s="422"/>
      <c r="E29" s="423"/>
      <c r="F29" s="202" t="s">
        <v>113</v>
      </c>
      <c r="G29" s="141"/>
      <c r="H29" s="142"/>
      <c r="I29" s="203"/>
      <c r="J29" s="204" t="str">
        <f>IF(J27="","",SUM(J27))</f>
        <v/>
      </c>
      <c r="K29" s="205" t="str">
        <f>IF(AND(J29="",L29=""),"",ROUND(L29/J29,4))</f>
        <v/>
      </c>
      <c r="L29" s="206" t="str">
        <f>IF(L27="","",SUM(L27))</f>
        <v/>
      </c>
      <c r="M29" s="289" t="str">
        <f>IF(M27="","",SUM(M27))</f>
        <v/>
      </c>
      <c r="N29" s="194" t="str">
        <f t="shared" si="2"/>
        <v/>
      </c>
      <c r="P29" s="47"/>
      <c r="Q29" s="40"/>
      <c r="R29" s="47"/>
      <c r="S29" s="40"/>
      <c r="T29" s="48"/>
      <c r="U29" s="47"/>
      <c r="V29" s="40"/>
      <c r="W29" s="3"/>
    </row>
    <row r="30" spans="2:23" ht="24.95" customHeight="1" x14ac:dyDescent="0.15">
      <c r="B30" s="1"/>
      <c r="C30" s="408" t="s">
        <v>7</v>
      </c>
      <c r="D30" s="414" t="s">
        <v>98</v>
      </c>
      <c r="E30" s="415"/>
      <c r="F30" s="416"/>
      <c r="G30" s="207"/>
      <c r="H30" s="208"/>
      <c r="I30" s="208"/>
      <c r="J30" s="209"/>
      <c r="K30" s="210"/>
      <c r="L30" s="210"/>
      <c r="M30" s="230"/>
      <c r="N30" s="177"/>
      <c r="U30" s="46"/>
    </row>
    <row r="31" spans="2:23" ht="24.95" customHeight="1" x14ac:dyDescent="0.15">
      <c r="B31" s="1"/>
      <c r="C31" s="408"/>
      <c r="D31" s="174"/>
      <c r="E31" s="393" t="s">
        <v>9</v>
      </c>
      <c r="F31" s="394"/>
      <c r="G31" s="168" t="str">
        <f>IF(I31="","",1)</f>
        <v/>
      </c>
      <c r="H31" s="169" t="str">
        <f>IF(G31="","","式")</f>
        <v/>
      </c>
      <c r="I31" s="170" t="str">
        <f>IF(内訳明細集計表!H34="","",内訳明細集計表!H34)</f>
        <v/>
      </c>
      <c r="J31" s="209"/>
      <c r="K31" s="210"/>
      <c r="L31" s="210"/>
      <c r="M31" s="230"/>
      <c r="N31" s="177"/>
    </row>
    <row r="32" spans="2:23" ht="24.95" customHeight="1" x14ac:dyDescent="0.15">
      <c r="B32" s="1"/>
      <c r="C32" s="408"/>
      <c r="D32" s="174"/>
      <c r="E32" s="393" t="s">
        <v>78</v>
      </c>
      <c r="F32" s="394"/>
      <c r="G32" s="168" t="str">
        <f>IF(I32="","",1)</f>
        <v/>
      </c>
      <c r="H32" s="169" t="str">
        <f>IF(G32="","","式")</f>
        <v/>
      </c>
      <c r="I32" s="170" t="str">
        <f>IF(内訳明細集計表!H8=0,"",内訳明細集計表!H8)</f>
        <v/>
      </c>
      <c r="J32" s="209"/>
      <c r="K32" s="210"/>
      <c r="L32" s="210"/>
      <c r="M32" s="230"/>
      <c r="N32" s="177"/>
    </row>
    <row r="33" spans="2:14" ht="24.95" customHeight="1" x14ac:dyDescent="0.15">
      <c r="B33" s="1"/>
      <c r="C33" s="408"/>
      <c r="D33" s="174"/>
      <c r="E33" s="393" t="s">
        <v>79</v>
      </c>
      <c r="F33" s="394"/>
      <c r="G33" s="168" t="str">
        <f>IF(I33="","",1)</f>
        <v/>
      </c>
      <c r="H33" s="169" t="str">
        <f>IF(G33="","","式")</f>
        <v/>
      </c>
      <c r="I33" s="170" t="str">
        <f>IF(内訳明細集計表!H35="","",内訳明細集計表!H35)</f>
        <v/>
      </c>
      <c r="J33" s="209"/>
      <c r="K33" s="210"/>
      <c r="L33" s="210"/>
      <c r="M33" s="230"/>
      <c r="N33" s="177"/>
    </row>
    <row r="34" spans="2:14" ht="24.95" customHeight="1" x14ac:dyDescent="0.15">
      <c r="B34" s="1"/>
      <c r="C34" s="408"/>
      <c r="D34" s="174"/>
      <c r="E34" s="393" t="s">
        <v>99</v>
      </c>
      <c r="F34" s="394"/>
      <c r="G34" s="168" t="str">
        <f>IF(I34="","",1)</f>
        <v/>
      </c>
      <c r="H34" s="169" t="str">
        <f>IF(G34="","","式")</f>
        <v/>
      </c>
      <c r="I34" s="170" t="str">
        <f>内訳明細集計表!H31</f>
        <v/>
      </c>
      <c r="J34" s="209"/>
      <c r="K34" s="210"/>
      <c r="L34" s="210"/>
      <c r="M34" s="230"/>
      <c r="N34" s="177"/>
    </row>
    <row r="35" spans="2:14" ht="24.95" customHeight="1" thickBot="1" x14ac:dyDescent="0.2">
      <c r="B35" s="1"/>
      <c r="C35" s="411"/>
      <c r="D35" s="211"/>
      <c r="E35" s="212"/>
      <c r="F35" s="213" t="s">
        <v>8</v>
      </c>
      <c r="G35" s="214" t="s">
        <v>11</v>
      </c>
      <c r="H35" s="215" t="s">
        <v>11</v>
      </c>
      <c r="I35" s="216" t="str">
        <f>IF(SUM(I31:I34)=0,"",SUM(I31:I34))</f>
        <v/>
      </c>
      <c r="J35" s="209"/>
      <c r="K35" s="210"/>
      <c r="L35" s="210"/>
      <c r="M35" s="230"/>
      <c r="N35" s="177"/>
    </row>
    <row r="36" spans="2:14" ht="24.95" customHeight="1" x14ac:dyDescent="0.15">
      <c r="B36" s="1"/>
      <c r="C36" s="435" t="s">
        <v>76</v>
      </c>
      <c r="D36" s="436"/>
      <c r="E36" s="436"/>
      <c r="F36" s="437"/>
      <c r="G36" s="400" t="str">
        <f>IF(AND(I10="",I25="",I26="",I35=""),"",SUM(I10,I25,I26,I35))</f>
        <v/>
      </c>
      <c r="H36" s="401"/>
      <c r="I36" s="401"/>
      <c r="J36" s="209"/>
      <c r="K36" s="210"/>
      <c r="L36" s="210"/>
      <c r="M36" s="230"/>
      <c r="N36" s="177"/>
    </row>
    <row r="37" spans="2:14" ht="24.95" customHeight="1" x14ac:dyDescent="0.15">
      <c r="B37" s="1"/>
      <c r="C37" s="438" t="s">
        <v>10</v>
      </c>
      <c r="D37" s="439"/>
      <c r="E37" s="439"/>
      <c r="F37" s="440"/>
      <c r="G37" s="402" t="str">
        <f>内訳明細集計表!H39</f>
        <v/>
      </c>
      <c r="H37" s="403"/>
      <c r="I37" s="403"/>
      <c r="J37" s="217"/>
      <c r="K37" s="218"/>
      <c r="L37" s="218"/>
      <c r="M37" s="231"/>
      <c r="N37" s="181"/>
    </row>
    <row r="38" spans="2:14" ht="24.95" customHeight="1" x14ac:dyDescent="0.15">
      <c r="B38" s="1"/>
      <c r="C38" s="408" t="s">
        <v>77</v>
      </c>
      <c r="D38" s="409"/>
      <c r="E38" s="409"/>
      <c r="F38" s="410"/>
      <c r="G38" s="219"/>
      <c r="H38" s="220"/>
      <c r="I38" s="221"/>
      <c r="J38" s="222"/>
      <c r="K38" s="223"/>
      <c r="L38" s="417" t="str">
        <f>IF(AND(L28="",L29=""),"",SUM(L28:L29))</f>
        <v/>
      </c>
      <c r="M38" s="381" t="str">
        <f>IF(AND(M28="",M29=""),"",SUM(M28,M29))</f>
        <v/>
      </c>
      <c r="N38" s="387" t="str">
        <f>IF(OR(L38="",M38=""),"",IF(SUM(L38)&gt;=SUM(M38),SUM(M38),SUM(L38)))</f>
        <v/>
      </c>
    </row>
    <row r="39" spans="2:14" ht="24.95" customHeight="1" x14ac:dyDescent="0.15">
      <c r="B39" s="1"/>
      <c r="C39" s="408"/>
      <c r="D39" s="409"/>
      <c r="E39" s="409"/>
      <c r="F39" s="410"/>
      <c r="G39" s="404" t="str">
        <f>IF(AND(G36="",G37=""),"",SUM(G36,G37))</f>
        <v/>
      </c>
      <c r="H39" s="404"/>
      <c r="I39" s="405"/>
      <c r="J39" s="224" t="s">
        <v>109</v>
      </c>
      <c r="K39" s="223"/>
      <c r="L39" s="418"/>
      <c r="M39" s="382"/>
      <c r="N39" s="387"/>
    </row>
    <row r="40" spans="2:14" ht="24.95" customHeight="1" thickBot="1" x14ac:dyDescent="0.2">
      <c r="B40" s="1"/>
      <c r="C40" s="411"/>
      <c r="D40" s="412"/>
      <c r="E40" s="412"/>
      <c r="F40" s="413"/>
      <c r="G40" s="406"/>
      <c r="H40" s="406"/>
      <c r="I40" s="407"/>
      <c r="J40" s="225"/>
      <c r="K40" s="226"/>
      <c r="L40" s="419"/>
      <c r="M40" s="383"/>
      <c r="N40" s="388"/>
    </row>
    <row r="41" spans="2:14" ht="24.95" customHeight="1" x14ac:dyDescent="0.15">
      <c r="B41" s="1"/>
      <c r="C41" s="4"/>
      <c r="D41" s="4"/>
      <c r="E41" s="4"/>
      <c r="F41" s="4"/>
      <c r="G41" s="4"/>
      <c r="H41" s="4"/>
      <c r="I41" s="4"/>
      <c r="J41" s="4"/>
      <c r="K41" s="4"/>
      <c r="N41" s="33" t="s">
        <v>159</v>
      </c>
    </row>
    <row r="42" spans="2:14" ht="24.9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4" ht="24.9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4" ht="24.95" customHeight="1" x14ac:dyDescent="0.15"/>
    <row r="45" spans="2:14" ht="24.95" customHeight="1" x14ac:dyDescent="0.15"/>
    <row r="46" spans="2:14" ht="24.95" customHeight="1" x14ac:dyDescent="0.15"/>
    <row r="47" spans="2:14" ht="24.95" customHeight="1" x14ac:dyDescent="0.15"/>
    <row r="48" spans="2:14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</sheetData>
  <sheetProtection password="F0A1" sheet="1" objects="1" scenarios="1"/>
  <mergeCells count="42">
    <mergeCell ref="C5:L5"/>
    <mergeCell ref="C30:C35"/>
    <mergeCell ref="C7:F9"/>
    <mergeCell ref="C36:F36"/>
    <mergeCell ref="C37:F37"/>
    <mergeCell ref="E23:F23"/>
    <mergeCell ref="C10:C25"/>
    <mergeCell ref="E12:F12"/>
    <mergeCell ref="E13:F13"/>
    <mergeCell ref="E14:F14"/>
    <mergeCell ref="E22:F22"/>
    <mergeCell ref="E17:F17"/>
    <mergeCell ref="J7:J9"/>
    <mergeCell ref="K7:K9"/>
    <mergeCell ref="L7:L9"/>
    <mergeCell ref="D10:F10"/>
    <mergeCell ref="D11:F11"/>
    <mergeCell ref="J12:L25"/>
    <mergeCell ref="G36:I36"/>
    <mergeCell ref="G37:I37"/>
    <mergeCell ref="G39:I40"/>
    <mergeCell ref="E15:F15"/>
    <mergeCell ref="E18:F18"/>
    <mergeCell ref="C38:F40"/>
    <mergeCell ref="E31:F31"/>
    <mergeCell ref="E32:F32"/>
    <mergeCell ref="E33:F33"/>
    <mergeCell ref="D30:F30"/>
    <mergeCell ref="E34:F34"/>
    <mergeCell ref="L38:L40"/>
    <mergeCell ref="D28:E29"/>
    <mergeCell ref="E25:F25"/>
    <mergeCell ref="E16:F16"/>
    <mergeCell ref="E19:F19"/>
    <mergeCell ref="E20:F20"/>
    <mergeCell ref="E21:F21"/>
    <mergeCell ref="E24:F24"/>
    <mergeCell ref="M7:M9"/>
    <mergeCell ref="M38:M40"/>
    <mergeCell ref="N7:N9"/>
    <mergeCell ref="N38:N40"/>
    <mergeCell ref="G7:I8"/>
  </mergeCells>
  <phoneticPr fontId="1"/>
  <pageMargins left="0.7" right="0.7" top="0.75" bottom="0.75" header="0.3" footer="0.3"/>
  <pageSetup paperSize="9" scale="79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6" sqref="L6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152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152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.75" customHeight="1" x14ac:dyDescent="0.15">
      <c r="B80" s="4" t="s">
        <v>44</v>
      </c>
      <c r="C80" s="497" t="s">
        <v>152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1" customHeight="1" x14ac:dyDescent="0.15">
      <c r="B119" s="4" t="s">
        <v>44</v>
      </c>
      <c r="C119" s="497" t="s">
        <v>152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.75" customHeight="1" x14ac:dyDescent="0.15">
      <c r="B158" s="4" t="s">
        <v>44</v>
      </c>
      <c r="C158" s="497" t="s">
        <v>152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6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153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519" t="s">
        <v>39</v>
      </c>
      <c r="C4" s="521" t="s">
        <v>40</v>
      </c>
      <c r="D4" s="508" t="s">
        <v>43</v>
      </c>
      <c r="E4" s="509"/>
      <c r="F4" s="509"/>
      <c r="G4" s="509"/>
      <c r="H4" s="510"/>
      <c r="I4" s="519" t="s">
        <v>0</v>
      </c>
      <c r="J4" s="519" t="s">
        <v>1</v>
      </c>
      <c r="K4" s="517" t="s">
        <v>41</v>
      </c>
      <c r="L4" s="517" t="s">
        <v>14</v>
      </c>
      <c r="M4" s="508" t="s">
        <v>42</v>
      </c>
      <c r="N4" s="509"/>
      <c r="O4" s="510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520"/>
      <c r="C5" s="522"/>
      <c r="D5" s="511"/>
      <c r="E5" s="512"/>
      <c r="F5" s="512"/>
      <c r="G5" s="512"/>
      <c r="H5" s="513"/>
      <c r="I5" s="520"/>
      <c r="J5" s="520"/>
      <c r="K5" s="518"/>
      <c r="L5" s="518"/>
      <c r="M5" s="511"/>
      <c r="N5" s="512"/>
      <c r="O5" s="513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514"/>
      <c r="E6" s="515"/>
      <c r="F6" s="515"/>
      <c r="G6" s="515"/>
      <c r="H6" s="516"/>
      <c r="I6" s="14"/>
      <c r="J6" s="31"/>
      <c r="K6" s="15"/>
      <c r="L6" s="170" t="str">
        <f>IF(I6*K6=0,"",ROUND(I6*K6,0))</f>
        <v/>
      </c>
      <c r="M6" s="505"/>
      <c r="N6" s="506"/>
      <c r="O6" s="507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514"/>
      <c r="E7" s="515"/>
      <c r="F7" s="515"/>
      <c r="G7" s="515"/>
      <c r="H7" s="516"/>
      <c r="I7" s="14"/>
      <c r="J7" s="31"/>
      <c r="K7" s="15"/>
      <c r="L7" s="170" t="str">
        <f t="shared" ref="L7:L37" si="0">IF(I7*K7=0,"",ROUND(I7*K7,0))</f>
        <v/>
      </c>
      <c r="M7" s="505"/>
      <c r="N7" s="506"/>
      <c r="O7" s="507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514"/>
      <c r="E8" s="515"/>
      <c r="F8" s="515"/>
      <c r="G8" s="515"/>
      <c r="H8" s="516"/>
      <c r="I8" s="14"/>
      <c r="J8" s="31"/>
      <c r="K8" s="15"/>
      <c r="L8" s="170" t="str">
        <f t="shared" si="0"/>
        <v/>
      </c>
      <c r="M8" s="505"/>
      <c r="N8" s="506"/>
      <c r="O8" s="507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514"/>
      <c r="E9" s="515"/>
      <c r="F9" s="515"/>
      <c r="G9" s="515"/>
      <c r="H9" s="516"/>
      <c r="I9" s="14"/>
      <c r="J9" s="31"/>
      <c r="K9" s="15"/>
      <c r="L9" s="170" t="str">
        <f t="shared" si="0"/>
        <v/>
      </c>
      <c r="M9" s="505"/>
      <c r="N9" s="506"/>
      <c r="O9" s="507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514"/>
      <c r="E10" s="515"/>
      <c r="F10" s="515"/>
      <c r="G10" s="515"/>
      <c r="H10" s="516"/>
      <c r="I10" s="14"/>
      <c r="J10" s="31"/>
      <c r="K10" s="15"/>
      <c r="L10" s="170" t="str">
        <f t="shared" si="0"/>
        <v/>
      </c>
      <c r="M10" s="505"/>
      <c r="N10" s="506"/>
      <c r="O10" s="507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514"/>
      <c r="E11" s="515"/>
      <c r="F11" s="515"/>
      <c r="G11" s="515"/>
      <c r="H11" s="516"/>
      <c r="I11" s="14"/>
      <c r="J11" s="31"/>
      <c r="K11" s="15"/>
      <c r="L11" s="170" t="str">
        <f t="shared" si="0"/>
        <v/>
      </c>
      <c r="M11" s="505"/>
      <c r="N11" s="506"/>
      <c r="O11" s="507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514"/>
      <c r="E12" s="515"/>
      <c r="F12" s="515"/>
      <c r="G12" s="515"/>
      <c r="H12" s="516"/>
      <c r="I12" s="14"/>
      <c r="J12" s="31"/>
      <c r="K12" s="15"/>
      <c r="L12" s="170" t="str">
        <f t="shared" si="0"/>
        <v/>
      </c>
      <c r="M12" s="505"/>
      <c r="N12" s="506"/>
      <c r="O12" s="507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514"/>
      <c r="E13" s="515"/>
      <c r="F13" s="515"/>
      <c r="G13" s="515"/>
      <c r="H13" s="516"/>
      <c r="I13" s="14"/>
      <c r="J13" s="31"/>
      <c r="K13" s="15"/>
      <c r="L13" s="170" t="str">
        <f t="shared" si="0"/>
        <v/>
      </c>
      <c r="M13" s="505"/>
      <c r="N13" s="506"/>
      <c r="O13" s="507"/>
      <c r="V13" s="4" t="s">
        <v>103</v>
      </c>
    </row>
    <row r="14" spans="1:22" x14ac:dyDescent="0.15">
      <c r="A14" s="4">
        <v>9</v>
      </c>
      <c r="B14" s="13"/>
      <c r="C14" s="30"/>
      <c r="D14" s="514"/>
      <c r="E14" s="515"/>
      <c r="F14" s="515"/>
      <c r="G14" s="515"/>
      <c r="H14" s="516"/>
      <c r="I14" s="14"/>
      <c r="J14" s="31"/>
      <c r="K14" s="15"/>
      <c r="L14" s="170" t="str">
        <f t="shared" si="0"/>
        <v/>
      </c>
      <c r="M14" s="505"/>
      <c r="N14" s="506"/>
      <c r="O14" s="507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514"/>
      <c r="E15" s="515"/>
      <c r="F15" s="515"/>
      <c r="G15" s="515"/>
      <c r="H15" s="516"/>
      <c r="I15" s="14"/>
      <c r="J15" s="31"/>
      <c r="K15" s="15"/>
      <c r="L15" s="170" t="str">
        <f t="shared" si="0"/>
        <v/>
      </c>
      <c r="M15" s="505"/>
      <c r="N15" s="506"/>
      <c r="O15" s="507"/>
      <c r="T15" s="8"/>
    </row>
    <row r="16" spans="1:22" x14ac:dyDescent="0.15">
      <c r="A16" s="4">
        <v>11</v>
      </c>
      <c r="B16" s="13"/>
      <c r="C16" s="30"/>
      <c r="D16" s="514"/>
      <c r="E16" s="515"/>
      <c r="F16" s="515"/>
      <c r="G16" s="515"/>
      <c r="H16" s="516"/>
      <c r="I16" s="14"/>
      <c r="J16" s="31"/>
      <c r="K16" s="15"/>
      <c r="L16" s="170" t="str">
        <f t="shared" si="0"/>
        <v/>
      </c>
      <c r="M16" s="505"/>
      <c r="N16" s="506"/>
      <c r="O16" s="507"/>
      <c r="T16" s="8"/>
    </row>
    <row r="17" spans="1:20" x14ac:dyDescent="0.15">
      <c r="A17" s="4">
        <v>12</v>
      </c>
      <c r="B17" s="13"/>
      <c r="C17" s="30"/>
      <c r="D17" s="514"/>
      <c r="E17" s="515"/>
      <c r="F17" s="515"/>
      <c r="G17" s="515"/>
      <c r="H17" s="516"/>
      <c r="I17" s="14"/>
      <c r="J17" s="31"/>
      <c r="K17" s="15"/>
      <c r="L17" s="170" t="str">
        <f t="shared" si="0"/>
        <v/>
      </c>
      <c r="M17" s="505"/>
      <c r="N17" s="506"/>
      <c r="O17" s="507"/>
      <c r="T17" s="8"/>
    </row>
    <row r="18" spans="1:20" x14ac:dyDescent="0.15">
      <c r="A18" s="4">
        <v>13</v>
      </c>
      <c r="B18" s="13"/>
      <c r="C18" s="30"/>
      <c r="D18" s="514"/>
      <c r="E18" s="515"/>
      <c r="F18" s="515"/>
      <c r="G18" s="515"/>
      <c r="H18" s="516"/>
      <c r="I18" s="14"/>
      <c r="J18" s="31"/>
      <c r="K18" s="15"/>
      <c r="L18" s="170" t="str">
        <f t="shared" si="0"/>
        <v/>
      </c>
      <c r="M18" s="505"/>
      <c r="N18" s="506"/>
      <c r="O18" s="507"/>
    </row>
    <row r="19" spans="1:20" x14ac:dyDescent="0.15">
      <c r="A19" s="4">
        <v>14</v>
      </c>
      <c r="B19" s="13"/>
      <c r="C19" s="30"/>
      <c r="D19" s="514"/>
      <c r="E19" s="515"/>
      <c r="F19" s="515"/>
      <c r="G19" s="515"/>
      <c r="H19" s="516"/>
      <c r="I19" s="14"/>
      <c r="J19" s="31"/>
      <c r="K19" s="15"/>
      <c r="L19" s="170" t="str">
        <f t="shared" si="0"/>
        <v/>
      </c>
      <c r="M19" s="505"/>
      <c r="N19" s="506"/>
      <c r="O19" s="507"/>
    </row>
    <row r="20" spans="1:20" x14ac:dyDescent="0.15">
      <c r="A20" s="4">
        <v>15</v>
      </c>
      <c r="B20" s="13"/>
      <c r="C20" s="30"/>
      <c r="D20" s="514"/>
      <c r="E20" s="515"/>
      <c r="F20" s="515"/>
      <c r="G20" s="515"/>
      <c r="H20" s="516"/>
      <c r="I20" s="14"/>
      <c r="J20" s="31"/>
      <c r="K20" s="15"/>
      <c r="L20" s="170" t="str">
        <f t="shared" si="0"/>
        <v/>
      </c>
      <c r="M20" s="505"/>
      <c r="N20" s="506"/>
      <c r="O20" s="507"/>
    </row>
    <row r="21" spans="1:20" x14ac:dyDescent="0.15">
      <c r="A21" s="4">
        <v>16</v>
      </c>
      <c r="B21" s="13"/>
      <c r="C21" s="30"/>
      <c r="D21" s="514"/>
      <c r="E21" s="515"/>
      <c r="F21" s="515"/>
      <c r="G21" s="515"/>
      <c r="H21" s="516"/>
      <c r="I21" s="14"/>
      <c r="J21" s="31"/>
      <c r="K21" s="15"/>
      <c r="L21" s="170" t="str">
        <f t="shared" si="0"/>
        <v/>
      </c>
      <c r="M21" s="505"/>
      <c r="N21" s="506"/>
      <c r="O21" s="507"/>
    </row>
    <row r="22" spans="1:20" x14ac:dyDescent="0.15">
      <c r="A22" s="4">
        <v>17</v>
      </c>
      <c r="B22" s="13"/>
      <c r="C22" s="30"/>
      <c r="D22" s="514"/>
      <c r="E22" s="515"/>
      <c r="F22" s="515"/>
      <c r="G22" s="515"/>
      <c r="H22" s="516"/>
      <c r="I22" s="14"/>
      <c r="J22" s="31"/>
      <c r="K22" s="15"/>
      <c r="L22" s="170" t="str">
        <f t="shared" si="0"/>
        <v/>
      </c>
      <c r="M22" s="505"/>
      <c r="N22" s="506"/>
      <c r="O22" s="507"/>
    </row>
    <row r="23" spans="1:20" x14ac:dyDescent="0.15">
      <c r="A23" s="4">
        <v>18</v>
      </c>
      <c r="B23" s="13"/>
      <c r="C23" s="30"/>
      <c r="D23" s="514"/>
      <c r="E23" s="515"/>
      <c r="F23" s="515"/>
      <c r="G23" s="515"/>
      <c r="H23" s="516"/>
      <c r="I23" s="14"/>
      <c r="J23" s="31"/>
      <c r="K23" s="15"/>
      <c r="L23" s="170" t="str">
        <f t="shared" si="0"/>
        <v/>
      </c>
      <c r="M23" s="505"/>
      <c r="N23" s="506"/>
      <c r="O23" s="507"/>
    </row>
    <row r="24" spans="1:20" x14ac:dyDescent="0.15">
      <c r="A24" s="4">
        <v>19</v>
      </c>
      <c r="B24" s="13"/>
      <c r="C24" s="30"/>
      <c r="D24" s="514"/>
      <c r="E24" s="515"/>
      <c r="F24" s="515"/>
      <c r="G24" s="515"/>
      <c r="H24" s="516"/>
      <c r="I24" s="14"/>
      <c r="J24" s="31"/>
      <c r="K24" s="15"/>
      <c r="L24" s="170" t="str">
        <f t="shared" si="0"/>
        <v/>
      </c>
      <c r="M24" s="505"/>
      <c r="N24" s="506"/>
      <c r="O24" s="507"/>
    </row>
    <row r="25" spans="1:20" x14ac:dyDescent="0.15">
      <c r="A25" s="4">
        <v>20</v>
      </c>
      <c r="B25" s="13"/>
      <c r="C25" s="30"/>
      <c r="D25" s="514"/>
      <c r="E25" s="515"/>
      <c r="F25" s="515"/>
      <c r="G25" s="515"/>
      <c r="H25" s="516"/>
      <c r="I25" s="14"/>
      <c r="J25" s="31"/>
      <c r="K25" s="15"/>
      <c r="L25" s="170" t="str">
        <f t="shared" si="0"/>
        <v/>
      </c>
      <c r="M25" s="505"/>
      <c r="N25" s="506"/>
      <c r="O25" s="507"/>
    </row>
    <row r="26" spans="1:20" x14ac:dyDescent="0.15">
      <c r="A26" s="4">
        <v>21</v>
      </c>
      <c r="B26" s="13"/>
      <c r="C26" s="30"/>
      <c r="D26" s="514"/>
      <c r="E26" s="515"/>
      <c r="F26" s="515"/>
      <c r="G26" s="515"/>
      <c r="H26" s="516"/>
      <c r="I26" s="14"/>
      <c r="J26" s="31"/>
      <c r="K26" s="15"/>
      <c r="L26" s="170" t="str">
        <f t="shared" si="0"/>
        <v/>
      </c>
      <c r="M26" s="505"/>
      <c r="N26" s="506"/>
      <c r="O26" s="507"/>
    </row>
    <row r="27" spans="1:20" x14ac:dyDescent="0.15">
      <c r="A27" s="4">
        <v>22</v>
      </c>
      <c r="B27" s="13"/>
      <c r="C27" s="30"/>
      <c r="D27" s="514"/>
      <c r="E27" s="515"/>
      <c r="F27" s="515"/>
      <c r="G27" s="515"/>
      <c r="H27" s="516"/>
      <c r="I27" s="14"/>
      <c r="J27" s="31"/>
      <c r="K27" s="15"/>
      <c r="L27" s="170" t="str">
        <f t="shared" si="0"/>
        <v/>
      </c>
      <c r="M27" s="505"/>
      <c r="N27" s="506"/>
      <c r="O27" s="507"/>
    </row>
    <row r="28" spans="1:20" x14ac:dyDescent="0.15">
      <c r="A28" s="4">
        <v>23</v>
      </c>
      <c r="B28" s="13"/>
      <c r="C28" s="30"/>
      <c r="D28" s="514"/>
      <c r="E28" s="515"/>
      <c r="F28" s="515"/>
      <c r="G28" s="515"/>
      <c r="H28" s="516"/>
      <c r="I28" s="14"/>
      <c r="J28" s="31"/>
      <c r="K28" s="15"/>
      <c r="L28" s="170" t="str">
        <f t="shared" si="0"/>
        <v/>
      </c>
      <c r="M28" s="505"/>
      <c r="N28" s="506"/>
      <c r="O28" s="507"/>
    </row>
    <row r="29" spans="1:20" x14ac:dyDescent="0.15">
      <c r="A29" s="4">
        <v>24</v>
      </c>
      <c r="B29" s="13"/>
      <c r="C29" s="30"/>
      <c r="D29" s="514"/>
      <c r="E29" s="515"/>
      <c r="F29" s="515"/>
      <c r="G29" s="515"/>
      <c r="H29" s="516"/>
      <c r="I29" s="14"/>
      <c r="J29" s="31"/>
      <c r="K29" s="15"/>
      <c r="L29" s="170" t="str">
        <f t="shared" si="0"/>
        <v/>
      </c>
      <c r="M29" s="505"/>
      <c r="N29" s="506"/>
      <c r="O29" s="507"/>
    </row>
    <row r="30" spans="1:20" x14ac:dyDescent="0.15">
      <c r="A30" s="4">
        <v>25</v>
      </c>
      <c r="B30" s="13"/>
      <c r="C30" s="30"/>
      <c r="D30" s="514"/>
      <c r="E30" s="515"/>
      <c r="F30" s="515"/>
      <c r="G30" s="515"/>
      <c r="H30" s="516"/>
      <c r="I30" s="14"/>
      <c r="J30" s="31"/>
      <c r="K30" s="15"/>
      <c r="L30" s="170" t="str">
        <f t="shared" si="0"/>
        <v/>
      </c>
      <c r="M30" s="505"/>
      <c r="N30" s="506"/>
      <c r="O30" s="507"/>
    </row>
    <row r="31" spans="1:20" x14ac:dyDescent="0.15">
      <c r="A31" s="4">
        <v>26</v>
      </c>
      <c r="B31" s="13"/>
      <c r="C31" s="30"/>
      <c r="D31" s="514"/>
      <c r="E31" s="515"/>
      <c r="F31" s="515"/>
      <c r="G31" s="515"/>
      <c r="H31" s="516"/>
      <c r="I31" s="14"/>
      <c r="J31" s="31"/>
      <c r="K31" s="15"/>
      <c r="L31" s="170" t="str">
        <f t="shared" si="0"/>
        <v/>
      </c>
      <c r="M31" s="505"/>
      <c r="N31" s="506"/>
      <c r="O31" s="507"/>
    </row>
    <row r="32" spans="1:20" x14ac:dyDescent="0.15">
      <c r="A32" s="4">
        <v>27</v>
      </c>
      <c r="B32" s="13"/>
      <c r="C32" s="30"/>
      <c r="D32" s="514"/>
      <c r="E32" s="515"/>
      <c r="F32" s="515"/>
      <c r="G32" s="515"/>
      <c r="H32" s="516"/>
      <c r="I32" s="14"/>
      <c r="J32" s="31"/>
      <c r="K32" s="15"/>
      <c r="L32" s="170" t="str">
        <f t="shared" si="0"/>
        <v/>
      </c>
      <c r="M32" s="505"/>
      <c r="N32" s="506"/>
      <c r="O32" s="507"/>
    </row>
    <row r="33" spans="1:15" x14ac:dyDescent="0.15">
      <c r="A33" s="4">
        <v>28</v>
      </c>
      <c r="B33" s="13"/>
      <c r="C33" s="30"/>
      <c r="D33" s="514"/>
      <c r="E33" s="515"/>
      <c r="F33" s="515"/>
      <c r="G33" s="515"/>
      <c r="H33" s="516"/>
      <c r="I33" s="14"/>
      <c r="J33" s="31"/>
      <c r="K33" s="15"/>
      <c r="L33" s="170" t="str">
        <f t="shared" si="0"/>
        <v/>
      </c>
      <c r="M33" s="505"/>
      <c r="N33" s="506"/>
      <c r="O33" s="507"/>
    </row>
    <row r="34" spans="1:15" x14ac:dyDescent="0.15">
      <c r="A34" s="4">
        <v>29</v>
      </c>
      <c r="B34" s="13"/>
      <c r="C34" s="30"/>
      <c r="D34" s="514"/>
      <c r="E34" s="515"/>
      <c r="F34" s="515"/>
      <c r="G34" s="515"/>
      <c r="H34" s="516"/>
      <c r="I34" s="14"/>
      <c r="J34" s="31"/>
      <c r="K34" s="15"/>
      <c r="L34" s="170" t="str">
        <f t="shared" si="0"/>
        <v/>
      </c>
      <c r="M34" s="505"/>
      <c r="N34" s="506"/>
      <c r="O34" s="507"/>
    </row>
    <row r="35" spans="1:15" x14ac:dyDescent="0.15">
      <c r="A35" s="4">
        <v>30</v>
      </c>
      <c r="B35" s="13"/>
      <c r="C35" s="30"/>
      <c r="D35" s="514"/>
      <c r="E35" s="515"/>
      <c r="F35" s="515"/>
      <c r="G35" s="515"/>
      <c r="H35" s="516"/>
      <c r="I35" s="14"/>
      <c r="J35" s="31"/>
      <c r="K35" s="15"/>
      <c r="L35" s="170" t="str">
        <f t="shared" si="0"/>
        <v/>
      </c>
      <c r="M35" s="505"/>
      <c r="N35" s="506"/>
      <c r="O35" s="507"/>
    </row>
    <row r="36" spans="1:15" x14ac:dyDescent="0.15">
      <c r="A36" s="4">
        <v>31</v>
      </c>
      <c r="B36" s="13"/>
      <c r="C36" s="30"/>
      <c r="D36" s="514"/>
      <c r="E36" s="515"/>
      <c r="F36" s="515"/>
      <c r="G36" s="515"/>
      <c r="H36" s="516"/>
      <c r="I36" s="14"/>
      <c r="J36" s="31"/>
      <c r="K36" s="15"/>
      <c r="L36" s="170" t="str">
        <f t="shared" si="0"/>
        <v/>
      </c>
      <c r="M36" s="505"/>
      <c r="N36" s="506"/>
      <c r="O36" s="507"/>
    </row>
    <row r="37" spans="1:15" ht="14.25" thickBot="1" x14ac:dyDescent="0.2">
      <c r="A37" s="4">
        <v>32</v>
      </c>
      <c r="B37" s="17"/>
      <c r="C37" s="30"/>
      <c r="D37" s="514"/>
      <c r="E37" s="515"/>
      <c r="F37" s="515"/>
      <c r="G37" s="515"/>
      <c r="H37" s="516"/>
      <c r="I37" s="18"/>
      <c r="J37" s="31"/>
      <c r="K37" s="19"/>
      <c r="L37" s="170" t="str">
        <f t="shared" si="0"/>
        <v/>
      </c>
      <c r="M37" s="505"/>
      <c r="N37" s="506"/>
      <c r="O37" s="507"/>
    </row>
    <row r="38" spans="1:15" ht="14.25" thickBot="1" x14ac:dyDescent="0.2">
      <c r="B38" s="39" t="s">
        <v>68</v>
      </c>
      <c r="C38" s="35"/>
      <c r="D38" s="35"/>
      <c r="E38" s="35"/>
      <c r="F38" s="35"/>
      <c r="G38" s="35"/>
      <c r="H38" s="3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35"/>
      <c r="N38" s="35"/>
      <c r="O38" s="3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153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ht="12" customHeight="1" x14ac:dyDescent="0.15">
      <c r="L42" s="284"/>
    </row>
    <row r="43" spans="1:15" ht="13.5" customHeight="1" x14ac:dyDescent="0.15">
      <c r="A43" s="5" t="s">
        <v>37</v>
      </c>
      <c r="B43" s="519" t="s">
        <v>39</v>
      </c>
      <c r="C43" s="521" t="s">
        <v>40</v>
      </c>
      <c r="D43" s="508" t="s">
        <v>43</v>
      </c>
      <c r="E43" s="509"/>
      <c r="F43" s="509"/>
      <c r="G43" s="509"/>
      <c r="H43" s="510"/>
      <c r="I43" s="519" t="s">
        <v>0</v>
      </c>
      <c r="J43" s="519" t="s">
        <v>1</v>
      </c>
      <c r="K43" s="517" t="s">
        <v>41</v>
      </c>
      <c r="L43" s="523" t="s">
        <v>14</v>
      </c>
      <c r="M43" s="508" t="s">
        <v>42</v>
      </c>
      <c r="N43" s="509"/>
      <c r="O43" s="510"/>
    </row>
    <row r="44" spans="1:15" x14ac:dyDescent="0.15">
      <c r="A44" s="5" t="s">
        <v>38</v>
      </c>
      <c r="B44" s="520"/>
      <c r="C44" s="522"/>
      <c r="D44" s="511"/>
      <c r="E44" s="512"/>
      <c r="F44" s="512"/>
      <c r="G44" s="512"/>
      <c r="H44" s="513"/>
      <c r="I44" s="520"/>
      <c r="J44" s="520"/>
      <c r="K44" s="518"/>
      <c r="L44" s="524"/>
      <c r="M44" s="511"/>
      <c r="N44" s="512"/>
      <c r="O44" s="513"/>
    </row>
    <row r="45" spans="1:15" x14ac:dyDescent="0.15">
      <c r="A45" s="4">
        <v>33</v>
      </c>
      <c r="B45" s="16" t="s">
        <v>45</v>
      </c>
      <c r="C45" s="30"/>
      <c r="D45" s="514"/>
      <c r="E45" s="515"/>
      <c r="F45" s="515"/>
      <c r="G45" s="515"/>
      <c r="H45" s="516"/>
      <c r="I45" s="14"/>
      <c r="J45" s="31"/>
      <c r="K45" s="15"/>
      <c r="L45" s="170" t="str">
        <f t="shared" ref="L45:L76" si="1">IF(I45*K45=0,"",ROUND(I45*K45,0))</f>
        <v/>
      </c>
      <c r="M45" s="505"/>
      <c r="N45" s="506"/>
      <c r="O45" s="507"/>
    </row>
    <row r="46" spans="1:15" x14ac:dyDescent="0.15">
      <c r="A46" s="4">
        <v>34</v>
      </c>
      <c r="B46" s="13"/>
      <c r="C46" s="30"/>
      <c r="D46" s="514"/>
      <c r="E46" s="515"/>
      <c r="F46" s="515"/>
      <c r="G46" s="515"/>
      <c r="H46" s="516"/>
      <c r="I46" s="14"/>
      <c r="J46" s="31"/>
      <c r="K46" s="15"/>
      <c r="L46" s="170" t="str">
        <f t="shared" si="1"/>
        <v/>
      </c>
      <c r="M46" s="505"/>
      <c r="N46" s="506"/>
      <c r="O46" s="507"/>
    </row>
    <row r="47" spans="1:15" x14ac:dyDescent="0.15">
      <c r="A47" s="4">
        <v>35</v>
      </c>
      <c r="B47" s="13"/>
      <c r="C47" s="30"/>
      <c r="D47" s="514"/>
      <c r="E47" s="515"/>
      <c r="F47" s="515"/>
      <c r="G47" s="515"/>
      <c r="H47" s="516"/>
      <c r="I47" s="14"/>
      <c r="J47" s="31"/>
      <c r="K47" s="15"/>
      <c r="L47" s="170" t="str">
        <f t="shared" si="1"/>
        <v/>
      </c>
      <c r="M47" s="505"/>
      <c r="N47" s="506"/>
      <c r="O47" s="507"/>
    </row>
    <row r="48" spans="1:15" x14ac:dyDescent="0.15">
      <c r="A48" s="4">
        <v>36</v>
      </c>
      <c r="B48" s="13"/>
      <c r="C48" s="30"/>
      <c r="D48" s="514"/>
      <c r="E48" s="515"/>
      <c r="F48" s="515"/>
      <c r="G48" s="515"/>
      <c r="H48" s="516"/>
      <c r="I48" s="14"/>
      <c r="J48" s="31"/>
      <c r="K48" s="15"/>
      <c r="L48" s="170" t="str">
        <f t="shared" si="1"/>
        <v/>
      </c>
      <c r="M48" s="505"/>
      <c r="N48" s="506"/>
      <c r="O48" s="507"/>
    </row>
    <row r="49" spans="1:15" x14ac:dyDescent="0.15">
      <c r="A49" s="4">
        <v>37</v>
      </c>
      <c r="B49" s="13"/>
      <c r="C49" s="30"/>
      <c r="D49" s="514"/>
      <c r="E49" s="515"/>
      <c r="F49" s="515"/>
      <c r="G49" s="515"/>
      <c r="H49" s="516"/>
      <c r="I49" s="14"/>
      <c r="J49" s="31"/>
      <c r="K49" s="15"/>
      <c r="L49" s="170" t="str">
        <f t="shared" si="1"/>
        <v/>
      </c>
      <c r="M49" s="505"/>
      <c r="N49" s="506"/>
      <c r="O49" s="507"/>
    </row>
    <row r="50" spans="1:15" x14ac:dyDescent="0.15">
      <c r="A50" s="4">
        <v>38</v>
      </c>
      <c r="B50" s="13"/>
      <c r="C50" s="30"/>
      <c r="D50" s="514"/>
      <c r="E50" s="515"/>
      <c r="F50" s="515"/>
      <c r="G50" s="515"/>
      <c r="H50" s="516"/>
      <c r="I50" s="14"/>
      <c r="J50" s="31"/>
      <c r="K50" s="15"/>
      <c r="L50" s="170" t="str">
        <f t="shared" si="1"/>
        <v/>
      </c>
      <c r="M50" s="505"/>
      <c r="N50" s="506"/>
      <c r="O50" s="507"/>
    </row>
    <row r="51" spans="1:15" x14ac:dyDescent="0.15">
      <c r="A51" s="4">
        <v>39</v>
      </c>
      <c r="B51" s="13"/>
      <c r="C51" s="30"/>
      <c r="D51" s="514"/>
      <c r="E51" s="515"/>
      <c r="F51" s="515"/>
      <c r="G51" s="515"/>
      <c r="H51" s="516"/>
      <c r="I51" s="14"/>
      <c r="J51" s="31"/>
      <c r="K51" s="15"/>
      <c r="L51" s="170" t="str">
        <f t="shared" si="1"/>
        <v/>
      </c>
      <c r="M51" s="505"/>
      <c r="N51" s="506"/>
      <c r="O51" s="507"/>
    </row>
    <row r="52" spans="1:15" x14ac:dyDescent="0.15">
      <c r="A52" s="4">
        <v>40</v>
      </c>
      <c r="B52" s="13"/>
      <c r="C52" s="30"/>
      <c r="D52" s="514"/>
      <c r="E52" s="515"/>
      <c r="F52" s="515"/>
      <c r="G52" s="515"/>
      <c r="H52" s="516"/>
      <c r="I52" s="14"/>
      <c r="J52" s="31"/>
      <c r="K52" s="15"/>
      <c r="L52" s="170" t="str">
        <f t="shared" si="1"/>
        <v/>
      </c>
      <c r="M52" s="505"/>
      <c r="N52" s="506"/>
      <c r="O52" s="507"/>
    </row>
    <row r="53" spans="1:15" x14ac:dyDescent="0.15">
      <c r="A53" s="4">
        <v>41</v>
      </c>
      <c r="B53" s="13"/>
      <c r="C53" s="30"/>
      <c r="D53" s="514"/>
      <c r="E53" s="515"/>
      <c r="F53" s="515"/>
      <c r="G53" s="515"/>
      <c r="H53" s="516"/>
      <c r="I53" s="14"/>
      <c r="J53" s="31"/>
      <c r="K53" s="15"/>
      <c r="L53" s="170" t="str">
        <f t="shared" si="1"/>
        <v/>
      </c>
      <c r="M53" s="505"/>
      <c r="N53" s="506"/>
      <c r="O53" s="507"/>
    </row>
    <row r="54" spans="1:15" x14ac:dyDescent="0.15">
      <c r="A54" s="4">
        <v>42</v>
      </c>
      <c r="B54" s="13"/>
      <c r="C54" s="30"/>
      <c r="D54" s="514"/>
      <c r="E54" s="515"/>
      <c r="F54" s="515"/>
      <c r="G54" s="515"/>
      <c r="H54" s="516"/>
      <c r="I54" s="14"/>
      <c r="J54" s="31"/>
      <c r="K54" s="15"/>
      <c r="L54" s="170" t="str">
        <f t="shared" si="1"/>
        <v/>
      </c>
      <c r="M54" s="505"/>
      <c r="N54" s="506"/>
      <c r="O54" s="507"/>
    </row>
    <row r="55" spans="1:15" x14ac:dyDescent="0.15">
      <c r="A55" s="4">
        <v>43</v>
      </c>
      <c r="B55" s="13"/>
      <c r="C55" s="30"/>
      <c r="D55" s="514"/>
      <c r="E55" s="515"/>
      <c r="F55" s="515"/>
      <c r="G55" s="515"/>
      <c r="H55" s="516"/>
      <c r="I55" s="14"/>
      <c r="J55" s="31"/>
      <c r="K55" s="15"/>
      <c r="L55" s="170" t="str">
        <f t="shared" si="1"/>
        <v/>
      </c>
      <c r="M55" s="505"/>
      <c r="N55" s="506"/>
      <c r="O55" s="507"/>
    </row>
    <row r="56" spans="1:15" x14ac:dyDescent="0.15">
      <c r="A56" s="4">
        <v>44</v>
      </c>
      <c r="B56" s="13"/>
      <c r="C56" s="30"/>
      <c r="D56" s="514"/>
      <c r="E56" s="515"/>
      <c r="F56" s="515"/>
      <c r="G56" s="515"/>
      <c r="H56" s="516"/>
      <c r="I56" s="14"/>
      <c r="J56" s="31"/>
      <c r="K56" s="15"/>
      <c r="L56" s="170" t="str">
        <f t="shared" si="1"/>
        <v/>
      </c>
      <c r="M56" s="505"/>
      <c r="N56" s="506"/>
      <c r="O56" s="507"/>
    </row>
    <row r="57" spans="1:15" x14ac:dyDescent="0.15">
      <c r="A57" s="4">
        <v>45</v>
      </c>
      <c r="B57" s="13"/>
      <c r="C57" s="30"/>
      <c r="D57" s="514"/>
      <c r="E57" s="515"/>
      <c r="F57" s="515"/>
      <c r="G57" s="515"/>
      <c r="H57" s="516"/>
      <c r="I57" s="14"/>
      <c r="J57" s="31"/>
      <c r="K57" s="15"/>
      <c r="L57" s="170" t="str">
        <f t="shared" si="1"/>
        <v/>
      </c>
      <c r="M57" s="505"/>
      <c r="N57" s="506"/>
      <c r="O57" s="507"/>
    </row>
    <row r="58" spans="1:15" x14ac:dyDescent="0.15">
      <c r="A58" s="4">
        <v>46</v>
      </c>
      <c r="B58" s="13"/>
      <c r="C58" s="30"/>
      <c r="D58" s="514"/>
      <c r="E58" s="515"/>
      <c r="F58" s="515"/>
      <c r="G58" s="515"/>
      <c r="H58" s="516"/>
      <c r="I58" s="14"/>
      <c r="J58" s="31"/>
      <c r="K58" s="15"/>
      <c r="L58" s="170" t="str">
        <f t="shared" si="1"/>
        <v/>
      </c>
      <c r="M58" s="505"/>
      <c r="N58" s="506"/>
      <c r="O58" s="507"/>
    </row>
    <row r="59" spans="1:15" x14ac:dyDescent="0.15">
      <c r="A59" s="4">
        <v>47</v>
      </c>
      <c r="B59" s="13"/>
      <c r="C59" s="30"/>
      <c r="D59" s="514"/>
      <c r="E59" s="515"/>
      <c r="F59" s="515"/>
      <c r="G59" s="515"/>
      <c r="H59" s="516"/>
      <c r="I59" s="14"/>
      <c r="J59" s="31"/>
      <c r="K59" s="15"/>
      <c r="L59" s="170" t="str">
        <f t="shared" si="1"/>
        <v/>
      </c>
      <c r="M59" s="505"/>
      <c r="N59" s="506"/>
      <c r="O59" s="507"/>
    </row>
    <row r="60" spans="1:15" x14ac:dyDescent="0.15">
      <c r="A60" s="4">
        <v>48</v>
      </c>
      <c r="B60" s="13"/>
      <c r="C60" s="30"/>
      <c r="D60" s="514"/>
      <c r="E60" s="515"/>
      <c r="F60" s="515"/>
      <c r="G60" s="515"/>
      <c r="H60" s="516"/>
      <c r="I60" s="14"/>
      <c r="J60" s="31"/>
      <c r="K60" s="15"/>
      <c r="L60" s="170" t="str">
        <f t="shared" si="1"/>
        <v/>
      </c>
      <c r="M60" s="505"/>
      <c r="N60" s="506"/>
      <c r="O60" s="507"/>
    </row>
    <row r="61" spans="1:15" x14ac:dyDescent="0.15">
      <c r="A61" s="4">
        <v>49</v>
      </c>
      <c r="B61" s="13"/>
      <c r="C61" s="30"/>
      <c r="D61" s="514"/>
      <c r="E61" s="515"/>
      <c r="F61" s="515"/>
      <c r="G61" s="515"/>
      <c r="H61" s="516"/>
      <c r="I61" s="14"/>
      <c r="J61" s="31"/>
      <c r="K61" s="15"/>
      <c r="L61" s="170" t="str">
        <f t="shared" si="1"/>
        <v/>
      </c>
      <c r="M61" s="505"/>
      <c r="N61" s="506"/>
      <c r="O61" s="507"/>
    </row>
    <row r="62" spans="1:15" x14ac:dyDescent="0.15">
      <c r="A62" s="4">
        <v>50</v>
      </c>
      <c r="B62" s="13"/>
      <c r="C62" s="30"/>
      <c r="D62" s="514"/>
      <c r="E62" s="515"/>
      <c r="F62" s="515"/>
      <c r="G62" s="515"/>
      <c r="H62" s="516"/>
      <c r="I62" s="14"/>
      <c r="J62" s="31"/>
      <c r="K62" s="15"/>
      <c r="L62" s="170" t="str">
        <f t="shared" si="1"/>
        <v/>
      </c>
      <c r="M62" s="505"/>
      <c r="N62" s="506"/>
      <c r="O62" s="507"/>
    </row>
    <row r="63" spans="1:15" x14ac:dyDescent="0.15">
      <c r="A63" s="4">
        <v>51</v>
      </c>
      <c r="B63" s="13"/>
      <c r="C63" s="30"/>
      <c r="D63" s="514"/>
      <c r="E63" s="515"/>
      <c r="F63" s="515"/>
      <c r="G63" s="515"/>
      <c r="H63" s="516"/>
      <c r="I63" s="14"/>
      <c r="J63" s="31"/>
      <c r="K63" s="15"/>
      <c r="L63" s="170" t="str">
        <f t="shared" si="1"/>
        <v/>
      </c>
      <c r="M63" s="505"/>
      <c r="N63" s="506"/>
      <c r="O63" s="507"/>
    </row>
    <row r="64" spans="1:15" x14ac:dyDescent="0.15">
      <c r="A64" s="4">
        <v>52</v>
      </c>
      <c r="B64" s="13"/>
      <c r="C64" s="30"/>
      <c r="D64" s="514"/>
      <c r="E64" s="515"/>
      <c r="F64" s="515"/>
      <c r="G64" s="515"/>
      <c r="H64" s="516"/>
      <c r="I64" s="14"/>
      <c r="J64" s="31"/>
      <c r="K64" s="15"/>
      <c r="L64" s="170" t="str">
        <f t="shared" si="1"/>
        <v/>
      </c>
      <c r="M64" s="505"/>
      <c r="N64" s="506"/>
      <c r="O64" s="507"/>
    </row>
    <row r="65" spans="1:19" x14ac:dyDescent="0.15">
      <c r="A65" s="4">
        <v>53</v>
      </c>
      <c r="B65" s="13"/>
      <c r="C65" s="30"/>
      <c r="D65" s="514"/>
      <c r="E65" s="515"/>
      <c r="F65" s="515"/>
      <c r="G65" s="515"/>
      <c r="H65" s="516"/>
      <c r="I65" s="14"/>
      <c r="J65" s="31"/>
      <c r="K65" s="15"/>
      <c r="L65" s="170" t="str">
        <f t="shared" si="1"/>
        <v/>
      </c>
      <c r="M65" s="505"/>
      <c r="N65" s="506"/>
      <c r="O65" s="507"/>
    </row>
    <row r="66" spans="1:19" x14ac:dyDescent="0.15">
      <c r="A66" s="4">
        <v>54</v>
      </c>
      <c r="B66" s="13"/>
      <c r="C66" s="30"/>
      <c r="D66" s="514"/>
      <c r="E66" s="515"/>
      <c r="F66" s="515"/>
      <c r="G66" s="515"/>
      <c r="H66" s="516"/>
      <c r="I66" s="14"/>
      <c r="J66" s="31"/>
      <c r="K66" s="15"/>
      <c r="L66" s="170" t="str">
        <f t="shared" si="1"/>
        <v/>
      </c>
      <c r="M66" s="505"/>
      <c r="N66" s="506"/>
      <c r="O66" s="507"/>
    </row>
    <row r="67" spans="1:19" x14ac:dyDescent="0.15">
      <c r="A67" s="4">
        <v>55</v>
      </c>
      <c r="B67" s="13"/>
      <c r="C67" s="30"/>
      <c r="D67" s="514"/>
      <c r="E67" s="515"/>
      <c r="F67" s="515"/>
      <c r="G67" s="515"/>
      <c r="H67" s="516"/>
      <c r="I67" s="14"/>
      <c r="J67" s="31"/>
      <c r="K67" s="15"/>
      <c r="L67" s="170" t="str">
        <f t="shared" si="1"/>
        <v/>
      </c>
      <c r="M67" s="505"/>
      <c r="N67" s="506"/>
      <c r="O67" s="507"/>
    </row>
    <row r="68" spans="1:19" x14ac:dyDescent="0.15">
      <c r="A68" s="4">
        <v>56</v>
      </c>
      <c r="B68" s="13"/>
      <c r="C68" s="30"/>
      <c r="D68" s="514"/>
      <c r="E68" s="515"/>
      <c r="F68" s="515"/>
      <c r="G68" s="515"/>
      <c r="H68" s="516"/>
      <c r="I68" s="14"/>
      <c r="J68" s="31"/>
      <c r="K68" s="15"/>
      <c r="L68" s="170" t="str">
        <f t="shared" si="1"/>
        <v/>
      </c>
      <c r="M68" s="505"/>
      <c r="N68" s="506"/>
      <c r="O68" s="507"/>
    </row>
    <row r="69" spans="1:19" x14ac:dyDescent="0.15">
      <c r="A69" s="4">
        <v>57</v>
      </c>
      <c r="B69" s="13"/>
      <c r="C69" s="30"/>
      <c r="D69" s="514"/>
      <c r="E69" s="515"/>
      <c r="F69" s="515"/>
      <c r="G69" s="515"/>
      <c r="H69" s="516"/>
      <c r="I69" s="14"/>
      <c r="J69" s="31"/>
      <c r="K69" s="15"/>
      <c r="L69" s="170" t="str">
        <f t="shared" si="1"/>
        <v/>
      </c>
      <c r="M69" s="505"/>
      <c r="N69" s="506"/>
      <c r="O69" s="507"/>
    </row>
    <row r="70" spans="1:19" x14ac:dyDescent="0.15">
      <c r="A70" s="4">
        <v>58</v>
      </c>
      <c r="B70" s="13"/>
      <c r="C70" s="30"/>
      <c r="D70" s="514"/>
      <c r="E70" s="515"/>
      <c r="F70" s="515"/>
      <c r="G70" s="515"/>
      <c r="H70" s="516"/>
      <c r="I70" s="14"/>
      <c r="J70" s="31"/>
      <c r="K70" s="15"/>
      <c r="L70" s="170" t="str">
        <f t="shared" si="1"/>
        <v/>
      </c>
      <c r="M70" s="505"/>
      <c r="N70" s="506"/>
      <c r="O70" s="507"/>
    </row>
    <row r="71" spans="1:19" x14ac:dyDescent="0.15">
      <c r="A71" s="4">
        <v>59</v>
      </c>
      <c r="B71" s="13"/>
      <c r="C71" s="30"/>
      <c r="D71" s="514"/>
      <c r="E71" s="515"/>
      <c r="F71" s="515"/>
      <c r="G71" s="515"/>
      <c r="H71" s="516"/>
      <c r="I71" s="14"/>
      <c r="J71" s="31"/>
      <c r="K71" s="15"/>
      <c r="L71" s="170" t="str">
        <f t="shared" si="1"/>
        <v/>
      </c>
      <c r="M71" s="505"/>
      <c r="N71" s="506"/>
      <c r="O71" s="507"/>
    </row>
    <row r="72" spans="1:19" x14ac:dyDescent="0.15">
      <c r="A72" s="4">
        <v>60</v>
      </c>
      <c r="B72" s="13"/>
      <c r="C72" s="30"/>
      <c r="D72" s="514"/>
      <c r="E72" s="515"/>
      <c r="F72" s="515"/>
      <c r="G72" s="515"/>
      <c r="H72" s="516"/>
      <c r="I72" s="14"/>
      <c r="J72" s="31"/>
      <c r="K72" s="15"/>
      <c r="L72" s="170" t="str">
        <f t="shared" si="1"/>
        <v/>
      </c>
      <c r="M72" s="505"/>
      <c r="N72" s="506"/>
      <c r="O72" s="507"/>
    </row>
    <row r="73" spans="1:19" x14ac:dyDescent="0.15">
      <c r="A73" s="4">
        <v>61</v>
      </c>
      <c r="B73" s="13"/>
      <c r="C73" s="30"/>
      <c r="D73" s="514"/>
      <c r="E73" s="515"/>
      <c r="F73" s="515"/>
      <c r="G73" s="515"/>
      <c r="H73" s="516"/>
      <c r="I73" s="14"/>
      <c r="J73" s="31"/>
      <c r="K73" s="15"/>
      <c r="L73" s="170" t="str">
        <f t="shared" si="1"/>
        <v/>
      </c>
      <c r="M73" s="505"/>
      <c r="N73" s="506"/>
      <c r="O73" s="507"/>
    </row>
    <row r="74" spans="1:19" x14ac:dyDescent="0.15">
      <c r="A74" s="4">
        <v>62</v>
      </c>
      <c r="B74" s="13"/>
      <c r="C74" s="30"/>
      <c r="D74" s="514"/>
      <c r="E74" s="515"/>
      <c r="F74" s="515"/>
      <c r="G74" s="515"/>
      <c r="H74" s="516"/>
      <c r="I74" s="14"/>
      <c r="J74" s="31"/>
      <c r="K74" s="15"/>
      <c r="L74" s="170" t="str">
        <f t="shared" si="1"/>
        <v/>
      </c>
      <c r="M74" s="505"/>
      <c r="N74" s="506"/>
      <c r="O74" s="507"/>
    </row>
    <row r="75" spans="1:19" x14ac:dyDescent="0.15">
      <c r="A75" s="4">
        <v>63</v>
      </c>
      <c r="B75" s="13"/>
      <c r="C75" s="30"/>
      <c r="D75" s="514"/>
      <c r="E75" s="515"/>
      <c r="F75" s="515"/>
      <c r="G75" s="515"/>
      <c r="H75" s="516"/>
      <c r="I75" s="14"/>
      <c r="J75" s="31"/>
      <c r="K75" s="15"/>
      <c r="L75" s="170" t="str">
        <f t="shared" si="1"/>
        <v/>
      </c>
      <c r="M75" s="505"/>
      <c r="N75" s="506"/>
      <c r="O75" s="507"/>
    </row>
    <row r="76" spans="1:19" ht="14.25" thickBot="1" x14ac:dyDescent="0.2">
      <c r="A76" s="4">
        <v>64</v>
      </c>
      <c r="B76" s="17"/>
      <c r="C76" s="30"/>
      <c r="D76" s="514"/>
      <c r="E76" s="515"/>
      <c r="F76" s="515"/>
      <c r="G76" s="515"/>
      <c r="H76" s="516"/>
      <c r="I76" s="18"/>
      <c r="J76" s="31"/>
      <c r="K76" s="19"/>
      <c r="L76" s="170" t="str">
        <f t="shared" si="1"/>
        <v/>
      </c>
      <c r="M76" s="505"/>
      <c r="N76" s="506"/>
      <c r="O76" s="507"/>
    </row>
    <row r="77" spans="1:19" ht="14.25" thickBot="1" x14ac:dyDescent="0.2">
      <c r="B77" s="39" t="s">
        <v>69</v>
      </c>
      <c r="C77" s="35"/>
      <c r="D77" s="35"/>
      <c r="E77" s="35"/>
      <c r="F77" s="35"/>
      <c r="G77" s="35"/>
      <c r="H77" s="3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35"/>
      <c r="N77" s="35"/>
      <c r="O77" s="3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153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519" t="s">
        <v>39</v>
      </c>
      <c r="C82" s="521" t="s">
        <v>40</v>
      </c>
      <c r="D82" s="508" t="s">
        <v>43</v>
      </c>
      <c r="E82" s="509"/>
      <c r="F82" s="509"/>
      <c r="G82" s="509"/>
      <c r="H82" s="510"/>
      <c r="I82" s="519" t="s">
        <v>0</v>
      </c>
      <c r="J82" s="519" t="s">
        <v>1</v>
      </c>
      <c r="K82" s="517" t="s">
        <v>41</v>
      </c>
      <c r="L82" s="523" t="s">
        <v>14</v>
      </c>
      <c r="M82" s="508" t="s">
        <v>42</v>
      </c>
      <c r="N82" s="509"/>
      <c r="O82" s="510"/>
    </row>
    <row r="83" spans="1:15" x14ac:dyDescent="0.15">
      <c r="A83" s="5" t="s">
        <v>38</v>
      </c>
      <c r="B83" s="520"/>
      <c r="C83" s="522"/>
      <c r="D83" s="511"/>
      <c r="E83" s="512"/>
      <c r="F83" s="512"/>
      <c r="G83" s="512"/>
      <c r="H83" s="513"/>
      <c r="I83" s="520"/>
      <c r="J83" s="520"/>
      <c r="K83" s="518"/>
      <c r="L83" s="524"/>
      <c r="M83" s="511"/>
      <c r="N83" s="512"/>
      <c r="O83" s="513"/>
    </row>
    <row r="84" spans="1:15" x14ac:dyDescent="0.15">
      <c r="A84" s="4">
        <v>65</v>
      </c>
      <c r="B84" s="16" t="s">
        <v>45</v>
      </c>
      <c r="C84" s="30"/>
      <c r="D84" s="514"/>
      <c r="E84" s="515"/>
      <c r="F84" s="515"/>
      <c r="G84" s="515"/>
      <c r="H84" s="516"/>
      <c r="I84" s="14"/>
      <c r="J84" s="31"/>
      <c r="K84" s="15"/>
      <c r="L84" s="170" t="str">
        <f t="shared" ref="L84:L115" si="2">IF(I84*K84=0,"",ROUND(I84*K84,0))</f>
        <v/>
      </c>
      <c r="M84" s="505"/>
      <c r="N84" s="506"/>
      <c r="O84" s="507"/>
    </row>
    <row r="85" spans="1:15" x14ac:dyDescent="0.15">
      <c r="A85" s="4">
        <v>66</v>
      </c>
      <c r="B85" s="13"/>
      <c r="C85" s="30"/>
      <c r="D85" s="514"/>
      <c r="E85" s="515"/>
      <c r="F85" s="515"/>
      <c r="G85" s="515"/>
      <c r="H85" s="516"/>
      <c r="I85" s="14"/>
      <c r="J85" s="31"/>
      <c r="K85" s="15"/>
      <c r="L85" s="170" t="str">
        <f t="shared" si="2"/>
        <v/>
      </c>
      <c r="M85" s="505"/>
      <c r="N85" s="506"/>
      <c r="O85" s="507"/>
    </row>
    <row r="86" spans="1:15" x14ac:dyDescent="0.15">
      <c r="A86" s="4">
        <v>67</v>
      </c>
      <c r="B86" s="13"/>
      <c r="C86" s="30"/>
      <c r="D86" s="514"/>
      <c r="E86" s="515"/>
      <c r="F86" s="515"/>
      <c r="G86" s="515"/>
      <c r="H86" s="516"/>
      <c r="I86" s="14"/>
      <c r="J86" s="31"/>
      <c r="K86" s="15"/>
      <c r="L86" s="170" t="str">
        <f t="shared" si="2"/>
        <v/>
      </c>
      <c r="M86" s="505"/>
      <c r="N86" s="506"/>
      <c r="O86" s="507"/>
    </row>
    <row r="87" spans="1:15" x14ac:dyDescent="0.15">
      <c r="A87" s="4">
        <v>68</v>
      </c>
      <c r="B87" s="13"/>
      <c r="C87" s="30"/>
      <c r="D87" s="514"/>
      <c r="E87" s="515"/>
      <c r="F87" s="515"/>
      <c r="G87" s="515"/>
      <c r="H87" s="516"/>
      <c r="I87" s="14"/>
      <c r="J87" s="31"/>
      <c r="K87" s="15"/>
      <c r="L87" s="170" t="str">
        <f t="shared" si="2"/>
        <v/>
      </c>
      <c r="M87" s="505"/>
      <c r="N87" s="506"/>
      <c r="O87" s="507"/>
    </row>
    <row r="88" spans="1:15" x14ac:dyDescent="0.15">
      <c r="A88" s="4">
        <v>69</v>
      </c>
      <c r="B88" s="13"/>
      <c r="C88" s="30"/>
      <c r="D88" s="514"/>
      <c r="E88" s="515"/>
      <c r="F88" s="515"/>
      <c r="G88" s="515"/>
      <c r="H88" s="516"/>
      <c r="I88" s="14"/>
      <c r="J88" s="31"/>
      <c r="K88" s="15"/>
      <c r="L88" s="170" t="str">
        <f t="shared" si="2"/>
        <v/>
      </c>
      <c r="M88" s="505"/>
      <c r="N88" s="506"/>
      <c r="O88" s="507"/>
    </row>
    <row r="89" spans="1:15" x14ac:dyDescent="0.15">
      <c r="A89" s="4">
        <v>70</v>
      </c>
      <c r="B89" s="13"/>
      <c r="C89" s="30"/>
      <c r="D89" s="514"/>
      <c r="E89" s="515"/>
      <c r="F89" s="515"/>
      <c r="G89" s="515"/>
      <c r="H89" s="516"/>
      <c r="I89" s="14"/>
      <c r="J89" s="31"/>
      <c r="K89" s="15"/>
      <c r="L89" s="170" t="str">
        <f t="shared" si="2"/>
        <v/>
      </c>
      <c r="M89" s="505"/>
      <c r="N89" s="506"/>
      <c r="O89" s="507"/>
    </row>
    <row r="90" spans="1:15" x14ac:dyDescent="0.15">
      <c r="A90" s="4">
        <v>71</v>
      </c>
      <c r="B90" s="13"/>
      <c r="C90" s="30"/>
      <c r="D90" s="514"/>
      <c r="E90" s="515"/>
      <c r="F90" s="515"/>
      <c r="G90" s="515"/>
      <c r="H90" s="516"/>
      <c r="I90" s="14"/>
      <c r="J90" s="31"/>
      <c r="K90" s="15"/>
      <c r="L90" s="170" t="str">
        <f t="shared" si="2"/>
        <v/>
      </c>
      <c r="M90" s="505"/>
      <c r="N90" s="506"/>
      <c r="O90" s="507"/>
    </row>
    <row r="91" spans="1:15" x14ac:dyDescent="0.15">
      <c r="A91" s="4">
        <v>72</v>
      </c>
      <c r="B91" s="13"/>
      <c r="C91" s="30"/>
      <c r="D91" s="514"/>
      <c r="E91" s="515"/>
      <c r="F91" s="515"/>
      <c r="G91" s="515"/>
      <c r="H91" s="516"/>
      <c r="I91" s="14"/>
      <c r="J91" s="31"/>
      <c r="K91" s="15"/>
      <c r="L91" s="170" t="str">
        <f t="shared" si="2"/>
        <v/>
      </c>
      <c r="M91" s="505"/>
      <c r="N91" s="506"/>
      <c r="O91" s="507"/>
    </row>
    <row r="92" spans="1:15" x14ac:dyDescent="0.15">
      <c r="A92" s="4">
        <v>73</v>
      </c>
      <c r="B92" s="13"/>
      <c r="C92" s="30"/>
      <c r="D92" s="514"/>
      <c r="E92" s="515"/>
      <c r="F92" s="515"/>
      <c r="G92" s="515"/>
      <c r="H92" s="516"/>
      <c r="I92" s="14"/>
      <c r="J92" s="31"/>
      <c r="K92" s="15"/>
      <c r="L92" s="170" t="str">
        <f t="shared" si="2"/>
        <v/>
      </c>
      <c r="M92" s="505"/>
      <c r="N92" s="506"/>
      <c r="O92" s="507"/>
    </row>
    <row r="93" spans="1:15" x14ac:dyDescent="0.15">
      <c r="A93" s="4">
        <v>74</v>
      </c>
      <c r="B93" s="13"/>
      <c r="C93" s="30"/>
      <c r="D93" s="514"/>
      <c r="E93" s="515"/>
      <c r="F93" s="515"/>
      <c r="G93" s="515"/>
      <c r="H93" s="516"/>
      <c r="I93" s="14"/>
      <c r="J93" s="31"/>
      <c r="K93" s="15"/>
      <c r="L93" s="170" t="str">
        <f t="shared" si="2"/>
        <v/>
      </c>
      <c r="M93" s="505"/>
      <c r="N93" s="506"/>
      <c r="O93" s="507"/>
    </row>
    <row r="94" spans="1:15" x14ac:dyDescent="0.15">
      <c r="A94" s="4">
        <v>75</v>
      </c>
      <c r="B94" s="13"/>
      <c r="C94" s="30"/>
      <c r="D94" s="514"/>
      <c r="E94" s="515"/>
      <c r="F94" s="515"/>
      <c r="G94" s="515"/>
      <c r="H94" s="516"/>
      <c r="I94" s="14"/>
      <c r="J94" s="31"/>
      <c r="K94" s="15"/>
      <c r="L94" s="170" t="str">
        <f t="shared" si="2"/>
        <v/>
      </c>
      <c r="M94" s="505"/>
      <c r="N94" s="506"/>
      <c r="O94" s="507"/>
    </row>
    <row r="95" spans="1:15" x14ac:dyDescent="0.15">
      <c r="A95" s="4">
        <v>76</v>
      </c>
      <c r="B95" s="13"/>
      <c r="C95" s="30"/>
      <c r="D95" s="514"/>
      <c r="E95" s="515"/>
      <c r="F95" s="515"/>
      <c r="G95" s="515"/>
      <c r="H95" s="516"/>
      <c r="I95" s="14"/>
      <c r="J95" s="31"/>
      <c r="K95" s="15"/>
      <c r="L95" s="170" t="str">
        <f t="shared" si="2"/>
        <v/>
      </c>
      <c r="M95" s="505"/>
      <c r="N95" s="506"/>
      <c r="O95" s="507"/>
    </row>
    <row r="96" spans="1:15" x14ac:dyDescent="0.15">
      <c r="A96" s="4">
        <v>77</v>
      </c>
      <c r="B96" s="13"/>
      <c r="C96" s="30"/>
      <c r="D96" s="514"/>
      <c r="E96" s="515"/>
      <c r="F96" s="515"/>
      <c r="G96" s="515"/>
      <c r="H96" s="516"/>
      <c r="I96" s="14"/>
      <c r="J96" s="31"/>
      <c r="K96" s="15"/>
      <c r="L96" s="170" t="str">
        <f t="shared" si="2"/>
        <v/>
      </c>
      <c r="M96" s="505"/>
      <c r="N96" s="506"/>
      <c r="O96" s="507"/>
    </row>
    <row r="97" spans="1:15" x14ac:dyDescent="0.15">
      <c r="A97" s="4">
        <v>78</v>
      </c>
      <c r="B97" s="13"/>
      <c r="C97" s="30"/>
      <c r="D97" s="514"/>
      <c r="E97" s="515"/>
      <c r="F97" s="515"/>
      <c r="G97" s="515"/>
      <c r="H97" s="516"/>
      <c r="I97" s="14"/>
      <c r="J97" s="31"/>
      <c r="K97" s="15"/>
      <c r="L97" s="170" t="str">
        <f t="shared" si="2"/>
        <v/>
      </c>
      <c r="M97" s="505"/>
      <c r="N97" s="506"/>
      <c r="O97" s="507"/>
    </row>
    <row r="98" spans="1:15" x14ac:dyDescent="0.15">
      <c r="A98" s="4">
        <v>79</v>
      </c>
      <c r="B98" s="13"/>
      <c r="C98" s="30"/>
      <c r="D98" s="514"/>
      <c r="E98" s="515"/>
      <c r="F98" s="515"/>
      <c r="G98" s="515"/>
      <c r="H98" s="516"/>
      <c r="I98" s="14"/>
      <c r="J98" s="31"/>
      <c r="K98" s="15"/>
      <c r="L98" s="170" t="str">
        <f t="shared" si="2"/>
        <v/>
      </c>
      <c r="M98" s="505"/>
      <c r="N98" s="506"/>
      <c r="O98" s="507"/>
    </row>
    <row r="99" spans="1:15" x14ac:dyDescent="0.15">
      <c r="A99" s="4">
        <v>80</v>
      </c>
      <c r="B99" s="13"/>
      <c r="C99" s="30"/>
      <c r="D99" s="514"/>
      <c r="E99" s="515"/>
      <c r="F99" s="515"/>
      <c r="G99" s="515"/>
      <c r="H99" s="516"/>
      <c r="I99" s="14"/>
      <c r="J99" s="31"/>
      <c r="K99" s="15"/>
      <c r="L99" s="170" t="str">
        <f t="shared" si="2"/>
        <v/>
      </c>
      <c r="M99" s="505"/>
      <c r="N99" s="506"/>
      <c r="O99" s="507"/>
    </row>
    <row r="100" spans="1:15" x14ac:dyDescent="0.15">
      <c r="A100" s="4">
        <v>81</v>
      </c>
      <c r="B100" s="13"/>
      <c r="C100" s="30"/>
      <c r="D100" s="514"/>
      <c r="E100" s="515"/>
      <c r="F100" s="515"/>
      <c r="G100" s="515"/>
      <c r="H100" s="516"/>
      <c r="I100" s="14"/>
      <c r="J100" s="31"/>
      <c r="K100" s="15"/>
      <c r="L100" s="170" t="str">
        <f t="shared" si="2"/>
        <v/>
      </c>
      <c r="M100" s="505"/>
      <c r="N100" s="506"/>
      <c r="O100" s="507"/>
    </row>
    <row r="101" spans="1:15" x14ac:dyDescent="0.15">
      <c r="A101" s="4">
        <v>82</v>
      </c>
      <c r="B101" s="13"/>
      <c r="C101" s="30"/>
      <c r="D101" s="514"/>
      <c r="E101" s="515"/>
      <c r="F101" s="515"/>
      <c r="G101" s="515"/>
      <c r="H101" s="516"/>
      <c r="I101" s="14"/>
      <c r="J101" s="31"/>
      <c r="K101" s="15"/>
      <c r="L101" s="170" t="str">
        <f t="shared" si="2"/>
        <v/>
      </c>
      <c r="M101" s="505"/>
      <c r="N101" s="506"/>
      <c r="O101" s="507"/>
    </row>
    <row r="102" spans="1:15" x14ac:dyDescent="0.15">
      <c r="A102" s="4">
        <v>83</v>
      </c>
      <c r="B102" s="13"/>
      <c r="C102" s="30"/>
      <c r="D102" s="514"/>
      <c r="E102" s="515"/>
      <c r="F102" s="515"/>
      <c r="G102" s="515"/>
      <c r="H102" s="516"/>
      <c r="I102" s="14"/>
      <c r="J102" s="31"/>
      <c r="K102" s="15"/>
      <c r="L102" s="170" t="str">
        <f t="shared" si="2"/>
        <v/>
      </c>
      <c r="M102" s="505"/>
      <c r="N102" s="506"/>
      <c r="O102" s="507"/>
    </row>
    <row r="103" spans="1:15" x14ac:dyDescent="0.15">
      <c r="A103" s="4">
        <v>84</v>
      </c>
      <c r="B103" s="13"/>
      <c r="C103" s="30"/>
      <c r="D103" s="514"/>
      <c r="E103" s="515"/>
      <c r="F103" s="515"/>
      <c r="G103" s="515"/>
      <c r="H103" s="516"/>
      <c r="I103" s="14"/>
      <c r="J103" s="31"/>
      <c r="K103" s="15"/>
      <c r="L103" s="170" t="str">
        <f t="shared" si="2"/>
        <v/>
      </c>
      <c r="M103" s="505"/>
      <c r="N103" s="506"/>
      <c r="O103" s="507"/>
    </row>
    <row r="104" spans="1:15" x14ac:dyDescent="0.15">
      <c r="A104" s="4">
        <v>85</v>
      </c>
      <c r="B104" s="13"/>
      <c r="C104" s="30"/>
      <c r="D104" s="514"/>
      <c r="E104" s="515"/>
      <c r="F104" s="515"/>
      <c r="G104" s="515"/>
      <c r="H104" s="516"/>
      <c r="I104" s="14"/>
      <c r="J104" s="31"/>
      <c r="K104" s="15"/>
      <c r="L104" s="170" t="str">
        <f t="shared" si="2"/>
        <v/>
      </c>
      <c r="M104" s="505"/>
      <c r="N104" s="506"/>
      <c r="O104" s="507"/>
    </row>
    <row r="105" spans="1:15" x14ac:dyDescent="0.15">
      <c r="A105" s="4">
        <v>86</v>
      </c>
      <c r="B105" s="13"/>
      <c r="C105" s="30"/>
      <c r="D105" s="514"/>
      <c r="E105" s="515"/>
      <c r="F105" s="515"/>
      <c r="G105" s="515"/>
      <c r="H105" s="516"/>
      <c r="I105" s="14"/>
      <c r="J105" s="31"/>
      <c r="K105" s="15"/>
      <c r="L105" s="170" t="str">
        <f t="shared" si="2"/>
        <v/>
      </c>
      <c r="M105" s="505"/>
      <c r="N105" s="506"/>
      <c r="O105" s="507"/>
    </row>
    <row r="106" spans="1:15" x14ac:dyDescent="0.15">
      <c r="A106" s="4">
        <v>87</v>
      </c>
      <c r="B106" s="13"/>
      <c r="C106" s="30"/>
      <c r="D106" s="514"/>
      <c r="E106" s="515"/>
      <c r="F106" s="515"/>
      <c r="G106" s="515"/>
      <c r="H106" s="516"/>
      <c r="I106" s="14"/>
      <c r="J106" s="31"/>
      <c r="K106" s="15"/>
      <c r="L106" s="170" t="str">
        <f t="shared" si="2"/>
        <v/>
      </c>
      <c r="M106" s="505"/>
      <c r="N106" s="506"/>
      <c r="O106" s="507"/>
    </row>
    <row r="107" spans="1:15" x14ac:dyDescent="0.15">
      <c r="A107" s="4">
        <v>88</v>
      </c>
      <c r="B107" s="13"/>
      <c r="C107" s="30"/>
      <c r="D107" s="514"/>
      <c r="E107" s="515"/>
      <c r="F107" s="515"/>
      <c r="G107" s="515"/>
      <c r="H107" s="516"/>
      <c r="I107" s="14"/>
      <c r="J107" s="31"/>
      <c r="K107" s="15"/>
      <c r="L107" s="170" t="str">
        <f t="shared" si="2"/>
        <v/>
      </c>
      <c r="M107" s="505"/>
      <c r="N107" s="506"/>
      <c r="O107" s="507"/>
    </row>
    <row r="108" spans="1:15" x14ac:dyDescent="0.15">
      <c r="A108" s="4">
        <v>89</v>
      </c>
      <c r="B108" s="13"/>
      <c r="C108" s="30"/>
      <c r="D108" s="514"/>
      <c r="E108" s="515"/>
      <c r="F108" s="515"/>
      <c r="G108" s="515"/>
      <c r="H108" s="516"/>
      <c r="I108" s="14"/>
      <c r="J108" s="31"/>
      <c r="K108" s="15"/>
      <c r="L108" s="170" t="str">
        <f t="shared" si="2"/>
        <v/>
      </c>
      <c r="M108" s="505"/>
      <c r="N108" s="506"/>
      <c r="O108" s="507"/>
    </row>
    <row r="109" spans="1:15" x14ac:dyDescent="0.15">
      <c r="A109" s="4">
        <v>90</v>
      </c>
      <c r="B109" s="13"/>
      <c r="C109" s="30"/>
      <c r="D109" s="514"/>
      <c r="E109" s="515"/>
      <c r="F109" s="515"/>
      <c r="G109" s="515"/>
      <c r="H109" s="516"/>
      <c r="I109" s="14"/>
      <c r="J109" s="31"/>
      <c r="K109" s="15"/>
      <c r="L109" s="170" t="str">
        <f t="shared" si="2"/>
        <v/>
      </c>
      <c r="M109" s="505"/>
      <c r="N109" s="506"/>
      <c r="O109" s="507"/>
    </row>
    <row r="110" spans="1:15" x14ac:dyDescent="0.15">
      <c r="A110" s="4">
        <v>91</v>
      </c>
      <c r="B110" s="13"/>
      <c r="C110" s="30"/>
      <c r="D110" s="514"/>
      <c r="E110" s="515"/>
      <c r="F110" s="515"/>
      <c r="G110" s="515"/>
      <c r="H110" s="516"/>
      <c r="I110" s="14"/>
      <c r="J110" s="31"/>
      <c r="K110" s="15"/>
      <c r="L110" s="170" t="str">
        <f t="shared" si="2"/>
        <v/>
      </c>
      <c r="M110" s="505"/>
      <c r="N110" s="506"/>
      <c r="O110" s="507"/>
    </row>
    <row r="111" spans="1:15" x14ac:dyDescent="0.15">
      <c r="A111" s="4">
        <v>92</v>
      </c>
      <c r="B111" s="13"/>
      <c r="C111" s="30"/>
      <c r="D111" s="514"/>
      <c r="E111" s="515"/>
      <c r="F111" s="515"/>
      <c r="G111" s="515"/>
      <c r="H111" s="516"/>
      <c r="I111" s="14"/>
      <c r="J111" s="31"/>
      <c r="K111" s="15"/>
      <c r="L111" s="170" t="str">
        <f t="shared" si="2"/>
        <v/>
      </c>
      <c r="M111" s="505"/>
      <c r="N111" s="506"/>
      <c r="O111" s="507"/>
    </row>
    <row r="112" spans="1:15" x14ac:dyDescent="0.15">
      <c r="A112" s="4">
        <v>93</v>
      </c>
      <c r="B112" s="13"/>
      <c r="C112" s="30"/>
      <c r="D112" s="514"/>
      <c r="E112" s="515"/>
      <c r="F112" s="515"/>
      <c r="G112" s="515"/>
      <c r="H112" s="516"/>
      <c r="I112" s="14"/>
      <c r="J112" s="31"/>
      <c r="K112" s="15"/>
      <c r="L112" s="170" t="str">
        <f t="shared" si="2"/>
        <v/>
      </c>
      <c r="M112" s="505"/>
      <c r="N112" s="506"/>
      <c r="O112" s="507"/>
    </row>
    <row r="113" spans="1:15" x14ac:dyDescent="0.15">
      <c r="A113" s="4">
        <v>94</v>
      </c>
      <c r="B113" s="13"/>
      <c r="C113" s="30"/>
      <c r="D113" s="514"/>
      <c r="E113" s="515"/>
      <c r="F113" s="515"/>
      <c r="G113" s="515"/>
      <c r="H113" s="516"/>
      <c r="I113" s="14"/>
      <c r="J113" s="31"/>
      <c r="K113" s="15"/>
      <c r="L113" s="170" t="str">
        <f t="shared" si="2"/>
        <v/>
      </c>
      <c r="M113" s="505"/>
      <c r="N113" s="506"/>
      <c r="O113" s="507"/>
    </row>
    <row r="114" spans="1:15" x14ac:dyDescent="0.15">
      <c r="A114" s="4">
        <v>95</v>
      </c>
      <c r="B114" s="13"/>
      <c r="C114" s="30"/>
      <c r="D114" s="514"/>
      <c r="E114" s="515"/>
      <c r="F114" s="515"/>
      <c r="G114" s="515"/>
      <c r="H114" s="516"/>
      <c r="I114" s="14"/>
      <c r="J114" s="31"/>
      <c r="K114" s="15"/>
      <c r="L114" s="170" t="str">
        <f t="shared" si="2"/>
        <v/>
      </c>
      <c r="M114" s="505"/>
      <c r="N114" s="506"/>
      <c r="O114" s="507"/>
    </row>
    <row r="115" spans="1:15" ht="14.25" thickBot="1" x14ac:dyDescent="0.2">
      <c r="A115" s="4">
        <v>96</v>
      </c>
      <c r="B115" s="17"/>
      <c r="C115" s="30"/>
      <c r="D115" s="514"/>
      <c r="E115" s="515"/>
      <c r="F115" s="515"/>
      <c r="G115" s="515"/>
      <c r="H115" s="516"/>
      <c r="I115" s="18"/>
      <c r="J115" s="31"/>
      <c r="K115" s="19"/>
      <c r="L115" s="170" t="str">
        <f t="shared" si="2"/>
        <v/>
      </c>
      <c r="M115" s="505"/>
      <c r="N115" s="506"/>
      <c r="O115" s="507"/>
    </row>
    <row r="116" spans="1:15" ht="14.25" thickBot="1" x14ac:dyDescent="0.2">
      <c r="B116" s="39" t="s">
        <v>70</v>
      </c>
      <c r="C116" s="35"/>
      <c r="D116" s="35"/>
      <c r="E116" s="35"/>
      <c r="F116" s="35"/>
      <c r="G116" s="35"/>
      <c r="H116" s="3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35"/>
      <c r="N116" s="35"/>
      <c r="O116" s="36"/>
    </row>
    <row r="117" spans="1:15" x14ac:dyDescent="0.15">
      <c r="L117" s="284"/>
    </row>
    <row r="118" spans="1:15" x14ac:dyDescent="0.15">
      <c r="L118" s="284"/>
    </row>
    <row r="119" spans="1:15" ht="21" customHeight="1" x14ac:dyDescent="0.15">
      <c r="B119" s="4" t="s">
        <v>44</v>
      </c>
      <c r="C119" s="497" t="s">
        <v>153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519" t="s">
        <v>39</v>
      </c>
      <c r="C121" s="521" t="s">
        <v>40</v>
      </c>
      <c r="D121" s="508" t="s">
        <v>43</v>
      </c>
      <c r="E121" s="509"/>
      <c r="F121" s="509"/>
      <c r="G121" s="509"/>
      <c r="H121" s="510"/>
      <c r="I121" s="519" t="s">
        <v>0</v>
      </c>
      <c r="J121" s="519" t="s">
        <v>1</v>
      </c>
      <c r="K121" s="517" t="s">
        <v>41</v>
      </c>
      <c r="L121" s="523" t="s">
        <v>14</v>
      </c>
      <c r="M121" s="508" t="s">
        <v>42</v>
      </c>
      <c r="N121" s="509"/>
      <c r="O121" s="510"/>
    </row>
    <row r="122" spans="1:15" x14ac:dyDescent="0.15">
      <c r="A122" s="5" t="s">
        <v>38</v>
      </c>
      <c r="B122" s="520"/>
      <c r="C122" s="522"/>
      <c r="D122" s="511"/>
      <c r="E122" s="512"/>
      <c r="F122" s="512"/>
      <c r="G122" s="512"/>
      <c r="H122" s="513"/>
      <c r="I122" s="520"/>
      <c r="J122" s="520"/>
      <c r="K122" s="518"/>
      <c r="L122" s="524"/>
      <c r="M122" s="511"/>
      <c r="N122" s="512"/>
      <c r="O122" s="513"/>
    </row>
    <row r="123" spans="1:15" x14ac:dyDescent="0.15">
      <c r="A123" s="4">
        <v>97</v>
      </c>
      <c r="B123" s="16" t="s">
        <v>9</v>
      </c>
      <c r="C123" s="30"/>
      <c r="D123" s="514"/>
      <c r="E123" s="515"/>
      <c r="F123" s="515"/>
      <c r="G123" s="515"/>
      <c r="H123" s="516"/>
      <c r="I123" s="14"/>
      <c r="J123" s="31"/>
      <c r="K123" s="15"/>
      <c r="L123" s="170" t="str">
        <f t="shared" ref="L123:L154" si="3">IF(I123*K123=0,"",ROUND(I123*K123,0))</f>
        <v/>
      </c>
      <c r="M123" s="505"/>
      <c r="N123" s="506"/>
      <c r="O123" s="507"/>
    </row>
    <row r="124" spans="1:15" x14ac:dyDescent="0.15">
      <c r="A124" s="4">
        <v>98</v>
      </c>
      <c r="B124" s="13"/>
      <c r="C124" s="30"/>
      <c r="D124" s="514"/>
      <c r="E124" s="515"/>
      <c r="F124" s="515"/>
      <c r="G124" s="515"/>
      <c r="H124" s="516"/>
      <c r="I124" s="14"/>
      <c r="J124" s="31"/>
      <c r="K124" s="15"/>
      <c r="L124" s="170" t="str">
        <f t="shared" si="3"/>
        <v/>
      </c>
      <c r="M124" s="505"/>
      <c r="N124" s="506"/>
      <c r="O124" s="507"/>
    </row>
    <row r="125" spans="1:15" x14ac:dyDescent="0.15">
      <c r="A125" s="4">
        <v>99</v>
      </c>
      <c r="B125" s="13"/>
      <c r="C125" s="30"/>
      <c r="D125" s="514"/>
      <c r="E125" s="515"/>
      <c r="F125" s="515"/>
      <c r="G125" s="515"/>
      <c r="H125" s="516"/>
      <c r="I125" s="14"/>
      <c r="J125" s="31"/>
      <c r="K125" s="15"/>
      <c r="L125" s="170" t="str">
        <f t="shared" si="3"/>
        <v/>
      </c>
      <c r="M125" s="505"/>
      <c r="N125" s="506"/>
      <c r="O125" s="507"/>
    </row>
    <row r="126" spans="1:15" x14ac:dyDescent="0.15">
      <c r="A126" s="4">
        <v>100</v>
      </c>
      <c r="B126" s="13"/>
      <c r="C126" s="30"/>
      <c r="D126" s="514"/>
      <c r="E126" s="515"/>
      <c r="F126" s="515"/>
      <c r="G126" s="515"/>
      <c r="H126" s="516"/>
      <c r="I126" s="14"/>
      <c r="J126" s="31"/>
      <c r="K126" s="15"/>
      <c r="L126" s="170" t="str">
        <f t="shared" si="3"/>
        <v/>
      </c>
      <c r="M126" s="505"/>
      <c r="N126" s="506"/>
      <c r="O126" s="507"/>
    </row>
    <row r="127" spans="1:15" x14ac:dyDescent="0.15">
      <c r="A127" s="4">
        <v>101</v>
      </c>
      <c r="B127" s="13"/>
      <c r="C127" s="30"/>
      <c r="D127" s="514"/>
      <c r="E127" s="515"/>
      <c r="F127" s="515"/>
      <c r="G127" s="515"/>
      <c r="H127" s="516"/>
      <c r="I127" s="14"/>
      <c r="J127" s="31"/>
      <c r="K127" s="15"/>
      <c r="L127" s="170" t="str">
        <f t="shared" si="3"/>
        <v/>
      </c>
      <c r="M127" s="505"/>
      <c r="N127" s="506"/>
      <c r="O127" s="507"/>
    </row>
    <row r="128" spans="1:15" x14ac:dyDescent="0.15">
      <c r="A128" s="4">
        <v>102</v>
      </c>
      <c r="B128" s="13"/>
      <c r="C128" s="30"/>
      <c r="D128" s="514"/>
      <c r="E128" s="515"/>
      <c r="F128" s="515"/>
      <c r="G128" s="515"/>
      <c r="H128" s="516"/>
      <c r="I128" s="14"/>
      <c r="J128" s="31"/>
      <c r="K128" s="15"/>
      <c r="L128" s="170" t="str">
        <f t="shared" si="3"/>
        <v/>
      </c>
      <c r="M128" s="505"/>
      <c r="N128" s="506"/>
      <c r="O128" s="507"/>
    </row>
    <row r="129" spans="1:15" x14ac:dyDescent="0.15">
      <c r="A129" s="4">
        <v>103</v>
      </c>
      <c r="B129" s="13"/>
      <c r="C129" s="30"/>
      <c r="D129" s="514"/>
      <c r="E129" s="515"/>
      <c r="F129" s="515"/>
      <c r="G129" s="515"/>
      <c r="H129" s="516"/>
      <c r="I129" s="14"/>
      <c r="J129" s="31"/>
      <c r="K129" s="15"/>
      <c r="L129" s="170" t="str">
        <f t="shared" si="3"/>
        <v/>
      </c>
      <c r="M129" s="505"/>
      <c r="N129" s="506"/>
      <c r="O129" s="507"/>
    </row>
    <row r="130" spans="1:15" x14ac:dyDescent="0.15">
      <c r="A130" s="4">
        <v>104</v>
      </c>
      <c r="B130" s="13"/>
      <c r="C130" s="30"/>
      <c r="D130" s="514"/>
      <c r="E130" s="515"/>
      <c r="F130" s="515"/>
      <c r="G130" s="515"/>
      <c r="H130" s="516"/>
      <c r="I130" s="14"/>
      <c r="J130" s="31"/>
      <c r="K130" s="15"/>
      <c r="L130" s="170" t="str">
        <f t="shared" si="3"/>
        <v/>
      </c>
      <c r="M130" s="505"/>
      <c r="N130" s="506"/>
      <c r="O130" s="507"/>
    </row>
    <row r="131" spans="1:15" x14ac:dyDescent="0.15">
      <c r="A131" s="4">
        <v>105</v>
      </c>
      <c r="B131" s="13"/>
      <c r="C131" s="30"/>
      <c r="D131" s="514"/>
      <c r="E131" s="515"/>
      <c r="F131" s="515"/>
      <c r="G131" s="515"/>
      <c r="H131" s="516"/>
      <c r="I131" s="14"/>
      <c r="J131" s="31"/>
      <c r="K131" s="15"/>
      <c r="L131" s="170" t="str">
        <f t="shared" si="3"/>
        <v/>
      </c>
      <c r="M131" s="505"/>
      <c r="N131" s="506"/>
      <c r="O131" s="507"/>
    </row>
    <row r="132" spans="1:15" x14ac:dyDescent="0.15">
      <c r="A132" s="4">
        <v>106</v>
      </c>
      <c r="B132" s="13"/>
      <c r="C132" s="30"/>
      <c r="D132" s="514"/>
      <c r="E132" s="515"/>
      <c r="F132" s="515"/>
      <c r="G132" s="515"/>
      <c r="H132" s="516"/>
      <c r="I132" s="14"/>
      <c r="J132" s="31"/>
      <c r="K132" s="15"/>
      <c r="L132" s="170" t="str">
        <f t="shared" si="3"/>
        <v/>
      </c>
      <c r="M132" s="505"/>
      <c r="N132" s="506"/>
      <c r="O132" s="507"/>
    </row>
    <row r="133" spans="1:15" x14ac:dyDescent="0.15">
      <c r="A133" s="4">
        <v>107</v>
      </c>
      <c r="B133" s="13"/>
      <c r="C133" s="30"/>
      <c r="D133" s="514"/>
      <c r="E133" s="515"/>
      <c r="F133" s="515"/>
      <c r="G133" s="515"/>
      <c r="H133" s="516"/>
      <c r="I133" s="14"/>
      <c r="J133" s="31"/>
      <c r="K133" s="15"/>
      <c r="L133" s="170" t="str">
        <f t="shared" si="3"/>
        <v/>
      </c>
      <c r="M133" s="505"/>
      <c r="N133" s="506"/>
      <c r="O133" s="507"/>
    </row>
    <row r="134" spans="1:15" x14ac:dyDescent="0.15">
      <c r="A134" s="4">
        <v>108</v>
      </c>
      <c r="B134" s="13"/>
      <c r="C134" s="30"/>
      <c r="D134" s="514"/>
      <c r="E134" s="515"/>
      <c r="F134" s="515"/>
      <c r="G134" s="515"/>
      <c r="H134" s="516"/>
      <c r="I134" s="14"/>
      <c r="J134" s="31"/>
      <c r="K134" s="15"/>
      <c r="L134" s="170" t="str">
        <f t="shared" si="3"/>
        <v/>
      </c>
      <c r="M134" s="505"/>
      <c r="N134" s="506"/>
      <c r="O134" s="507"/>
    </row>
    <row r="135" spans="1:15" x14ac:dyDescent="0.15">
      <c r="A135" s="4">
        <v>109</v>
      </c>
      <c r="B135" s="13"/>
      <c r="C135" s="30"/>
      <c r="D135" s="514"/>
      <c r="E135" s="515"/>
      <c r="F135" s="515"/>
      <c r="G135" s="515"/>
      <c r="H135" s="516"/>
      <c r="I135" s="14"/>
      <c r="J135" s="31"/>
      <c r="K135" s="15"/>
      <c r="L135" s="170" t="str">
        <f t="shared" si="3"/>
        <v/>
      </c>
      <c r="M135" s="505"/>
      <c r="N135" s="506"/>
      <c r="O135" s="507"/>
    </row>
    <row r="136" spans="1:15" x14ac:dyDescent="0.15">
      <c r="A136" s="4">
        <v>110</v>
      </c>
      <c r="B136" s="13"/>
      <c r="C136" s="30"/>
      <c r="D136" s="514"/>
      <c r="E136" s="515"/>
      <c r="F136" s="515"/>
      <c r="G136" s="515"/>
      <c r="H136" s="516"/>
      <c r="I136" s="14"/>
      <c r="J136" s="31"/>
      <c r="K136" s="15"/>
      <c r="L136" s="170" t="str">
        <f t="shared" si="3"/>
        <v/>
      </c>
      <c r="M136" s="505"/>
      <c r="N136" s="506"/>
      <c r="O136" s="507"/>
    </row>
    <row r="137" spans="1:15" x14ac:dyDescent="0.15">
      <c r="A137" s="4">
        <v>111</v>
      </c>
      <c r="B137" s="13"/>
      <c r="C137" s="30"/>
      <c r="D137" s="514"/>
      <c r="E137" s="515"/>
      <c r="F137" s="515"/>
      <c r="G137" s="515"/>
      <c r="H137" s="516"/>
      <c r="I137" s="14"/>
      <c r="J137" s="31"/>
      <c r="K137" s="15"/>
      <c r="L137" s="170" t="str">
        <f t="shared" si="3"/>
        <v/>
      </c>
      <c r="M137" s="505"/>
      <c r="N137" s="506"/>
      <c r="O137" s="507"/>
    </row>
    <row r="138" spans="1:15" x14ac:dyDescent="0.15">
      <c r="A138" s="4">
        <v>112</v>
      </c>
      <c r="B138" s="13"/>
      <c r="C138" s="30"/>
      <c r="D138" s="514"/>
      <c r="E138" s="515"/>
      <c r="F138" s="515"/>
      <c r="G138" s="515"/>
      <c r="H138" s="516"/>
      <c r="I138" s="14"/>
      <c r="J138" s="31"/>
      <c r="K138" s="15"/>
      <c r="L138" s="170" t="str">
        <f t="shared" si="3"/>
        <v/>
      </c>
      <c r="M138" s="505"/>
      <c r="N138" s="506"/>
      <c r="O138" s="507"/>
    </row>
    <row r="139" spans="1:15" x14ac:dyDescent="0.15">
      <c r="A139" s="4">
        <v>113</v>
      </c>
      <c r="B139" s="13"/>
      <c r="C139" s="30"/>
      <c r="D139" s="514"/>
      <c r="E139" s="515"/>
      <c r="F139" s="515"/>
      <c r="G139" s="515"/>
      <c r="H139" s="516"/>
      <c r="I139" s="14"/>
      <c r="J139" s="31"/>
      <c r="K139" s="15"/>
      <c r="L139" s="170" t="str">
        <f t="shared" si="3"/>
        <v/>
      </c>
      <c r="M139" s="505"/>
      <c r="N139" s="506"/>
      <c r="O139" s="507"/>
    </row>
    <row r="140" spans="1:15" x14ac:dyDescent="0.15">
      <c r="A140" s="4">
        <v>114</v>
      </c>
      <c r="B140" s="13"/>
      <c r="C140" s="30"/>
      <c r="D140" s="514"/>
      <c r="E140" s="515"/>
      <c r="F140" s="515"/>
      <c r="G140" s="515"/>
      <c r="H140" s="516"/>
      <c r="I140" s="14"/>
      <c r="J140" s="31"/>
      <c r="K140" s="15"/>
      <c r="L140" s="170" t="str">
        <f t="shared" si="3"/>
        <v/>
      </c>
      <c r="M140" s="505"/>
      <c r="N140" s="506"/>
      <c r="O140" s="507"/>
    </row>
    <row r="141" spans="1:15" x14ac:dyDescent="0.15">
      <c r="A141" s="4">
        <v>115</v>
      </c>
      <c r="B141" s="13"/>
      <c r="C141" s="30"/>
      <c r="D141" s="514"/>
      <c r="E141" s="515"/>
      <c r="F141" s="515"/>
      <c r="G141" s="515"/>
      <c r="H141" s="516"/>
      <c r="I141" s="14"/>
      <c r="J141" s="31"/>
      <c r="K141" s="15"/>
      <c r="L141" s="170" t="str">
        <f t="shared" si="3"/>
        <v/>
      </c>
      <c r="M141" s="505"/>
      <c r="N141" s="506"/>
      <c r="O141" s="507"/>
    </row>
    <row r="142" spans="1:15" x14ac:dyDescent="0.15">
      <c r="A142" s="4">
        <v>116</v>
      </c>
      <c r="B142" s="13"/>
      <c r="C142" s="30"/>
      <c r="D142" s="514"/>
      <c r="E142" s="515"/>
      <c r="F142" s="515"/>
      <c r="G142" s="515"/>
      <c r="H142" s="516"/>
      <c r="I142" s="14"/>
      <c r="J142" s="31"/>
      <c r="K142" s="15"/>
      <c r="L142" s="170" t="str">
        <f t="shared" si="3"/>
        <v/>
      </c>
      <c r="M142" s="505"/>
      <c r="N142" s="506"/>
      <c r="O142" s="507"/>
    </row>
    <row r="143" spans="1:15" x14ac:dyDescent="0.15">
      <c r="A143" s="4">
        <v>117</v>
      </c>
      <c r="B143" s="13"/>
      <c r="C143" s="30"/>
      <c r="D143" s="514"/>
      <c r="E143" s="515"/>
      <c r="F143" s="515"/>
      <c r="G143" s="515"/>
      <c r="H143" s="516"/>
      <c r="I143" s="14"/>
      <c r="J143" s="31"/>
      <c r="K143" s="15"/>
      <c r="L143" s="170" t="str">
        <f t="shared" si="3"/>
        <v/>
      </c>
      <c r="M143" s="505"/>
      <c r="N143" s="506"/>
      <c r="O143" s="507"/>
    </row>
    <row r="144" spans="1:15" x14ac:dyDescent="0.15">
      <c r="A144" s="4">
        <v>118</v>
      </c>
      <c r="B144" s="13"/>
      <c r="C144" s="30"/>
      <c r="D144" s="514"/>
      <c r="E144" s="515"/>
      <c r="F144" s="515"/>
      <c r="G144" s="515"/>
      <c r="H144" s="516"/>
      <c r="I144" s="14"/>
      <c r="J144" s="31"/>
      <c r="K144" s="15"/>
      <c r="L144" s="170" t="str">
        <f t="shared" si="3"/>
        <v/>
      </c>
      <c r="M144" s="505"/>
      <c r="N144" s="506"/>
      <c r="O144" s="507"/>
    </row>
    <row r="145" spans="1:15" x14ac:dyDescent="0.15">
      <c r="A145" s="4">
        <v>119</v>
      </c>
      <c r="B145" s="13"/>
      <c r="C145" s="30"/>
      <c r="D145" s="514"/>
      <c r="E145" s="515"/>
      <c r="F145" s="515"/>
      <c r="G145" s="515"/>
      <c r="H145" s="516"/>
      <c r="I145" s="14"/>
      <c r="J145" s="31"/>
      <c r="K145" s="15"/>
      <c r="L145" s="170" t="str">
        <f t="shared" si="3"/>
        <v/>
      </c>
      <c r="M145" s="505"/>
      <c r="N145" s="506"/>
      <c r="O145" s="507"/>
    </row>
    <row r="146" spans="1:15" x14ac:dyDescent="0.15">
      <c r="A146" s="4">
        <v>120</v>
      </c>
      <c r="B146" s="13"/>
      <c r="C146" s="30"/>
      <c r="D146" s="514"/>
      <c r="E146" s="515"/>
      <c r="F146" s="515"/>
      <c r="G146" s="515"/>
      <c r="H146" s="516"/>
      <c r="I146" s="14"/>
      <c r="J146" s="31"/>
      <c r="K146" s="15"/>
      <c r="L146" s="170" t="str">
        <f t="shared" si="3"/>
        <v/>
      </c>
      <c r="M146" s="505"/>
      <c r="N146" s="506"/>
      <c r="O146" s="507"/>
    </row>
    <row r="147" spans="1:15" x14ac:dyDescent="0.15">
      <c r="A147" s="4">
        <v>121</v>
      </c>
      <c r="B147" s="13"/>
      <c r="C147" s="30"/>
      <c r="D147" s="514"/>
      <c r="E147" s="515"/>
      <c r="F147" s="515"/>
      <c r="G147" s="515"/>
      <c r="H147" s="516"/>
      <c r="I147" s="14"/>
      <c r="J147" s="31"/>
      <c r="K147" s="15"/>
      <c r="L147" s="170" t="str">
        <f t="shared" si="3"/>
        <v/>
      </c>
      <c r="M147" s="505"/>
      <c r="N147" s="506"/>
      <c r="O147" s="507"/>
    </row>
    <row r="148" spans="1:15" x14ac:dyDescent="0.15">
      <c r="A148" s="4">
        <v>122</v>
      </c>
      <c r="B148" s="13"/>
      <c r="C148" s="30"/>
      <c r="D148" s="514"/>
      <c r="E148" s="515"/>
      <c r="F148" s="515"/>
      <c r="G148" s="515"/>
      <c r="H148" s="516"/>
      <c r="I148" s="14"/>
      <c r="J148" s="31"/>
      <c r="K148" s="15"/>
      <c r="L148" s="170" t="str">
        <f t="shared" si="3"/>
        <v/>
      </c>
      <c r="M148" s="505"/>
      <c r="N148" s="506"/>
      <c r="O148" s="507"/>
    </row>
    <row r="149" spans="1:15" x14ac:dyDescent="0.15">
      <c r="A149" s="4">
        <v>123</v>
      </c>
      <c r="B149" s="13"/>
      <c r="C149" s="30"/>
      <c r="D149" s="514"/>
      <c r="E149" s="515"/>
      <c r="F149" s="515"/>
      <c r="G149" s="515"/>
      <c r="H149" s="516"/>
      <c r="I149" s="14"/>
      <c r="J149" s="31"/>
      <c r="K149" s="15"/>
      <c r="L149" s="170" t="str">
        <f t="shared" si="3"/>
        <v/>
      </c>
      <c r="M149" s="505"/>
      <c r="N149" s="506"/>
      <c r="O149" s="507"/>
    </row>
    <row r="150" spans="1:15" x14ac:dyDescent="0.15">
      <c r="A150" s="4">
        <v>124</v>
      </c>
      <c r="B150" s="13"/>
      <c r="C150" s="30"/>
      <c r="D150" s="514"/>
      <c r="E150" s="515"/>
      <c r="F150" s="515"/>
      <c r="G150" s="515"/>
      <c r="H150" s="516"/>
      <c r="I150" s="14"/>
      <c r="J150" s="31"/>
      <c r="K150" s="15"/>
      <c r="L150" s="170" t="str">
        <f t="shared" si="3"/>
        <v/>
      </c>
      <c r="M150" s="505"/>
      <c r="N150" s="506"/>
      <c r="O150" s="507"/>
    </row>
    <row r="151" spans="1:15" x14ac:dyDescent="0.15">
      <c r="A151" s="4">
        <v>125</v>
      </c>
      <c r="B151" s="13"/>
      <c r="C151" s="30"/>
      <c r="D151" s="514"/>
      <c r="E151" s="515"/>
      <c r="F151" s="515"/>
      <c r="G151" s="515"/>
      <c r="H151" s="516"/>
      <c r="I151" s="14"/>
      <c r="J151" s="31"/>
      <c r="K151" s="15"/>
      <c r="L151" s="170" t="str">
        <f t="shared" si="3"/>
        <v/>
      </c>
      <c r="M151" s="505"/>
      <c r="N151" s="506"/>
      <c r="O151" s="507"/>
    </row>
    <row r="152" spans="1:15" x14ac:dyDescent="0.15">
      <c r="A152" s="4">
        <v>126</v>
      </c>
      <c r="B152" s="13"/>
      <c r="C152" s="30"/>
      <c r="D152" s="514"/>
      <c r="E152" s="515"/>
      <c r="F152" s="515"/>
      <c r="G152" s="515"/>
      <c r="H152" s="516"/>
      <c r="I152" s="14"/>
      <c r="J152" s="31"/>
      <c r="K152" s="15"/>
      <c r="L152" s="170" t="str">
        <f t="shared" si="3"/>
        <v/>
      </c>
      <c r="M152" s="505"/>
      <c r="N152" s="506"/>
      <c r="O152" s="507"/>
    </row>
    <row r="153" spans="1:15" x14ac:dyDescent="0.15">
      <c r="A153" s="4">
        <v>127</v>
      </c>
      <c r="B153" s="13"/>
      <c r="C153" s="30"/>
      <c r="D153" s="514"/>
      <c r="E153" s="515"/>
      <c r="F153" s="515"/>
      <c r="G153" s="515"/>
      <c r="H153" s="516"/>
      <c r="I153" s="14"/>
      <c r="J153" s="31"/>
      <c r="K153" s="15"/>
      <c r="L153" s="170" t="str">
        <f t="shared" si="3"/>
        <v/>
      </c>
      <c r="M153" s="505"/>
      <c r="N153" s="506"/>
      <c r="O153" s="507"/>
    </row>
    <row r="154" spans="1:15" ht="14.25" thickBot="1" x14ac:dyDescent="0.2">
      <c r="A154" s="4">
        <v>128</v>
      </c>
      <c r="B154" s="17"/>
      <c r="C154" s="30"/>
      <c r="D154" s="514"/>
      <c r="E154" s="515"/>
      <c r="F154" s="515"/>
      <c r="G154" s="515"/>
      <c r="H154" s="516"/>
      <c r="I154" s="18"/>
      <c r="J154" s="31"/>
      <c r="K154" s="19"/>
      <c r="L154" s="170" t="str">
        <f t="shared" si="3"/>
        <v/>
      </c>
      <c r="M154" s="505"/>
      <c r="N154" s="506"/>
      <c r="O154" s="507"/>
    </row>
    <row r="155" spans="1:15" ht="14.25" thickBot="1" x14ac:dyDescent="0.2">
      <c r="B155" s="39" t="s">
        <v>72</v>
      </c>
      <c r="C155" s="35"/>
      <c r="D155" s="35"/>
      <c r="E155" s="35"/>
      <c r="F155" s="35"/>
      <c r="G155" s="35"/>
      <c r="H155" s="35"/>
      <c r="I155" s="6"/>
      <c r="J155" s="6" t="s">
        <v>61</v>
      </c>
      <c r="K155" s="10" t="s">
        <v>61</v>
      </c>
      <c r="L155" s="283">
        <f>SUM(L123:L154)</f>
        <v>0</v>
      </c>
      <c r="M155" s="35"/>
      <c r="N155" s="35"/>
      <c r="O155" s="36"/>
    </row>
    <row r="156" spans="1:15" x14ac:dyDescent="0.15">
      <c r="L156" s="284"/>
    </row>
    <row r="157" spans="1:15" x14ac:dyDescent="0.15">
      <c r="L157" s="284"/>
    </row>
    <row r="158" spans="1:15" ht="20.25" customHeight="1" x14ac:dyDescent="0.15">
      <c r="B158" s="4" t="s">
        <v>44</v>
      </c>
      <c r="C158" s="497" t="s">
        <v>153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519" t="s">
        <v>39</v>
      </c>
      <c r="C160" s="521" t="s">
        <v>40</v>
      </c>
      <c r="D160" s="508" t="s">
        <v>43</v>
      </c>
      <c r="E160" s="509"/>
      <c r="F160" s="509"/>
      <c r="G160" s="509"/>
      <c r="H160" s="510"/>
      <c r="I160" s="519" t="s">
        <v>0</v>
      </c>
      <c r="J160" s="519" t="s">
        <v>1</v>
      </c>
      <c r="K160" s="517" t="s">
        <v>41</v>
      </c>
      <c r="L160" s="523" t="s">
        <v>14</v>
      </c>
      <c r="M160" s="508" t="s">
        <v>42</v>
      </c>
      <c r="N160" s="509"/>
      <c r="O160" s="510"/>
    </row>
    <row r="161" spans="1:15" x14ac:dyDescent="0.15">
      <c r="A161" s="5" t="s">
        <v>38</v>
      </c>
      <c r="B161" s="520"/>
      <c r="C161" s="522"/>
      <c r="D161" s="511"/>
      <c r="E161" s="512"/>
      <c r="F161" s="512"/>
      <c r="G161" s="512"/>
      <c r="H161" s="513"/>
      <c r="I161" s="520"/>
      <c r="J161" s="520"/>
      <c r="K161" s="518"/>
      <c r="L161" s="524"/>
      <c r="M161" s="511"/>
      <c r="N161" s="512"/>
      <c r="O161" s="513"/>
    </row>
    <row r="162" spans="1:15" x14ac:dyDescent="0.15">
      <c r="A162" s="4">
        <v>129</v>
      </c>
      <c r="B162" s="16" t="s">
        <v>46</v>
      </c>
      <c r="C162" s="30"/>
      <c r="D162" s="514"/>
      <c r="E162" s="515"/>
      <c r="F162" s="515"/>
      <c r="G162" s="515"/>
      <c r="H162" s="516"/>
      <c r="I162" s="14"/>
      <c r="J162" s="31"/>
      <c r="K162" s="15"/>
      <c r="L162" s="170" t="str">
        <f t="shared" ref="L162:L193" si="4">IF(I162*K162=0,"",ROUND(I162*K162,0))</f>
        <v/>
      </c>
      <c r="M162" s="505"/>
      <c r="N162" s="506"/>
      <c r="O162" s="507"/>
    </row>
    <row r="163" spans="1:15" x14ac:dyDescent="0.15">
      <c r="A163" s="4">
        <v>130</v>
      </c>
      <c r="B163" s="13"/>
      <c r="C163" s="30"/>
      <c r="D163" s="514"/>
      <c r="E163" s="515"/>
      <c r="F163" s="515"/>
      <c r="G163" s="515"/>
      <c r="H163" s="516"/>
      <c r="I163" s="14"/>
      <c r="J163" s="31"/>
      <c r="K163" s="15"/>
      <c r="L163" s="170" t="str">
        <f t="shared" si="4"/>
        <v/>
      </c>
      <c r="M163" s="505"/>
      <c r="N163" s="506"/>
      <c r="O163" s="507"/>
    </row>
    <row r="164" spans="1:15" x14ac:dyDescent="0.15">
      <c r="A164" s="4">
        <v>131</v>
      </c>
      <c r="B164" s="13"/>
      <c r="C164" s="30"/>
      <c r="D164" s="514"/>
      <c r="E164" s="515"/>
      <c r="F164" s="515"/>
      <c r="G164" s="515"/>
      <c r="H164" s="516"/>
      <c r="I164" s="14"/>
      <c r="J164" s="31"/>
      <c r="K164" s="15"/>
      <c r="L164" s="170" t="str">
        <f t="shared" si="4"/>
        <v/>
      </c>
      <c r="M164" s="505"/>
      <c r="N164" s="506"/>
      <c r="O164" s="507"/>
    </row>
    <row r="165" spans="1:15" x14ac:dyDescent="0.15">
      <c r="A165" s="4">
        <v>132</v>
      </c>
      <c r="B165" s="13"/>
      <c r="C165" s="30"/>
      <c r="D165" s="514"/>
      <c r="E165" s="515"/>
      <c r="F165" s="515"/>
      <c r="G165" s="515"/>
      <c r="H165" s="516"/>
      <c r="I165" s="14"/>
      <c r="J165" s="31"/>
      <c r="K165" s="15"/>
      <c r="L165" s="170" t="str">
        <f t="shared" si="4"/>
        <v/>
      </c>
      <c r="M165" s="505"/>
      <c r="N165" s="506"/>
      <c r="O165" s="507"/>
    </row>
    <row r="166" spans="1:15" x14ac:dyDescent="0.15">
      <c r="A166" s="4">
        <v>133</v>
      </c>
      <c r="B166" s="13"/>
      <c r="C166" s="30"/>
      <c r="D166" s="514"/>
      <c r="E166" s="515"/>
      <c r="F166" s="515"/>
      <c r="G166" s="515"/>
      <c r="H166" s="516"/>
      <c r="I166" s="14"/>
      <c r="J166" s="31"/>
      <c r="K166" s="15"/>
      <c r="L166" s="170" t="str">
        <f t="shared" si="4"/>
        <v/>
      </c>
      <c r="M166" s="505"/>
      <c r="N166" s="506"/>
      <c r="O166" s="507"/>
    </row>
    <row r="167" spans="1:15" x14ac:dyDescent="0.15">
      <c r="A167" s="4">
        <v>134</v>
      </c>
      <c r="B167" s="13"/>
      <c r="C167" s="30"/>
      <c r="D167" s="514"/>
      <c r="E167" s="515"/>
      <c r="F167" s="515"/>
      <c r="G167" s="515"/>
      <c r="H167" s="516"/>
      <c r="I167" s="14"/>
      <c r="J167" s="31"/>
      <c r="K167" s="15"/>
      <c r="L167" s="170" t="str">
        <f t="shared" si="4"/>
        <v/>
      </c>
      <c r="M167" s="505"/>
      <c r="N167" s="506"/>
      <c r="O167" s="507"/>
    </row>
    <row r="168" spans="1:15" x14ac:dyDescent="0.15">
      <c r="A168" s="4">
        <v>135</v>
      </c>
      <c r="B168" s="13"/>
      <c r="C168" s="30"/>
      <c r="D168" s="514"/>
      <c r="E168" s="515"/>
      <c r="F168" s="515"/>
      <c r="G168" s="515"/>
      <c r="H168" s="516"/>
      <c r="I168" s="14"/>
      <c r="J168" s="31"/>
      <c r="K168" s="15"/>
      <c r="L168" s="170" t="str">
        <f t="shared" si="4"/>
        <v/>
      </c>
      <c r="M168" s="505"/>
      <c r="N168" s="506"/>
      <c r="O168" s="507"/>
    </row>
    <row r="169" spans="1:15" x14ac:dyDescent="0.15">
      <c r="A169" s="4">
        <v>136</v>
      </c>
      <c r="B169" s="13"/>
      <c r="C169" s="30"/>
      <c r="D169" s="514"/>
      <c r="E169" s="515"/>
      <c r="F169" s="515"/>
      <c r="G169" s="515"/>
      <c r="H169" s="516"/>
      <c r="I169" s="14"/>
      <c r="J169" s="31"/>
      <c r="K169" s="15"/>
      <c r="L169" s="170" t="str">
        <f t="shared" si="4"/>
        <v/>
      </c>
      <c r="M169" s="505"/>
      <c r="N169" s="506"/>
      <c r="O169" s="507"/>
    </row>
    <row r="170" spans="1:15" x14ac:dyDescent="0.15">
      <c r="A170" s="4">
        <v>137</v>
      </c>
      <c r="B170" s="13"/>
      <c r="C170" s="30"/>
      <c r="D170" s="514"/>
      <c r="E170" s="515"/>
      <c r="F170" s="515"/>
      <c r="G170" s="515"/>
      <c r="H170" s="516"/>
      <c r="I170" s="14"/>
      <c r="J170" s="31"/>
      <c r="K170" s="15"/>
      <c r="L170" s="170" t="str">
        <f t="shared" si="4"/>
        <v/>
      </c>
      <c r="M170" s="505"/>
      <c r="N170" s="506"/>
      <c r="O170" s="507"/>
    </row>
    <row r="171" spans="1:15" x14ac:dyDescent="0.15">
      <c r="A171" s="4">
        <v>138</v>
      </c>
      <c r="B171" s="13"/>
      <c r="C171" s="30"/>
      <c r="D171" s="514"/>
      <c r="E171" s="515"/>
      <c r="F171" s="515"/>
      <c r="G171" s="515"/>
      <c r="H171" s="516"/>
      <c r="I171" s="14"/>
      <c r="J171" s="31"/>
      <c r="K171" s="15"/>
      <c r="L171" s="170" t="str">
        <f t="shared" si="4"/>
        <v/>
      </c>
      <c r="M171" s="505"/>
      <c r="N171" s="506"/>
      <c r="O171" s="507"/>
    </row>
    <row r="172" spans="1:15" x14ac:dyDescent="0.15">
      <c r="A172" s="4">
        <v>139</v>
      </c>
      <c r="B172" s="13"/>
      <c r="C172" s="30"/>
      <c r="D172" s="514"/>
      <c r="E172" s="515"/>
      <c r="F172" s="515"/>
      <c r="G172" s="515"/>
      <c r="H172" s="516"/>
      <c r="I172" s="14"/>
      <c r="J172" s="31"/>
      <c r="K172" s="15"/>
      <c r="L172" s="170" t="str">
        <f t="shared" si="4"/>
        <v/>
      </c>
      <c r="M172" s="505"/>
      <c r="N172" s="506"/>
      <c r="O172" s="507"/>
    </row>
    <row r="173" spans="1:15" x14ac:dyDescent="0.15">
      <c r="A173" s="4">
        <v>140</v>
      </c>
      <c r="B173" s="13"/>
      <c r="C173" s="30"/>
      <c r="D173" s="514"/>
      <c r="E173" s="515"/>
      <c r="F173" s="515"/>
      <c r="G173" s="515"/>
      <c r="H173" s="516"/>
      <c r="I173" s="14"/>
      <c r="J173" s="31"/>
      <c r="K173" s="15"/>
      <c r="L173" s="170" t="str">
        <f t="shared" si="4"/>
        <v/>
      </c>
      <c r="M173" s="505"/>
      <c r="N173" s="506"/>
      <c r="O173" s="507"/>
    </row>
    <row r="174" spans="1:15" x14ac:dyDescent="0.15">
      <c r="A174" s="4">
        <v>141</v>
      </c>
      <c r="B174" s="13"/>
      <c r="C174" s="30"/>
      <c r="D174" s="514"/>
      <c r="E174" s="515"/>
      <c r="F174" s="515"/>
      <c r="G174" s="515"/>
      <c r="H174" s="516"/>
      <c r="I174" s="14"/>
      <c r="J174" s="31"/>
      <c r="K174" s="15"/>
      <c r="L174" s="170" t="str">
        <f t="shared" si="4"/>
        <v/>
      </c>
      <c r="M174" s="505"/>
      <c r="N174" s="506"/>
      <c r="O174" s="507"/>
    </row>
    <row r="175" spans="1:15" x14ac:dyDescent="0.15">
      <c r="A175" s="4">
        <v>142</v>
      </c>
      <c r="B175" s="13"/>
      <c r="C175" s="30"/>
      <c r="D175" s="514"/>
      <c r="E175" s="515"/>
      <c r="F175" s="515"/>
      <c r="G175" s="515"/>
      <c r="H175" s="516"/>
      <c r="I175" s="14"/>
      <c r="J175" s="31"/>
      <c r="K175" s="15"/>
      <c r="L175" s="170" t="str">
        <f t="shared" si="4"/>
        <v/>
      </c>
      <c r="M175" s="505"/>
      <c r="N175" s="506"/>
      <c r="O175" s="507"/>
    </row>
    <row r="176" spans="1:15" x14ac:dyDescent="0.15">
      <c r="A176" s="4">
        <v>143</v>
      </c>
      <c r="B176" s="13"/>
      <c r="C176" s="30"/>
      <c r="D176" s="514"/>
      <c r="E176" s="515"/>
      <c r="F176" s="515"/>
      <c r="G176" s="515"/>
      <c r="H176" s="516"/>
      <c r="I176" s="14"/>
      <c r="J176" s="31"/>
      <c r="K176" s="15"/>
      <c r="L176" s="170" t="str">
        <f t="shared" si="4"/>
        <v/>
      </c>
      <c r="M176" s="505"/>
      <c r="N176" s="506"/>
      <c r="O176" s="507"/>
    </row>
    <row r="177" spans="1:15" x14ac:dyDescent="0.15">
      <c r="A177" s="4">
        <v>144</v>
      </c>
      <c r="B177" s="13"/>
      <c r="C177" s="30"/>
      <c r="D177" s="514"/>
      <c r="E177" s="515"/>
      <c r="F177" s="515"/>
      <c r="G177" s="515"/>
      <c r="H177" s="516"/>
      <c r="I177" s="14"/>
      <c r="J177" s="31"/>
      <c r="K177" s="15"/>
      <c r="L177" s="170" t="str">
        <f t="shared" si="4"/>
        <v/>
      </c>
      <c r="M177" s="505"/>
      <c r="N177" s="506"/>
      <c r="O177" s="507"/>
    </row>
    <row r="178" spans="1:15" x14ac:dyDescent="0.15">
      <c r="A178" s="4">
        <v>145</v>
      </c>
      <c r="B178" s="13"/>
      <c r="C178" s="30"/>
      <c r="D178" s="514"/>
      <c r="E178" s="515"/>
      <c r="F178" s="515"/>
      <c r="G178" s="515"/>
      <c r="H178" s="516"/>
      <c r="I178" s="14"/>
      <c r="J178" s="31"/>
      <c r="K178" s="15"/>
      <c r="L178" s="170" t="str">
        <f t="shared" si="4"/>
        <v/>
      </c>
      <c r="M178" s="505"/>
      <c r="N178" s="506"/>
      <c r="O178" s="507"/>
    </row>
    <row r="179" spans="1:15" x14ac:dyDescent="0.15">
      <c r="A179" s="4">
        <v>146</v>
      </c>
      <c r="B179" s="13"/>
      <c r="C179" s="30"/>
      <c r="D179" s="514"/>
      <c r="E179" s="515"/>
      <c r="F179" s="515"/>
      <c r="G179" s="515"/>
      <c r="H179" s="516"/>
      <c r="I179" s="14"/>
      <c r="J179" s="31"/>
      <c r="K179" s="15"/>
      <c r="L179" s="170" t="str">
        <f t="shared" si="4"/>
        <v/>
      </c>
      <c r="M179" s="505"/>
      <c r="N179" s="506"/>
      <c r="O179" s="507"/>
    </row>
    <row r="180" spans="1:15" x14ac:dyDescent="0.15">
      <c r="A180" s="4">
        <v>147</v>
      </c>
      <c r="B180" s="13"/>
      <c r="C180" s="30"/>
      <c r="D180" s="514"/>
      <c r="E180" s="515"/>
      <c r="F180" s="515"/>
      <c r="G180" s="515"/>
      <c r="H180" s="516"/>
      <c r="I180" s="14"/>
      <c r="J180" s="31"/>
      <c r="K180" s="15"/>
      <c r="L180" s="170" t="str">
        <f t="shared" si="4"/>
        <v/>
      </c>
      <c r="M180" s="505"/>
      <c r="N180" s="506"/>
      <c r="O180" s="507"/>
    </row>
    <row r="181" spans="1:15" x14ac:dyDescent="0.15">
      <c r="A181" s="4">
        <v>148</v>
      </c>
      <c r="B181" s="13"/>
      <c r="C181" s="30"/>
      <c r="D181" s="514"/>
      <c r="E181" s="515"/>
      <c r="F181" s="515"/>
      <c r="G181" s="515"/>
      <c r="H181" s="516"/>
      <c r="I181" s="14"/>
      <c r="J181" s="31"/>
      <c r="K181" s="15"/>
      <c r="L181" s="170" t="str">
        <f t="shared" si="4"/>
        <v/>
      </c>
      <c r="M181" s="505"/>
      <c r="N181" s="506"/>
      <c r="O181" s="507"/>
    </row>
    <row r="182" spans="1:15" x14ac:dyDescent="0.15">
      <c r="A182" s="4">
        <v>149</v>
      </c>
      <c r="B182" s="13"/>
      <c r="C182" s="30"/>
      <c r="D182" s="514"/>
      <c r="E182" s="515"/>
      <c r="F182" s="515"/>
      <c r="G182" s="515"/>
      <c r="H182" s="516"/>
      <c r="I182" s="14"/>
      <c r="J182" s="31"/>
      <c r="K182" s="15"/>
      <c r="L182" s="170" t="str">
        <f t="shared" si="4"/>
        <v/>
      </c>
      <c r="M182" s="505"/>
      <c r="N182" s="506"/>
      <c r="O182" s="507"/>
    </row>
    <row r="183" spans="1:15" x14ac:dyDescent="0.15">
      <c r="A183" s="4">
        <v>150</v>
      </c>
      <c r="B183" s="13"/>
      <c r="C183" s="30"/>
      <c r="D183" s="514"/>
      <c r="E183" s="515"/>
      <c r="F183" s="515"/>
      <c r="G183" s="515"/>
      <c r="H183" s="516"/>
      <c r="I183" s="14"/>
      <c r="J183" s="31"/>
      <c r="K183" s="15"/>
      <c r="L183" s="170" t="str">
        <f t="shared" si="4"/>
        <v/>
      </c>
      <c r="M183" s="505"/>
      <c r="N183" s="506"/>
      <c r="O183" s="507"/>
    </row>
    <row r="184" spans="1:15" x14ac:dyDescent="0.15">
      <c r="A184" s="4">
        <v>151</v>
      </c>
      <c r="B184" s="13"/>
      <c r="C184" s="30"/>
      <c r="D184" s="514"/>
      <c r="E184" s="515"/>
      <c r="F184" s="515"/>
      <c r="G184" s="515"/>
      <c r="H184" s="516"/>
      <c r="I184" s="14"/>
      <c r="J184" s="31"/>
      <c r="K184" s="15"/>
      <c r="L184" s="170" t="str">
        <f t="shared" si="4"/>
        <v/>
      </c>
      <c r="M184" s="505"/>
      <c r="N184" s="506"/>
      <c r="O184" s="507"/>
    </row>
    <row r="185" spans="1:15" x14ac:dyDescent="0.15">
      <c r="A185" s="4">
        <v>152</v>
      </c>
      <c r="B185" s="13"/>
      <c r="C185" s="30"/>
      <c r="D185" s="514"/>
      <c r="E185" s="515"/>
      <c r="F185" s="515"/>
      <c r="G185" s="515"/>
      <c r="H185" s="516"/>
      <c r="I185" s="14"/>
      <c r="J185" s="31"/>
      <c r="K185" s="15"/>
      <c r="L185" s="170" t="str">
        <f t="shared" si="4"/>
        <v/>
      </c>
      <c r="M185" s="505"/>
      <c r="N185" s="506"/>
      <c r="O185" s="507"/>
    </row>
    <row r="186" spans="1:15" x14ac:dyDescent="0.15">
      <c r="A186" s="4">
        <v>153</v>
      </c>
      <c r="B186" s="13"/>
      <c r="C186" s="30"/>
      <c r="D186" s="514"/>
      <c r="E186" s="515"/>
      <c r="F186" s="515"/>
      <c r="G186" s="515"/>
      <c r="H186" s="516"/>
      <c r="I186" s="14"/>
      <c r="J186" s="31"/>
      <c r="K186" s="15"/>
      <c r="L186" s="170" t="str">
        <f t="shared" si="4"/>
        <v/>
      </c>
      <c r="M186" s="505"/>
      <c r="N186" s="506"/>
      <c r="O186" s="507"/>
    </row>
    <row r="187" spans="1:15" x14ac:dyDescent="0.15">
      <c r="A187" s="4">
        <v>154</v>
      </c>
      <c r="B187" s="13"/>
      <c r="C187" s="30"/>
      <c r="D187" s="514"/>
      <c r="E187" s="515"/>
      <c r="F187" s="515"/>
      <c r="G187" s="515"/>
      <c r="H187" s="516"/>
      <c r="I187" s="14"/>
      <c r="J187" s="31"/>
      <c r="K187" s="15"/>
      <c r="L187" s="170" t="str">
        <f t="shared" si="4"/>
        <v/>
      </c>
      <c r="M187" s="505"/>
      <c r="N187" s="506"/>
      <c r="O187" s="507"/>
    </row>
    <row r="188" spans="1:15" x14ac:dyDescent="0.15">
      <c r="A188" s="4">
        <v>155</v>
      </c>
      <c r="B188" s="13"/>
      <c r="C188" s="30"/>
      <c r="D188" s="514"/>
      <c r="E188" s="515"/>
      <c r="F188" s="515"/>
      <c r="G188" s="515"/>
      <c r="H188" s="516"/>
      <c r="I188" s="14"/>
      <c r="J188" s="31"/>
      <c r="K188" s="15"/>
      <c r="L188" s="170" t="str">
        <f t="shared" si="4"/>
        <v/>
      </c>
      <c r="M188" s="505"/>
      <c r="N188" s="506"/>
      <c r="O188" s="507"/>
    </row>
    <row r="189" spans="1:15" x14ac:dyDescent="0.15">
      <c r="A189" s="4">
        <v>156</v>
      </c>
      <c r="B189" s="13"/>
      <c r="C189" s="30"/>
      <c r="D189" s="514"/>
      <c r="E189" s="515"/>
      <c r="F189" s="515"/>
      <c r="G189" s="515"/>
      <c r="H189" s="516"/>
      <c r="I189" s="14"/>
      <c r="J189" s="31"/>
      <c r="K189" s="15"/>
      <c r="L189" s="170" t="str">
        <f t="shared" si="4"/>
        <v/>
      </c>
      <c r="M189" s="505"/>
      <c r="N189" s="506"/>
      <c r="O189" s="507"/>
    </row>
    <row r="190" spans="1:15" x14ac:dyDescent="0.15">
      <c r="A190" s="4">
        <v>157</v>
      </c>
      <c r="B190" s="13"/>
      <c r="C190" s="30"/>
      <c r="D190" s="514"/>
      <c r="E190" s="515"/>
      <c r="F190" s="515"/>
      <c r="G190" s="515"/>
      <c r="H190" s="516"/>
      <c r="I190" s="14"/>
      <c r="J190" s="31"/>
      <c r="K190" s="15"/>
      <c r="L190" s="170" t="str">
        <f t="shared" si="4"/>
        <v/>
      </c>
      <c r="M190" s="505"/>
      <c r="N190" s="506"/>
      <c r="O190" s="507"/>
    </row>
    <row r="191" spans="1:15" x14ac:dyDescent="0.15">
      <c r="A191" s="4">
        <v>158</v>
      </c>
      <c r="B191" s="13"/>
      <c r="C191" s="30"/>
      <c r="D191" s="514"/>
      <c r="E191" s="515"/>
      <c r="F191" s="515"/>
      <c r="G191" s="515"/>
      <c r="H191" s="516"/>
      <c r="I191" s="14"/>
      <c r="J191" s="31"/>
      <c r="K191" s="15"/>
      <c r="L191" s="170" t="str">
        <f t="shared" si="4"/>
        <v/>
      </c>
      <c r="M191" s="505"/>
      <c r="N191" s="506"/>
      <c r="O191" s="507"/>
    </row>
    <row r="192" spans="1:15" x14ac:dyDescent="0.15">
      <c r="A192" s="4">
        <v>159</v>
      </c>
      <c r="B192" s="13"/>
      <c r="C192" s="30"/>
      <c r="D192" s="514"/>
      <c r="E192" s="515"/>
      <c r="F192" s="515"/>
      <c r="G192" s="515"/>
      <c r="H192" s="516"/>
      <c r="I192" s="14"/>
      <c r="J192" s="31"/>
      <c r="K192" s="15"/>
      <c r="L192" s="170" t="str">
        <f t="shared" si="4"/>
        <v/>
      </c>
      <c r="M192" s="505"/>
      <c r="N192" s="506"/>
      <c r="O192" s="507"/>
    </row>
    <row r="193" spans="1:15" ht="14.25" thickBot="1" x14ac:dyDescent="0.2">
      <c r="A193" s="4">
        <v>160</v>
      </c>
      <c r="B193" s="17"/>
      <c r="C193" s="30"/>
      <c r="D193" s="514"/>
      <c r="E193" s="515"/>
      <c r="F193" s="515"/>
      <c r="G193" s="515"/>
      <c r="H193" s="516"/>
      <c r="I193" s="18"/>
      <c r="J193" s="31"/>
      <c r="K193" s="19"/>
      <c r="L193" s="170" t="str">
        <f t="shared" si="4"/>
        <v/>
      </c>
      <c r="M193" s="505"/>
      <c r="N193" s="506"/>
      <c r="O193" s="507"/>
    </row>
    <row r="194" spans="1:15" ht="14.25" thickBot="1" x14ac:dyDescent="0.2">
      <c r="B194" s="39" t="s">
        <v>71</v>
      </c>
      <c r="C194" s="35"/>
      <c r="D194" s="35"/>
      <c r="E194" s="35"/>
      <c r="F194" s="35"/>
      <c r="G194" s="35"/>
      <c r="H194" s="35"/>
      <c r="I194" s="6"/>
      <c r="J194" s="6" t="s">
        <v>61</v>
      </c>
      <c r="K194" s="10" t="s">
        <v>61</v>
      </c>
      <c r="L194" s="283">
        <f>SUM(L162:L193)</f>
        <v>0</v>
      </c>
      <c r="M194" s="35"/>
      <c r="N194" s="35"/>
      <c r="O194" s="3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65">
    <mergeCell ref="K160:K161"/>
    <mergeCell ref="L160:L161"/>
    <mergeCell ref="M160:O161"/>
    <mergeCell ref="B160:B161"/>
    <mergeCell ref="C160:C161"/>
    <mergeCell ref="D160:H161"/>
    <mergeCell ref="I160:I161"/>
    <mergeCell ref="J160:J161"/>
    <mergeCell ref="B121:B122"/>
    <mergeCell ref="C121:C122"/>
    <mergeCell ref="D121:H122"/>
    <mergeCell ref="I121:I122"/>
    <mergeCell ref="C158:K158"/>
    <mergeCell ref="J121:J122"/>
    <mergeCell ref="K121:K122"/>
    <mergeCell ref="L121:L122"/>
    <mergeCell ref="M121:O122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35:H135"/>
    <mergeCell ref="D136:H136"/>
    <mergeCell ref="D137:H137"/>
    <mergeCell ref="B43:B44"/>
    <mergeCell ref="C43:C44"/>
    <mergeCell ref="D43:H44"/>
    <mergeCell ref="I43:I44"/>
    <mergeCell ref="J43:J44"/>
    <mergeCell ref="D64:H64"/>
    <mergeCell ref="D65:H65"/>
    <mergeCell ref="D66:H66"/>
    <mergeCell ref="D67:H67"/>
    <mergeCell ref="D85:H85"/>
    <mergeCell ref="D86:H86"/>
    <mergeCell ref="D87:H87"/>
    <mergeCell ref="D88:H88"/>
    <mergeCell ref="D89:H89"/>
    <mergeCell ref="D73:H73"/>
    <mergeCell ref="D74:H74"/>
    <mergeCell ref="D75:H75"/>
    <mergeCell ref="D76:H76"/>
    <mergeCell ref="D84:H84"/>
    <mergeCell ref="D95:H95"/>
    <mergeCell ref="L43:L44"/>
    <mergeCell ref="L82:L83"/>
    <mergeCell ref="M82:O83"/>
    <mergeCell ref="C80:K80"/>
    <mergeCell ref="B82:B83"/>
    <mergeCell ref="C82:C83"/>
    <mergeCell ref="D82:H83"/>
    <mergeCell ref="I82:I83"/>
    <mergeCell ref="J82:J83"/>
    <mergeCell ref="K82:K83"/>
    <mergeCell ref="D48:H48"/>
    <mergeCell ref="D49:H49"/>
    <mergeCell ref="D50:H50"/>
    <mergeCell ref="D51:H51"/>
    <mergeCell ref="D52:H52"/>
    <mergeCell ref="D61:H61"/>
    <mergeCell ref="D62:H62"/>
    <mergeCell ref="D68:H68"/>
    <mergeCell ref="D69:H69"/>
    <mergeCell ref="D70:H70"/>
    <mergeCell ref="D71:H71"/>
    <mergeCell ref="D72:H72"/>
    <mergeCell ref="D63:H63"/>
    <mergeCell ref="M45:O45"/>
    <mergeCell ref="L4:L5"/>
    <mergeCell ref="M4:O5"/>
    <mergeCell ref="C2:K2"/>
    <mergeCell ref="B4:B5"/>
    <mergeCell ref="C4:C5"/>
    <mergeCell ref="D4:H5"/>
    <mergeCell ref="I4:I5"/>
    <mergeCell ref="J4:J5"/>
    <mergeCell ref="K4:K5"/>
    <mergeCell ref="D11:H11"/>
    <mergeCell ref="D12:H12"/>
    <mergeCell ref="D13:H13"/>
    <mergeCell ref="D14:H14"/>
    <mergeCell ref="D15:H15"/>
    <mergeCell ref="D6:H6"/>
    <mergeCell ref="D7:H7"/>
    <mergeCell ref="D8:H8"/>
    <mergeCell ref="D9:H9"/>
    <mergeCell ref="D10:H10"/>
    <mergeCell ref="D21:H21"/>
    <mergeCell ref="D22:H22"/>
    <mergeCell ref="D23:H23"/>
    <mergeCell ref="D24:H24"/>
    <mergeCell ref="D25:H25"/>
    <mergeCell ref="D16:H16"/>
    <mergeCell ref="D17:H17"/>
    <mergeCell ref="D18:H18"/>
    <mergeCell ref="D19:H19"/>
    <mergeCell ref="D20:H20"/>
    <mergeCell ref="D31:H31"/>
    <mergeCell ref="D32:H32"/>
    <mergeCell ref="D33:H33"/>
    <mergeCell ref="D34:H34"/>
    <mergeCell ref="D35:H35"/>
    <mergeCell ref="D26:H26"/>
    <mergeCell ref="D27:H27"/>
    <mergeCell ref="D28:H28"/>
    <mergeCell ref="D29:H29"/>
    <mergeCell ref="D30:H30"/>
    <mergeCell ref="D36:H36"/>
    <mergeCell ref="D37:H37"/>
    <mergeCell ref="D45:H45"/>
    <mergeCell ref="D46:H46"/>
    <mergeCell ref="D47:H47"/>
    <mergeCell ref="C41:K41"/>
    <mergeCell ref="D58:H58"/>
    <mergeCell ref="D59:H59"/>
    <mergeCell ref="D60:H60"/>
    <mergeCell ref="D53:H53"/>
    <mergeCell ref="D54:H54"/>
    <mergeCell ref="D55:H55"/>
    <mergeCell ref="D56:H56"/>
    <mergeCell ref="D57:H57"/>
    <mergeCell ref="K43:K44"/>
    <mergeCell ref="D96:H96"/>
    <mergeCell ref="D97:H97"/>
    <mergeCell ref="D98:H98"/>
    <mergeCell ref="D99:H99"/>
    <mergeCell ref="D90:H90"/>
    <mergeCell ref="D91:H91"/>
    <mergeCell ref="D92:H92"/>
    <mergeCell ref="D93:H93"/>
    <mergeCell ref="D94:H94"/>
    <mergeCell ref="D105:H105"/>
    <mergeCell ref="D106:H106"/>
    <mergeCell ref="D107:H107"/>
    <mergeCell ref="D108:H108"/>
    <mergeCell ref="D109:H109"/>
    <mergeCell ref="D100:H100"/>
    <mergeCell ref="D101:H101"/>
    <mergeCell ref="D102:H102"/>
    <mergeCell ref="D103:H103"/>
    <mergeCell ref="D104:H104"/>
    <mergeCell ref="D115:H115"/>
    <mergeCell ref="D123:H123"/>
    <mergeCell ref="D124:H124"/>
    <mergeCell ref="D125:H125"/>
    <mergeCell ref="D126:H126"/>
    <mergeCell ref="D110:H110"/>
    <mergeCell ref="D111:H111"/>
    <mergeCell ref="D112:H112"/>
    <mergeCell ref="D113:H113"/>
    <mergeCell ref="D114:H114"/>
    <mergeCell ref="C119:K119"/>
    <mergeCell ref="D144:H144"/>
    <mergeCell ref="D145:H145"/>
    <mergeCell ref="D146:H146"/>
    <mergeCell ref="D147:H147"/>
    <mergeCell ref="D138:H138"/>
    <mergeCell ref="D139:H139"/>
    <mergeCell ref="D140:H140"/>
    <mergeCell ref="D141:H141"/>
    <mergeCell ref="D142:H142"/>
    <mergeCell ref="M15:O15"/>
    <mergeCell ref="M16:O16"/>
    <mergeCell ref="M17:O17"/>
    <mergeCell ref="D185:H185"/>
    <mergeCell ref="D186:H186"/>
    <mergeCell ref="D187:H187"/>
    <mergeCell ref="D188:H188"/>
    <mergeCell ref="D189:H189"/>
    <mergeCell ref="D180:H180"/>
    <mergeCell ref="D181:H181"/>
    <mergeCell ref="D182:H182"/>
    <mergeCell ref="D183:H183"/>
    <mergeCell ref="D184:H184"/>
    <mergeCell ref="D175:H175"/>
    <mergeCell ref="D176:H176"/>
    <mergeCell ref="D177:H177"/>
    <mergeCell ref="D178:H178"/>
    <mergeCell ref="D179:H179"/>
    <mergeCell ref="D170:H170"/>
    <mergeCell ref="D171:H171"/>
    <mergeCell ref="D172:H172"/>
    <mergeCell ref="D173:H173"/>
    <mergeCell ref="D174:H174"/>
    <mergeCell ref="D165:H16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8:O18"/>
    <mergeCell ref="M19:O19"/>
    <mergeCell ref="M20:O20"/>
    <mergeCell ref="M21:O21"/>
    <mergeCell ref="M22:O22"/>
    <mergeCell ref="D190:H190"/>
    <mergeCell ref="D191:H191"/>
    <mergeCell ref="D192:H192"/>
    <mergeCell ref="D193:H193"/>
    <mergeCell ref="D166:H166"/>
    <mergeCell ref="D167:H167"/>
    <mergeCell ref="D168:H168"/>
    <mergeCell ref="D169:H169"/>
    <mergeCell ref="D153:H153"/>
    <mergeCell ref="D154:H154"/>
    <mergeCell ref="D162:H162"/>
    <mergeCell ref="D163:H163"/>
    <mergeCell ref="D164:H164"/>
    <mergeCell ref="D148:H148"/>
    <mergeCell ref="D149:H149"/>
    <mergeCell ref="D150:H150"/>
    <mergeCell ref="D151:H151"/>
    <mergeCell ref="D152:H152"/>
    <mergeCell ref="D143:H143"/>
    <mergeCell ref="M28:O28"/>
    <mergeCell ref="M29:O29"/>
    <mergeCell ref="M30:O30"/>
    <mergeCell ref="M31:O31"/>
    <mergeCell ref="M32:O32"/>
    <mergeCell ref="M23:O23"/>
    <mergeCell ref="M24:O24"/>
    <mergeCell ref="M25:O25"/>
    <mergeCell ref="M26:O26"/>
    <mergeCell ref="M27:O27"/>
    <mergeCell ref="M46:O46"/>
    <mergeCell ref="M47:O47"/>
    <mergeCell ref="M48:O48"/>
    <mergeCell ref="M49:O49"/>
    <mergeCell ref="M33:O33"/>
    <mergeCell ref="M34:O34"/>
    <mergeCell ref="M35:O35"/>
    <mergeCell ref="M36:O36"/>
    <mergeCell ref="M37:O37"/>
    <mergeCell ref="M43:O44"/>
    <mergeCell ref="M55:O55"/>
    <mergeCell ref="M56:O56"/>
    <mergeCell ref="M57:O57"/>
    <mergeCell ref="M58:O58"/>
    <mergeCell ref="M59:O59"/>
    <mergeCell ref="M50:O50"/>
    <mergeCell ref="M51:O51"/>
    <mergeCell ref="M52:O52"/>
    <mergeCell ref="M53:O53"/>
    <mergeCell ref="M54:O54"/>
    <mergeCell ref="M65:O65"/>
    <mergeCell ref="M66:O66"/>
    <mergeCell ref="M67:O67"/>
    <mergeCell ref="M68:O68"/>
    <mergeCell ref="M69:O69"/>
    <mergeCell ref="M60:O60"/>
    <mergeCell ref="M61:O61"/>
    <mergeCell ref="M62:O62"/>
    <mergeCell ref="M63:O63"/>
    <mergeCell ref="M64:O64"/>
    <mergeCell ref="M75:O75"/>
    <mergeCell ref="M76:O76"/>
    <mergeCell ref="M84:O84"/>
    <mergeCell ref="M85:O85"/>
    <mergeCell ref="M86:O86"/>
    <mergeCell ref="M70:O70"/>
    <mergeCell ref="M71:O71"/>
    <mergeCell ref="M72:O72"/>
    <mergeCell ref="M73:O73"/>
    <mergeCell ref="M74:O74"/>
    <mergeCell ref="M92:O92"/>
    <mergeCell ref="M93:O93"/>
    <mergeCell ref="M94:O94"/>
    <mergeCell ref="M95:O95"/>
    <mergeCell ref="M96:O96"/>
    <mergeCell ref="M87:O87"/>
    <mergeCell ref="M88:O88"/>
    <mergeCell ref="M89:O89"/>
    <mergeCell ref="M90:O90"/>
    <mergeCell ref="M91:O91"/>
    <mergeCell ref="M102:O102"/>
    <mergeCell ref="M103:O103"/>
    <mergeCell ref="M104:O104"/>
    <mergeCell ref="M105:O105"/>
    <mergeCell ref="M106:O106"/>
    <mergeCell ref="M97:O97"/>
    <mergeCell ref="M98:O98"/>
    <mergeCell ref="M99:O99"/>
    <mergeCell ref="M100:O100"/>
    <mergeCell ref="M101:O101"/>
    <mergeCell ref="M112:O112"/>
    <mergeCell ref="M113:O113"/>
    <mergeCell ref="M114:O114"/>
    <mergeCell ref="M115:O115"/>
    <mergeCell ref="M123:O123"/>
    <mergeCell ref="M107:O107"/>
    <mergeCell ref="M108:O108"/>
    <mergeCell ref="M109:O109"/>
    <mergeCell ref="M110:O110"/>
    <mergeCell ref="M111:O111"/>
    <mergeCell ref="M129:O129"/>
    <mergeCell ref="M130:O130"/>
    <mergeCell ref="M131:O131"/>
    <mergeCell ref="M132:O132"/>
    <mergeCell ref="M133:O133"/>
    <mergeCell ref="M124:O124"/>
    <mergeCell ref="M125:O125"/>
    <mergeCell ref="M126:O126"/>
    <mergeCell ref="M127:O127"/>
    <mergeCell ref="M128:O128"/>
    <mergeCell ref="M139:O139"/>
    <mergeCell ref="M140:O140"/>
    <mergeCell ref="M141:O141"/>
    <mergeCell ref="M142:O142"/>
    <mergeCell ref="M143:O143"/>
    <mergeCell ref="M134:O134"/>
    <mergeCell ref="M135:O135"/>
    <mergeCell ref="M136:O136"/>
    <mergeCell ref="M137:O137"/>
    <mergeCell ref="M138:O138"/>
    <mergeCell ref="M149:O149"/>
    <mergeCell ref="M150:O150"/>
    <mergeCell ref="M151:O151"/>
    <mergeCell ref="M152:O152"/>
    <mergeCell ref="M153:O153"/>
    <mergeCell ref="M144:O144"/>
    <mergeCell ref="M145:O145"/>
    <mergeCell ref="M146:O146"/>
    <mergeCell ref="M147:O147"/>
    <mergeCell ref="M148:O148"/>
    <mergeCell ref="M166:O166"/>
    <mergeCell ref="M167:O167"/>
    <mergeCell ref="M168:O168"/>
    <mergeCell ref="M169:O169"/>
    <mergeCell ref="M170:O170"/>
    <mergeCell ref="M154:O154"/>
    <mergeCell ref="M162:O162"/>
    <mergeCell ref="M163:O163"/>
    <mergeCell ref="M164:O164"/>
    <mergeCell ref="M165:O165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91:O191"/>
    <mergeCell ref="M192:O192"/>
    <mergeCell ref="M193:O193"/>
    <mergeCell ref="M186:O186"/>
    <mergeCell ref="M187:O187"/>
    <mergeCell ref="M188:O188"/>
    <mergeCell ref="M189:O189"/>
    <mergeCell ref="M190:O190"/>
    <mergeCell ref="M181:O181"/>
    <mergeCell ref="M182:O182"/>
    <mergeCell ref="M183:O183"/>
    <mergeCell ref="M184:O184"/>
    <mergeCell ref="M185:O185"/>
  </mergeCells>
  <phoneticPr fontId="6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99"/>
  <sheetViews>
    <sheetView showGridLines="0" zoomScaleNormal="10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</cols>
  <sheetData>
    <row r="1" spans="1:22" ht="17.25" customHeight="1" x14ac:dyDescent="0.15">
      <c r="A1" s="43" t="s">
        <v>114</v>
      </c>
    </row>
    <row r="2" spans="1:22" ht="14.25" x14ac:dyDescent="0.15">
      <c r="B2" s="4" t="s">
        <v>44</v>
      </c>
      <c r="C2" s="497" t="s">
        <v>154</v>
      </c>
      <c r="D2" s="498"/>
      <c r="E2" s="498"/>
      <c r="F2" s="498"/>
      <c r="G2" s="498"/>
      <c r="H2" s="498"/>
      <c r="I2" s="498"/>
      <c r="J2" s="498"/>
      <c r="K2" s="499"/>
    </row>
    <row r="3" spans="1:22" ht="6.75" customHeight="1" x14ac:dyDescent="0.15">
      <c r="S3" s="4" t="s">
        <v>39</v>
      </c>
      <c r="T3" s="4" t="s">
        <v>40</v>
      </c>
      <c r="V3" s="4" t="s">
        <v>1</v>
      </c>
    </row>
    <row r="4" spans="1:22" x14ac:dyDescent="0.15">
      <c r="A4" s="5" t="s">
        <v>37</v>
      </c>
      <c r="B4" s="519" t="s">
        <v>39</v>
      </c>
      <c r="C4" s="521" t="s">
        <v>40</v>
      </c>
      <c r="D4" s="508" t="s">
        <v>43</v>
      </c>
      <c r="E4" s="509"/>
      <c r="F4" s="509"/>
      <c r="G4" s="509"/>
      <c r="H4" s="510"/>
      <c r="I4" s="519" t="s">
        <v>0</v>
      </c>
      <c r="J4" s="519" t="s">
        <v>1</v>
      </c>
      <c r="K4" s="517" t="s">
        <v>41</v>
      </c>
      <c r="L4" s="517" t="s">
        <v>14</v>
      </c>
      <c r="M4" s="508" t="s">
        <v>42</v>
      </c>
      <c r="N4" s="509"/>
      <c r="O4" s="510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520"/>
      <c r="C5" s="522"/>
      <c r="D5" s="511"/>
      <c r="E5" s="512"/>
      <c r="F5" s="512"/>
      <c r="G5" s="512"/>
      <c r="H5" s="513"/>
      <c r="I5" s="520"/>
      <c r="J5" s="520"/>
      <c r="K5" s="518"/>
      <c r="L5" s="518"/>
      <c r="M5" s="511"/>
      <c r="N5" s="512"/>
      <c r="O5" s="513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 t="s">
        <v>47</v>
      </c>
      <c r="D6" s="514"/>
      <c r="E6" s="515"/>
      <c r="F6" s="515"/>
      <c r="G6" s="515"/>
      <c r="H6" s="516"/>
      <c r="I6" s="14"/>
      <c r="J6" s="31"/>
      <c r="K6" s="15"/>
      <c r="L6" s="170" t="str">
        <f>IF(I6*K6=0,"",ROUND(I6*K6,0))</f>
        <v/>
      </c>
      <c r="M6" s="505"/>
      <c r="N6" s="506"/>
      <c r="O6" s="507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514"/>
      <c r="E7" s="515"/>
      <c r="F7" s="515"/>
      <c r="G7" s="515"/>
      <c r="H7" s="516"/>
      <c r="I7" s="14"/>
      <c r="J7" s="31"/>
      <c r="K7" s="15"/>
      <c r="L7" s="170" t="str">
        <f t="shared" ref="L7:L37" si="0">IF(I7*K7=0,"",ROUND(I7*K7,0))</f>
        <v/>
      </c>
      <c r="M7" s="505"/>
      <c r="N7" s="506"/>
      <c r="O7" s="507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514"/>
      <c r="E8" s="515"/>
      <c r="F8" s="515"/>
      <c r="G8" s="515"/>
      <c r="H8" s="516"/>
      <c r="I8" s="14"/>
      <c r="J8" s="31"/>
      <c r="K8" s="15"/>
      <c r="L8" s="170" t="str">
        <f t="shared" si="0"/>
        <v/>
      </c>
      <c r="M8" s="505"/>
      <c r="N8" s="506"/>
      <c r="O8" s="507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514"/>
      <c r="E9" s="515"/>
      <c r="F9" s="515"/>
      <c r="G9" s="515"/>
      <c r="H9" s="516"/>
      <c r="I9" s="14"/>
      <c r="J9" s="31"/>
      <c r="K9" s="15"/>
      <c r="L9" s="170" t="str">
        <f t="shared" si="0"/>
        <v/>
      </c>
      <c r="M9" s="505"/>
      <c r="N9" s="506"/>
      <c r="O9" s="507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514"/>
      <c r="E10" s="515"/>
      <c r="F10" s="515"/>
      <c r="G10" s="515"/>
      <c r="H10" s="516"/>
      <c r="I10" s="14"/>
      <c r="J10" s="31"/>
      <c r="K10" s="15"/>
      <c r="L10" s="170" t="str">
        <f t="shared" si="0"/>
        <v/>
      </c>
      <c r="M10" s="505"/>
      <c r="N10" s="506"/>
      <c r="O10" s="507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514"/>
      <c r="E11" s="515"/>
      <c r="F11" s="515"/>
      <c r="G11" s="515"/>
      <c r="H11" s="516"/>
      <c r="I11" s="14"/>
      <c r="J11" s="31"/>
      <c r="K11" s="15"/>
      <c r="L11" s="170" t="str">
        <f t="shared" si="0"/>
        <v/>
      </c>
      <c r="M11" s="505"/>
      <c r="N11" s="506"/>
      <c r="O11" s="507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514"/>
      <c r="E12" s="515"/>
      <c r="F12" s="515"/>
      <c r="G12" s="515"/>
      <c r="H12" s="516"/>
      <c r="I12" s="14"/>
      <c r="J12" s="31"/>
      <c r="K12" s="15"/>
      <c r="L12" s="170" t="str">
        <f t="shared" si="0"/>
        <v/>
      </c>
      <c r="M12" s="505"/>
      <c r="N12" s="506"/>
      <c r="O12" s="507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514"/>
      <c r="E13" s="515"/>
      <c r="F13" s="515"/>
      <c r="G13" s="515"/>
      <c r="H13" s="516"/>
      <c r="I13" s="14"/>
      <c r="J13" s="31"/>
      <c r="K13" s="15"/>
      <c r="L13" s="170" t="str">
        <f t="shared" si="0"/>
        <v/>
      </c>
      <c r="M13" s="505"/>
      <c r="N13" s="506"/>
      <c r="O13" s="507"/>
      <c r="V13" s="4" t="s">
        <v>103</v>
      </c>
    </row>
    <row r="14" spans="1:22" x14ac:dyDescent="0.15">
      <c r="A14" s="4">
        <v>9</v>
      </c>
      <c r="B14" s="13"/>
      <c r="C14" s="30"/>
      <c r="D14" s="514"/>
      <c r="E14" s="515"/>
      <c r="F14" s="515"/>
      <c r="G14" s="515"/>
      <c r="H14" s="516"/>
      <c r="I14" s="14"/>
      <c r="J14" s="31"/>
      <c r="K14" s="15"/>
      <c r="L14" s="170" t="str">
        <f t="shared" si="0"/>
        <v/>
      </c>
      <c r="M14" s="505"/>
      <c r="N14" s="506"/>
      <c r="O14" s="507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514"/>
      <c r="E15" s="515"/>
      <c r="F15" s="515"/>
      <c r="G15" s="515"/>
      <c r="H15" s="516"/>
      <c r="I15" s="14"/>
      <c r="J15" s="31"/>
      <c r="K15" s="15"/>
      <c r="L15" s="170" t="str">
        <f t="shared" si="0"/>
        <v/>
      </c>
      <c r="M15" s="505"/>
      <c r="N15" s="506"/>
      <c r="O15" s="507"/>
      <c r="T15" s="8"/>
    </row>
    <row r="16" spans="1:22" x14ac:dyDescent="0.15">
      <c r="A16" s="4">
        <v>11</v>
      </c>
      <c r="B16" s="13"/>
      <c r="C16" s="30"/>
      <c r="D16" s="514"/>
      <c r="E16" s="515"/>
      <c r="F16" s="515"/>
      <c r="G16" s="515"/>
      <c r="H16" s="516"/>
      <c r="I16" s="14"/>
      <c r="J16" s="31"/>
      <c r="K16" s="15"/>
      <c r="L16" s="170" t="str">
        <f t="shared" si="0"/>
        <v/>
      </c>
      <c r="M16" s="505"/>
      <c r="N16" s="506"/>
      <c r="O16" s="507"/>
      <c r="T16" s="8"/>
    </row>
    <row r="17" spans="1:20" x14ac:dyDescent="0.15">
      <c r="A17" s="4">
        <v>12</v>
      </c>
      <c r="B17" s="13"/>
      <c r="C17" s="30"/>
      <c r="D17" s="514"/>
      <c r="E17" s="515"/>
      <c r="F17" s="515"/>
      <c r="G17" s="515"/>
      <c r="H17" s="516"/>
      <c r="I17" s="14"/>
      <c r="J17" s="31"/>
      <c r="K17" s="15"/>
      <c r="L17" s="170" t="str">
        <f t="shared" si="0"/>
        <v/>
      </c>
      <c r="M17" s="505"/>
      <c r="N17" s="506"/>
      <c r="O17" s="507"/>
      <c r="T17" s="8"/>
    </row>
    <row r="18" spans="1:20" x14ac:dyDescent="0.15">
      <c r="A18" s="4">
        <v>13</v>
      </c>
      <c r="B18" s="13"/>
      <c r="C18" s="30"/>
      <c r="D18" s="514"/>
      <c r="E18" s="515"/>
      <c r="F18" s="515"/>
      <c r="G18" s="515"/>
      <c r="H18" s="516"/>
      <c r="I18" s="14"/>
      <c r="J18" s="31"/>
      <c r="K18" s="15"/>
      <c r="L18" s="170" t="str">
        <f t="shared" si="0"/>
        <v/>
      </c>
      <c r="M18" s="505"/>
      <c r="N18" s="506"/>
      <c r="O18" s="507"/>
    </row>
    <row r="19" spans="1:20" x14ac:dyDescent="0.15">
      <c r="A19" s="4">
        <v>14</v>
      </c>
      <c r="B19" s="13"/>
      <c r="C19" s="30"/>
      <c r="D19" s="514"/>
      <c r="E19" s="515"/>
      <c r="F19" s="515"/>
      <c r="G19" s="515"/>
      <c r="H19" s="516"/>
      <c r="I19" s="14"/>
      <c r="J19" s="31"/>
      <c r="K19" s="15"/>
      <c r="L19" s="170" t="str">
        <f t="shared" si="0"/>
        <v/>
      </c>
      <c r="M19" s="505"/>
      <c r="N19" s="506"/>
      <c r="O19" s="507"/>
    </row>
    <row r="20" spans="1:20" x14ac:dyDescent="0.15">
      <c r="A20" s="4">
        <v>15</v>
      </c>
      <c r="B20" s="13"/>
      <c r="C20" s="30"/>
      <c r="D20" s="514"/>
      <c r="E20" s="515"/>
      <c r="F20" s="515"/>
      <c r="G20" s="515"/>
      <c r="H20" s="516"/>
      <c r="I20" s="14"/>
      <c r="J20" s="31"/>
      <c r="K20" s="15"/>
      <c r="L20" s="170" t="str">
        <f t="shared" si="0"/>
        <v/>
      </c>
      <c r="M20" s="505"/>
      <c r="N20" s="506"/>
      <c r="O20" s="507"/>
    </row>
    <row r="21" spans="1:20" x14ac:dyDescent="0.15">
      <c r="A21" s="4">
        <v>16</v>
      </c>
      <c r="B21" s="13"/>
      <c r="C21" s="30"/>
      <c r="D21" s="514"/>
      <c r="E21" s="515"/>
      <c r="F21" s="515"/>
      <c r="G21" s="515"/>
      <c r="H21" s="516"/>
      <c r="I21" s="14"/>
      <c r="J21" s="31"/>
      <c r="K21" s="15"/>
      <c r="L21" s="170" t="str">
        <f t="shared" si="0"/>
        <v/>
      </c>
      <c r="M21" s="505"/>
      <c r="N21" s="506"/>
      <c r="O21" s="507"/>
    </row>
    <row r="22" spans="1:20" x14ac:dyDescent="0.15">
      <c r="A22" s="4">
        <v>17</v>
      </c>
      <c r="B22" s="13"/>
      <c r="C22" s="30"/>
      <c r="D22" s="514"/>
      <c r="E22" s="515"/>
      <c r="F22" s="515"/>
      <c r="G22" s="515"/>
      <c r="H22" s="516"/>
      <c r="I22" s="14"/>
      <c r="J22" s="31"/>
      <c r="K22" s="15"/>
      <c r="L22" s="170" t="str">
        <f t="shared" si="0"/>
        <v/>
      </c>
      <c r="M22" s="505"/>
      <c r="N22" s="506"/>
      <c r="O22" s="507"/>
    </row>
    <row r="23" spans="1:20" x14ac:dyDescent="0.15">
      <c r="A23" s="4">
        <v>18</v>
      </c>
      <c r="B23" s="13"/>
      <c r="C23" s="30"/>
      <c r="D23" s="514"/>
      <c r="E23" s="515"/>
      <c r="F23" s="515"/>
      <c r="G23" s="515"/>
      <c r="H23" s="516"/>
      <c r="I23" s="14"/>
      <c r="J23" s="31"/>
      <c r="K23" s="15"/>
      <c r="L23" s="170" t="str">
        <f t="shared" si="0"/>
        <v/>
      </c>
      <c r="M23" s="505"/>
      <c r="N23" s="506"/>
      <c r="O23" s="507"/>
    </row>
    <row r="24" spans="1:20" x14ac:dyDescent="0.15">
      <c r="A24" s="4">
        <v>19</v>
      </c>
      <c r="B24" s="13"/>
      <c r="C24" s="30"/>
      <c r="D24" s="514"/>
      <c r="E24" s="515"/>
      <c r="F24" s="515"/>
      <c r="G24" s="515"/>
      <c r="H24" s="516"/>
      <c r="I24" s="14"/>
      <c r="J24" s="31"/>
      <c r="K24" s="15"/>
      <c r="L24" s="170" t="str">
        <f t="shared" si="0"/>
        <v/>
      </c>
      <c r="M24" s="505"/>
      <c r="N24" s="506"/>
      <c r="O24" s="507"/>
    </row>
    <row r="25" spans="1:20" x14ac:dyDescent="0.15">
      <c r="A25" s="4">
        <v>20</v>
      </c>
      <c r="B25" s="13"/>
      <c r="C25" s="30"/>
      <c r="D25" s="514"/>
      <c r="E25" s="515"/>
      <c r="F25" s="515"/>
      <c r="G25" s="515"/>
      <c r="H25" s="516"/>
      <c r="I25" s="14"/>
      <c r="J25" s="31"/>
      <c r="K25" s="15"/>
      <c r="L25" s="170" t="str">
        <f t="shared" si="0"/>
        <v/>
      </c>
      <c r="M25" s="505"/>
      <c r="N25" s="506"/>
      <c r="O25" s="507"/>
    </row>
    <row r="26" spans="1:20" x14ac:dyDescent="0.15">
      <c r="A26" s="4">
        <v>21</v>
      </c>
      <c r="B26" s="13"/>
      <c r="C26" s="30"/>
      <c r="D26" s="514"/>
      <c r="E26" s="515"/>
      <c r="F26" s="515"/>
      <c r="G26" s="515"/>
      <c r="H26" s="516"/>
      <c r="I26" s="14"/>
      <c r="J26" s="31"/>
      <c r="K26" s="15"/>
      <c r="L26" s="170" t="str">
        <f t="shared" si="0"/>
        <v/>
      </c>
      <c r="M26" s="505"/>
      <c r="N26" s="506"/>
      <c r="O26" s="507"/>
    </row>
    <row r="27" spans="1:20" x14ac:dyDescent="0.15">
      <c r="A27" s="4">
        <v>22</v>
      </c>
      <c r="B27" s="13"/>
      <c r="C27" s="30"/>
      <c r="D27" s="514"/>
      <c r="E27" s="515"/>
      <c r="F27" s="515"/>
      <c r="G27" s="515"/>
      <c r="H27" s="516"/>
      <c r="I27" s="14"/>
      <c r="J27" s="31"/>
      <c r="K27" s="15"/>
      <c r="L27" s="170" t="str">
        <f t="shared" si="0"/>
        <v/>
      </c>
      <c r="M27" s="505"/>
      <c r="N27" s="506"/>
      <c r="O27" s="507"/>
    </row>
    <row r="28" spans="1:20" x14ac:dyDescent="0.15">
      <c r="A28" s="4">
        <v>23</v>
      </c>
      <c r="B28" s="13"/>
      <c r="C28" s="30"/>
      <c r="D28" s="514"/>
      <c r="E28" s="515"/>
      <c r="F28" s="515"/>
      <c r="G28" s="515"/>
      <c r="H28" s="516"/>
      <c r="I28" s="14"/>
      <c r="J28" s="31"/>
      <c r="K28" s="15"/>
      <c r="L28" s="170" t="str">
        <f t="shared" si="0"/>
        <v/>
      </c>
      <c r="M28" s="505"/>
      <c r="N28" s="506"/>
      <c r="O28" s="507"/>
    </row>
    <row r="29" spans="1:20" x14ac:dyDescent="0.15">
      <c r="A29" s="4">
        <v>24</v>
      </c>
      <c r="B29" s="13"/>
      <c r="C29" s="30"/>
      <c r="D29" s="514"/>
      <c r="E29" s="515"/>
      <c r="F29" s="515"/>
      <c r="G29" s="515"/>
      <c r="H29" s="516"/>
      <c r="I29" s="14"/>
      <c r="J29" s="31"/>
      <c r="K29" s="15"/>
      <c r="L29" s="170" t="str">
        <f t="shared" si="0"/>
        <v/>
      </c>
      <c r="M29" s="505"/>
      <c r="N29" s="506"/>
      <c r="O29" s="507"/>
    </row>
    <row r="30" spans="1:20" x14ac:dyDescent="0.15">
      <c r="A30" s="4">
        <v>25</v>
      </c>
      <c r="B30" s="13"/>
      <c r="C30" s="30"/>
      <c r="D30" s="514"/>
      <c r="E30" s="515"/>
      <c r="F30" s="515"/>
      <c r="G30" s="515"/>
      <c r="H30" s="516"/>
      <c r="I30" s="14"/>
      <c r="J30" s="31"/>
      <c r="K30" s="15"/>
      <c r="L30" s="170" t="str">
        <f t="shared" si="0"/>
        <v/>
      </c>
      <c r="M30" s="505"/>
      <c r="N30" s="506"/>
      <c r="O30" s="507"/>
    </row>
    <row r="31" spans="1:20" x14ac:dyDescent="0.15">
      <c r="A31" s="4">
        <v>26</v>
      </c>
      <c r="B31" s="13"/>
      <c r="C31" s="30"/>
      <c r="D31" s="514"/>
      <c r="E31" s="515"/>
      <c r="F31" s="515"/>
      <c r="G31" s="515"/>
      <c r="H31" s="516"/>
      <c r="I31" s="14"/>
      <c r="J31" s="31"/>
      <c r="K31" s="15"/>
      <c r="L31" s="170" t="str">
        <f t="shared" si="0"/>
        <v/>
      </c>
      <c r="M31" s="505"/>
      <c r="N31" s="506"/>
      <c r="O31" s="507"/>
    </row>
    <row r="32" spans="1:20" x14ac:dyDescent="0.15">
      <c r="A32" s="4">
        <v>27</v>
      </c>
      <c r="B32" s="13"/>
      <c r="C32" s="30"/>
      <c r="D32" s="514"/>
      <c r="E32" s="515"/>
      <c r="F32" s="515"/>
      <c r="G32" s="515"/>
      <c r="H32" s="516"/>
      <c r="I32" s="14"/>
      <c r="J32" s="31"/>
      <c r="K32" s="15"/>
      <c r="L32" s="170" t="str">
        <f t="shared" si="0"/>
        <v/>
      </c>
      <c r="M32" s="505"/>
      <c r="N32" s="506"/>
      <c r="O32" s="507"/>
    </row>
    <row r="33" spans="1:15" x14ac:dyDescent="0.15">
      <c r="A33" s="4">
        <v>28</v>
      </c>
      <c r="B33" s="13"/>
      <c r="C33" s="30"/>
      <c r="D33" s="514"/>
      <c r="E33" s="515"/>
      <c r="F33" s="515"/>
      <c r="G33" s="515"/>
      <c r="H33" s="516"/>
      <c r="I33" s="14"/>
      <c r="J33" s="31"/>
      <c r="K33" s="15"/>
      <c r="L33" s="170" t="str">
        <f t="shared" si="0"/>
        <v/>
      </c>
      <c r="M33" s="505"/>
      <c r="N33" s="506"/>
      <c r="O33" s="507"/>
    </row>
    <row r="34" spans="1:15" x14ac:dyDescent="0.15">
      <c r="A34" s="4">
        <v>29</v>
      </c>
      <c r="B34" s="13"/>
      <c r="C34" s="30"/>
      <c r="D34" s="514"/>
      <c r="E34" s="515"/>
      <c r="F34" s="515"/>
      <c r="G34" s="515"/>
      <c r="H34" s="516"/>
      <c r="I34" s="14"/>
      <c r="J34" s="31"/>
      <c r="K34" s="15"/>
      <c r="L34" s="170" t="str">
        <f t="shared" si="0"/>
        <v/>
      </c>
      <c r="M34" s="505"/>
      <c r="N34" s="506"/>
      <c r="O34" s="507"/>
    </row>
    <row r="35" spans="1:15" x14ac:dyDescent="0.15">
      <c r="A35" s="4">
        <v>30</v>
      </c>
      <c r="B35" s="13"/>
      <c r="C35" s="30"/>
      <c r="D35" s="514"/>
      <c r="E35" s="515"/>
      <c r="F35" s="515"/>
      <c r="G35" s="515"/>
      <c r="H35" s="516"/>
      <c r="I35" s="14"/>
      <c r="J35" s="31"/>
      <c r="K35" s="15"/>
      <c r="L35" s="170" t="str">
        <f t="shared" si="0"/>
        <v/>
      </c>
      <c r="M35" s="505"/>
      <c r="N35" s="506"/>
      <c r="O35" s="507"/>
    </row>
    <row r="36" spans="1:15" x14ac:dyDescent="0.15">
      <c r="A36" s="4">
        <v>31</v>
      </c>
      <c r="B36" s="13"/>
      <c r="C36" s="30"/>
      <c r="D36" s="514"/>
      <c r="E36" s="515"/>
      <c r="F36" s="515"/>
      <c r="G36" s="515"/>
      <c r="H36" s="516"/>
      <c r="I36" s="14"/>
      <c r="J36" s="31"/>
      <c r="K36" s="15"/>
      <c r="L36" s="170" t="str">
        <f t="shared" si="0"/>
        <v/>
      </c>
      <c r="M36" s="505"/>
      <c r="N36" s="506"/>
      <c r="O36" s="507"/>
    </row>
    <row r="37" spans="1:15" ht="14.25" thickBot="1" x14ac:dyDescent="0.2">
      <c r="A37" s="4">
        <v>32</v>
      </c>
      <c r="B37" s="17"/>
      <c r="C37" s="30"/>
      <c r="D37" s="514"/>
      <c r="E37" s="515"/>
      <c r="F37" s="515"/>
      <c r="G37" s="515"/>
      <c r="H37" s="516"/>
      <c r="I37" s="18"/>
      <c r="J37" s="31"/>
      <c r="K37" s="19"/>
      <c r="L37" s="170" t="str">
        <f t="shared" si="0"/>
        <v/>
      </c>
      <c r="M37" s="505"/>
      <c r="N37" s="506"/>
      <c r="O37" s="507"/>
    </row>
    <row r="38" spans="1:15" ht="14.25" thickBot="1" x14ac:dyDescent="0.2">
      <c r="B38" s="39" t="s">
        <v>68</v>
      </c>
      <c r="C38" s="37"/>
      <c r="D38" s="37"/>
      <c r="E38" s="37"/>
      <c r="F38" s="37"/>
      <c r="G38" s="37"/>
      <c r="H38" s="37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37"/>
      <c r="N38" s="37"/>
      <c r="O38" s="38"/>
    </row>
    <row r="39" spans="1:15" x14ac:dyDescent="0.15">
      <c r="L39" s="284"/>
    </row>
    <row r="40" spans="1:15" x14ac:dyDescent="0.15">
      <c r="L40" s="284"/>
    </row>
    <row r="41" spans="1:15" ht="14.25" x14ac:dyDescent="0.15">
      <c r="B41" s="4" t="s">
        <v>44</v>
      </c>
      <c r="C41" s="497" t="s">
        <v>154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x14ac:dyDescent="0.15">
      <c r="A43" s="5" t="s">
        <v>37</v>
      </c>
      <c r="B43" s="519" t="s">
        <v>39</v>
      </c>
      <c r="C43" s="521" t="s">
        <v>40</v>
      </c>
      <c r="D43" s="508" t="s">
        <v>43</v>
      </c>
      <c r="E43" s="509"/>
      <c r="F43" s="509"/>
      <c r="G43" s="509"/>
      <c r="H43" s="510"/>
      <c r="I43" s="519" t="s">
        <v>0</v>
      </c>
      <c r="J43" s="519" t="s">
        <v>1</v>
      </c>
      <c r="K43" s="517" t="s">
        <v>41</v>
      </c>
      <c r="L43" s="523" t="s">
        <v>14</v>
      </c>
      <c r="M43" s="508" t="s">
        <v>42</v>
      </c>
      <c r="N43" s="509"/>
      <c r="O43" s="510"/>
    </row>
    <row r="44" spans="1:15" x14ac:dyDescent="0.15">
      <c r="A44" s="5" t="s">
        <v>38</v>
      </c>
      <c r="B44" s="520"/>
      <c r="C44" s="522"/>
      <c r="D44" s="511"/>
      <c r="E44" s="512"/>
      <c r="F44" s="512"/>
      <c r="G44" s="512"/>
      <c r="H44" s="513"/>
      <c r="I44" s="520"/>
      <c r="J44" s="520"/>
      <c r="K44" s="518"/>
      <c r="L44" s="524"/>
      <c r="M44" s="511"/>
      <c r="N44" s="512"/>
      <c r="O44" s="513"/>
    </row>
    <row r="45" spans="1:15" x14ac:dyDescent="0.15">
      <c r="A45" s="4">
        <v>33</v>
      </c>
      <c r="B45" s="16" t="s">
        <v>45</v>
      </c>
      <c r="C45" s="30"/>
      <c r="D45" s="514"/>
      <c r="E45" s="515"/>
      <c r="F45" s="515"/>
      <c r="G45" s="515"/>
      <c r="H45" s="516"/>
      <c r="I45" s="14"/>
      <c r="J45" s="31"/>
      <c r="K45" s="15"/>
      <c r="L45" s="170" t="str">
        <f t="shared" ref="L45:L76" si="1">IF(I45*K45=0,"",ROUND(I45*K45,0))</f>
        <v/>
      </c>
      <c r="M45" s="505"/>
      <c r="N45" s="506"/>
      <c r="O45" s="507"/>
    </row>
    <row r="46" spans="1:15" x14ac:dyDescent="0.15">
      <c r="A46" s="4">
        <v>34</v>
      </c>
      <c r="B46" s="13"/>
      <c r="C46" s="30"/>
      <c r="D46" s="514"/>
      <c r="E46" s="515"/>
      <c r="F46" s="515"/>
      <c r="G46" s="515"/>
      <c r="H46" s="516"/>
      <c r="I46" s="14"/>
      <c r="J46" s="31"/>
      <c r="K46" s="15"/>
      <c r="L46" s="170" t="str">
        <f t="shared" si="1"/>
        <v/>
      </c>
      <c r="M46" s="505"/>
      <c r="N46" s="506"/>
      <c r="O46" s="507"/>
    </row>
    <row r="47" spans="1:15" x14ac:dyDescent="0.15">
      <c r="A47" s="4">
        <v>35</v>
      </c>
      <c r="B47" s="13"/>
      <c r="C47" s="30"/>
      <c r="D47" s="514"/>
      <c r="E47" s="515"/>
      <c r="F47" s="515"/>
      <c r="G47" s="515"/>
      <c r="H47" s="516"/>
      <c r="I47" s="14"/>
      <c r="J47" s="31"/>
      <c r="K47" s="15"/>
      <c r="L47" s="170" t="str">
        <f t="shared" si="1"/>
        <v/>
      </c>
      <c r="M47" s="505"/>
      <c r="N47" s="506"/>
      <c r="O47" s="507"/>
    </row>
    <row r="48" spans="1:15" x14ac:dyDescent="0.15">
      <c r="A48" s="4">
        <v>36</v>
      </c>
      <c r="B48" s="13"/>
      <c r="C48" s="30"/>
      <c r="D48" s="514"/>
      <c r="E48" s="515"/>
      <c r="F48" s="515"/>
      <c r="G48" s="515"/>
      <c r="H48" s="516"/>
      <c r="I48" s="14"/>
      <c r="J48" s="31"/>
      <c r="K48" s="15"/>
      <c r="L48" s="170" t="str">
        <f t="shared" si="1"/>
        <v/>
      </c>
      <c r="M48" s="505"/>
      <c r="N48" s="506"/>
      <c r="O48" s="507"/>
    </row>
    <row r="49" spans="1:15" x14ac:dyDescent="0.15">
      <c r="A49" s="4">
        <v>37</v>
      </c>
      <c r="B49" s="13"/>
      <c r="C49" s="30"/>
      <c r="D49" s="514"/>
      <c r="E49" s="515"/>
      <c r="F49" s="515"/>
      <c r="G49" s="515"/>
      <c r="H49" s="516"/>
      <c r="I49" s="14"/>
      <c r="J49" s="31"/>
      <c r="K49" s="15"/>
      <c r="L49" s="170" t="str">
        <f t="shared" si="1"/>
        <v/>
      </c>
      <c r="M49" s="505"/>
      <c r="N49" s="506"/>
      <c r="O49" s="507"/>
    </row>
    <row r="50" spans="1:15" x14ac:dyDescent="0.15">
      <c r="A50" s="4">
        <v>38</v>
      </c>
      <c r="B50" s="13"/>
      <c r="C50" s="30"/>
      <c r="D50" s="514"/>
      <c r="E50" s="515"/>
      <c r="F50" s="515"/>
      <c r="G50" s="515"/>
      <c r="H50" s="516"/>
      <c r="I50" s="14"/>
      <c r="J50" s="31"/>
      <c r="K50" s="15"/>
      <c r="L50" s="170" t="str">
        <f t="shared" si="1"/>
        <v/>
      </c>
      <c r="M50" s="505"/>
      <c r="N50" s="506"/>
      <c r="O50" s="507"/>
    </row>
    <row r="51" spans="1:15" x14ac:dyDescent="0.15">
      <c r="A51" s="4">
        <v>39</v>
      </c>
      <c r="B51" s="13"/>
      <c r="C51" s="30"/>
      <c r="D51" s="514"/>
      <c r="E51" s="515"/>
      <c r="F51" s="515"/>
      <c r="G51" s="515"/>
      <c r="H51" s="516"/>
      <c r="I51" s="14"/>
      <c r="J51" s="31"/>
      <c r="K51" s="15"/>
      <c r="L51" s="170" t="str">
        <f t="shared" si="1"/>
        <v/>
      </c>
      <c r="M51" s="505"/>
      <c r="N51" s="506"/>
      <c r="O51" s="507"/>
    </row>
    <row r="52" spans="1:15" x14ac:dyDescent="0.15">
      <c r="A52" s="4">
        <v>40</v>
      </c>
      <c r="B52" s="13"/>
      <c r="C52" s="30"/>
      <c r="D52" s="514"/>
      <c r="E52" s="515"/>
      <c r="F52" s="515"/>
      <c r="G52" s="515"/>
      <c r="H52" s="516"/>
      <c r="I52" s="14"/>
      <c r="J52" s="31"/>
      <c r="K52" s="15"/>
      <c r="L52" s="170" t="str">
        <f t="shared" si="1"/>
        <v/>
      </c>
      <c r="M52" s="505"/>
      <c r="N52" s="506"/>
      <c r="O52" s="507"/>
    </row>
    <row r="53" spans="1:15" x14ac:dyDescent="0.15">
      <c r="A53" s="4">
        <v>41</v>
      </c>
      <c r="B53" s="13"/>
      <c r="C53" s="30"/>
      <c r="D53" s="514"/>
      <c r="E53" s="515"/>
      <c r="F53" s="515"/>
      <c r="G53" s="515"/>
      <c r="H53" s="516"/>
      <c r="I53" s="14"/>
      <c r="J53" s="31"/>
      <c r="K53" s="15"/>
      <c r="L53" s="170" t="str">
        <f t="shared" si="1"/>
        <v/>
      </c>
      <c r="M53" s="505"/>
      <c r="N53" s="506"/>
      <c r="O53" s="507"/>
    </row>
    <row r="54" spans="1:15" x14ac:dyDescent="0.15">
      <c r="A54" s="4">
        <v>42</v>
      </c>
      <c r="B54" s="13"/>
      <c r="C54" s="30"/>
      <c r="D54" s="514"/>
      <c r="E54" s="515"/>
      <c r="F54" s="515"/>
      <c r="G54" s="515"/>
      <c r="H54" s="516"/>
      <c r="I54" s="14"/>
      <c r="J54" s="31"/>
      <c r="K54" s="15"/>
      <c r="L54" s="170" t="str">
        <f t="shared" si="1"/>
        <v/>
      </c>
      <c r="M54" s="505"/>
      <c r="N54" s="506"/>
      <c r="O54" s="507"/>
    </row>
    <row r="55" spans="1:15" x14ac:dyDescent="0.15">
      <c r="A55" s="4">
        <v>43</v>
      </c>
      <c r="B55" s="13"/>
      <c r="C55" s="30"/>
      <c r="D55" s="514"/>
      <c r="E55" s="515"/>
      <c r="F55" s="515"/>
      <c r="G55" s="515"/>
      <c r="H55" s="516"/>
      <c r="I55" s="14"/>
      <c r="J55" s="31"/>
      <c r="K55" s="15"/>
      <c r="L55" s="170" t="str">
        <f t="shared" si="1"/>
        <v/>
      </c>
      <c r="M55" s="505"/>
      <c r="N55" s="506"/>
      <c r="O55" s="507"/>
    </row>
    <row r="56" spans="1:15" x14ac:dyDescent="0.15">
      <c r="A56" s="4">
        <v>44</v>
      </c>
      <c r="B56" s="13"/>
      <c r="C56" s="30"/>
      <c r="D56" s="514"/>
      <c r="E56" s="515"/>
      <c r="F56" s="515"/>
      <c r="G56" s="515"/>
      <c r="H56" s="516"/>
      <c r="I56" s="14"/>
      <c r="J56" s="31"/>
      <c r="K56" s="15"/>
      <c r="L56" s="170" t="str">
        <f t="shared" si="1"/>
        <v/>
      </c>
      <c r="M56" s="505"/>
      <c r="N56" s="506"/>
      <c r="O56" s="507"/>
    </row>
    <row r="57" spans="1:15" x14ac:dyDescent="0.15">
      <c r="A57" s="4">
        <v>45</v>
      </c>
      <c r="B57" s="13"/>
      <c r="C57" s="30"/>
      <c r="D57" s="514"/>
      <c r="E57" s="515"/>
      <c r="F57" s="515"/>
      <c r="G57" s="515"/>
      <c r="H57" s="516"/>
      <c r="I57" s="14"/>
      <c r="J57" s="31"/>
      <c r="K57" s="15"/>
      <c r="L57" s="170" t="str">
        <f t="shared" si="1"/>
        <v/>
      </c>
      <c r="M57" s="505"/>
      <c r="N57" s="506"/>
      <c r="O57" s="507"/>
    </row>
    <row r="58" spans="1:15" x14ac:dyDescent="0.15">
      <c r="A58" s="4">
        <v>46</v>
      </c>
      <c r="B58" s="13"/>
      <c r="C58" s="30"/>
      <c r="D58" s="514"/>
      <c r="E58" s="515"/>
      <c r="F58" s="515"/>
      <c r="G58" s="515"/>
      <c r="H58" s="516"/>
      <c r="I58" s="14"/>
      <c r="J58" s="31"/>
      <c r="K58" s="15"/>
      <c r="L58" s="170" t="str">
        <f t="shared" si="1"/>
        <v/>
      </c>
      <c r="M58" s="505"/>
      <c r="N58" s="506"/>
      <c r="O58" s="507"/>
    </row>
    <row r="59" spans="1:15" x14ac:dyDescent="0.15">
      <c r="A59" s="4">
        <v>47</v>
      </c>
      <c r="B59" s="13"/>
      <c r="C59" s="30"/>
      <c r="D59" s="514"/>
      <c r="E59" s="515"/>
      <c r="F59" s="515"/>
      <c r="G59" s="515"/>
      <c r="H59" s="516"/>
      <c r="I59" s="14"/>
      <c r="J59" s="31"/>
      <c r="K59" s="15"/>
      <c r="L59" s="170" t="str">
        <f t="shared" si="1"/>
        <v/>
      </c>
      <c r="M59" s="505"/>
      <c r="N59" s="506"/>
      <c r="O59" s="507"/>
    </row>
    <row r="60" spans="1:15" x14ac:dyDescent="0.15">
      <c r="A60" s="4">
        <v>48</v>
      </c>
      <c r="B60" s="13"/>
      <c r="C60" s="30"/>
      <c r="D60" s="514"/>
      <c r="E60" s="515"/>
      <c r="F60" s="515"/>
      <c r="G60" s="515"/>
      <c r="H60" s="516"/>
      <c r="I60" s="14"/>
      <c r="J60" s="31"/>
      <c r="K60" s="15"/>
      <c r="L60" s="170" t="str">
        <f t="shared" si="1"/>
        <v/>
      </c>
      <c r="M60" s="505"/>
      <c r="N60" s="506"/>
      <c r="O60" s="507"/>
    </row>
    <row r="61" spans="1:15" x14ac:dyDescent="0.15">
      <c r="A61" s="4">
        <v>49</v>
      </c>
      <c r="B61" s="13"/>
      <c r="C61" s="30"/>
      <c r="D61" s="514"/>
      <c r="E61" s="515"/>
      <c r="F61" s="515"/>
      <c r="G61" s="515"/>
      <c r="H61" s="516"/>
      <c r="I61" s="14"/>
      <c r="J61" s="31"/>
      <c r="K61" s="15"/>
      <c r="L61" s="170" t="str">
        <f t="shared" si="1"/>
        <v/>
      </c>
      <c r="M61" s="505"/>
      <c r="N61" s="506"/>
      <c r="O61" s="507"/>
    </row>
    <row r="62" spans="1:15" x14ac:dyDescent="0.15">
      <c r="A62" s="4">
        <v>50</v>
      </c>
      <c r="B62" s="13"/>
      <c r="C62" s="30"/>
      <c r="D62" s="514"/>
      <c r="E62" s="515"/>
      <c r="F62" s="515"/>
      <c r="G62" s="515"/>
      <c r="H62" s="516"/>
      <c r="I62" s="14"/>
      <c r="J62" s="31"/>
      <c r="K62" s="15"/>
      <c r="L62" s="170" t="str">
        <f t="shared" si="1"/>
        <v/>
      </c>
      <c r="M62" s="505"/>
      <c r="N62" s="506"/>
      <c r="O62" s="507"/>
    </row>
    <row r="63" spans="1:15" x14ac:dyDescent="0.15">
      <c r="A63" s="4">
        <v>51</v>
      </c>
      <c r="B63" s="13"/>
      <c r="C63" s="30"/>
      <c r="D63" s="514"/>
      <c r="E63" s="515"/>
      <c r="F63" s="515"/>
      <c r="G63" s="515"/>
      <c r="H63" s="516"/>
      <c r="I63" s="14"/>
      <c r="J63" s="31"/>
      <c r="K63" s="15"/>
      <c r="L63" s="170" t="str">
        <f t="shared" si="1"/>
        <v/>
      </c>
      <c r="M63" s="505"/>
      <c r="N63" s="506"/>
      <c r="O63" s="507"/>
    </row>
    <row r="64" spans="1:15" x14ac:dyDescent="0.15">
      <c r="A64" s="4">
        <v>52</v>
      </c>
      <c r="B64" s="13"/>
      <c r="C64" s="30"/>
      <c r="D64" s="514"/>
      <c r="E64" s="515"/>
      <c r="F64" s="515"/>
      <c r="G64" s="515"/>
      <c r="H64" s="516"/>
      <c r="I64" s="14"/>
      <c r="J64" s="31"/>
      <c r="K64" s="15"/>
      <c r="L64" s="170" t="str">
        <f t="shared" si="1"/>
        <v/>
      </c>
      <c r="M64" s="505"/>
      <c r="N64" s="506"/>
      <c r="O64" s="507"/>
    </row>
    <row r="65" spans="1:19" x14ac:dyDescent="0.15">
      <c r="A65" s="4">
        <v>53</v>
      </c>
      <c r="B65" s="13"/>
      <c r="C65" s="30"/>
      <c r="D65" s="514"/>
      <c r="E65" s="515"/>
      <c r="F65" s="515"/>
      <c r="G65" s="515"/>
      <c r="H65" s="516"/>
      <c r="I65" s="14"/>
      <c r="J65" s="31"/>
      <c r="K65" s="15"/>
      <c r="L65" s="170" t="str">
        <f t="shared" si="1"/>
        <v/>
      </c>
      <c r="M65" s="505"/>
      <c r="N65" s="506"/>
      <c r="O65" s="507"/>
    </row>
    <row r="66" spans="1:19" x14ac:dyDescent="0.15">
      <c r="A66" s="4">
        <v>54</v>
      </c>
      <c r="B66" s="13"/>
      <c r="C66" s="30"/>
      <c r="D66" s="514"/>
      <c r="E66" s="515"/>
      <c r="F66" s="515"/>
      <c r="G66" s="515"/>
      <c r="H66" s="516"/>
      <c r="I66" s="14"/>
      <c r="J66" s="31"/>
      <c r="K66" s="15"/>
      <c r="L66" s="170" t="str">
        <f t="shared" si="1"/>
        <v/>
      </c>
      <c r="M66" s="505"/>
      <c r="N66" s="506"/>
      <c r="O66" s="507"/>
    </row>
    <row r="67" spans="1:19" x14ac:dyDescent="0.15">
      <c r="A67" s="4">
        <v>55</v>
      </c>
      <c r="B67" s="13"/>
      <c r="C67" s="30"/>
      <c r="D67" s="514"/>
      <c r="E67" s="515"/>
      <c r="F67" s="515"/>
      <c r="G67" s="515"/>
      <c r="H67" s="516"/>
      <c r="I67" s="14"/>
      <c r="J67" s="31"/>
      <c r="K67" s="15"/>
      <c r="L67" s="170" t="str">
        <f t="shared" si="1"/>
        <v/>
      </c>
      <c r="M67" s="505"/>
      <c r="N67" s="506"/>
      <c r="O67" s="507"/>
    </row>
    <row r="68" spans="1:19" x14ac:dyDescent="0.15">
      <c r="A68" s="4">
        <v>56</v>
      </c>
      <c r="B68" s="13"/>
      <c r="C68" s="30"/>
      <c r="D68" s="514"/>
      <c r="E68" s="515"/>
      <c r="F68" s="515"/>
      <c r="G68" s="515"/>
      <c r="H68" s="516"/>
      <c r="I68" s="14"/>
      <c r="J68" s="31"/>
      <c r="K68" s="15"/>
      <c r="L68" s="170" t="str">
        <f t="shared" si="1"/>
        <v/>
      </c>
      <c r="M68" s="505"/>
      <c r="N68" s="506"/>
      <c r="O68" s="507"/>
    </row>
    <row r="69" spans="1:19" x14ac:dyDescent="0.15">
      <c r="A69" s="4">
        <v>57</v>
      </c>
      <c r="B69" s="13"/>
      <c r="C69" s="30"/>
      <c r="D69" s="514"/>
      <c r="E69" s="515"/>
      <c r="F69" s="515"/>
      <c r="G69" s="515"/>
      <c r="H69" s="516"/>
      <c r="I69" s="14"/>
      <c r="J69" s="31"/>
      <c r="K69" s="15"/>
      <c r="L69" s="170" t="str">
        <f t="shared" si="1"/>
        <v/>
      </c>
      <c r="M69" s="505"/>
      <c r="N69" s="506"/>
      <c r="O69" s="507"/>
    </row>
    <row r="70" spans="1:19" x14ac:dyDescent="0.15">
      <c r="A70" s="4">
        <v>58</v>
      </c>
      <c r="B70" s="13"/>
      <c r="C70" s="30"/>
      <c r="D70" s="514"/>
      <c r="E70" s="515"/>
      <c r="F70" s="515"/>
      <c r="G70" s="515"/>
      <c r="H70" s="516"/>
      <c r="I70" s="14"/>
      <c r="J70" s="31"/>
      <c r="K70" s="15"/>
      <c r="L70" s="170" t="str">
        <f t="shared" si="1"/>
        <v/>
      </c>
      <c r="M70" s="505"/>
      <c r="N70" s="506"/>
      <c r="O70" s="507"/>
    </row>
    <row r="71" spans="1:19" x14ac:dyDescent="0.15">
      <c r="A71" s="4">
        <v>59</v>
      </c>
      <c r="B71" s="13"/>
      <c r="C71" s="30"/>
      <c r="D71" s="514"/>
      <c r="E71" s="515"/>
      <c r="F71" s="515"/>
      <c r="G71" s="515"/>
      <c r="H71" s="516"/>
      <c r="I71" s="14"/>
      <c r="J71" s="31"/>
      <c r="K71" s="15"/>
      <c r="L71" s="170" t="str">
        <f t="shared" si="1"/>
        <v/>
      </c>
      <c r="M71" s="505"/>
      <c r="N71" s="506"/>
      <c r="O71" s="507"/>
    </row>
    <row r="72" spans="1:19" x14ac:dyDescent="0.15">
      <c r="A72" s="4">
        <v>60</v>
      </c>
      <c r="B72" s="13"/>
      <c r="C72" s="30"/>
      <c r="D72" s="514"/>
      <c r="E72" s="515"/>
      <c r="F72" s="515"/>
      <c r="G72" s="515"/>
      <c r="H72" s="516"/>
      <c r="I72" s="14"/>
      <c r="J72" s="31"/>
      <c r="K72" s="15"/>
      <c r="L72" s="170" t="str">
        <f t="shared" si="1"/>
        <v/>
      </c>
      <c r="M72" s="505"/>
      <c r="N72" s="506"/>
      <c r="O72" s="507"/>
    </row>
    <row r="73" spans="1:19" x14ac:dyDescent="0.15">
      <c r="A73" s="4">
        <v>61</v>
      </c>
      <c r="B73" s="13"/>
      <c r="C73" s="30"/>
      <c r="D73" s="514"/>
      <c r="E73" s="515"/>
      <c r="F73" s="515"/>
      <c r="G73" s="515"/>
      <c r="H73" s="516"/>
      <c r="I73" s="14"/>
      <c r="J73" s="31"/>
      <c r="K73" s="15"/>
      <c r="L73" s="170" t="str">
        <f t="shared" si="1"/>
        <v/>
      </c>
      <c r="M73" s="505"/>
      <c r="N73" s="506"/>
      <c r="O73" s="507"/>
    </row>
    <row r="74" spans="1:19" x14ac:dyDescent="0.15">
      <c r="A74" s="4">
        <v>62</v>
      </c>
      <c r="B74" s="13"/>
      <c r="C74" s="30"/>
      <c r="D74" s="514"/>
      <c r="E74" s="515"/>
      <c r="F74" s="515"/>
      <c r="G74" s="515"/>
      <c r="H74" s="516"/>
      <c r="I74" s="14"/>
      <c r="J74" s="31"/>
      <c r="K74" s="15"/>
      <c r="L74" s="170" t="str">
        <f t="shared" si="1"/>
        <v/>
      </c>
      <c r="M74" s="505"/>
      <c r="N74" s="506"/>
      <c r="O74" s="507"/>
    </row>
    <row r="75" spans="1:19" x14ac:dyDescent="0.15">
      <c r="A75" s="4">
        <v>63</v>
      </c>
      <c r="B75" s="13"/>
      <c r="C75" s="30"/>
      <c r="D75" s="514"/>
      <c r="E75" s="515"/>
      <c r="F75" s="515"/>
      <c r="G75" s="515"/>
      <c r="H75" s="516"/>
      <c r="I75" s="14"/>
      <c r="J75" s="31"/>
      <c r="K75" s="15"/>
      <c r="L75" s="170" t="str">
        <f t="shared" si="1"/>
        <v/>
      </c>
      <c r="M75" s="505"/>
      <c r="N75" s="506"/>
      <c r="O75" s="507"/>
    </row>
    <row r="76" spans="1:19" ht="14.25" thickBot="1" x14ac:dyDescent="0.2">
      <c r="A76" s="4">
        <v>64</v>
      </c>
      <c r="B76" s="17"/>
      <c r="C76" s="30"/>
      <c r="D76" s="514"/>
      <c r="E76" s="515"/>
      <c r="F76" s="515"/>
      <c r="G76" s="515"/>
      <c r="H76" s="516"/>
      <c r="I76" s="18"/>
      <c r="J76" s="31"/>
      <c r="K76" s="19"/>
      <c r="L76" s="170" t="str">
        <f t="shared" si="1"/>
        <v/>
      </c>
      <c r="M76" s="505"/>
      <c r="N76" s="506"/>
      <c r="O76" s="507"/>
    </row>
    <row r="77" spans="1:19" ht="14.25" thickBot="1" x14ac:dyDescent="0.2">
      <c r="B77" s="39" t="s">
        <v>69</v>
      </c>
      <c r="C77" s="37"/>
      <c r="D77" s="37"/>
      <c r="E77" s="37"/>
      <c r="F77" s="37"/>
      <c r="G77" s="37"/>
      <c r="H77" s="37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37"/>
      <c r="N77" s="37"/>
      <c r="O77" s="38"/>
    </row>
    <row r="78" spans="1:19" x14ac:dyDescent="0.15">
      <c r="L78" s="284"/>
    </row>
    <row r="79" spans="1:19" x14ac:dyDescent="0.15">
      <c r="L79" s="284"/>
    </row>
    <row r="80" spans="1:19" ht="14.25" x14ac:dyDescent="0.15">
      <c r="B80" s="4" t="s">
        <v>44</v>
      </c>
      <c r="C80" s="497" t="s">
        <v>154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x14ac:dyDescent="0.15">
      <c r="A82" s="5" t="s">
        <v>37</v>
      </c>
      <c r="B82" s="519" t="s">
        <v>39</v>
      </c>
      <c r="C82" s="521" t="s">
        <v>40</v>
      </c>
      <c r="D82" s="508" t="s">
        <v>43</v>
      </c>
      <c r="E82" s="509"/>
      <c r="F82" s="509"/>
      <c r="G82" s="509"/>
      <c r="H82" s="510"/>
      <c r="I82" s="519" t="s">
        <v>0</v>
      </c>
      <c r="J82" s="519" t="s">
        <v>1</v>
      </c>
      <c r="K82" s="517" t="s">
        <v>41</v>
      </c>
      <c r="L82" s="523" t="s">
        <v>14</v>
      </c>
      <c r="M82" s="508" t="s">
        <v>42</v>
      </c>
      <c r="N82" s="509"/>
      <c r="O82" s="510"/>
    </row>
    <row r="83" spans="1:15" x14ac:dyDescent="0.15">
      <c r="A83" s="5" t="s">
        <v>38</v>
      </c>
      <c r="B83" s="520"/>
      <c r="C83" s="522"/>
      <c r="D83" s="511"/>
      <c r="E83" s="512"/>
      <c r="F83" s="512"/>
      <c r="G83" s="512"/>
      <c r="H83" s="513"/>
      <c r="I83" s="520"/>
      <c r="J83" s="520"/>
      <c r="K83" s="518"/>
      <c r="L83" s="524"/>
      <c r="M83" s="511"/>
      <c r="N83" s="512"/>
      <c r="O83" s="513"/>
    </row>
    <row r="84" spans="1:15" x14ac:dyDescent="0.15">
      <c r="A84" s="4">
        <v>65</v>
      </c>
      <c r="B84" s="16" t="s">
        <v>45</v>
      </c>
      <c r="C84" s="30"/>
      <c r="D84" s="514"/>
      <c r="E84" s="515"/>
      <c r="F84" s="515"/>
      <c r="G84" s="515"/>
      <c r="H84" s="516"/>
      <c r="I84" s="14"/>
      <c r="J84" s="31"/>
      <c r="K84" s="15"/>
      <c r="L84" s="170" t="str">
        <f t="shared" ref="L84:L115" si="2">IF(I84*K84=0,"",ROUND(I84*K84,0))</f>
        <v/>
      </c>
      <c r="M84" s="505"/>
      <c r="N84" s="506"/>
      <c r="O84" s="507"/>
    </row>
    <row r="85" spans="1:15" x14ac:dyDescent="0.15">
      <c r="A85" s="4">
        <v>66</v>
      </c>
      <c r="B85" s="13"/>
      <c r="C85" s="30"/>
      <c r="D85" s="514"/>
      <c r="E85" s="515"/>
      <c r="F85" s="515"/>
      <c r="G85" s="515"/>
      <c r="H85" s="516"/>
      <c r="I85" s="14"/>
      <c r="J85" s="31"/>
      <c r="K85" s="15"/>
      <c r="L85" s="170" t="str">
        <f t="shared" si="2"/>
        <v/>
      </c>
      <c r="M85" s="505"/>
      <c r="N85" s="506"/>
      <c r="O85" s="507"/>
    </row>
    <row r="86" spans="1:15" x14ac:dyDescent="0.15">
      <c r="A86" s="4">
        <v>67</v>
      </c>
      <c r="B86" s="13"/>
      <c r="C86" s="30"/>
      <c r="D86" s="514"/>
      <c r="E86" s="515"/>
      <c r="F86" s="515"/>
      <c r="G86" s="515"/>
      <c r="H86" s="516"/>
      <c r="I86" s="14"/>
      <c r="J86" s="31"/>
      <c r="K86" s="15"/>
      <c r="L86" s="170" t="str">
        <f t="shared" si="2"/>
        <v/>
      </c>
      <c r="M86" s="505"/>
      <c r="N86" s="506"/>
      <c r="O86" s="507"/>
    </row>
    <row r="87" spans="1:15" x14ac:dyDescent="0.15">
      <c r="A87" s="4">
        <v>68</v>
      </c>
      <c r="B87" s="13"/>
      <c r="C87" s="30"/>
      <c r="D87" s="514"/>
      <c r="E87" s="515"/>
      <c r="F87" s="515"/>
      <c r="G87" s="515"/>
      <c r="H87" s="516"/>
      <c r="I87" s="14"/>
      <c r="J87" s="31"/>
      <c r="K87" s="15"/>
      <c r="L87" s="170" t="str">
        <f t="shared" si="2"/>
        <v/>
      </c>
      <c r="M87" s="505"/>
      <c r="N87" s="506"/>
      <c r="O87" s="507"/>
    </row>
    <row r="88" spans="1:15" x14ac:dyDescent="0.15">
      <c r="A88" s="4">
        <v>69</v>
      </c>
      <c r="B88" s="13"/>
      <c r="C88" s="30"/>
      <c r="D88" s="514"/>
      <c r="E88" s="515"/>
      <c r="F88" s="515"/>
      <c r="G88" s="515"/>
      <c r="H88" s="516"/>
      <c r="I88" s="14"/>
      <c r="J88" s="31"/>
      <c r="K88" s="15"/>
      <c r="L88" s="170" t="str">
        <f t="shared" si="2"/>
        <v/>
      </c>
      <c r="M88" s="505"/>
      <c r="N88" s="506"/>
      <c r="O88" s="507"/>
    </row>
    <row r="89" spans="1:15" x14ac:dyDescent="0.15">
      <c r="A89" s="4">
        <v>70</v>
      </c>
      <c r="B89" s="13"/>
      <c r="C89" s="30"/>
      <c r="D89" s="514"/>
      <c r="E89" s="515"/>
      <c r="F89" s="515"/>
      <c r="G89" s="515"/>
      <c r="H89" s="516"/>
      <c r="I89" s="14"/>
      <c r="J89" s="31"/>
      <c r="K89" s="15"/>
      <c r="L89" s="170" t="str">
        <f t="shared" si="2"/>
        <v/>
      </c>
      <c r="M89" s="505"/>
      <c r="N89" s="506"/>
      <c r="O89" s="507"/>
    </row>
    <row r="90" spans="1:15" x14ac:dyDescent="0.15">
      <c r="A90" s="4">
        <v>71</v>
      </c>
      <c r="B90" s="13"/>
      <c r="C90" s="30"/>
      <c r="D90" s="514"/>
      <c r="E90" s="515"/>
      <c r="F90" s="515"/>
      <c r="G90" s="515"/>
      <c r="H90" s="516"/>
      <c r="I90" s="14"/>
      <c r="J90" s="31"/>
      <c r="K90" s="15"/>
      <c r="L90" s="170" t="str">
        <f t="shared" si="2"/>
        <v/>
      </c>
      <c r="M90" s="505"/>
      <c r="N90" s="506"/>
      <c r="O90" s="507"/>
    </row>
    <row r="91" spans="1:15" x14ac:dyDescent="0.15">
      <c r="A91" s="4">
        <v>72</v>
      </c>
      <c r="B91" s="13"/>
      <c r="C91" s="30"/>
      <c r="D91" s="514"/>
      <c r="E91" s="515"/>
      <c r="F91" s="515"/>
      <c r="G91" s="515"/>
      <c r="H91" s="516"/>
      <c r="I91" s="14"/>
      <c r="J91" s="31"/>
      <c r="K91" s="15"/>
      <c r="L91" s="170" t="str">
        <f t="shared" si="2"/>
        <v/>
      </c>
      <c r="M91" s="505"/>
      <c r="N91" s="506"/>
      <c r="O91" s="507"/>
    </row>
    <row r="92" spans="1:15" x14ac:dyDescent="0.15">
      <c r="A92" s="4">
        <v>73</v>
      </c>
      <c r="B92" s="13"/>
      <c r="C92" s="30"/>
      <c r="D92" s="514"/>
      <c r="E92" s="515"/>
      <c r="F92" s="515"/>
      <c r="G92" s="515"/>
      <c r="H92" s="516"/>
      <c r="I92" s="14"/>
      <c r="J92" s="31"/>
      <c r="K92" s="15"/>
      <c r="L92" s="170" t="str">
        <f t="shared" si="2"/>
        <v/>
      </c>
      <c r="M92" s="505"/>
      <c r="N92" s="506"/>
      <c r="O92" s="507"/>
    </row>
    <row r="93" spans="1:15" x14ac:dyDescent="0.15">
      <c r="A93" s="4">
        <v>74</v>
      </c>
      <c r="B93" s="13"/>
      <c r="C93" s="30"/>
      <c r="D93" s="514"/>
      <c r="E93" s="515"/>
      <c r="F93" s="515"/>
      <c r="G93" s="515"/>
      <c r="H93" s="516"/>
      <c r="I93" s="14"/>
      <c r="J93" s="31"/>
      <c r="K93" s="15"/>
      <c r="L93" s="170" t="str">
        <f t="shared" si="2"/>
        <v/>
      </c>
      <c r="M93" s="505"/>
      <c r="N93" s="506"/>
      <c r="O93" s="507"/>
    </row>
    <row r="94" spans="1:15" x14ac:dyDescent="0.15">
      <c r="A94" s="4">
        <v>75</v>
      </c>
      <c r="B94" s="13"/>
      <c r="C94" s="30"/>
      <c r="D94" s="514"/>
      <c r="E94" s="515"/>
      <c r="F94" s="515"/>
      <c r="G94" s="515"/>
      <c r="H94" s="516"/>
      <c r="I94" s="14"/>
      <c r="J94" s="31"/>
      <c r="K94" s="15"/>
      <c r="L94" s="170" t="str">
        <f t="shared" si="2"/>
        <v/>
      </c>
      <c r="M94" s="505"/>
      <c r="N94" s="506"/>
      <c r="O94" s="507"/>
    </row>
    <row r="95" spans="1:15" x14ac:dyDescent="0.15">
      <c r="A95" s="4">
        <v>76</v>
      </c>
      <c r="B95" s="13"/>
      <c r="C95" s="30"/>
      <c r="D95" s="514"/>
      <c r="E95" s="515"/>
      <c r="F95" s="515"/>
      <c r="G95" s="515"/>
      <c r="H95" s="516"/>
      <c r="I95" s="14"/>
      <c r="J95" s="31"/>
      <c r="K95" s="15"/>
      <c r="L95" s="170" t="str">
        <f t="shared" si="2"/>
        <v/>
      </c>
      <c r="M95" s="505"/>
      <c r="N95" s="506"/>
      <c r="O95" s="507"/>
    </row>
    <row r="96" spans="1:15" x14ac:dyDescent="0.15">
      <c r="A96" s="4">
        <v>77</v>
      </c>
      <c r="B96" s="13"/>
      <c r="C96" s="30"/>
      <c r="D96" s="514"/>
      <c r="E96" s="515"/>
      <c r="F96" s="515"/>
      <c r="G96" s="515"/>
      <c r="H96" s="516"/>
      <c r="I96" s="14"/>
      <c r="J96" s="31"/>
      <c r="K96" s="15"/>
      <c r="L96" s="170" t="str">
        <f t="shared" si="2"/>
        <v/>
      </c>
      <c r="M96" s="505"/>
      <c r="N96" s="506"/>
      <c r="O96" s="507"/>
    </row>
    <row r="97" spans="1:15" x14ac:dyDescent="0.15">
      <c r="A97" s="4">
        <v>78</v>
      </c>
      <c r="B97" s="13"/>
      <c r="C97" s="30"/>
      <c r="D97" s="514"/>
      <c r="E97" s="515"/>
      <c r="F97" s="515"/>
      <c r="G97" s="515"/>
      <c r="H97" s="516"/>
      <c r="I97" s="14"/>
      <c r="J97" s="31"/>
      <c r="K97" s="15"/>
      <c r="L97" s="170" t="str">
        <f t="shared" si="2"/>
        <v/>
      </c>
      <c r="M97" s="505"/>
      <c r="N97" s="506"/>
      <c r="O97" s="507"/>
    </row>
    <row r="98" spans="1:15" x14ac:dyDescent="0.15">
      <c r="A98" s="4">
        <v>79</v>
      </c>
      <c r="B98" s="13"/>
      <c r="C98" s="30"/>
      <c r="D98" s="514"/>
      <c r="E98" s="515"/>
      <c r="F98" s="515"/>
      <c r="G98" s="515"/>
      <c r="H98" s="516"/>
      <c r="I98" s="14"/>
      <c r="J98" s="31"/>
      <c r="K98" s="15"/>
      <c r="L98" s="170" t="str">
        <f t="shared" si="2"/>
        <v/>
      </c>
      <c r="M98" s="505"/>
      <c r="N98" s="506"/>
      <c r="O98" s="507"/>
    </row>
    <row r="99" spans="1:15" x14ac:dyDescent="0.15">
      <c r="A99" s="4">
        <v>80</v>
      </c>
      <c r="B99" s="13"/>
      <c r="C99" s="30"/>
      <c r="D99" s="514"/>
      <c r="E99" s="515"/>
      <c r="F99" s="515"/>
      <c r="G99" s="515"/>
      <c r="H99" s="516"/>
      <c r="I99" s="14"/>
      <c r="J99" s="31"/>
      <c r="K99" s="15"/>
      <c r="L99" s="170" t="str">
        <f t="shared" si="2"/>
        <v/>
      </c>
      <c r="M99" s="505"/>
      <c r="N99" s="506"/>
      <c r="O99" s="507"/>
    </row>
    <row r="100" spans="1:15" x14ac:dyDescent="0.15">
      <c r="A100" s="4">
        <v>81</v>
      </c>
      <c r="B100" s="13"/>
      <c r="C100" s="30"/>
      <c r="D100" s="514"/>
      <c r="E100" s="515"/>
      <c r="F100" s="515"/>
      <c r="G100" s="515"/>
      <c r="H100" s="516"/>
      <c r="I100" s="14"/>
      <c r="J100" s="31"/>
      <c r="K100" s="15"/>
      <c r="L100" s="170" t="str">
        <f t="shared" si="2"/>
        <v/>
      </c>
      <c r="M100" s="505"/>
      <c r="N100" s="506"/>
      <c r="O100" s="507"/>
    </row>
    <row r="101" spans="1:15" x14ac:dyDescent="0.15">
      <c r="A101" s="4">
        <v>82</v>
      </c>
      <c r="B101" s="13"/>
      <c r="C101" s="30"/>
      <c r="D101" s="514"/>
      <c r="E101" s="515"/>
      <c r="F101" s="515"/>
      <c r="G101" s="515"/>
      <c r="H101" s="516"/>
      <c r="I101" s="14"/>
      <c r="J101" s="31"/>
      <c r="K101" s="15"/>
      <c r="L101" s="170" t="str">
        <f t="shared" si="2"/>
        <v/>
      </c>
      <c r="M101" s="505"/>
      <c r="N101" s="506"/>
      <c r="O101" s="507"/>
    </row>
    <row r="102" spans="1:15" x14ac:dyDescent="0.15">
      <c r="A102" s="4">
        <v>83</v>
      </c>
      <c r="B102" s="13"/>
      <c r="C102" s="30"/>
      <c r="D102" s="514"/>
      <c r="E102" s="515"/>
      <c r="F102" s="515"/>
      <c r="G102" s="515"/>
      <c r="H102" s="516"/>
      <c r="I102" s="14"/>
      <c r="J102" s="31"/>
      <c r="K102" s="15"/>
      <c r="L102" s="170" t="str">
        <f t="shared" si="2"/>
        <v/>
      </c>
      <c r="M102" s="505"/>
      <c r="N102" s="506"/>
      <c r="O102" s="507"/>
    </row>
    <row r="103" spans="1:15" x14ac:dyDescent="0.15">
      <c r="A103" s="4">
        <v>84</v>
      </c>
      <c r="B103" s="13"/>
      <c r="C103" s="30"/>
      <c r="D103" s="514"/>
      <c r="E103" s="515"/>
      <c r="F103" s="515"/>
      <c r="G103" s="515"/>
      <c r="H103" s="516"/>
      <c r="I103" s="14"/>
      <c r="J103" s="31"/>
      <c r="K103" s="15"/>
      <c r="L103" s="170" t="str">
        <f t="shared" si="2"/>
        <v/>
      </c>
      <c r="M103" s="505"/>
      <c r="N103" s="506"/>
      <c r="O103" s="507"/>
    </row>
    <row r="104" spans="1:15" x14ac:dyDescent="0.15">
      <c r="A104" s="4">
        <v>85</v>
      </c>
      <c r="B104" s="13"/>
      <c r="C104" s="30"/>
      <c r="D104" s="514"/>
      <c r="E104" s="515"/>
      <c r="F104" s="515"/>
      <c r="G104" s="515"/>
      <c r="H104" s="516"/>
      <c r="I104" s="14"/>
      <c r="J104" s="31"/>
      <c r="K104" s="15"/>
      <c r="L104" s="170" t="str">
        <f t="shared" si="2"/>
        <v/>
      </c>
      <c r="M104" s="505"/>
      <c r="N104" s="506"/>
      <c r="O104" s="507"/>
    </row>
    <row r="105" spans="1:15" x14ac:dyDescent="0.15">
      <c r="A105" s="4">
        <v>86</v>
      </c>
      <c r="B105" s="13"/>
      <c r="C105" s="30"/>
      <c r="D105" s="514"/>
      <c r="E105" s="515"/>
      <c r="F105" s="515"/>
      <c r="G105" s="515"/>
      <c r="H105" s="516"/>
      <c r="I105" s="14"/>
      <c r="J105" s="31"/>
      <c r="K105" s="15"/>
      <c r="L105" s="170" t="str">
        <f t="shared" si="2"/>
        <v/>
      </c>
      <c r="M105" s="505"/>
      <c r="N105" s="506"/>
      <c r="O105" s="507"/>
    </row>
    <row r="106" spans="1:15" x14ac:dyDescent="0.15">
      <c r="A106" s="4">
        <v>87</v>
      </c>
      <c r="B106" s="13"/>
      <c r="C106" s="30"/>
      <c r="D106" s="514"/>
      <c r="E106" s="515"/>
      <c r="F106" s="515"/>
      <c r="G106" s="515"/>
      <c r="H106" s="516"/>
      <c r="I106" s="14"/>
      <c r="J106" s="31"/>
      <c r="K106" s="15"/>
      <c r="L106" s="170" t="str">
        <f t="shared" si="2"/>
        <v/>
      </c>
      <c r="M106" s="505"/>
      <c r="N106" s="506"/>
      <c r="O106" s="507"/>
    </row>
    <row r="107" spans="1:15" x14ac:dyDescent="0.15">
      <c r="A107" s="4">
        <v>88</v>
      </c>
      <c r="B107" s="13"/>
      <c r="C107" s="30"/>
      <c r="D107" s="514"/>
      <c r="E107" s="515"/>
      <c r="F107" s="515"/>
      <c r="G107" s="515"/>
      <c r="H107" s="516"/>
      <c r="I107" s="14"/>
      <c r="J107" s="31"/>
      <c r="K107" s="15"/>
      <c r="L107" s="170" t="str">
        <f t="shared" si="2"/>
        <v/>
      </c>
      <c r="M107" s="505"/>
      <c r="N107" s="506"/>
      <c r="O107" s="507"/>
    </row>
    <row r="108" spans="1:15" x14ac:dyDescent="0.15">
      <c r="A108" s="4">
        <v>89</v>
      </c>
      <c r="B108" s="13"/>
      <c r="C108" s="30"/>
      <c r="D108" s="514"/>
      <c r="E108" s="515"/>
      <c r="F108" s="515"/>
      <c r="G108" s="515"/>
      <c r="H108" s="516"/>
      <c r="I108" s="14"/>
      <c r="J108" s="31"/>
      <c r="K108" s="15"/>
      <c r="L108" s="170" t="str">
        <f t="shared" si="2"/>
        <v/>
      </c>
      <c r="M108" s="505"/>
      <c r="N108" s="506"/>
      <c r="O108" s="507"/>
    </row>
    <row r="109" spans="1:15" x14ac:dyDescent="0.15">
      <c r="A109" s="4">
        <v>90</v>
      </c>
      <c r="B109" s="13"/>
      <c r="C109" s="30"/>
      <c r="D109" s="514"/>
      <c r="E109" s="515"/>
      <c r="F109" s="515"/>
      <c r="G109" s="515"/>
      <c r="H109" s="516"/>
      <c r="I109" s="14"/>
      <c r="J109" s="31"/>
      <c r="K109" s="15"/>
      <c r="L109" s="170" t="str">
        <f t="shared" si="2"/>
        <v/>
      </c>
      <c r="M109" s="505"/>
      <c r="N109" s="506"/>
      <c r="O109" s="507"/>
    </row>
    <row r="110" spans="1:15" x14ac:dyDescent="0.15">
      <c r="A110" s="4">
        <v>91</v>
      </c>
      <c r="B110" s="13"/>
      <c r="C110" s="30"/>
      <c r="D110" s="514"/>
      <c r="E110" s="515"/>
      <c r="F110" s="515"/>
      <c r="G110" s="515"/>
      <c r="H110" s="516"/>
      <c r="I110" s="14"/>
      <c r="J110" s="31"/>
      <c r="K110" s="15"/>
      <c r="L110" s="170" t="str">
        <f t="shared" si="2"/>
        <v/>
      </c>
      <c r="M110" s="505"/>
      <c r="N110" s="506"/>
      <c r="O110" s="507"/>
    </row>
    <row r="111" spans="1:15" x14ac:dyDescent="0.15">
      <c r="A111" s="4">
        <v>92</v>
      </c>
      <c r="B111" s="13"/>
      <c r="C111" s="30"/>
      <c r="D111" s="514"/>
      <c r="E111" s="515"/>
      <c r="F111" s="515"/>
      <c r="G111" s="515"/>
      <c r="H111" s="516"/>
      <c r="I111" s="14"/>
      <c r="J111" s="31"/>
      <c r="K111" s="15"/>
      <c r="L111" s="170" t="str">
        <f t="shared" si="2"/>
        <v/>
      </c>
      <c r="M111" s="505"/>
      <c r="N111" s="506"/>
      <c r="O111" s="507"/>
    </row>
    <row r="112" spans="1:15" x14ac:dyDescent="0.15">
      <c r="A112" s="4">
        <v>93</v>
      </c>
      <c r="B112" s="13"/>
      <c r="C112" s="30"/>
      <c r="D112" s="514"/>
      <c r="E112" s="515"/>
      <c r="F112" s="515"/>
      <c r="G112" s="515"/>
      <c r="H112" s="516"/>
      <c r="I112" s="14"/>
      <c r="J112" s="31"/>
      <c r="K112" s="15"/>
      <c r="L112" s="170" t="str">
        <f t="shared" si="2"/>
        <v/>
      </c>
      <c r="M112" s="505"/>
      <c r="N112" s="506"/>
      <c r="O112" s="507"/>
    </row>
    <row r="113" spans="1:15" x14ac:dyDescent="0.15">
      <c r="A113" s="4">
        <v>94</v>
      </c>
      <c r="B113" s="13"/>
      <c r="C113" s="30"/>
      <c r="D113" s="514"/>
      <c r="E113" s="515"/>
      <c r="F113" s="515"/>
      <c r="G113" s="515"/>
      <c r="H113" s="516"/>
      <c r="I113" s="14"/>
      <c r="J113" s="31"/>
      <c r="K113" s="15"/>
      <c r="L113" s="170" t="str">
        <f t="shared" si="2"/>
        <v/>
      </c>
      <c r="M113" s="505"/>
      <c r="N113" s="506"/>
      <c r="O113" s="507"/>
    </row>
    <row r="114" spans="1:15" x14ac:dyDescent="0.15">
      <c r="A114" s="4">
        <v>95</v>
      </c>
      <c r="B114" s="13"/>
      <c r="C114" s="30"/>
      <c r="D114" s="514"/>
      <c r="E114" s="515"/>
      <c r="F114" s="515"/>
      <c r="G114" s="515"/>
      <c r="H114" s="516"/>
      <c r="I114" s="14"/>
      <c r="J114" s="31"/>
      <c r="K114" s="15"/>
      <c r="L114" s="170" t="str">
        <f t="shared" si="2"/>
        <v/>
      </c>
      <c r="M114" s="505"/>
      <c r="N114" s="506"/>
      <c r="O114" s="507"/>
    </row>
    <row r="115" spans="1:15" ht="14.25" thickBot="1" x14ac:dyDescent="0.2">
      <c r="A115" s="4">
        <v>96</v>
      </c>
      <c r="B115" s="17"/>
      <c r="C115" s="30"/>
      <c r="D115" s="514"/>
      <c r="E115" s="515"/>
      <c r="F115" s="515"/>
      <c r="G115" s="515"/>
      <c r="H115" s="516"/>
      <c r="I115" s="18"/>
      <c r="J115" s="31"/>
      <c r="K115" s="19"/>
      <c r="L115" s="170" t="str">
        <f t="shared" si="2"/>
        <v/>
      </c>
      <c r="M115" s="505"/>
      <c r="N115" s="506"/>
      <c r="O115" s="507"/>
    </row>
    <row r="116" spans="1:15" ht="14.25" thickBot="1" x14ac:dyDescent="0.2">
      <c r="B116" s="39" t="s">
        <v>70</v>
      </c>
      <c r="C116" s="37"/>
      <c r="D116" s="37"/>
      <c r="E116" s="37"/>
      <c r="F116" s="37"/>
      <c r="G116" s="37"/>
      <c r="H116" s="37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37"/>
      <c r="N116" s="37"/>
      <c r="O116" s="38"/>
    </row>
    <row r="117" spans="1:15" x14ac:dyDescent="0.15">
      <c r="L117" s="284"/>
    </row>
    <row r="118" spans="1:15" x14ac:dyDescent="0.15">
      <c r="L118" s="284"/>
    </row>
    <row r="119" spans="1:15" ht="14.25" x14ac:dyDescent="0.15">
      <c r="B119" s="4" t="s">
        <v>44</v>
      </c>
      <c r="C119" s="497" t="s">
        <v>154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x14ac:dyDescent="0.15">
      <c r="A121" s="5" t="s">
        <v>37</v>
      </c>
      <c r="B121" s="519" t="s">
        <v>39</v>
      </c>
      <c r="C121" s="521" t="s">
        <v>40</v>
      </c>
      <c r="D121" s="508" t="s">
        <v>43</v>
      </c>
      <c r="E121" s="509"/>
      <c r="F121" s="509"/>
      <c r="G121" s="509"/>
      <c r="H121" s="510"/>
      <c r="I121" s="519" t="s">
        <v>0</v>
      </c>
      <c r="J121" s="519" t="s">
        <v>1</v>
      </c>
      <c r="K121" s="517" t="s">
        <v>41</v>
      </c>
      <c r="L121" s="523" t="s">
        <v>14</v>
      </c>
      <c r="M121" s="508" t="s">
        <v>42</v>
      </c>
      <c r="N121" s="509"/>
      <c r="O121" s="510"/>
    </row>
    <row r="122" spans="1:15" x14ac:dyDescent="0.15">
      <c r="A122" s="5" t="s">
        <v>38</v>
      </c>
      <c r="B122" s="520"/>
      <c r="C122" s="522"/>
      <c r="D122" s="511"/>
      <c r="E122" s="512"/>
      <c r="F122" s="512"/>
      <c r="G122" s="512"/>
      <c r="H122" s="513"/>
      <c r="I122" s="520"/>
      <c r="J122" s="520"/>
      <c r="K122" s="518"/>
      <c r="L122" s="524"/>
      <c r="M122" s="511"/>
      <c r="N122" s="512"/>
      <c r="O122" s="513"/>
    </row>
    <row r="123" spans="1:15" x14ac:dyDescent="0.15">
      <c r="A123" s="4">
        <v>97</v>
      </c>
      <c r="B123" s="16" t="s">
        <v>9</v>
      </c>
      <c r="C123" s="30"/>
      <c r="D123" s="514"/>
      <c r="E123" s="515"/>
      <c r="F123" s="515"/>
      <c r="G123" s="515"/>
      <c r="H123" s="516"/>
      <c r="I123" s="14"/>
      <c r="J123" s="31"/>
      <c r="K123" s="15"/>
      <c r="L123" s="170" t="str">
        <f t="shared" ref="L123:L154" si="3">IF(I123*K123=0,"",ROUND(I123*K123,0))</f>
        <v/>
      </c>
      <c r="M123" s="505"/>
      <c r="N123" s="506"/>
      <c r="O123" s="507"/>
    </row>
    <row r="124" spans="1:15" x14ac:dyDescent="0.15">
      <c r="A124" s="4">
        <v>98</v>
      </c>
      <c r="B124" s="13"/>
      <c r="C124" s="30"/>
      <c r="D124" s="514"/>
      <c r="E124" s="515"/>
      <c r="F124" s="515"/>
      <c r="G124" s="515"/>
      <c r="H124" s="516"/>
      <c r="I124" s="14"/>
      <c r="J124" s="31"/>
      <c r="K124" s="15"/>
      <c r="L124" s="170" t="str">
        <f t="shared" si="3"/>
        <v/>
      </c>
      <c r="M124" s="505"/>
      <c r="N124" s="506"/>
      <c r="O124" s="507"/>
    </row>
    <row r="125" spans="1:15" x14ac:dyDescent="0.15">
      <c r="A125" s="4">
        <v>99</v>
      </c>
      <c r="B125" s="13"/>
      <c r="C125" s="30"/>
      <c r="D125" s="514"/>
      <c r="E125" s="515"/>
      <c r="F125" s="515"/>
      <c r="G125" s="515"/>
      <c r="H125" s="516"/>
      <c r="I125" s="14"/>
      <c r="J125" s="31"/>
      <c r="K125" s="15"/>
      <c r="L125" s="170" t="str">
        <f t="shared" si="3"/>
        <v/>
      </c>
      <c r="M125" s="505"/>
      <c r="N125" s="506"/>
      <c r="O125" s="507"/>
    </row>
    <row r="126" spans="1:15" x14ac:dyDescent="0.15">
      <c r="A126" s="4">
        <v>100</v>
      </c>
      <c r="B126" s="13"/>
      <c r="C126" s="30"/>
      <c r="D126" s="514"/>
      <c r="E126" s="515"/>
      <c r="F126" s="515"/>
      <c r="G126" s="515"/>
      <c r="H126" s="516"/>
      <c r="I126" s="14"/>
      <c r="J126" s="31"/>
      <c r="K126" s="15"/>
      <c r="L126" s="170" t="str">
        <f t="shared" si="3"/>
        <v/>
      </c>
      <c r="M126" s="505"/>
      <c r="N126" s="506"/>
      <c r="O126" s="507"/>
    </row>
    <row r="127" spans="1:15" x14ac:dyDescent="0.15">
      <c r="A127" s="4">
        <v>101</v>
      </c>
      <c r="B127" s="13"/>
      <c r="C127" s="30"/>
      <c r="D127" s="514"/>
      <c r="E127" s="515"/>
      <c r="F127" s="515"/>
      <c r="G127" s="515"/>
      <c r="H127" s="516"/>
      <c r="I127" s="14"/>
      <c r="J127" s="31"/>
      <c r="K127" s="15"/>
      <c r="L127" s="170" t="str">
        <f t="shared" si="3"/>
        <v/>
      </c>
      <c r="M127" s="505"/>
      <c r="N127" s="506"/>
      <c r="O127" s="507"/>
    </row>
    <row r="128" spans="1:15" x14ac:dyDescent="0.15">
      <c r="A128" s="4">
        <v>102</v>
      </c>
      <c r="B128" s="13"/>
      <c r="C128" s="30"/>
      <c r="D128" s="514"/>
      <c r="E128" s="515"/>
      <c r="F128" s="515"/>
      <c r="G128" s="515"/>
      <c r="H128" s="516"/>
      <c r="I128" s="14"/>
      <c r="J128" s="31"/>
      <c r="K128" s="15"/>
      <c r="L128" s="170" t="str">
        <f t="shared" si="3"/>
        <v/>
      </c>
      <c r="M128" s="505"/>
      <c r="N128" s="506"/>
      <c r="O128" s="507"/>
    </row>
    <row r="129" spans="1:15" x14ac:dyDescent="0.15">
      <c r="A129" s="4">
        <v>103</v>
      </c>
      <c r="B129" s="13"/>
      <c r="C129" s="30"/>
      <c r="D129" s="514"/>
      <c r="E129" s="515"/>
      <c r="F129" s="515"/>
      <c r="G129" s="515"/>
      <c r="H129" s="516"/>
      <c r="I129" s="14"/>
      <c r="J129" s="31"/>
      <c r="K129" s="15"/>
      <c r="L129" s="170" t="str">
        <f t="shared" si="3"/>
        <v/>
      </c>
      <c r="M129" s="505"/>
      <c r="N129" s="506"/>
      <c r="O129" s="507"/>
    </row>
    <row r="130" spans="1:15" x14ac:dyDescent="0.15">
      <c r="A130" s="4">
        <v>104</v>
      </c>
      <c r="B130" s="13"/>
      <c r="C130" s="30"/>
      <c r="D130" s="514"/>
      <c r="E130" s="515"/>
      <c r="F130" s="515"/>
      <c r="G130" s="515"/>
      <c r="H130" s="516"/>
      <c r="I130" s="14"/>
      <c r="J130" s="31"/>
      <c r="K130" s="15"/>
      <c r="L130" s="170" t="str">
        <f t="shared" si="3"/>
        <v/>
      </c>
      <c r="M130" s="505"/>
      <c r="N130" s="506"/>
      <c r="O130" s="507"/>
    </row>
    <row r="131" spans="1:15" x14ac:dyDescent="0.15">
      <c r="A131" s="4">
        <v>105</v>
      </c>
      <c r="B131" s="13"/>
      <c r="C131" s="30"/>
      <c r="D131" s="514"/>
      <c r="E131" s="515"/>
      <c r="F131" s="515"/>
      <c r="G131" s="515"/>
      <c r="H131" s="516"/>
      <c r="I131" s="14"/>
      <c r="J131" s="31"/>
      <c r="K131" s="15"/>
      <c r="L131" s="170" t="str">
        <f t="shared" si="3"/>
        <v/>
      </c>
      <c r="M131" s="505"/>
      <c r="N131" s="506"/>
      <c r="O131" s="507"/>
    </row>
    <row r="132" spans="1:15" x14ac:dyDescent="0.15">
      <c r="A132" s="4">
        <v>106</v>
      </c>
      <c r="B132" s="13"/>
      <c r="C132" s="30"/>
      <c r="D132" s="514"/>
      <c r="E132" s="515"/>
      <c r="F132" s="515"/>
      <c r="G132" s="515"/>
      <c r="H132" s="516"/>
      <c r="I132" s="14"/>
      <c r="J132" s="31"/>
      <c r="K132" s="15"/>
      <c r="L132" s="170" t="str">
        <f t="shared" si="3"/>
        <v/>
      </c>
      <c r="M132" s="505"/>
      <c r="N132" s="506"/>
      <c r="O132" s="507"/>
    </row>
    <row r="133" spans="1:15" x14ac:dyDescent="0.15">
      <c r="A133" s="4">
        <v>107</v>
      </c>
      <c r="B133" s="13"/>
      <c r="C133" s="30"/>
      <c r="D133" s="514"/>
      <c r="E133" s="515"/>
      <c r="F133" s="515"/>
      <c r="G133" s="515"/>
      <c r="H133" s="516"/>
      <c r="I133" s="14"/>
      <c r="J133" s="31"/>
      <c r="K133" s="15"/>
      <c r="L133" s="170" t="str">
        <f t="shared" si="3"/>
        <v/>
      </c>
      <c r="M133" s="505"/>
      <c r="N133" s="506"/>
      <c r="O133" s="507"/>
    </row>
    <row r="134" spans="1:15" x14ac:dyDescent="0.15">
      <c r="A134" s="4">
        <v>108</v>
      </c>
      <c r="B134" s="13"/>
      <c r="C134" s="30"/>
      <c r="D134" s="514"/>
      <c r="E134" s="515"/>
      <c r="F134" s="515"/>
      <c r="G134" s="515"/>
      <c r="H134" s="516"/>
      <c r="I134" s="14"/>
      <c r="J134" s="31"/>
      <c r="K134" s="15"/>
      <c r="L134" s="170" t="str">
        <f t="shared" si="3"/>
        <v/>
      </c>
      <c r="M134" s="505"/>
      <c r="N134" s="506"/>
      <c r="O134" s="507"/>
    </row>
    <row r="135" spans="1:15" x14ac:dyDescent="0.15">
      <c r="A135" s="4">
        <v>109</v>
      </c>
      <c r="B135" s="13"/>
      <c r="C135" s="30"/>
      <c r="D135" s="514"/>
      <c r="E135" s="515"/>
      <c r="F135" s="515"/>
      <c r="G135" s="515"/>
      <c r="H135" s="516"/>
      <c r="I135" s="14"/>
      <c r="J135" s="31"/>
      <c r="K135" s="15"/>
      <c r="L135" s="170" t="str">
        <f t="shared" si="3"/>
        <v/>
      </c>
      <c r="M135" s="505"/>
      <c r="N135" s="506"/>
      <c r="O135" s="507"/>
    </row>
    <row r="136" spans="1:15" x14ac:dyDescent="0.15">
      <c r="A136" s="4">
        <v>110</v>
      </c>
      <c r="B136" s="13"/>
      <c r="C136" s="30"/>
      <c r="D136" s="514"/>
      <c r="E136" s="515"/>
      <c r="F136" s="515"/>
      <c r="G136" s="515"/>
      <c r="H136" s="516"/>
      <c r="I136" s="14"/>
      <c r="J136" s="31"/>
      <c r="K136" s="15"/>
      <c r="L136" s="170" t="str">
        <f t="shared" si="3"/>
        <v/>
      </c>
      <c r="M136" s="505"/>
      <c r="N136" s="506"/>
      <c r="O136" s="507"/>
    </row>
    <row r="137" spans="1:15" x14ac:dyDescent="0.15">
      <c r="A137" s="4">
        <v>111</v>
      </c>
      <c r="B137" s="13"/>
      <c r="C137" s="30"/>
      <c r="D137" s="514"/>
      <c r="E137" s="515"/>
      <c r="F137" s="515"/>
      <c r="G137" s="515"/>
      <c r="H137" s="516"/>
      <c r="I137" s="14"/>
      <c r="J137" s="31"/>
      <c r="K137" s="15"/>
      <c r="L137" s="170" t="str">
        <f t="shared" si="3"/>
        <v/>
      </c>
      <c r="M137" s="505"/>
      <c r="N137" s="506"/>
      <c r="O137" s="507"/>
    </row>
    <row r="138" spans="1:15" x14ac:dyDescent="0.15">
      <c r="A138" s="4">
        <v>112</v>
      </c>
      <c r="B138" s="13"/>
      <c r="C138" s="30"/>
      <c r="D138" s="514"/>
      <c r="E138" s="515"/>
      <c r="F138" s="515"/>
      <c r="G138" s="515"/>
      <c r="H138" s="516"/>
      <c r="I138" s="14"/>
      <c r="J138" s="31"/>
      <c r="K138" s="15"/>
      <c r="L138" s="170" t="str">
        <f t="shared" si="3"/>
        <v/>
      </c>
      <c r="M138" s="505"/>
      <c r="N138" s="506"/>
      <c r="O138" s="507"/>
    </row>
    <row r="139" spans="1:15" x14ac:dyDescent="0.15">
      <c r="A139" s="4">
        <v>113</v>
      </c>
      <c r="B139" s="13"/>
      <c r="C139" s="30"/>
      <c r="D139" s="514"/>
      <c r="E139" s="515"/>
      <c r="F139" s="515"/>
      <c r="G139" s="515"/>
      <c r="H139" s="516"/>
      <c r="I139" s="14"/>
      <c r="J139" s="31"/>
      <c r="K139" s="15"/>
      <c r="L139" s="170" t="str">
        <f t="shared" si="3"/>
        <v/>
      </c>
      <c r="M139" s="505"/>
      <c r="N139" s="506"/>
      <c r="O139" s="507"/>
    </row>
    <row r="140" spans="1:15" x14ac:dyDescent="0.15">
      <c r="A140" s="4">
        <v>114</v>
      </c>
      <c r="B140" s="13"/>
      <c r="C140" s="30"/>
      <c r="D140" s="514"/>
      <c r="E140" s="515"/>
      <c r="F140" s="515"/>
      <c r="G140" s="515"/>
      <c r="H140" s="516"/>
      <c r="I140" s="14"/>
      <c r="J140" s="31"/>
      <c r="K140" s="15"/>
      <c r="L140" s="170" t="str">
        <f t="shared" si="3"/>
        <v/>
      </c>
      <c r="M140" s="505"/>
      <c r="N140" s="506"/>
      <c r="O140" s="507"/>
    </row>
    <row r="141" spans="1:15" x14ac:dyDescent="0.15">
      <c r="A141" s="4">
        <v>115</v>
      </c>
      <c r="B141" s="13"/>
      <c r="C141" s="30"/>
      <c r="D141" s="514"/>
      <c r="E141" s="515"/>
      <c r="F141" s="515"/>
      <c r="G141" s="515"/>
      <c r="H141" s="516"/>
      <c r="I141" s="14"/>
      <c r="J141" s="31"/>
      <c r="K141" s="15"/>
      <c r="L141" s="170" t="str">
        <f t="shared" si="3"/>
        <v/>
      </c>
      <c r="M141" s="505"/>
      <c r="N141" s="506"/>
      <c r="O141" s="507"/>
    </row>
    <row r="142" spans="1:15" x14ac:dyDescent="0.15">
      <c r="A142" s="4">
        <v>116</v>
      </c>
      <c r="B142" s="13"/>
      <c r="C142" s="30"/>
      <c r="D142" s="514"/>
      <c r="E142" s="515"/>
      <c r="F142" s="515"/>
      <c r="G142" s="515"/>
      <c r="H142" s="516"/>
      <c r="I142" s="14"/>
      <c r="J142" s="31"/>
      <c r="K142" s="15"/>
      <c r="L142" s="170" t="str">
        <f t="shared" si="3"/>
        <v/>
      </c>
      <c r="M142" s="505"/>
      <c r="N142" s="506"/>
      <c r="O142" s="507"/>
    </row>
    <row r="143" spans="1:15" x14ac:dyDescent="0.15">
      <c r="A143" s="4">
        <v>117</v>
      </c>
      <c r="B143" s="13"/>
      <c r="C143" s="30"/>
      <c r="D143" s="514"/>
      <c r="E143" s="515"/>
      <c r="F143" s="515"/>
      <c r="G143" s="515"/>
      <c r="H143" s="516"/>
      <c r="I143" s="14"/>
      <c r="J143" s="31"/>
      <c r="K143" s="15"/>
      <c r="L143" s="170" t="str">
        <f t="shared" si="3"/>
        <v/>
      </c>
      <c r="M143" s="505"/>
      <c r="N143" s="506"/>
      <c r="O143" s="507"/>
    </row>
    <row r="144" spans="1:15" x14ac:dyDescent="0.15">
      <c r="A144" s="4">
        <v>118</v>
      </c>
      <c r="B144" s="13"/>
      <c r="C144" s="30"/>
      <c r="D144" s="514"/>
      <c r="E144" s="515"/>
      <c r="F144" s="515"/>
      <c r="G144" s="515"/>
      <c r="H144" s="516"/>
      <c r="I144" s="14"/>
      <c r="J144" s="31"/>
      <c r="K144" s="15"/>
      <c r="L144" s="170" t="str">
        <f t="shared" si="3"/>
        <v/>
      </c>
      <c r="M144" s="505"/>
      <c r="N144" s="506"/>
      <c r="O144" s="507"/>
    </row>
    <row r="145" spans="1:15" x14ac:dyDescent="0.15">
      <c r="A145" s="4">
        <v>119</v>
      </c>
      <c r="B145" s="13"/>
      <c r="C145" s="30"/>
      <c r="D145" s="514"/>
      <c r="E145" s="515"/>
      <c r="F145" s="515"/>
      <c r="G145" s="515"/>
      <c r="H145" s="516"/>
      <c r="I145" s="14"/>
      <c r="J145" s="31"/>
      <c r="K145" s="15"/>
      <c r="L145" s="170" t="str">
        <f t="shared" si="3"/>
        <v/>
      </c>
      <c r="M145" s="505"/>
      <c r="N145" s="506"/>
      <c r="O145" s="507"/>
    </row>
    <row r="146" spans="1:15" x14ac:dyDescent="0.15">
      <c r="A146" s="4">
        <v>120</v>
      </c>
      <c r="B146" s="13"/>
      <c r="C146" s="30"/>
      <c r="D146" s="514"/>
      <c r="E146" s="515"/>
      <c r="F146" s="515"/>
      <c r="G146" s="515"/>
      <c r="H146" s="516"/>
      <c r="I146" s="14"/>
      <c r="J146" s="31"/>
      <c r="K146" s="15"/>
      <c r="L146" s="170" t="str">
        <f t="shared" si="3"/>
        <v/>
      </c>
      <c r="M146" s="505"/>
      <c r="N146" s="506"/>
      <c r="O146" s="507"/>
    </row>
    <row r="147" spans="1:15" x14ac:dyDescent="0.15">
      <c r="A147" s="4">
        <v>121</v>
      </c>
      <c r="B147" s="13"/>
      <c r="C147" s="30"/>
      <c r="D147" s="514"/>
      <c r="E147" s="515"/>
      <c r="F147" s="515"/>
      <c r="G147" s="515"/>
      <c r="H147" s="516"/>
      <c r="I147" s="14"/>
      <c r="J147" s="31"/>
      <c r="K147" s="15"/>
      <c r="L147" s="170" t="str">
        <f t="shared" si="3"/>
        <v/>
      </c>
      <c r="M147" s="505"/>
      <c r="N147" s="506"/>
      <c r="O147" s="507"/>
    </row>
    <row r="148" spans="1:15" x14ac:dyDescent="0.15">
      <c r="A148" s="4">
        <v>122</v>
      </c>
      <c r="B148" s="13"/>
      <c r="C148" s="30"/>
      <c r="D148" s="514"/>
      <c r="E148" s="515"/>
      <c r="F148" s="515"/>
      <c r="G148" s="515"/>
      <c r="H148" s="516"/>
      <c r="I148" s="14"/>
      <c r="J148" s="31"/>
      <c r="K148" s="15"/>
      <c r="L148" s="170" t="str">
        <f t="shared" si="3"/>
        <v/>
      </c>
      <c r="M148" s="505"/>
      <c r="N148" s="506"/>
      <c r="O148" s="507"/>
    </row>
    <row r="149" spans="1:15" x14ac:dyDescent="0.15">
      <c r="A149" s="4">
        <v>123</v>
      </c>
      <c r="B149" s="13"/>
      <c r="C149" s="30"/>
      <c r="D149" s="514"/>
      <c r="E149" s="515"/>
      <c r="F149" s="515"/>
      <c r="G149" s="515"/>
      <c r="H149" s="516"/>
      <c r="I149" s="14"/>
      <c r="J149" s="31"/>
      <c r="K149" s="15"/>
      <c r="L149" s="170" t="str">
        <f t="shared" si="3"/>
        <v/>
      </c>
      <c r="M149" s="505"/>
      <c r="N149" s="506"/>
      <c r="O149" s="507"/>
    </row>
    <row r="150" spans="1:15" x14ac:dyDescent="0.15">
      <c r="A150" s="4">
        <v>124</v>
      </c>
      <c r="B150" s="13"/>
      <c r="C150" s="30"/>
      <c r="D150" s="514"/>
      <c r="E150" s="515"/>
      <c r="F150" s="515"/>
      <c r="G150" s="515"/>
      <c r="H150" s="516"/>
      <c r="I150" s="14"/>
      <c r="J150" s="31"/>
      <c r="K150" s="15"/>
      <c r="L150" s="170" t="str">
        <f t="shared" si="3"/>
        <v/>
      </c>
      <c r="M150" s="505"/>
      <c r="N150" s="506"/>
      <c r="O150" s="507"/>
    </row>
    <row r="151" spans="1:15" x14ac:dyDescent="0.15">
      <c r="A151" s="4">
        <v>125</v>
      </c>
      <c r="B151" s="13"/>
      <c r="C151" s="30"/>
      <c r="D151" s="514"/>
      <c r="E151" s="515"/>
      <c r="F151" s="515"/>
      <c r="G151" s="515"/>
      <c r="H151" s="516"/>
      <c r="I151" s="14"/>
      <c r="J151" s="31"/>
      <c r="K151" s="15"/>
      <c r="L151" s="170" t="str">
        <f t="shared" si="3"/>
        <v/>
      </c>
      <c r="M151" s="505"/>
      <c r="N151" s="506"/>
      <c r="O151" s="507"/>
    </row>
    <row r="152" spans="1:15" x14ac:dyDescent="0.15">
      <c r="A152" s="4">
        <v>126</v>
      </c>
      <c r="B152" s="13"/>
      <c r="C152" s="30"/>
      <c r="D152" s="514"/>
      <c r="E152" s="515"/>
      <c r="F152" s="515"/>
      <c r="G152" s="515"/>
      <c r="H152" s="516"/>
      <c r="I152" s="14"/>
      <c r="J152" s="31"/>
      <c r="K152" s="15"/>
      <c r="L152" s="170" t="str">
        <f t="shared" si="3"/>
        <v/>
      </c>
      <c r="M152" s="505"/>
      <c r="N152" s="506"/>
      <c r="O152" s="507"/>
    </row>
    <row r="153" spans="1:15" x14ac:dyDescent="0.15">
      <c r="A153" s="4">
        <v>127</v>
      </c>
      <c r="B153" s="13"/>
      <c r="C153" s="30"/>
      <c r="D153" s="514"/>
      <c r="E153" s="515"/>
      <c r="F153" s="515"/>
      <c r="G153" s="515"/>
      <c r="H153" s="516"/>
      <c r="I153" s="14"/>
      <c r="J153" s="31"/>
      <c r="K153" s="15"/>
      <c r="L153" s="170" t="str">
        <f t="shared" si="3"/>
        <v/>
      </c>
      <c r="M153" s="505"/>
      <c r="N153" s="506"/>
      <c r="O153" s="507"/>
    </row>
    <row r="154" spans="1:15" ht="14.25" thickBot="1" x14ac:dyDescent="0.2">
      <c r="A154" s="4">
        <v>128</v>
      </c>
      <c r="B154" s="17"/>
      <c r="C154" s="30"/>
      <c r="D154" s="514"/>
      <c r="E154" s="515"/>
      <c r="F154" s="515"/>
      <c r="G154" s="515"/>
      <c r="H154" s="516"/>
      <c r="I154" s="18"/>
      <c r="J154" s="31"/>
      <c r="K154" s="19"/>
      <c r="L154" s="170" t="str">
        <f t="shared" si="3"/>
        <v/>
      </c>
      <c r="M154" s="505"/>
      <c r="N154" s="506"/>
      <c r="O154" s="507"/>
    </row>
    <row r="155" spans="1:15" ht="14.25" thickBot="1" x14ac:dyDescent="0.2">
      <c r="B155" s="39" t="s">
        <v>72</v>
      </c>
      <c r="C155" s="37"/>
      <c r="D155" s="37"/>
      <c r="E155" s="37"/>
      <c r="F155" s="37"/>
      <c r="G155" s="37"/>
      <c r="H155" s="37"/>
      <c r="I155" s="6"/>
      <c r="J155" s="6" t="s">
        <v>61</v>
      </c>
      <c r="K155" s="10" t="s">
        <v>61</v>
      </c>
      <c r="L155" s="283">
        <f>SUM(L123:L154)</f>
        <v>0</v>
      </c>
      <c r="M155" s="37"/>
      <c r="N155" s="37"/>
      <c r="O155" s="38"/>
    </row>
    <row r="156" spans="1:15" x14ac:dyDescent="0.15">
      <c r="L156" s="284"/>
    </row>
    <row r="157" spans="1:15" x14ac:dyDescent="0.15">
      <c r="L157" s="284"/>
    </row>
    <row r="158" spans="1:15" ht="14.25" x14ac:dyDescent="0.15">
      <c r="B158" s="4" t="s">
        <v>44</v>
      </c>
      <c r="C158" s="497" t="s">
        <v>154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x14ac:dyDescent="0.15">
      <c r="A160" s="5" t="s">
        <v>37</v>
      </c>
      <c r="B160" s="519" t="s">
        <v>39</v>
      </c>
      <c r="C160" s="521" t="s">
        <v>40</v>
      </c>
      <c r="D160" s="508" t="s">
        <v>43</v>
      </c>
      <c r="E160" s="509"/>
      <c r="F160" s="509"/>
      <c r="G160" s="509"/>
      <c r="H160" s="510"/>
      <c r="I160" s="519" t="s">
        <v>0</v>
      </c>
      <c r="J160" s="519" t="s">
        <v>1</v>
      </c>
      <c r="K160" s="517" t="s">
        <v>41</v>
      </c>
      <c r="L160" s="523" t="s">
        <v>14</v>
      </c>
      <c r="M160" s="508" t="s">
        <v>42</v>
      </c>
      <c r="N160" s="509"/>
      <c r="O160" s="510"/>
    </row>
    <row r="161" spans="1:15" x14ac:dyDescent="0.15">
      <c r="A161" s="5" t="s">
        <v>38</v>
      </c>
      <c r="B161" s="520"/>
      <c r="C161" s="522"/>
      <c r="D161" s="511"/>
      <c r="E161" s="512"/>
      <c r="F161" s="512"/>
      <c r="G161" s="512"/>
      <c r="H161" s="513"/>
      <c r="I161" s="520"/>
      <c r="J161" s="520"/>
      <c r="K161" s="518"/>
      <c r="L161" s="524"/>
      <c r="M161" s="511"/>
      <c r="N161" s="512"/>
      <c r="O161" s="513"/>
    </row>
    <row r="162" spans="1:15" x14ac:dyDescent="0.15">
      <c r="A162" s="4">
        <v>129</v>
      </c>
      <c r="B162" s="16" t="s">
        <v>46</v>
      </c>
      <c r="C162" s="30"/>
      <c r="D162" s="514"/>
      <c r="E162" s="515"/>
      <c r="F162" s="515"/>
      <c r="G162" s="515"/>
      <c r="H162" s="516"/>
      <c r="I162" s="14"/>
      <c r="J162" s="31"/>
      <c r="K162" s="15"/>
      <c r="L162" s="170" t="str">
        <f t="shared" ref="L162:L193" si="4">IF(I162*K162=0,"",ROUND(I162*K162,0))</f>
        <v/>
      </c>
      <c r="M162" s="505"/>
      <c r="N162" s="506"/>
      <c r="O162" s="507"/>
    </row>
    <row r="163" spans="1:15" x14ac:dyDescent="0.15">
      <c r="A163" s="4">
        <v>130</v>
      </c>
      <c r="B163" s="13"/>
      <c r="C163" s="30"/>
      <c r="D163" s="514"/>
      <c r="E163" s="515"/>
      <c r="F163" s="515"/>
      <c r="G163" s="515"/>
      <c r="H163" s="516"/>
      <c r="I163" s="14"/>
      <c r="J163" s="31"/>
      <c r="K163" s="15"/>
      <c r="L163" s="170" t="str">
        <f t="shared" si="4"/>
        <v/>
      </c>
      <c r="M163" s="505"/>
      <c r="N163" s="506"/>
      <c r="O163" s="507"/>
    </row>
    <row r="164" spans="1:15" x14ac:dyDescent="0.15">
      <c r="A164" s="4">
        <v>131</v>
      </c>
      <c r="B164" s="13"/>
      <c r="C164" s="30"/>
      <c r="D164" s="514"/>
      <c r="E164" s="515"/>
      <c r="F164" s="515"/>
      <c r="G164" s="515"/>
      <c r="H164" s="516"/>
      <c r="I164" s="14"/>
      <c r="J164" s="31"/>
      <c r="K164" s="15"/>
      <c r="L164" s="170" t="str">
        <f t="shared" si="4"/>
        <v/>
      </c>
      <c r="M164" s="505"/>
      <c r="N164" s="506"/>
      <c r="O164" s="507"/>
    </row>
    <row r="165" spans="1:15" x14ac:dyDescent="0.15">
      <c r="A165" s="4">
        <v>132</v>
      </c>
      <c r="B165" s="13"/>
      <c r="C165" s="30"/>
      <c r="D165" s="514"/>
      <c r="E165" s="515"/>
      <c r="F165" s="515"/>
      <c r="G165" s="515"/>
      <c r="H165" s="516"/>
      <c r="I165" s="14"/>
      <c r="J165" s="31"/>
      <c r="K165" s="15"/>
      <c r="L165" s="170" t="str">
        <f t="shared" si="4"/>
        <v/>
      </c>
      <c r="M165" s="505"/>
      <c r="N165" s="506"/>
      <c r="O165" s="507"/>
    </row>
    <row r="166" spans="1:15" x14ac:dyDescent="0.15">
      <c r="A166" s="4">
        <v>133</v>
      </c>
      <c r="B166" s="13"/>
      <c r="C166" s="30"/>
      <c r="D166" s="514"/>
      <c r="E166" s="515"/>
      <c r="F166" s="515"/>
      <c r="G166" s="515"/>
      <c r="H166" s="516"/>
      <c r="I166" s="14"/>
      <c r="J166" s="31"/>
      <c r="K166" s="15"/>
      <c r="L166" s="170" t="str">
        <f t="shared" si="4"/>
        <v/>
      </c>
      <c r="M166" s="505"/>
      <c r="N166" s="506"/>
      <c r="O166" s="507"/>
    </row>
    <row r="167" spans="1:15" x14ac:dyDescent="0.15">
      <c r="A167" s="4">
        <v>134</v>
      </c>
      <c r="B167" s="13"/>
      <c r="C167" s="30"/>
      <c r="D167" s="514"/>
      <c r="E167" s="515"/>
      <c r="F167" s="515"/>
      <c r="G167" s="515"/>
      <c r="H167" s="516"/>
      <c r="I167" s="14"/>
      <c r="J167" s="31"/>
      <c r="K167" s="15"/>
      <c r="L167" s="170" t="str">
        <f t="shared" si="4"/>
        <v/>
      </c>
      <c r="M167" s="505"/>
      <c r="N167" s="506"/>
      <c r="O167" s="507"/>
    </row>
    <row r="168" spans="1:15" x14ac:dyDescent="0.15">
      <c r="A168" s="4">
        <v>135</v>
      </c>
      <c r="B168" s="13"/>
      <c r="C168" s="30"/>
      <c r="D168" s="514"/>
      <c r="E168" s="515"/>
      <c r="F168" s="515"/>
      <c r="G168" s="515"/>
      <c r="H168" s="516"/>
      <c r="I168" s="14"/>
      <c r="J168" s="31"/>
      <c r="K168" s="15"/>
      <c r="L168" s="170" t="str">
        <f t="shared" si="4"/>
        <v/>
      </c>
      <c r="M168" s="505"/>
      <c r="N168" s="506"/>
      <c r="O168" s="507"/>
    </row>
    <row r="169" spans="1:15" x14ac:dyDescent="0.15">
      <c r="A169" s="4">
        <v>136</v>
      </c>
      <c r="B169" s="13"/>
      <c r="C169" s="30"/>
      <c r="D169" s="514"/>
      <c r="E169" s="515"/>
      <c r="F169" s="515"/>
      <c r="G169" s="515"/>
      <c r="H169" s="516"/>
      <c r="I169" s="14"/>
      <c r="J169" s="31"/>
      <c r="K169" s="15"/>
      <c r="L169" s="170" t="str">
        <f t="shared" si="4"/>
        <v/>
      </c>
      <c r="M169" s="505"/>
      <c r="N169" s="506"/>
      <c r="O169" s="507"/>
    </row>
    <row r="170" spans="1:15" x14ac:dyDescent="0.15">
      <c r="A170" s="4">
        <v>137</v>
      </c>
      <c r="B170" s="13"/>
      <c r="C170" s="30"/>
      <c r="D170" s="514"/>
      <c r="E170" s="515"/>
      <c r="F170" s="515"/>
      <c r="G170" s="515"/>
      <c r="H170" s="516"/>
      <c r="I170" s="14"/>
      <c r="J170" s="31"/>
      <c r="K170" s="15"/>
      <c r="L170" s="170" t="str">
        <f t="shared" si="4"/>
        <v/>
      </c>
      <c r="M170" s="505"/>
      <c r="N170" s="506"/>
      <c r="O170" s="507"/>
    </row>
    <row r="171" spans="1:15" x14ac:dyDescent="0.15">
      <c r="A171" s="4">
        <v>138</v>
      </c>
      <c r="B171" s="13"/>
      <c r="C171" s="30"/>
      <c r="D171" s="514"/>
      <c r="E171" s="515"/>
      <c r="F171" s="515"/>
      <c r="G171" s="515"/>
      <c r="H171" s="516"/>
      <c r="I171" s="14"/>
      <c r="J171" s="31"/>
      <c r="K171" s="15"/>
      <c r="L171" s="170" t="str">
        <f t="shared" si="4"/>
        <v/>
      </c>
      <c r="M171" s="505"/>
      <c r="N171" s="506"/>
      <c r="O171" s="507"/>
    </row>
    <row r="172" spans="1:15" x14ac:dyDescent="0.15">
      <c r="A172" s="4">
        <v>139</v>
      </c>
      <c r="B172" s="13"/>
      <c r="C172" s="30"/>
      <c r="D172" s="514"/>
      <c r="E172" s="515"/>
      <c r="F172" s="515"/>
      <c r="G172" s="515"/>
      <c r="H172" s="516"/>
      <c r="I172" s="14"/>
      <c r="J172" s="31"/>
      <c r="K172" s="15"/>
      <c r="L172" s="170" t="str">
        <f t="shared" si="4"/>
        <v/>
      </c>
      <c r="M172" s="505"/>
      <c r="N172" s="506"/>
      <c r="O172" s="507"/>
    </row>
    <row r="173" spans="1:15" x14ac:dyDescent="0.15">
      <c r="A173" s="4">
        <v>140</v>
      </c>
      <c r="B173" s="13"/>
      <c r="C173" s="30"/>
      <c r="D173" s="514"/>
      <c r="E173" s="515"/>
      <c r="F173" s="515"/>
      <c r="G173" s="515"/>
      <c r="H173" s="516"/>
      <c r="I173" s="14"/>
      <c r="J173" s="31"/>
      <c r="K173" s="15"/>
      <c r="L173" s="170" t="str">
        <f t="shared" si="4"/>
        <v/>
      </c>
      <c r="M173" s="505"/>
      <c r="N173" s="506"/>
      <c r="O173" s="507"/>
    </row>
    <row r="174" spans="1:15" x14ac:dyDescent="0.15">
      <c r="A174" s="4">
        <v>141</v>
      </c>
      <c r="B174" s="13"/>
      <c r="C174" s="30"/>
      <c r="D174" s="514"/>
      <c r="E174" s="515"/>
      <c r="F174" s="515"/>
      <c r="G174" s="515"/>
      <c r="H174" s="516"/>
      <c r="I174" s="14"/>
      <c r="J174" s="31"/>
      <c r="K174" s="15"/>
      <c r="L174" s="170" t="str">
        <f t="shared" si="4"/>
        <v/>
      </c>
      <c r="M174" s="505"/>
      <c r="N174" s="506"/>
      <c r="O174" s="507"/>
    </row>
    <row r="175" spans="1:15" x14ac:dyDescent="0.15">
      <c r="A175" s="4">
        <v>142</v>
      </c>
      <c r="B175" s="13"/>
      <c r="C175" s="30"/>
      <c r="D175" s="514"/>
      <c r="E175" s="515"/>
      <c r="F175" s="515"/>
      <c r="G175" s="515"/>
      <c r="H175" s="516"/>
      <c r="I175" s="14"/>
      <c r="J175" s="31"/>
      <c r="K175" s="15"/>
      <c r="L175" s="170" t="str">
        <f t="shared" si="4"/>
        <v/>
      </c>
      <c r="M175" s="505"/>
      <c r="N175" s="506"/>
      <c r="O175" s="507"/>
    </row>
    <row r="176" spans="1:15" x14ac:dyDescent="0.15">
      <c r="A176" s="4">
        <v>143</v>
      </c>
      <c r="B176" s="13"/>
      <c r="C176" s="30"/>
      <c r="D176" s="514"/>
      <c r="E176" s="515"/>
      <c r="F176" s="515"/>
      <c r="G176" s="515"/>
      <c r="H176" s="516"/>
      <c r="I176" s="14"/>
      <c r="J176" s="31"/>
      <c r="K176" s="15"/>
      <c r="L176" s="170" t="str">
        <f t="shared" si="4"/>
        <v/>
      </c>
      <c r="M176" s="505"/>
      <c r="N176" s="506"/>
      <c r="O176" s="507"/>
    </row>
    <row r="177" spans="1:15" x14ac:dyDescent="0.15">
      <c r="A177" s="4">
        <v>144</v>
      </c>
      <c r="B177" s="13"/>
      <c r="C177" s="30"/>
      <c r="D177" s="514"/>
      <c r="E177" s="515"/>
      <c r="F177" s="515"/>
      <c r="G177" s="515"/>
      <c r="H177" s="516"/>
      <c r="I177" s="14"/>
      <c r="J177" s="31"/>
      <c r="K177" s="15"/>
      <c r="L177" s="170" t="str">
        <f t="shared" si="4"/>
        <v/>
      </c>
      <c r="M177" s="505"/>
      <c r="N177" s="506"/>
      <c r="O177" s="507"/>
    </row>
    <row r="178" spans="1:15" x14ac:dyDescent="0.15">
      <c r="A178" s="4">
        <v>145</v>
      </c>
      <c r="B178" s="13"/>
      <c r="C178" s="30"/>
      <c r="D178" s="514"/>
      <c r="E178" s="515"/>
      <c r="F178" s="515"/>
      <c r="G178" s="515"/>
      <c r="H178" s="516"/>
      <c r="I178" s="14"/>
      <c r="J178" s="31"/>
      <c r="K178" s="15"/>
      <c r="L178" s="170" t="str">
        <f t="shared" si="4"/>
        <v/>
      </c>
      <c r="M178" s="505"/>
      <c r="N178" s="506"/>
      <c r="O178" s="507"/>
    </row>
    <row r="179" spans="1:15" x14ac:dyDescent="0.15">
      <c r="A179" s="4">
        <v>146</v>
      </c>
      <c r="B179" s="13"/>
      <c r="C179" s="30"/>
      <c r="D179" s="514"/>
      <c r="E179" s="515"/>
      <c r="F179" s="515"/>
      <c r="G179" s="515"/>
      <c r="H179" s="516"/>
      <c r="I179" s="14"/>
      <c r="J179" s="31"/>
      <c r="K179" s="15"/>
      <c r="L179" s="170" t="str">
        <f t="shared" si="4"/>
        <v/>
      </c>
      <c r="M179" s="505"/>
      <c r="N179" s="506"/>
      <c r="O179" s="507"/>
    </row>
    <row r="180" spans="1:15" x14ac:dyDescent="0.15">
      <c r="A180" s="4">
        <v>147</v>
      </c>
      <c r="B180" s="13"/>
      <c r="C180" s="30"/>
      <c r="D180" s="514"/>
      <c r="E180" s="515"/>
      <c r="F180" s="515"/>
      <c r="G180" s="515"/>
      <c r="H180" s="516"/>
      <c r="I180" s="14"/>
      <c r="J180" s="31"/>
      <c r="K180" s="15"/>
      <c r="L180" s="170" t="str">
        <f t="shared" si="4"/>
        <v/>
      </c>
      <c r="M180" s="505"/>
      <c r="N180" s="506"/>
      <c r="O180" s="507"/>
    </row>
    <row r="181" spans="1:15" x14ac:dyDescent="0.15">
      <c r="A181" s="4">
        <v>148</v>
      </c>
      <c r="B181" s="13"/>
      <c r="C181" s="30"/>
      <c r="D181" s="514"/>
      <c r="E181" s="515"/>
      <c r="F181" s="515"/>
      <c r="G181" s="515"/>
      <c r="H181" s="516"/>
      <c r="I181" s="14"/>
      <c r="J181" s="31"/>
      <c r="K181" s="15"/>
      <c r="L181" s="170" t="str">
        <f t="shared" si="4"/>
        <v/>
      </c>
      <c r="M181" s="505"/>
      <c r="N181" s="506"/>
      <c r="O181" s="507"/>
    </row>
    <row r="182" spans="1:15" x14ac:dyDescent="0.15">
      <c r="A182" s="4">
        <v>149</v>
      </c>
      <c r="B182" s="13"/>
      <c r="C182" s="30"/>
      <c r="D182" s="514"/>
      <c r="E182" s="515"/>
      <c r="F182" s="515"/>
      <c r="G182" s="515"/>
      <c r="H182" s="516"/>
      <c r="I182" s="14"/>
      <c r="J182" s="31"/>
      <c r="K182" s="15"/>
      <c r="L182" s="170" t="str">
        <f t="shared" si="4"/>
        <v/>
      </c>
      <c r="M182" s="505"/>
      <c r="N182" s="506"/>
      <c r="O182" s="507"/>
    </row>
    <row r="183" spans="1:15" x14ac:dyDescent="0.15">
      <c r="A183" s="4">
        <v>150</v>
      </c>
      <c r="B183" s="13"/>
      <c r="C183" s="30"/>
      <c r="D183" s="514"/>
      <c r="E183" s="515"/>
      <c r="F183" s="515"/>
      <c r="G183" s="515"/>
      <c r="H183" s="516"/>
      <c r="I183" s="14"/>
      <c r="J183" s="31"/>
      <c r="K183" s="15"/>
      <c r="L183" s="170" t="str">
        <f t="shared" si="4"/>
        <v/>
      </c>
      <c r="M183" s="505"/>
      <c r="N183" s="506"/>
      <c r="O183" s="507"/>
    </row>
    <row r="184" spans="1:15" x14ac:dyDescent="0.15">
      <c r="A184" s="4">
        <v>151</v>
      </c>
      <c r="B184" s="13"/>
      <c r="C184" s="30"/>
      <c r="D184" s="514"/>
      <c r="E184" s="515"/>
      <c r="F184" s="515"/>
      <c r="G184" s="515"/>
      <c r="H184" s="516"/>
      <c r="I184" s="14"/>
      <c r="J184" s="31"/>
      <c r="K184" s="15"/>
      <c r="L184" s="170" t="str">
        <f t="shared" si="4"/>
        <v/>
      </c>
      <c r="M184" s="505"/>
      <c r="N184" s="506"/>
      <c r="O184" s="507"/>
    </row>
    <row r="185" spans="1:15" x14ac:dyDescent="0.15">
      <c r="A185" s="4">
        <v>152</v>
      </c>
      <c r="B185" s="13"/>
      <c r="C185" s="30"/>
      <c r="D185" s="514"/>
      <c r="E185" s="515"/>
      <c r="F185" s="515"/>
      <c r="G185" s="515"/>
      <c r="H185" s="516"/>
      <c r="I185" s="14"/>
      <c r="J185" s="31"/>
      <c r="K185" s="15"/>
      <c r="L185" s="170" t="str">
        <f t="shared" si="4"/>
        <v/>
      </c>
      <c r="M185" s="505"/>
      <c r="N185" s="506"/>
      <c r="O185" s="507"/>
    </row>
    <row r="186" spans="1:15" x14ac:dyDescent="0.15">
      <c r="A186" s="4">
        <v>153</v>
      </c>
      <c r="B186" s="13"/>
      <c r="C186" s="30"/>
      <c r="D186" s="514"/>
      <c r="E186" s="515"/>
      <c r="F186" s="515"/>
      <c r="G186" s="515"/>
      <c r="H186" s="516"/>
      <c r="I186" s="14"/>
      <c r="J186" s="31"/>
      <c r="K186" s="15"/>
      <c r="L186" s="170" t="str">
        <f t="shared" si="4"/>
        <v/>
      </c>
      <c r="M186" s="505"/>
      <c r="N186" s="506"/>
      <c r="O186" s="507"/>
    </row>
    <row r="187" spans="1:15" x14ac:dyDescent="0.15">
      <c r="A187" s="4">
        <v>154</v>
      </c>
      <c r="B187" s="13"/>
      <c r="C187" s="30"/>
      <c r="D187" s="514"/>
      <c r="E187" s="515"/>
      <c r="F187" s="515"/>
      <c r="G187" s="515"/>
      <c r="H187" s="516"/>
      <c r="I187" s="14"/>
      <c r="J187" s="31"/>
      <c r="K187" s="15"/>
      <c r="L187" s="170" t="str">
        <f t="shared" si="4"/>
        <v/>
      </c>
      <c r="M187" s="505"/>
      <c r="N187" s="506"/>
      <c r="O187" s="507"/>
    </row>
    <row r="188" spans="1:15" x14ac:dyDescent="0.15">
      <c r="A188" s="4">
        <v>155</v>
      </c>
      <c r="B188" s="13"/>
      <c r="C188" s="30"/>
      <c r="D188" s="514"/>
      <c r="E188" s="515"/>
      <c r="F188" s="515"/>
      <c r="G188" s="515"/>
      <c r="H188" s="516"/>
      <c r="I188" s="14"/>
      <c r="J188" s="31"/>
      <c r="K188" s="15"/>
      <c r="L188" s="170" t="str">
        <f t="shared" si="4"/>
        <v/>
      </c>
      <c r="M188" s="505"/>
      <c r="N188" s="506"/>
      <c r="O188" s="507"/>
    </row>
    <row r="189" spans="1:15" x14ac:dyDescent="0.15">
      <c r="A189" s="4">
        <v>156</v>
      </c>
      <c r="B189" s="13"/>
      <c r="C189" s="30"/>
      <c r="D189" s="514"/>
      <c r="E189" s="515"/>
      <c r="F189" s="515"/>
      <c r="G189" s="515"/>
      <c r="H189" s="516"/>
      <c r="I189" s="14"/>
      <c r="J189" s="31"/>
      <c r="K189" s="15"/>
      <c r="L189" s="170" t="str">
        <f t="shared" si="4"/>
        <v/>
      </c>
      <c r="M189" s="505"/>
      <c r="N189" s="506"/>
      <c r="O189" s="507"/>
    </row>
    <row r="190" spans="1:15" x14ac:dyDescent="0.15">
      <c r="A190" s="4">
        <v>157</v>
      </c>
      <c r="B190" s="13"/>
      <c r="C190" s="30"/>
      <c r="D190" s="514"/>
      <c r="E190" s="515"/>
      <c r="F190" s="515"/>
      <c r="G190" s="515"/>
      <c r="H190" s="516"/>
      <c r="I190" s="14"/>
      <c r="J190" s="31"/>
      <c r="K190" s="15"/>
      <c r="L190" s="170" t="str">
        <f t="shared" si="4"/>
        <v/>
      </c>
      <c r="M190" s="505"/>
      <c r="N190" s="506"/>
      <c r="O190" s="507"/>
    </row>
    <row r="191" spans="1:15" x14ac:dyDescent="0.15">
      <c r="A191" s="4">
        <v>158</v>
      </c>
      <c r="B191" s="13"/>
      <c r="C191" s="30"/>
      <c r="D191" s="514"/>
      <c r="E191" s="515"/>
      <c r="F191" s="515"/>
      <c r="G191" s="515"/>
      <c r="H191" s="516"/>
      <c r="I191" s="14"/>
      <c r="J191" s="31"/>
      <c r="K191" s="15"/>
      <c r="L191" s="170" t="str">
        <f t="shared" si="4"/>
        <v/>
      </c>
      <c r="M191" s="505"/>
      <c r="N191" s="506"/>
      <c r="O191" s="507"/>
    </row>
    <row r="192" spans="1:15" x14ac:dyDescent="0.15">
      <c r="A192" s="4">
        <v>159</v>
      </c>
      <c r="B192" s="13"/>
      <c r="C192" s="30"/>
      <c r="D192" s="514"/>
      <c r="E192" s="515"/>
      <c r="F192" s="515"/>
      <c r="G192" s="515"/>
      <c r="H192" s="516"/>
      <c r="I192" s="14"/>
      <c r="J192" s="31"/>
      <c r="K192" s="15"/>
      <c r="L192" s="170" t="str">
        <f t="shared" si="4"/>
        <v/>
      </c>
      <c r="M192" s="505"/>
      <c r="N192" s="506"/>
      <c r="O192" s="507"/>
    </row>
    <row r="193" spans="1:15" ht="14.25" thickBot="1" x14ac:dyDescent="0.2">
      <c r="A193" s="4">
        <v>160</v>
      </c>
      <c r="B193" s="17"/>
      <c r="C193" s="30"/>
      <c r="D193" s="514"/>
      <c r="E193" s="515"/>
      <c r="F193" s="515"/>
      <c r="G193" s="515"/>
      <c r="H193" s="516"/>
      <c r="I193" s="18"/>
      <c r="J193" s="31"/>
      <c r="K193" s="19"/>
      <c r="L193" s="170" t="str">
        <f t="shared" si="4"/>
        <v/>
      </c>
      <c r="M193" s="505"/>
      <c r="N193" s="506"/>
      <c r="O193" s="507"/>
    </row>
    <row r="194" spans="1:15" ht="14.25" thickBot="1" x14ac:dyDescent="0.2">
      <c r="B194" s="39" t="s">
        <v>71</v>
      </c>
      <c r="C194" s="37"/>
      <c r="D194" s="37"/>
      <c r="E194" s="37"/>
      <c r="F194" s="37"/>
      <c r="G194" s="37"/>
      <c r="H194" s="37"/>
      <c r="I194" s="6"/>
      <c r="J194" s="6" t="s">
        <v>61</v>
      </c>
      <c r="K194" s="10" t="s">
        <v>61</v>
      </c>
      <c r="L194" s="283">
        <f>SUM(L162:L193)</f>
        <v>0</v>
      </c>
      <c r="M194" s="37"/>
      <c r="N194" s="37"/>
      <c r="O194" s="38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65">
    <mergeCell ref="M193:O193"/>
    <mergeCell ref="D6:H6"/>
    <mergeCell ref="M187:O187"/>
    <mergeCell ref="M188:O188"/>
    <mergeCell ref="M189:O189"/>
    <mergeCell ref="M190:O190"/>
    <mergeCell ref="M191:O191"/>
    <mergeCell ref="M192:O192"/>
    <mergeCell ref="M181:O181"/>
    <mergeCell ref="M182:O182"/>
    <mergeCell ref="M183:O183"/>
    <mergeCell ref="M184:O184"/>
    <mergeCell ref="M185:O185"/>
    <mergeCell ref="M186:O186"/>
    <mergeCell ref="M175:O175"/>
    <mergeCell ref="M176:O176"/>
    <mergeCell ref="M177:O177"/>
    <mergeCell ref="M178:O178"/>
    <mergeCell ref="M179:O179"/>
    <mergeCell ref="M180:O180"/>
    <mergeCell ref="M169:O169"/>
    <mergeCell ref="M170:O170"/>
    <mergeCell ref="M171:O171"/>
    <mergeCell ref="M172:O172"/>
    <mergeCell ref="M173:O173"/>
    <mergeCell ref="M174:O174"/>
    <mergeCell ref="M163:O163"/>
    <mergeCell ref="M164:O164"/>
    <mergeCell ref="M165:O165"/>
    <mergeCell ref="M166:O166"/>
    <mergeCell ref="M167:O167"/>
    <mergeCell ref="M168:O168"/>
    <mergeCell ref="M150:O150"/>
    <mergeCell ref="M151:O151"/>
    <mergeCell ref="M152:O152"/>
    <mergeCell ref="M153:O153"/>
    <mergeCell ref="M154:O154"/>
    <mergeCell ref="M162:O162"/>
    <mergeCell ref="M144:O144"/>
    <mergeCell ref="M145:O145"/>
    <mergeCell ref="M146:O146"/>
    <mergeCell ref="M147:O147"/>
    <mergeCell ref="M148:O148"/>
    <mergeCell ref="M149:O149"/>
    <mergeCell ref="M138:O138"/>
    <mergeCell ref="M139:O139"/>
    <mergeCell ref="M140:O140"/>
    <mergeCell ref="M141:O141"/>
    <mergeCell ref="M142:O142"/>
    <mergeCell ref="M143:O143"/>
    <mergeCell ref="M132:O132"/>
    <mergeCell ref="M133:O133"/>
    <mergeCell ref="M134:O134"/>
    <mergeCell ref="M135:O135"/>
    <mergeCell ref="M136:O136"/>
    <mergeCell ref="M137:O137"/>
    <mergeCell ref="M126:O126"/>
    <mergeCell ref="M127:O127"/>
    <mergeCell ref="M128:O128"/>
    <mergeCell ref="M129:O129"/>
    <mergeCell ref="M130:O130"/>
    <mergeCell ref="M131:O131"/>
    <mergeCell ref="M113:O113"/>
    <mergeCell ref="M114:O114"/>
    <mergeCell ref="M115:O115"/>
    <mergeCell ref="M123:O123"/>
    <mergeCell ref="M124:O124"/>
    <mergeCell ref="M125:O125"/>
    <mergeCell ref="M107:O107"/>
    <mergeCell ref="M108:O108"/>
    <mergeCell ref="M109:O109"/>
    <mergeCell ref="M110:O110"/>
    <mergeCell ref="M111:O111"/>
    <mergeCell ref="M112:O112"/>
    <mergeCell ref="M101:O101"/>
    <mergeCell ref="M102:O102"/>
    <mergeCell ref="M103:O103"/>
    <mergeCell ref="M104:O104"/>
    <mergeCell ref="M105:O105"/>
    <mergeCell ref="M106:O106"/>
    <mergeCell ref="M95:O95"/>
    <mergeCell ref="M96:O96"/>
    <mergeCell ref="M97:O97"/>
    <mergeCell ref="M98:O98"/>
    <mergeCell ref="M99:O99"/>
    <mergeCell ref="M100:O100"/>
    <mergeCell ref="M89:O89"/>
    <mergeCell ref="M90:O90"/>
    <mergeCell ref="M91:O91"/>
    <mergeCell ref="M92:O92"/>
    <mergeCell ref="M93:O93"/>
    <mergeCell ref="M94:O94"/>
    <mergeCell ref="M76:O76"/>
    <mergeCell ref="M84:O84"/>
    <mergeCell ref="M85:O85"/>
    <mergeCell ref="M86:O86"/>
    <mergeCell ref="M87:O87"/>
    <mergeCell ref="M88:O88"/>
    <mergeCell ref="M73:O73"/>
    <mergeCell ref="M74:O74"/>
    <mergeCell ref="M75:O75"/>
    <mergeCell ref="M64:O64"/>
    <mergeCell ref="M65:O65"/>
    <mergeCell ref="M66:O66"/>
    <mergeCell ref="M67:O67"/>
    <mergeCell ref="M68:O68"/>
    <mergeCell ref="M69:O69"/>
    <mergeCell ref="M52:O52"/>
    <mergeCell ref="M53:O53"/>
    <mergeCell ref="M54:O54"/>
    <mergeCell ref="M55:O55"/>
    <mergeCell ref="M56:O56"/>
    <mergeCell ref="M57:O57"/>
    <mergeCell ref="M70:O70"/>
    <mergeCell ref="M71:O71"/>
    <mergeCell ref="M72:O72"/>
    <mergeCell ref="M25:O25"/>
    <mergeCell ref="M26:O26"/>
    <mergeCell ref="M46:O46"/>
    <mergeCell ref="M47:O47"/>
    <mergeCell ref="M48:O48"/>
    <mergeCell ref="M49:O49"/>
    <mergeCell ref="M50:O50"/>
    <mergeCell ref="M51:O51"/>
    <mergeCell ref="M33:O33"/>
    <mergeCell ref="M34:O34"/>
    <mergeCell ref="M35:O35"/>
    <mergeCell ref="M36:O36"/>
    <mergeCell ref="M37:O37"/>
    <mergeCell ref="M45:O45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B160:B161"/>
    <mergeCell ref="C160:C161"/>
    <mergeCell ref="D160:H161"/>
    <mergeCell ref="I160:I161"/>
    <mergeCell ref="J160:J161"/>
    <mergeCell ref="K160:K161"/>
    <mergeCell ref="L160:L161"/>
    <mergeCell ref="M15:O15"/>
    <mergeCell ref="M16:O16"/>
    <mergeCell ref="M17:O17"/>
    <mergeCell ref="M18:O18"/>
    <mergeCell ref="M19:O19"/>
    <mergeCell ref="M20:O20"/>
    <mergeCell ref="M160:O161"/>
    <mergeCell ref="M27:O27"/>
    <mergeCell ref="M28:O28"/>
    <mergeCell ref="M29:O29"/>
    <mergeCell ref="M30:O30"/>
    <mergeCell ref="M31:O31"/>
    <mergeCell ref="M32:O32"/>
    <mergeCell ref="M21:O21"/>
    <mergeCell ref="M22:O22"/>
    <mergeCell ref="M23:O23"/>
    <mergeCell ref="M24:O24"/>
    <mergeCell ref="B121:B122"/>
    <mergeCell ref="C121:C122"/>
    <mergeCell ref="D121:H122"/>
    <mergeCell ref="I121:I122"/>
    <mergeCell ref="J121:J122"/>
    <mergeCell ref="K121:K122"/>
    <mergeCell ref="M43:O44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L121:L122"/>
    <mergeCell ref="M121:O122"/>
    <mergeCell ref="M58:O58"/>
    <mergeCell ref="M59:O59"/>
    <mergeCell ref="M60:O60"/>
    <mergeCell ref="M61:O61"/>
    <mergeCell ref="M62:O62"/>
    <mergeCell ref="M63:O63"/>
    <mergeCell ref="B43:B44"/>
    <mergeCell ref="C43:C44"/>
    <mergeCell ref="D43:H44"/>
    <mergeCell ref="I43:I44"/>
    <mergeCell ref="J43:J44"/>
    <mergeCell ref="K43:K44"/>
    <mergeCell ref="L43:L44"/>
    <mergeCell ref="C119:K11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45:H45"/>
    <mergeCell ref="D46:H46"/>
    <mergeCell ref="D47:H47"/>
    <mergeCell ref="D48:H48"/>
    <mergeCell ref="D49:H49"/>
    <mergeCell ref="C41:K41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D123:H123"/>
    <mergeCell ref="D124:H124"/>
    <mergeCell ref="D125:H125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35:H135"/>
    <mergeCell ref="D136:H136"/>
    <mergeCell ref="D137:H137"/>
    <mergeCell ref="D138:H138"/>
    <mergeCell ref="D139:H139"/>
    <mergeCell ref="D140:H140"/>
    <mergeCell ref="D141:H141"/>
    <mergeCell ref="D142:H142"/>
    <mergeCell ref="D143:H143"/>
    <mergeCell ref="D144:H144"/>
    <mergeCell ref="D145:H145"/>
    <mergeCell ref="D146:H146"/>
    <mergeCell ref="D147:H147"/>
    <mergeCell ref="D148:H148"/>
    <mergeCell ref="D149:H149"/>
    <mergeCell ref="D150:H150"/>
    <mergeCell ref="D151:H151"/>
    <mergeCell ref="D152:H152"/>
    <mergeCell ref="D153:H153"/>
    <mergeCell ref="D154:H154"/>
    <mergeCell ref="D162:H162"/>
    <mergeCell ref="D163:H163"/>
    <mergeCell ref="D164:H164"/>
    <mergeCell ref="D165:H165"/>
    <mergeCell ref="D166:H166"/>
    <mergeCell ref="C158:K158"/>
    <mergeCell ref="D167:H167"/>
    <mergeCell ref="D168:H168"/>
    <mergeCell ref="D169:H169"/>
    <mergeCell ref="D170:H170"/>
    <mergeCell ref="D171:H171"/>
    <mergeCell ref="D172:H172"/>
    <mergeCell ref="D173:H173"/>
    <mergeCell ref="D174:H174"/>
    <mergeCell ref="D175:H175"/>
    <mergeCell ref="D176:H176"/>
    <mergeCell ref="D177:H177"/>
    <mergeCell ref="D178:H178"/>
    <mergeCell ref="D179:H179"/>
    <mergeCell ref="D180:H180"/>
    <mergeCell ref="D181:H181"/>
    <mergeCell ref="D182:H182"/>
    <mergeCell ref="D183:H183"/>
    <mergeCell ref="D184:H184"/>
    <mergeCell ref="D185:H185"/>
    <mergeCell ref="D186:H186"/>
    <mergeCell ref="D187:H187"/>
    <mergeCell ref="D188:H188"/>
    <mergeCell ref="D189:H189"/>
    <mergeCell ref="D190:H190"/>
    <mergeCell ref="D191:H191"/>
    <mergeCell ref="D192:H192"/>
    <mergeCell ref="D193:H193"/>
  </mergeCells>
  <phoneticPr fontId="15"/>
  <dataValidations count="3">
    <dataValidation type="list" allowBlank="1" showInputMessage="1" showErrorMessage="1" sqref="J6:J37 J45:J76 J84:J115 J123:J154 J162:J193">
      <formula1>$V$4:$V$16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B124:B154 B7:B37 B46:B76 B85:B115 B163:B193">
      <formula1>$S$4:$S$9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86"/>
  <sheetViews>
    <sheetView showGridLines="0" topLeftCell="A28" zoomScaleNormal="100" zoomScaleSheetLayoutView="100" workbookViewId="0">
      <selection activeCell="J43" sqref="J43"/>
    </sheetView>
  </sheetViews>
  <sheetFormatPr defaultRowHeight="13.5" x14ac:dyDescent="0.15"/>
  <cols>
    <col min="1" max="1" width="6.625" customWidth="1"/>
    <col min="2" max="2" width="5.625" customWidth="1"/>
    <col min="3" max="3" width="4.125" customWidth="1"/>
    <col min="4" max="4" width="26.5" customWidth="1"/>
    <col min="5" max="5" width="6.625" customWidth="1"/>
    <col min="6" max="6" width="5.5" customWidth="1"/>
    <col min="7" max="7" width="5.625" customWidth="1"/>
    <col min="8" max="8" width="14.125" customWidth="1"/>
    <col min="9" max="9" width="8.25" customWidth="1"/>
    <col min="10" max="10" width="14.125" customWidth="1"/>
    <col min="11" max="11" width="1.375" customWidth="1"/>
  </cols>
  <sheetData>
    <row r="1" spans="2:15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" customHeight="1" x14ac:dyDescent="0.15">
      <c r="B2" s="1"/>
      <c r="C2" s="459" t="s">
        <v>156</v>
      </c>
      <c r="D2" s="459"/>
      <c r="E2" s="459"/>
      <c r="F2" s="459"/>
      <c r="G2" s="459"/>
      <c r="H2" s="459"/>
      <c r="I2" s="459"/>
      <c r="J2" s="459"/>
      <c r="K2" s="1"/>
      <c r="L2" s="1"/>
      <c r="M2" s="1"/>
      <c r="N2" s="1"/>
      <c r="O2" s="1"/>
    </row>
    <row r="3" spans="2:15" ht="18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ht="18" customHeight="1" x14ac:dyDescent="0.15">
      <c r="B4" s="1"/>
      <c r="C4" s="460"/>
      <c r="D4" s="461"/>
      <c r="E4" s="487" t="s">
        <v>13</v>
      </c>
      <c r="F4" s="489" t="s">
        <v>0</v>
      </c>
      <c r="G4" s="489" t="s">
        <v>1</v>
      </c>
      <c r="H4" s="483" t="s">
        <v>87</v>
      </c>
      <c r="I4" s="483" t="s">
        <v>82</v>
      </c>
      <c r="J4" s="474" t="s">
        <v>88</v>
      </c>
      <c r="K4" s="1"/>
      <c r="L4" s="1"/>
      <c r="M4" s="40"/>
      <c r="O4" s="1"/>
    </row>
    <row r="5" spans="2:15" ht="18" customHeight="1" thickBot="1" x14ac:dyDescent="0.2">
      <c r="B5" s="1"/>
      <c r="C5" s="462"/>
      <c r="D5" s="463"/>
      <c r="E5" s="488"/>
      <c r="F5" s="484"/>
      <c r="G5" s="484"/>
      <c r="H5" s="484"/>
      <c r="I5" s="484"/>
      <c r="J5" s="463"/>
      <c r="K5" s="1"/>
      <c r="L5" s="1"/>
      <c r="M5" s="1"/>
      <c r="O5" s="1"/>
    </row>
    <row r="6" spans="2:15" ht="20.25" customHeight="1" x14ac:dyDescent="0.15">
      <c r="B6" s="1"/>
      <c r="C6" s="457" t="s">
        <v>6</v>
      </c>
      <c r="D6" s="458"/>
      <c r="E6" s="233" t="s">
        <v>11</v>
      </c>
      <c r="F6" s="234" t="s">
        <v>11</v>
      </c>
      <c r="G6" s="234" t="s">
        <v>11</v>
      </c>
      <c r="H6" s="234" t="s">
        <v>11</v>
      </c>
      <c r="I6" s="234" t="s">
        <v>11</v>
      </c>
      <c r="J6" s="235" t="s">
        <v>11</v>
      </c>
      <c r="K6" s="1"/>
      <c r="L6" s="1"/>
      <c r="M6" s="1"/>
      <c r="N6" s="1"/>
      <c r="O6" s="1"/>
    </row>
    <row r="7" spans="2:15" ht="20.25" customHeight="1" x14ac:dyDescent="0.15">
      <c r="B7" s="1"/>
      <c r="C7" s="20"/>
      <c r="D7" s="41" t="s">
        <v>97</v>
      </c>
      <c r="E7" s="236" t="str">
        <f>IF(H7="","","○")</f>
        <v/>
      </c>
      <c r="F7" s="237" t="str">
        <f>IF(E7="","",1)</f>
        <v/>
      </c>
      <c r="G7" s="237" t="str">
        <f>IF(E7="","","式")</f>
        <v/>
      </c>
      <c r="H7" s="238" t="str">
        <f>IF(調査費!L38=0,"",調査費!L38)</f>
        <v/>
      </c>
      <c r="I7" s="239" t="str">
        <f>IF(H7="","",ROUND(J7/H7,4))</f>
        <v/>
      </c>
      <c r="J7" s="240" t="str">
        <f>IF(H7="","",ROUNDDOWN(IF(ROUNDDOWN(H7*0.5,-3)&gt;=1000000,1000000,0.5*H7),-3))</f>
        <v/>
      </c>
      <c r="K7" s="1"/>
      <c r="L7" s="1"/>
      <c r="M7" s="1"/>
      <c r="N7" s="1"/>
      <c r="O7" s="1"/>
    </row>
    <row r="8" spans="2:15" ht="20.25" customHeight="1" x14ac:dyDescent="0.15">
      <c r="B8" s="1"/>
      <c r="C8" s="20"/>
      <c r="D8" s="41" t="s">
        <v>95</v>
      </c>
      <c r="E8" s="236"/>
      <c r="F8" s="237" t="str">
        <f>IF(H8="","",1)</f>
        <v/>
      </c>
      <c r="G8" s="237" t="str">
        <f>IF(F8="","","式")</f>
        <v/>
      </c>
      <c r="H8" s="238" t="str">
        <f>IF(調査費!L77=0,"",調査費!L77)</f>
        <v/>
      </c>
      <c r="I8" s="237" t="s">
        <v>11</v>
      </c>
      <c r="J8" s="241" t="s">
        <v>115</v>
      </c>
      <c r="K8" s="1"/>
      <c r="L8" s="1"/>
      <c r="M8" s="1"/>
      <c r="N8" s="1"/>
      <c r="O8" s="1"/>
    </row>
    <row r="9" spans="2:15" ht="20.25" customHeight="1" x14ac:dyDescent="0.15">
      <c r="B9" s="1"/>
      <c r="C9" s="20"/>
      <c r="D9" s="44" t="s">
        <v>8</v>
      </c>
      <c r="E9" s="236" t="s">
        <v>11</v>
      </c>
      <c r="F9" s="237" t="s">
        <v>11</v>
      </c>
      <c r="G9" s="237" t="s">
        <v>11</v>
      </c>
      <c r="H9" s="238" t="str">
        <f>IF(AND(H7="",H8=""),"",SUM(H7:H8))</f>
        <v/>
      </c>
      <c r="I9" s="237" t="s">
        <v>11</v>
      </c>
      <c r="J9" s="241" t="s">
        <v>11</v>
      </c>
      <c r="K9" s="1"/>
      <c r="L9" s="1"/>
      <c r="M9" s="1"/>
      <c r="N9" s="1"/>
      <c r="O9" s="1"/>
    </row>
    <row r="10" spans="2:15" ht="20.25" customHeight="1" x14ac:dyDescent="0.15">
      <c r="B10" s="1"/>
      <c r="C10" s="480" t="s">
        <v>75</v>
      </c>
      <c r="D10" s="458"/>
      <c r="E10" s="236" t="s">
        <v>11</v>
      </c>
      <c r="F10" s="237" t="s">
        <v>11</v>
      </c>
      <c r="G10" s="237" t="s">
        <v>11</v>
      </c>
      <c r="H10" s="237" t="s">
        <v>11</v>
      </c>
      <c r="I10" s="242" t="s">
        <v>11</v>
      </c>
      <c r="J10" s="243" t="s">
        <v>11</v>
      </c>
      <c r="K10" s="1"/>
      <c r="L10" s="1"/>
      <c r="M10" s="1"/>
      <c r="N10" s="1"/>
      <c r="O10" s="1"/>
    </row>
    <row r="11" spans="2:15" ht="20.25" customHeight="1" x14ac:dyDescent="0.15">
      <c r="B11" s="1" t="str">
        <f>IF(E11="○",101,"")</f>
        <v/>
      </c>
      <c r="C11" s="21"/>
      <c r="D11" s="23" t="s">
        <v>15</v>
      </c>
      <c r="E11" s="236" t="str">
        <f>IF(H11="","","○")</f>
        <v/>
      </c>
      <c r="F11" s="237" t="str">
        <f>IF(E11="","",1)</f>
        <v/>
      </c>
      <c r="G11" s="237" t="str">
        <f>IF(E11="","","式")</f>
        <v/>
      </c>
      <c r="H11" s="244" t="str">
        <f>IF(熱源機器!L38+熱源機器!L77+熱源機器!L116=0,"",熱源機器!L38+熱源機器!L77+熱源機器!L116)</f>
        <v/>
      </c>
      <c r="I11" s="475"/>
      <c r="J11" s="476"/>
      <c r="K11" s="1"/>
      <c r="L11" s="1"/>
      <c r="M11" s="1"/>
      <c r="N11" s="1"/>
      <c r="O11" s="1"/>
    </row>
    <row r="12" spans="2:15" ht="20.25" customHeight="1" x14ac:dyDescent="0.15">
      <c r="B12" s="1" t="str">
        <f>IF(E12="○",100+COUNTIF($E$11:E11,"○")+1,"")</f>
        <v/>
      </c>
      <c r="C12" s="21"/>
      <c r="D12" s="23" t="s">
        <v>16</v>
      </c>
      <c r="E12" s="236" t="str">
        <f>IF(H12="","","○")</f>
        <v/>
      </c>
      <c r="F12" s="237" t="str">
        <f t="shared" ref="F12:F27" si="0">IF(E12="","",1)</f>
        <v/>
      </c>
      <c r="G12" s="237" t="str">
        <f t="shared" ref="G12:G27" si="1">IF(E12="","","式")</f>
        <v/>
      </c>
      <c r="H12" s="244" t="str">
        <f>IF(冷却塔!L38+冷却塔!L77+冷却塔!L116=0,"",冷却塔!L38+冷却塔!L77+冷却塔!L116)</f>
        <v/>
      </c>
      <c r="I12" s="470"/>
      <c r="J12" s="477"/>
      <c r="K12" s="1"/>
      <c r="L12" s="1"/>
      <c r="M12" s="1"/>
      <c r="N12" s="1"/>
      <c r="O12" s="1"/>
    </row>
    <row r="13" spans="2:15" ht="20.25" customHeight="1" x14ac:dyDescent="0.15">
      <c r="B13" s="1" t="str">
        <f>IF(E13="○",100+COUNTIF($E$11:E12,"○")+1,"")</f>
        <v/>
      </c>
      <c r="C13" s="21"/>
      <c r="D13" s="23" t="s">
        <v>17</v>
      </c>
      <c r="E13" s="236" t="str">
        <f t="shared" ref="E13:E27" si="2">IF(H13="","","○")</f>
        <v/>
      </c>
      <c r="F13" s="237" t="str">
        <f t="shared" si="0"/>
        <v/>
      </c>
      <c r="G13" s="237" t="str">
        <f t="shared" si="1"/>
        <v/>
      </c>
      <c r="H13" s="244" t="str">
        <f>IF(空調用P!L38+空調用P!L77+空調用P!L116=0,"",空調用P!L38+空調用P!L77+空調用P!L116)</f>
        <v/>
      </c>
      <c r="I13" s="470"/>
      <c r="J13" s="477"/>
      <c r="K13" s="1"/>
      <c r="L13" s="1"/>
      <c r="M13" s="1"/>
      <c r="N13" s="1"/>
      <c r="O13" s="1"/>
    </row>
    <row r="14" spans="2:15" ht="20.25" customHeight="1" x14ac:dyDescent="0.15">
      <c r="B14" s="1" t="str">
        <f>IF(E14="○",100+COUNTIF($E$11:E13,"○")+1,"")</f>
        <v/>
      </c>
      <c r="C14" s="21"/>
      <c r="D14" s="24" t="s">
        <v>18</v>
      </c>
      <c r="E14" s="236" t="str">
        <f t="shared" si="2"/>
        <v/>
      </c>
      <c r="F14" s="237" t="str">
        <f t="shared" si="0"/>
        <v/>
      </c>
      <c r="G14" s="237" t="str">
        <f t="shared" si="1"/>
        <v/>
      </c>
      <c r="H14" s="244" t="str">
        <f>IF(Pの変流量制御!L38+Pの変流量制御!L77+Pの変流量制御!L116=0,"",Pの変流量制御!L38+Pの変流量制御!L77+Pの変流量制御!L116)</f>
        <v/>
      </c>
      <c r="I14" s="470"/>
      <c r="J14" s="477"/>
      <c r="K14" s="1"/>
      <c r="L14" s="1"/>
      <c r="M14" s="1"/>
      <c r="N14" s="1"/>
      <c r="O14" s="1"/>
    </row>
    <row r="15" spans="2:15" ht="20.25" customHeight="1" x14ac:dyDescent="0.15">
      <c r="B15" s="1" t="str">
        <f>IF(E15="○",100+COUNTIF($E$11:E14,"○")+1,"")</f>
        <v/>
      </c>
      <c r="C15" s="21"/>
      <c r="D15" s="24" t="s">
        <v>19</v>
      </c>
      <c r="E15" s="236" t="str">
        <f t="shared" si="2"/>
        <v/>
      </c>
      <c r="F15" s="237" t="str">
        <f t="shared" si="0"/>
        <v/>
      </c>
      <c r="G15" s="237" t="str">
        <f t="shared" si="1"/>
        <v/>
      </c>
      <c r="H15" s="244" t="str">
        <f>IF(ﾊﾟｯｹｰｼﾞ形!L38+ﾊﾟｯｹｰｼﾞ形!L77+ﾊﾟｯｹｰｼﾞ形!L116=0,"",ﾊﾟｯｹｰｼﾞ形!L38+ﾊﾟｯｹｰｼﾞ形!L77+ﾊﾟｯｹｰｼﾞ形!L116)</f>
        <v/>
      </c>
      <c r="I15" s="470"/>
      <c r="J15" s="477"/>
      <c r="K15" s="1"/>
      <c r="L15" s="1"/>
      <c r="M15" s="1"/>
      <c r="N15" s="1"/>
      <c r="O15" s="1"/>
    </row>
    <row r="16" spans="2:15" ht="20.25" customHeight="1" x14ac:dyDescent="0.15">
      <c r="B16" s="1" t="str">
        <f>IF(E16="○",100+COUNTIF($E$11:E15,"○")+1,"")</f>
        <v/>
      </c>
      <c r="C16" s="21"/>
      <c r="D16" s="23" t="s">
        <v>20</v>
      </c>
      <c r="E16" s="236" t="str">
        <f t="shared" si="2"/>
        <v/>
      </c>
      <c r="F16" s="237" t="str">
        <f t="shared" si="0"/>
        <v/>
      </c>
      <c r="G16" s="237" t="str">
        <f t="shared" si="1"/>
        <v/>
      </c>
      <c r="H16" s="244" t="str">
        <f>IF(空調機!L38+空調機!L77+空調機!L116=0,"",空調機!L38+空調機!L77+空調機!L116)</f>
        <v/>
      </c>
      <c r="I16" s="470"/>
      <c r="J16" s="477"/>
      <c r="K16" s="1"/>
      <c r="L16" s="1"/>
      <c r="M16" s="1"/>
      <c r="N16" s="1"/>
      <c r="O16" s="1"/>
    </row>
    <row r="17" spans="2:15" ht="20.25" customHeight="1" x14ac:dyDescent="0.15">
      <c r="B17" s="1" t="str">
        <f>IF(E17="○",100+COUNTIF($E$11:E16,"○")+1,"")</f>
        <v/>
      </c>
      <c r="C17" s="21"/>
      <c r="D17" s="23" t="s">
        <v>21</v>
      </c>
      <c r="E17" s="236" t="str">
        <f t="shared" si="2"/>
        <v/>
      </c>
      <c r="F17" s="237" t="str">
        <f t="shared" si="0"/>
        <v/>
      </c>
      <c r="G17" s="237" t="str">
        <f t="shared" si="1"/>
        <v/>
      </c>
      <c r="H17" s="244" t="str">
        <f>IF(全熱交換器!L38+全熱交換器!L77+全熱交換器!L116=0,"",全熱交換器!L38+全熱交換器!L77+全熱交換器!L116)</f>
        <v/>
      </c>
      <c r="I17" s="470"/>
      <c r="J17" s="477"/>
      <c r="K17" s="1"/>
      <c r="L17" s="1"/>
      <c r="M17" s="1"/>
      <c r="N17" s="1"/>
      <c r="O17" s="1"/>
    </row>
    <row r="18" spans="2:15" ht="20.25" customHeight="1" x14ac:dyDescent="0.15">
      <c r="B18" s="1" t="str">
        <f>IF(E18="○",100+COUNTIF($E$11:E17,"○")+1,"")</f>
        <v/>
      </c>
      <c r="C18" s="21"/>
      <c r="D18" s="23" t="s">
        <v>74</v>
      </c>
      <c r="E18" s="236" t="str">
        <f>IF(H18="","","○")</f>
        <v/>
      </c>
      <c r="F18" s="237" t="str">
        <f>IF(E18="","",1)</f>
        <v/>
      </c>
      <c r="G18" s="237" t="str">
        <f>IF(E18="","","式")</f>
        <v/>
      </c>
      <c r="H18" s="244" t="str">
        <f>IF(空調の省エネ制御!L38+空調の省エネ制御!L77+空調の省エネ制御!L116=0,"",空調の省エネ制御!L38+空調の省エネ制御!L77+空調の省エネ制御!L116)</f>
        <v/>
      </c>
      <c r="I18" s="470"/>
      <c r="J18" s="477"/>
      <c r="K18" s="1"/>
      <c r="L18" s="1"/>
      <c r="M18" s="1"/>
      <c r="N18" s="1"/>
      <c r="O18" s="1"/>
    </row>
    <row r="19" spans="2:15" ht="20.25" customHeight="1" x14ac:dyDescent="0.15">
      <c r="B19" s="1" t="str">
        <f>IF(E19="○",100+COUNTIF($E$11:E18,"○")+1,"")</f>
        <v/>
      </c>
      <c r="C19" s="21"/>
      <c r="D19" s="23" t="s">
        <v>22</v>
      </c>
      <c r="E19" s="236" t="str">
        <f t="shared" si="2"/>
        <v/>
      </c>
      <c r="F19" s="237" t="str">
        <f t="shared" si="0"/>
        <v/>
      </c>
      <c r="G19" s="237" t="str">
        <f t="shared" si="1"/>
        <v/>
      </c>
      <c r="H19" s="244" t="str">
        <f>IF(照明器具!L38+照明器具!L77+照明器具!L116=0,"",照明器具!L38+照明器具!L77+照明器具!L116)</f>
        <v/>
      </c>
      <c r="I19" s="470"/>
      <c r="J19" s="477"/>
      <c r="K19" s="1"/>
      <c r="L19" s="1"/>
      <c r="M19" s="1"/>
      <c r="N19" s="1"/>
      <c r="O19" s="1"/>
    </row>
    <row r="20" spans="2:15" ht="20.25" customHeight="1" x14ac:dyDescent="0.15">
      <c r="B20" s="1" t="str">
        <f>IF(E20="○",100+COUNTIF($E$11:E19,"○")+1,"")</f>
        <v/>
      </c>
      <c r="C20" s="21"/>
      <c r="D20" s="23" t="s">
        <v>23</v>
      </c>
      <c r="E20" s="236" t="str">
        <f t="shared" si="2"/>
        <v/>
      </c>
      <c r="F20" s="237" t="str">
        <f t="shared" si="0"/>
        <v/>
      </c>
      <c r="G20" s="237" t="str">
        <f t="shared" si="1"/>
        <v/>
      </c>
      <c r="H20" s="244" t="str">
        <f>IF(誘導灯!L38+誘導灯!L77+誘導灯!L116=0,"",誘導灯!L38+誘導灯!L77+誘導灯!L116)</f>
        <v/>
      </c>
      <c r="I20" s="470"/>
      <c r="J20" s="477"/>
      <c r="K20" s="1"/>
      <c r="L20" s="1"/>
      <c r="M20" s="1"/>
      <c r="N20" s="1"/>
      <c r="O20" s="1"/>
    </row>
    <row r="21" spans="2:15" ht="20.25" customHeight="1" x14ac:dyDescent="0.15">
      <c r="B21" s="1" t="str">
        <f>IF(E21="○",100+COUNTIF($E$11:E20,"○")+1,"")</f>
        <v/>
      </c>
      <c r="C21" s="21"/>
      <c r="D21" s="23" t="s">
        <v>24</v>
      </c>
      <c r="E21" s="236" t="str">
        <f t="shared" si="2"/>
        <v/>
      </c>
      <c r="F21" s="237" t="str">
        <f t="shared" si="0"/>
        <v/>
      </c>
      <c r="G21" s="237" t="str">
        <f t="shared" si="1"/>
        <v/>
      </c>
      <c r="H21" s="244" t="str">
        <f>IF(変圧器!L38+変圧器!L77+変圧器!L116=0,"",変圧器!L38+変圧器!L77+変圧器!L116)</f>
        <v/>
      </c>
      <c r="I21" s="470"/>
      <c r="J21" s="477"/>
      <c r="K21" s="1"/>
      <c r="L21" s="1"/>
      <c r="M21" s="1"/>
      <c r="N21" s="1"/>
      <c r="O21" s="1"/>
    </row>
    <row r="22" spans="2:15" ht="20.25" customHeight="1" x14ac:dyDescent="0.15">
      <c r="B22" s="1" t="str">
        <f>IF(E22="○",100+COUNTIF($E$11:E21,"○")+1,"")</f>
        <v/>
      </c>
      <c r="C22" s="21"/>
      <c r="D22" s="23" t="s">
        <v>25</v>
      </c>
      <c r="E22" s="236" t="str">
        <f t="shared" si="2"/>
        <v/>
      </c>
      <c r="F22" s="237" t="str">
        <f t="shared" si="0"/>
        <v/>
      </c>
      <c r="G22" s="237" t="str">
        <f t="shared" si="1"/>
        <v/>
      </c>
      <c r="H22" s="244" t="str">
        <f>IF(照明の省エネ制御!L38+照明の省エネ制御!L77+照明の省エネ制御!L116=0,"",照明の省エネ制御!L38+照明の省エネ制御!L77+照明の省エネ制御!L116)</f>
        <v/>
      </c>
      <c r="I22" s="470"/>
      <c r="J22" s="477"/>
      <c r="K22" s="1"/>
      <c r="L22" s="1"/>
      <c r="M22" s="1"/>
      <c r="N22" s="1"/>
      <c r="O22" s="1"/>
    </row>
    <row r="23" spans="2:15" ht="20.25" customHeight="1" x14ac:dyDescent="0.15">
      <c r="B23" s="1" t="str">
        <f>IF(E23="○",100+COUNTIF($E$11:E22,"○")+1,"")</f>
        <v/>
      </c>
      <c r="C23" s="21"/>
      <c r="D23" s="24" t="s">
        <v>26</v>
      </c>
      <c r="E23" s="236" t="str">
        <f t="shared" si="2"/>
        <v/>
      </c>
      <c r="F23" s="237" t="str">
        <f t="shared" si="0"/>
        <v/>
      </c>
      <c r="G23" s="237" t="str">
        <f t="shared" si="1"/>
        <v/>
      </c>
      <c r="H23" s="244" t="str">
        <f>IF(EVの省エネ制御!L38+EVの省エネ制御!L77+EVの省エネ制御!L116=0,"",EVの省エネ制御!L38+EVの省エネ制御!L77+EVの省エネ制御!L116)</f>
        <v/>
      </c>
      <c r="I23" s="470"/>
      <c r="J23" s="477"/>
      <c r="K23" s="1"/>
      <c r="L23" s="1"/>
      <c r="M23" s="1"/>
      <c r="N23" s="1"/>
      <c r="O23" s="1"/>
    </row>
    <row r="24" spans="2:15" ht="20.25" customHeight="1" x14ac:dyDescent="0.15">
      <c r="B24" s="1" t="str">
        <f>IF(E24="○",100+COUNTIF($E$11:E23,"○")+1,"")</f>
        <v/>
      </c>
      <c r="C24" s="21"/>
      <c r="D24" s="23" t="s">
        <v>27</v>
      </c>
      <c r="E24" s="236" t="str">
        <f t="shared" si="2"/>
        <v/>
      </c>
      <c r="F24" s="237" t="str">
        <f t="shared" si="0"/>
        <v/>
      </c>
      <c r="G24" s="237" t="str">
        <f t="shared" si="1"/>
        <v/>
      </c>
      <c r="H24" s="244" t="str">
        <f>IF(BEMS!L38+BEMS!L77+BEMS!L116=0,"",BEMS!L38+BEMS!L77+BEMS!L116)</f>
        <v/>
      </c>
      <c r="I24" s="470"/>
      <c r="J24" s="477"/>
      <c r="K24" s="1"/>
      <c r="L24" s="1"/>
      <c r="M24" s="1"/>
      <c r="N24" s="1"/>
      <c r="O24" s="1"/>
    </row>
    <row r="25" spans="2:15" ht="20.25" customHeight="1" x14ac:dyDescent="0.15">
      <c r="B25" s="1" t="str">
        <f>IF(E25="○",100+COUNTIF($E$11:E24,"○")+1,"")</f>
        <v/>
      </c>
      <c r="C25" s="21"/>
      <c r="D25" s="23" t="s">
        <v>28</v>
      </c>
      <c r="E25" s="236" t="str">
        <f t="shared" si="2"/>
        <v/>
      </c>
      <c r="F25" s="237" t="str">
        <f t="shared" si="0"/>
        <v/>
      </c>
      <c r="G25" s="237" t="str">
        <f t="shared" si="1"/>
        <v/>
      </c>
      <c r="H25" s="244" t="str">
        <f>IF(太陽光発電!L38+太陽光発電!L77+太陽光発電!L116=0,"",太陽光発電!L38+太陽光発電!L77+太陽光発電!L116)</f>
        <v/>
      </c>
      <c r="I25" s="470"/>
      <c r="J25" s="477"/>
      <c r="K25" s="1"/>
      <c r="L25" s="1"/>
      <c r="M25" s="1"/>
      <c r="N25" s="1"/>
      <c r="O25" s="1"/>
    </row>
    <row r="26" spans="2:15" ht="20.25" customHeight="1" x14ac:dyDescent="0.15">
      <c r="B26" s="1" t="str">
        <f>IF(E26="○",100+COUNTIF($E$11:E25,"○")+1,"")</f>
        <v/>
      </c>
      <c r="C26" s="21"/>
      <c r="D26" s="25" t="s">
        <v>29</v>
      </c>
      <c r="E26" s="236" t="str">
        <f t="shared" si="2"/>
        <v/>
      </c>
      <c r="F26" s="237" t="str">
        <f t="shared" si="0"/>
        <v/>
      </c>
      <c r="G26" s="237" t="str">
        <f t="shared" si="1"/>
        <v/>
      </c>
      <c r="H26" s="244" t="str">
        <f>IF(遮熱断熱!L38+遮熱断熱!L77+遮熱断熱!L116=0,"",遮熱断熱!L38+遮熱断熱!L77+遮熱断熱!L116)</f>
        <v/>
      </c>
      <c r="I26" s="470"/>
      <c r="J26" s="477"/>
      <c r="K26" s="1"/>
      <c r="L26" s="1"/>
      <c r="M26" s="1"/>
      <c r="N26" s="1"/>
      <c r="O26" s="1"/>
    </row>
    <row r="27" spans="2:15" ht="20.25" customHeight="1" x14ac:dyDescent="0.15">
      <c r="B27" s="1" t="str">
        <f>IF(E27="○",100+COUNTIF($E$11:E26,"○")+1,"")</f>
        <v/>
      </c>
      <c r="C27" s="20"/>
      <c r="D27" s="23" t="s">
        <v>30</v>
      </c>
      <c r="E27" s="236" t="str">
        <f t="shared" si="2"/>
        <v/>
      </c>
      <c r="F27" s="237" t="str">
        <f t="shared" si="0"/>
        <v/>
      </c>
      <c r="G27" s="237" t="str">
        <f t="shared" si="1"/>
        <v/>
      </c>
      <c r="H27" s="244" t="str">
        <f>IF(その他!L38+その他!L77+その他!L116=0,"",その他!L38+その他!L77+その他!L116)</f>
        <v/>
      </c>
      <c r="I27" s="478"/>
      <c r="J27" s="479"/>
      <c r="K27" s="1"/>
      <c r="L27" s="1"/>
      <c r="M27" s="1"/>
      <c r="N27" s="1"/>
      <c r="O27" s="1"/>
    </row>
    <row r="28" spans="2:15" ht="20.25" customHeight="1" thickBot="1" x14ac:dyDescent="0.2">
      <c r="B28" s="1"/>
      <c r="C28" s="29"/>
      <c r="D28" s="42" t="s">
        <v>8</v>
      </c>
      <c r="E28" s="245" t="s">
        <v>11</v>
      </c>
      <c r="F28" s="246" t="s">
        <v>11</v>
      </c>
      <c r="G28" s="247" t="s">
        <v>11</v>
      </c>
      <c r="H28" s="248" t="str">
        <f>IF(SUM(H11:H27)=0,"",SUM(H11:H27))</f>
        <v/>
      </c>
      <c r="I28" s="249" t="str">
        <f>IF(H28="","",ROUND(J28/H28,4))</f>
        <v/>
      </c>
      <c r="J28" s="250" t="str">
        <f>IF(H28="","",IF(J7="",IF(ROUNDDOWN(H28*0.5,-3)&gt;=40000000,40000000,ROUNDDOWN(H28*0.5,-3)),IF(ROUNDDOWN(H28*0.5,-3)&gt;=40000000-J7,40000000-J7,ROUNDDOWN(H28*0.5,-3))))</f>
        <v/>
      </c>
      <c r="K28" s="1"/>
      <c r="L28" s="1"/>
      <c r="M28" s="1"/>
      <c r="N28" s="1"/>
      <c r="O28" s="1"/>
    </row>
    <row r="29" spans="2:15" s="77" customFormat="1" ht="20.25" customHeight="1" thickTop="1" x14ac:dyDescent="0.15">
      <c r="B29" s="74"/>
      <c r="C29" s="75" t="s">
        <v>90</v>
      </c>
      <c r="D29" s="76"/>
      <c r="E29" s="251" t="s">
        <v>89</v>
      </c>
      <c r="F29" s="252" t="s">
        <v>89</v>
      </c>
      <c r="G29" s="252" t="s">
        <v>89</v>
      </c>
      <c r="H29" s="253" t="s">
        <v>89</v>
      </c>
      <c r="I29" s="254" t="s">
        <v>89</v>
      </c>
      <c r="J29" s="255" t="s">
        <v>89</v>
      </c>
      <c r="K29" s="74"/>
      <c r="L29" s="74"/>
      <c r="M29" s="74"/>
      <c r="N29" s="74"/>
      <c r="O29" s="74"/>
    </row>
    <row r="30" spans="2:15" s="77" customFormat="1" ht="20.25" customHeight="1" x14ac:dyDescent="0.15">
      <c r="B30" s="74"/>
      <c r="C30" s="78"/>
      <c r="D30" s="79" t="s">
        <v>91</v>
      </c>
      <c r="E30" s="256" t="str">
        <f t="shared" ref="E30" si="3">IF(H30="","","○")</f>
        <v/>
      </c>
      <c r="F30" s="257" t="str">
        <f t="shared" ref="F30" si="4">IF(E30="","",1)</f>
        <v/>
      </c>
      <c r="G30" s="257" t="str">
        <f t="shared" ref="G30" si="5">IF(E30="","","式")</f>
        <v/>
      </c>
      <c r="H30" s="258" t="str">
        <f>IF(共用部LED化!L38+共用部LED化!L77+共用部LED化!L116=0,"",共用部LED化!L38+共用部LED化!L77+共用部LED化!L116)</f>
        <v/>
      </c>
      <c r="I30" s="259" t="s">
        <v>105</v>
      </c>
      <c r="J30" s="260" t="s">
        <v>116</v>
      </c>
      <c r="K30" s="74"/>
      <c r="L30" s="74"/>
      <c r="M30" s="74"/>
      <c r="N30" s="74"/>
      <c r="O30" s="74"/>
    </row>
    <row r="31" spans="2:15" s="77" customFormat="1" ht="20.25" customHeight="1" x14ac:dyDescent="0.15">
      <c r="B31" s="80"/>
      <c r="C31" s="78"/>
      <c r="D31" s="79" t="s">
        <v>92</v>
      </c>
      <c r="E31" s="261" t="s">
        <v>89</v>
      </c>
      <c r="F31" s="262" t="s">
        <v>89</v>
      </c>
      <c r="G31" s="262" t="s">
        <v>89</v>
      </c>
      <c r="H31" s="263" t="str">
        <f>IF(共用部LED化!L155+共用部LED化!L194=0,"",共用部LED化!L155+共用部LED化!L194)</f>
        <v/>
      </c>
      <c r="I31" s="264" t="s">
        <v>89</v>
      </c>
      <c r="J31" s="265" t="s">
        <v>89</v>
      </c>
      <c r="K31" s="74"/>
      <c r="L31" s="74"/>
      <c r="M31" s="74"/>
      <c r="N31" s="74"/>
      <c r="O31" s="74"/>
    </row>
    <row r="32" spans="2:15" s="77" customFormat="1" ht="20.25" customHeight="1" thickBot="1" x14ac:dyDescent="0.2">
      <c r="B32" s="74"/>
      <c r="C32" s="81"/>
      <c r="D32" s="82" t="s">
        <v>94</v>
      </c>
      <c r="E32" s="266" t="s">
        <v>93</v>
      </c>
      <c r="F32" s="267" t="s">
        <v>89</v>
      </c>
      <c r="G32" s="267" t="s">
        <v>89</v>
      </c>
      <c r="H32" s="268" t="str">
        <f>IF(AND(H30="",H31=""),"",SUM(H30:H31))</f>
        <v/>
      </c>
      <c r="I32" s="269" t="str">
        <f>I30</f>
        <v>—</v>
      </c>
      <c r="J32" s="270" t="str">
        <f>J30</f>
        <v>-</v>
      </c>
      <c r="K32" s="74"/>
      <c r="L32" s="74"/>
      <c r="M32" s="74"/>
      <c r="N32" s="74"/>
      <c r="O32" s="74"/>
    </row>
    <row r="33" spans="2:15" ht="20.25" customHeight="1" thickTop="1" x14ac:dyDescent="0.15">
      <c r="B33" s="1"/>
      <c r="C33" s="457" t="s">
        <v>96</v>
      </c>
      <c r="D33" s="458"/>
      <c r="E33" s="233" t="s">
        <v>11</v>
      </c>
      <c r="F33" s="234" t="s">
        <v>11</v>
      </c>
      <c r="G33" s="234" t="s">
        <v>11</v>
      </c>
      <c r="H33" s="271" t="s">
        <v>11</v>
      </c>
      <c r="I33" s="272"/>
      <c r="J33" s="273"/>
      <c r="K33" s="1"/>
      <c r="L33" s="1"/>
      <c r="M33" s="1"/>
      <c r="N33" s="1"/>
      <c r="O33" s="1"/>
    </row>
    <row r="34" spans="2:15" ht="20.25" customHeight="1" x14ac:dyDescent="0.15">
      <c r="B34" s="1"/>
      <c r="C34" s="20"/>
      <c r="D34" s="26" t="s">
        <v>31</v>
      </c>
      <c r="E34" s="274" t="s">
        <v>11</v>
      </c>
      <c r="F34" s="237" t="s">
        <v>11</v>
      </c>
      <c r="G34" s="237" t="s">
        <v>11</v>
      </c>
      <c r="H34" s="244" t="str">
        <f>IF(熱源機器!L155+冷却塔!L155+空調用P!L155+Pの変流量制御!L155+ﾊﾟｯｹｰｼﾞ形!L155+空調機!L155+全熱交換器!L155+空調の省エネ制御!L155+照明器具!L155+誘導灯!L155+変圧器!L155+照明の省エネ制御!L155+EVの省エネ制御!L155+BEMS!L155+太陽光発電!L155+遮熱断熱!L155+その他!L155=0,"",熱源機器!L155+冷却塔!L155+空調用P!L155+Pの変流量制御!L155+ﾊﾟｯｹｰｼﾞ形!L155+空調機!L155+全熱交換器!L155+空調の省エネ制御!L155+照明器具!L155+誘導灯!L155+変圧器!L155+照明の省エネ制御!L155+EVの省エネ制御!L155+BEMS!L155+太陽光発電!L155+遮熱断熱!L155+その他!L155)</f>
        <v/>
      </c>
      <c r="I34" s="272"/>
      <c r="J34" s="273"/>
      <c r="K34" s="1"/>
      <c r="L34" s="1"/>
      <c r="M34" s="1"/>
      <c r="N34" s="1"/>
      <c r="O34" s="1"/>
    </row>
    <row r="35" spans="2:15" ht="20.25" customHeight="1" x14ac:dyDescent="0.15">
      <c r="B35" s="1"/>
      <c r="C35" s="22"/>
      <c r="D35" s="26" t="s">
        <v>95</v>
      </c>
      <c r="E35" s="236" t="s">
        <v>11</v>
      </c>
      <c r="F35" s="237" t="s">
        <v>11</v>
      </c>
      <c r="G35" s="237" t="s">
        <v>11</v>
      </c>
      <c r="H35" s="244" t="str">
        <f>IF(熱源機器!L194+冷却塔!L194+空調用P!L194+Pの変流量制御!L194+ﾊﾟｯｹｰｼﾞ形!L194+空調機!L194+全熱交換器!L194+空調の省エネ制御!L194+照明器具!L194+誘導灯!L194+変圧器!L194+照明の省エネ制御!L194+EVの省エネ制御!L194+BEMS!L194+太陽光発電!L194+遮熱断熱!L194+その他!L194=0,"",熱源機器!L194+冷却塔!L194+空調用P!L194+Pの変流量制御!L194+ﾊﾟｯｹｰｼﾞ形!L194+空調機!L194+全熱交換器!L194+空調の省エネ制御!L194+照明器具!L194+誘導灯!L194+変圧器!L194+照明の省エネ制御!L194+EVの省エネ制御!L194+BEMS!L194+太陽光発電!L194+遮熱断熱!L194+その他!L194)</f>
        <v/>
      </c>
      <c r="I35" s="272"/>
      <c r="J35" s="273"/>
      <c r="K35" s="1"/>
      <c r="L35" s="1"/>
      <c r="M35" s="1"/>
      <c r="N35" s="1"/>
      <c r="O35" s="1"/>
    </row>
    <row r="36" spans="2:15" ht="20.25" customHeight="1" x14ac:dyDescent="0.15">
      <c r="B36" s="1"/>
      <c r="C36" s="20"/>
      <c r="D36" s="27"/>
      <c r="E36" s="236" t="s">
        <v>11</v>
      </c>
      <c r="F36" s="237" t="s">
        <v>11</v>
      </c>
      <c r="G36" s="237" t="s">
        <v>11</v>
      </c>
      <c r="H36" s="244"/>
      <c r="I36" s="272"/>
      <c r="J36" s="273"/>
      <c r="K36" s="1"/>
      <c r="L36" s="1"/>
      <c r="M36" s="1"/>
      <c r="N36" s="1"/>
      <c r="O36" s="1"/>
    </row>
    <row r="37" spans="2:15" ht="20.25" customHeight="1" thickBot="1" x14ac:dyDescent="0.2">
      <c r="B37" s="1"/>
      <c r="C37" s="28"/>
      <c r="D37" s="45" t="s">
        <v>8</v>
      </c>
      <c r="E37" s="275" t="s">
        <v>11</v>
      </c>
      <c r="F37" s="276" t="s">
        <v>11</v>
      </c>
      <c r="G37" s="276" t="s">
        <v>11</v>
      </c>
      <c r="H37" s="277" t="str">
        <f>IF(AND(H34="",H35="",H36=""),"",SUM(H34:H36))</f>
        <v/>
      </c>
      <c r="I37" s="272"/>
      <c r="J37" s="273"/>
      <c r="K37" s="1"/>
      <c r="L37" s="1"/>
      <c r="M37" s="1"/>
      <c r="N37" s="1"/>
      <c r="O37" s="1"/>
    </row>
    <row r="38" spans="2:15" ht="20.25" customHeight="1" x14ac:dyDescent="0.15">
      <c r="B38" s="1"/>
      <c r="C38" s="481" t="s">
        <v>34</v>
      </c>
      <c r="D38" s="482"/>
      <c r="E38" s="278"/>
      <c r="F38" s="234" t="s">
        <v>11</v>
      </c>
      <c r="G38" s="234" t="s">
        <v>11</v>
      </c>
      <c r="H38" s="279" t="str">
        <f>IF(AND(H9="",H28="",H32="",H37=""),"",SUM(H9,H28,H32,H37))</f>
        <v/>
      </c>
      <c r="I38" s="272"/>
      <c r="J38" s="280"/>
      <c r="K38" s="1"/>
      <c r="L38" s="1"/>
      <c r="M38" s="1"/>
      <c r="N38" s="1"/>
      <c r="O38" s="1"/>
    </row>
    <row r="39" spans="2:15" ht="20.25" customHeight="1" x14ac:dyDescent="0.15">
      <c r="B39" s="1"/>
      <c r="C39" s="485" t="s">
        <v>35</v>
      </c>
      <c r="D39" s="486"/>
      <c r="E39" s="281"/>
      <c r="F39" s="237" t="s">
        <v>11</v>
      </c>
      <c r="G39" s="237" t="s">
        <v>11</v>
      </c>
      <c r="H39" s="282" t="str">
        <f>IF(H38="","",ROUNDDOWN(H38*0.08,0))</f>
        <v/>
      </c>
      <c r="I39" s="272"/>
      <c r="J39" s="280"/>
      <c r="K39" s="1"/>
      <c r="L39" s="1"/>
      <c r="M39" s="1"/>
      <c r="N39" s="1"/>
      <c r="O39" s="1"/>
    </row>
    <row r="40" spans="2:15" ht="18" customHeight="1" x14ac:dyDescent="0.15">
      <c r="B40" s="1"/>
      <c r="C40" s="453" t="s">
        <v>36</v>
      </c>
      <c r="D40" s="454"/>
      <c r="E40" s="464"/>
      <c r="F40" s="466" t="s">
        <v>11</v>
      </c>
      <c r="G40" s="466" t="s">
        <v>11</v>
      </c>
      <c r="H40" s="468" t="str">
        <f>IF(AND(H38="",H39=""),"",SUM(H38,H39))</f>
        <v/>
      </c>
      <c r="I40" s="470"/>
      <c r="J40" s="472"/>
      <c r="K40" s="1"/>
      <c r="L40" s="1"/>
      <c r="M40" s="1"/>
      <c r="N40" s="1"/>
      <c r="O40" s="1"/>
    </row>
    <row r="41" spans="2:15" ht="18" customHeight="1" thickBot="1" x14ac:dyDescent="0.2">
      <c r="B41" s="1"/>
      <c r="C41" s="455"/>
      <c r="D41" s="456"/>
      <c r="E41" s="465"/>
      <c r="F41" s="467"/>
      <c r="G41" s="467"/>
      <c r="H41" s="469"/>
      <c r="I41" s="471"/>
      <c r="J41" s="473"/>
      <c r="K41" s="1"/>
      <c r="L41" s="1"/>
      <c r="M41" s="1"/>
      <c r="N41" s="1"/>
      <c r="O41" s="1"/>
    </row>
    <row r="42" spans="2:15" ht="18" customHeight="1" x14ac:dyDescent="0.15">
      <c r="B42" s="1"/>
      <c r="C42" s="1"/>
      <c r="D42" s="1"/>
      <c r="E42" s="1"/>
      <c r="F42" s="1"/>
      <c r="G42" s="1"/>
      <c r="H42" s="1"/>
      <c r="I42" s="1"/>
      <c r="J42" s="2" t="s">
        <v>160</v>
      </c>
      <c r="K42" s="1"/>
      <c r="L42" s="1"/>
      <c r="M42" s="1"/>
      <c r="N42" s="1"/>
      <c r="O42" s="1"/>
    </row>
    <row r="43" spans="2:15" ht="18" customHeight="1" x14ac:dyDescent="0.15">
      <c r="B43" s="1"/>
      <c r="C43" s="1"/>
      <c r="D43" s="1"/>
      <c r="E43" s="1"/>
      <c r="F43" s="1"/>
      <c r="G43" s="1"/>
      <c r="H43" s="3"/>
      <c r="I43" s="1"/>
      <c r="J43" s="1"/>
      <c r="K43" s="1"/>
      <c r="L43" s="1"/>
      <c r="M43" s="1"/>
      <c r="N43" s="1"/>
      <c r="O43" s="1"/>
    </row>
    <row r="44" spans="2:15" ht="18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8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8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8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8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8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8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8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8" customHeight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8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8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8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8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8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8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8" customHeight="1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8" customHeight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</sheetData>
  <sheetProtection password="F0A1" sheet="1" objects="1" scenarios="1"/>
  <mergeCells count="21">
    <mergeCell ref="C39:D39"/>
    <mergeCell ref="E4:E5"/>
    <mergeCell ref="F4:F5"/>
    <mergeCell ref="G4:G5"/>
    <mergeCell ref="H4:H5"/>
    <mergeCell ref="C40:D41"/>
    <mergeCell ref="C6:D6"/>
    <mergeCell ref="C2:J2"/>
    <mergeCell ref="C4:D5"/>
    <mergeCell ref="E40:E41"/>
    <mergeCell ref="F40:F41"/>
    <mergeCell ref="G40:G41"/>
    <mergeCell ref="H40:H41"/>
    <mergeCell ref="I40:I41"/>
    <mergeCell ref="J40:J41"/>
    <mergeCell ref="J4:J5"/>
    <mergeCell ref="I11:J27"/>
    <mergeCell ref="C10:D10"/>
    <mergeCell ref="C33:D33"/>
    <mergeCell ref="C38:D38"/>
    <mergeCell ref="I4:I5"/>
  </mergeCells>
  <phoneticPr fontId="1"/>
  <pageMargins left="0.7" right="0.7" top="0.75" bottom="0.75" header="0.3" footer="0.3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AD82"/>
  <sheetViews>
    <sheetView showGridLines="0" tabSelected="1" workbookViewId="0">
      <selection activeCell="L10" sqref="L10"/>
    </sheetView>
  </sheetViews>
  <sheetFormatPr defaultRowHeight="13.5" x14ac:dyDescent="0.15"/>
  <cols>
    <col min="1" max="1" width="5.125" style="4" customWidth="1"/>
    <col min="2" max="2" width="9.5" style="4" customWidth="1"/>
    <col min="3" max="3" width="13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3" width="9" style="4"/>
    <col min="14" max="14" width="5.375" style="4" customWidth="1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style="4" customWidth="1"/>
    <col min="28" max="30" width="9" style="4"/>
  </cols>
  <sheetData>
    <row r="2" spans="1:22" ht="18" customHeight="1" x14ac:dyDescent="0.15">
      <c r="B2" s="4" t="s">
        <v>44</v>
      </c>
      <c r="C2" s="497" t="s">
        <v>135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8" t="s">
        <v>83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8" t="s">
        <v>84</v>
      </c>
      <c r="V5" s="4" t="s">
        <v>56</v>
      </c>
    </row>
    <row r="6" spans="1:22" x14ac:dyDescent="0.15">
      <c r="A6" s="4">
        <v>1</v>
      </c>
      <c r="B6" s="16" t="s">
        <v>32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8" t="s">
        <v>86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8" t="s">
        <v>64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85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</row>
    <row r="17" spans="1:15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</row>
    <row r="18" spans="1:15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15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15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15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15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15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15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15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15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15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15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15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15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15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15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60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136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32</v>
      </c>
      <c r="C45" s="30" t="s">
        <v>64</v>
      </c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5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5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5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5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5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5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5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5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5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5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5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5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5" ht="14.25" thickBot="1" x14ac:dyDescent="0.2">
      <c r="B77" s="494" t="s">
        <v>62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80" spans="1:15" x14ac:dyDescent="0.15">
      <c r="A80" s="11"/>
      <c r="B80" s="4" t="s">
        <v>65</v>
      </c>
    </row>
    <row r="81" spans="1:2" x14ac:dyDescent="0.15">
      <c r="A81" s="7"/>
      <c r="B81" s="4" t="s">
        <v>66</v>
      </c>
    </row>
    <row r="82" spans="1:2" x14ac:dyDescent="0.15">
      <c r="A82" s="12"/>
      <c r="B82" s="4" t="s">
        <v>67</v>
      </c>
    </row>
  </sheetData>
  <sheetProtection password="F0A1" sheet="1" objects="1" scenarios="1"/>
  <mergeCells count="150">
    <mergeCell ref="B4:B5"/>
    <mergeCell ref="C4:C5"/>
    <mergeCell ref="I4:I5"/>
    <mergeCell ref="J4:J5"/>
    <mergeCell ref="K4:K5"/>
    <mergeCell ref="D7:H7"/>
    <mergeCell ref="L4:L5"/>
    <mergeCell ref="M4:O5"/>
    <mergeCell ref="D4:H5"/>
    <mergeCell ref="C2:K2"/>
    <mergeCell ref="D6:H6"/>
    <mergeCell ref="M6:O6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M38:O38"/>
    <mergeCell ref="B38:H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5:H75"/>
    <mergeCell ref="M75:O75"/>
    <mergeCell ref="D76:H76"/>
    <mergeCell ref="M76:O76"/>
    <mergeCell ref="B77:H77"/>
    <mergeCell ref="M77:O77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</mergeCells>
  <phoneticPr fontId="1"/>
  <dataValidations count="3">
    <dataValidation type="list" allowBlank="1" showInputMessage="1" showErrorMessage="1" sqref="B7:B37 B46:B76">
      <formula1>$S$4:$S$9</formula1>
    </dataValidation>
    <dataValidation type="list" allowBlank="1" showInputMessage="1" showErrorMessage="1" sqref="J6:J37 J45:J76">
      <formula1>$V$4:$V$15</formula1>
    </dataValidation>
    <dataValidation type="list" allowBlank="1" showInputMessage="1" showErrorMessage="1" sqref="C6:C37 C45:C76">
      <formula1>$T$4:$T$20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21" sqref="L21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</cols>
  <sheetData>
    <row r="2" spans="1:22" ht="20.25" customHeight="1" x14ac:dyDescent="0.15">
      <c r="B2" s="4" t="s">
        <v>44</v>
      </c>
      <c r="C2" s="497" t="s">
        <v>137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137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137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137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" customHeight="1" x14ac:dyDescent="0.15">
      <c r="B158" s="4" t="s">
        <v>44</v>
      </c>
      <c r="C158" s="497" t="s">
        <v>137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2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J6:J37 J45:J76 J84:J115 J123:J154 J162:J193">
      <formula1>$V$4:$V$16</formula1>
    </dataValidation>
    <dataValidation type="list" allowBlank="1" showInputMessage="1" showErrorMessage="1" sqref="C6:C37 C162:C193 C123:C154 C84:C115 C45:C76">
      <formula1>$T$4:$T$20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8" sqref="L8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</cols>
  <sheetData>
    <row r="2" spans="1:22" ht="21" customHeight="1" x14ac:dyDescent="0.15">
      <c r="B2" s="4" t="s">
        <v>44</v>
      </c>
      <c r="C2" s="497" t="s">
        <v>138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0.25" customHeight="1" x14ac:dyDescent="0.15">
      <c r="B41" s="4" t="s">
        <v>44</v>
      </c>
      <c r="C41" s="497" t="s">
        <v>138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19.5" customHeight="1" x14ac:dyDescent="0.15">
      <c r="B80" s="4" t="s">
        <v>44</v>
      </c>
      <c r="C80" s="497" t="s">
        <v>138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138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18.75" customHeight="1" x14ac:dyDescent="0.15">
      <c r="B158" s="4" t="s">
        <v>44</v>
      </c>
      <c r="C158" s="497" t="s">
        <v>138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 formatCells="0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2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8"/>
  <sheetViews>
    <sheetView showGridLines="0" workbookViewId="0">
      <selection activeCell="L7" sqref="L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139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.75" customHeight="1" x14ac:dyDescent="0.15">
      <c r="B41" s="4" t="s">
        <v>44</v>
      </c>
      <c r="C41" s="497" t="s">
        <v>139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.75" customHeight="1" x14ac:dyDescent="0.15">
      <c r="B80" s="4" t="s">
        <v>44</v>
      </c>
      <c r="C80" s="497" t="s">
        <v>139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1" customHeight="1" x14ac:dyDescent="0.15">
      <c r="B119" s="4" t="s">
        <v>44</v>
      </c>
      <c r="C119" s="497" t="s">
        <v>139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ht="9.75" customHeight="1" x14ac:dyDescent="0.15">
      <c r="L157" s="284"/>
    </row>
    <row r="158" spans="1:15" ht="20.25" customHeight="1" x14ac:dyDescent="0.15">
      <c r="B158" s="4" t="s">
        <v>44</v>
      </c>
      <c r="C158" s="497" t="s">
        <v>139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ht="9" customHeight="1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5" spans="1:15" ht="15.75" customHeight="1" x14ac:dyDescent="0.15"/>
    <row r="196" spans="1:15" x14ac:dyDescent="0.15">
      <c r="A196" s="11"/>
      <c r="B196" s="4" t="s">
        <v>65</v>
      </c>
    </row>
    <row r="197" spans="1:15" x14ac:dyDescent="0.15">
      <c r="A197" s="7"/>
      <c r="B197" s="4" t="s">
        <v>66</v>
      </c>
    </row>
    <row r="198" spans="1:15" x14ac:dyDescent="0.15">
      <c r="A198" s="12"/>
      <c r="B198" s="4" t="s">
        <v>67</v>
      </c>
    </row>
  </sheetData>
  <sheetProtection password="F0A1" sheet="1" objects="1" scenarios="1"/>
  <mergeCells count="375">
    <mergeCell ref="B194:H194"/>
    <mergeCell ref="M194:O194"/>
    <mergeCell ref="D191:H191"/>
    <mergeCell ref="M191:O191"/>
    <mergeCell ref="D192:H192"/>
    <mergeCell ref="M192:O192"/>
    <mergeCell ref="D193:H193"/>
    <mergeCell ref="M193:O193"/>
    <mergeCell ref="D188:H188"/>
    <mergeCell ref="M188:O188"/>
    <mergeCell ref="D189:H189"/>
    <mergeCell ref="M189:O189"/>
    <mergeCell ref="D190:H190"/>
    <mergeCell ref="M190:O190"/>
    <mergeCell ref="D185:H185"/>
    <mergeCell ref="M185:O185"/>
    <mergeCell ref="D186:H186"/>
    <mergeCell ref="M186:O186"/>
    <mergeCell ref="D187:H187"/>
    <mergeCell ref="M187:O187"/>
    <mergeCell ref="D182:H182"/>
    <mergeCell ref="M182:O182"/>
    <mergeCell ref="D183:H183"/>
    <mergeCell ref="M183:O183"/>
    <mergeCell ref="D184:H184"/>
    <mergeCell ref="M184:O184"/>
    <mergeCell ref="D179:H179"/>
    <mergeCell ref="M179:O179"/>
    <mergeCell ref="D180:H180"/>
    <mergeCell ref="M180:O180"/>
    <mergeCell ref="D181:H181"/>
    <mergeCell ref="M181:O181"/>
    <mergeCell ref="D176:H176"/>
    <mergeCell ref="M176:O176"/>
    <mergeCell ref="D177:H177"/>
    <mergeCell ref="M177:O177"/>
    <mergeCell ref="D178:H178"/>
    <mergeCell ref="M178:O178"/>
    <mergeCell ref="D173:H173"/>
    <mergeCell ref="M173:O173"/>
    <mergeCell ref="D174:H174"/>
    <mergeCell ref="M174:O174"/>
    <mergeCell ref="D175:H175"/>
    <mergeCell ref="M175:O175"/>
    <mergeCell ref="D170:H170"/>
    <mergeCell ref="M170:O170"/>
    <mergeCell ref="D171:H171"/>
    <mergeCell ref="M171:O171"/>
    <mergeCell ref="D172:H172"/>
    <mergeCell ref="M172:O172"/>
    <mergeCell ref="D167:H167"/>
    <mergeCell ref="M167:O167"/>
    <mergeCell ref="D168:H168"/>
    <mergeCell ref="M168:O168"/>
    <mergeCell ref="D169:H169"/>
    <mergeCell ref="M169:O169"/>
    <mergeCell ref="D164:H164"/>
    <mergeCell ref="M164:O164"/>
    <mergeCell ref="D165:H165"/>
    <mergeCell ref="M165:O165"/>
    <mergeCell ref="D166:H166"/>
    <mergeCell ref="M166:O166"/>
    <mergeCell ref="L160:L161"/>
    <mergeCell ref="M160:O161"/>
    <mergeCell ref="D162:H162"/>
    <mergeCell ref="M162:O162"/>
    <mergeCell ref="D163:H163"/>
    <mergeCell ref="M163:O163"/>
    <mergeCell ref="C158:K158"/>
    <mergeCell ref="B160:B161"/>
    <mergeCell ref="C160:C161"/>
    <mergeCell ref="D160:H161"/>
    <mergeCell ref="I160:I161"/>
    <mergeCell ref="J160:J161"/>
    <mergeCell ref="K160:K161"/>
    <mergeCell ref="D153:H153"/>
    <mergeCell ref="M153:O153"/>
    <mergeCell ref="D154:H154"/>
    <mergeCell ref="M154:O154"/>
    <mergeCell ref="B155:H155"/>
    <mergeCell ref="M155:O155"/>
    <mergeCell ref="D150:H150"/>
    <mergeCell ref="M150:O150"/>
    <mergeCell ref="D151:H151"/>
    <mergeCell ref="M151:O151"/>
    <mergeCell ref="D152:H152"/>
    <mergeCell ref="M152:O152"/>
    <mergeCell ref="D147:H147"/>
    <mergeCell ref="M147:O147"/>
    <mergeCell ref="D148:H148"/>
    <mergeCell ref="M148:O148"/>
    <mergeCell ref="D149:H149"/>
    <mergeCell ref="M149:O149"/>
    <mergeCell ref="D144:H144"/>
    <mergeCell ref="M144:O144"/>
    <mergeCell ref="D145:H145"/>
    <mergeCell ref="M145:O145"/>
    <mergeCell ref="D146:H146"/>
    <mergeCell ref="M146:O146"/>
    <mergeCell ref="D141:H141"/>
    <mergeCell ref="M141:O141"/>
    <mergeCell ref="D142:H142"/>
    <mergeCell ref="M142:O142"/>
    <mergeCell ref="D143:H143"/>
    <mergeCell ref="M143:O143"/>
    <mergeCell ref="D138:H138"/>
    <mergeCell ref="M138:O138"/>
    <mergeCell ref="D139:H139"/>
    <mergeCell ref="M139:O139"/>
    <mergeCell ref="D140:H140"/>
    <mergeCell ref="M140:O140"/>
    <mergeCell ref="D135:H135"/>
    <mergeCell ref="M135:O135"/>
    <mergeCell ref="D136:H136"/>
    <mergeCell ref="M136:O136"/>
    <mergeCell ref="D137:H137"/>
    <mergeCell ref="M137:O137"/>
    <mergeCell ref="D132:H132"/>
    <mergeCell ref="M132:O132"/>
    <mergeCell ref="D133:H133"/>
    <mergeCell ref="M133:O133"/>
    <mergeCell ref="D134:H134"/>
    <mergeCell ref="M134:O134"/>
    <mergeCell ref="D129:H129"/>
    <mergeCell ref="M129:O129"/>
    <mergeCell ref="D130:H130"/>
    <mergeCell ref="M130:O130"/>
    <mergeCell ref="D131:H131"/>
    <mergeCell ref="M131:O131"/>
    <mergeCell ref="D126:H126"/>
    <mergeCell ref="M126:O126"/>
    <mergeCell ref="D127:H127"/>
    <mergeCell ref="M127:O127"/>
    <mergeCell ref="D128:H128"/>
    <mergeCell ref="M128:O128"/>
    <mergeCell ref="M121:O122"/>
    <mergeCell ref="D123:H123"/>
    <mergeCell ref="M123:O123"/>
    <mergeCell ref="D124:H124"/>
    <mergeCell ref="M124:O124"/>
    <mergeCell ref="D125:H125"/>
    <mergeCell ref="M125:O12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D113:H113"/>
    <mergeCell ref="M113:O113"/>
    <mergeCell ref="D114:H114"/>
    <mergeCell ref="M114:O114"/>
    <mergeCell ref="D115:H115"/>
    <mergeCell ref="M115:O115"/>
    <mergeCell ref="D110:H110"/>
    <mergeCell ref="M110:O110"/>
    <mergeCell ref="D111:H111"/>
    <mergeCell ref="M111:O111"/>
    <mergeCell ref="D112:H112"/>
    <mergeCell ref="M112:O112"/>
    <mergeCell ref="D107:H107"/>
    <mergeCell ref="M107:O107"/>
    <mergeCell ref="D108:H108"/>
    <mergeCell ref="M108:O108"/>
    <mergeCell ref="D109:H109"/>
    <mergeCell ref="M109:O109"/>
    <mergeCell ref="D104:H104"/>
    <mergeCell ref="M104:O104"/>
    <mergeCell ref="D105:H105"/>
    <mergeCell ref="M105:O105"/>
    <mergeCell ref="D106:H106"/>
    <mergeCell ref="M106:O106"/>
    <mergeCell ref="D101:H101"/>
    <mergeCell ref="M101:O101"/>
    <mergeCell ref="D102:H102"/>
    <mergeCell ref="M102:O102"/>
    <mergeCell ref="D103:H103"/>
    <mergeCell ref="M103:O103"/>
    <mergeCell ref="D98:H98"/>
    <mergeCell ref="M98:O98"/>
    <mergeCell ref="D99:H99"/>
    <mergeCell ref="M99:O99"/>
    <mergeCell ref="D100:H100"/>
    <mergeCell ref="M100:O100"/>
    <mergeCell ref="D95:H95"/>
    <mergeCell ref="M95:O95"/>
    <mergeCell ref="D96:H96"/>
    <mergeCell ref="M96:O96"/>
    <mergeCell ref="D97:H97"/>
    <mergeCell ref="M97:O97"/>
    <mergeCell ref="D92:H92"/>
    <mergeCell ref="M92:O92"/>
    <mergeCell ref="D93:H93"/>
    <mergeCell ref="M93:O93"/>
    <mergeCell ref="D94:H94"/>
    <mergeCell ref="M94:O94"/>
    <mergeCell ref="D89:H89"/>
    <mergeCell ref="M89:O89"/>
    <mergeCell ref="D90:H90"/>
    <mergeCell ref="M90:O90"/>
    <mergeCell ref="D91:H91"/>
    <mergeCell ref="M91:O91"/>
    <mergeCell ref="D86:H86"/>
    <mergeCell ref="M86:O86"/>
    <mergeCell ref="D87:H87"/>
    <mergeCell ref="M87:O87"/>
    <mergeCell ref="D88:H88"/>
    <mergeCell ref="M88:O88"/>
    <mergeCell ref="L82:L83"/>
    <mergeCell ref="M82:O83"/>
    <mergeCell ref="D84:H84"/>
    <mergeCell ref="M84:O84"/>
    <mergeCell ref="D85:H85"/>
    <mergeCell ref="M85:O85"/>
    <mergeCell ref="C80:K80"/>
    <mergeCell ref="B82:B83"/>
    <mergeCell ref="C82:C83"/>
    <mergeCell ref="D82:H83"/>
    <mergeCell ref="I82:I83"/>
    <mergeCell ref="J82:J83"/>
    <mergeCell ref="K82:K83"/>
    <mergeCell ref="D75:H75"/>
    <mergeCell ref="M75:O75"/>
    <mergeCell ref="D76:H76"/>
    <mergeCell ref="M76:O76"/>
    <mergeCell ref="B77:H77"/>
    <mergeCell ref="M77:O77"/>
    <mergeCell ref="D72:H72"/>
    <mergeCell ref="M72:O72"/>
    <mergeCell ref="D73:H73"/>
    <mergeCell ref="M73:O73"/>
    <mergeCell ref="D74:H74"/>
    <mergeCell ref="M74:O74"/>
    <mergeCell ref="D69:H69"/>
    <mergeCell ref="M69:O69"/>
    <mergeCell ref="D70:H70"/>
    <mergeCell ref="M70:O70"/>
    <mergeCell ref="D71:H71"/>
    <mergeCell ref="M71:O71"/>
    <mergeCell ref="D66:H66"/>
    <mergeCell ref="M66:O66"/>
    <mergeCell ref="D67:H67"/>
    <mergeCell ref="M67:O67"/>
    <mergeCell ref="D68:H68"/>
    <mergeCell ref="M68:O68"/>
    <mergeCell ref="D63:H63"/>
    <mergeCell ref="M63:O63"/>
    <mergeCell ref="D64:H64"/>
    <mergeCell ref="M64:O64"/>
    <mergeCell ref="D65:H65"/>
    <mergeCell ref="M65:O65"/>
    <mergeCell ref="D60:H60"/>
    <mergeCell ref="M60:O60"/>
    <mergeCell ref="D61:H61"/>
    <mergeCell ref="M61:O61"/>
    <mergeCell ref="D62:H62"/>
    <mergeCell ref="M62:O62"/>
    <mergeCell ref="D57:H57"/>
    <mergeCell ref="M57:O57"/>
    <mergeCell ref="D58:H58"/>
    <mergeCell ref="M58:O58"/>
    <mergeCell ref="D59:H59"/>
    <mergeCell ref="M59:O59"/>
    <mergeCell ref="D54:H54"/>
    <mergeCell ref="M54:O54"/>
    <mergeCell ref="D55:H55"/>
    <mergeCell ref="M55:O55"/>
    <mergeCell ref="D56:H56"/>
    <mergeCell ref="M56:O56"/>
    <mergeCell ref="D51:H51"/>
    <mergeCell ref="M51:O51"/>
    <mergeCell ref="D52:H52"/>
    <mergeCell ref="M52:O52"/>
    <mergeCell ref="D53:H53"/>
    <mergeCell ref="M53:O53"/>
    <mergeCell ref="D48:H48"/>
    <mergeCell ref="M48:O48"/>
    <mergeCell ref="D49:H49"/>
    <mergeCell ref="M49:O49"/>
    <mergeCell ref="D50:H50"/>
    <mergeCell ref="M50:O50"/>
    <mergeCell ref="M43:O44"/>
    <mergeCell ref="D45:H45"/>
    <mergeCell ref="M45:O45"/>
    <mergeCell ref="D46:H46"/>
    <mergeCell ref="M46:O46"/>
    <mergeCell ref="D47:H47"/>
    <mergeCell ref="M47:O4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D35:H35"/>
    <mergeCell ref="M35:O35"/>
    <mergeCell ref="D36:H36"/>
    <mergeCell ref="M36:O36"/>
    <mergeCell ref="D37:H37"/>
    <mergeCell ref="M37:O37"/>
    <mergeCell ref="D32:H32"/>
    <mergeCell ref="M32:O32"/>
    <mergeCell ref="D33:H33"/>
    <mergeCell ref="M33:O33"/>
    <mergeCell ref="D34:H34"/>
    <mergeCell ref="M34:O34"/>
    <mergeCell ref="D29:H29"/>
    <mergeCell ref="M29:O29"/>
    <mergeCell ref="D30:H30"/>
    <mergeCell ref="M30:O30"/>
    <mergeCell ref="D31:H31"/>
    <mergeCell ref="M31:O31"/>
    <mergeCell ref="D26:H26"/>
    <mergeCell ref="M26:O26"/>
    <mergeCell ref="D27:H27"/>
    <mergeCell ref="M27:O27"/>
    <mergeCell ref="D28:H28"/>
    <mergeCell ref="M28:O28"/>
    <mergeCell ref="D23:H23"/>
    <mergeCell ref="M23:O23"/>
    <mergeCell ref="D24:H24"/>
    <mergeCell ref="M24:O24"/>
    <mergeCell ref="D25:H25"/>
    <mergeCell ref="M25:O25"/>
    <mergeCell ref="D20:H20"/>
    <mergeCell ref="M20:O20"/>
    <mergeCell ref="D21:H21"/>
    <mergeCell ref="M21:O21"/>
    <mergeCell ref="D22:H22"/>
    <mergeCell ref="M22:O22"/>
    <mergeCell ref="D17:H17"/>
    <mergeCell ref="M17:O17"/>
    <mergeCell ref="D18:H18"/>
    <mergeCell ref="M18:O18"/>
    <mergeCell ref="D19:H19"/>
    <mergeCell ref="M19:O19"/>
    <mergeCell ref="D14:H14"/>
    <mergeCell ref="M14:O14"/>
    <mergeCell ref="D15:H15"/>
    <mergeCell ref="M15:O15"/>
    <mergeCell ref="D16:H16"/>
    <mergeCell ref="M16:O16"/>
    <mergeCell ref="D11:H11"/>
    <mergeCell ref="M11:O11"/>
    <mergeCell ref="D12:H12"/>
    <mergeCell ref="M12:O12"/>
    <mergeCell ref="D13:H13"/>
    <mergeCell ref="M13:O13"/>
    <mergeCell ref="D8:H8"/>
    <mergeCell ref="M8:O8"/>
    <mergeCell ref="D9:H9"/>
    <mergeCell ref="M9:O9"/>
    <mergeCell ref="D10:H10"/>
    <mergeCell ref="M10:O10"/>
    <mergeCell ref="L4:L5"/>
    <mergeCell ref="M4:O5"/>
    <mergeCell ref="D6:H6"/>
    <mergeCell ref="M6:O6"/>
    <mergeCell ref="D7:H7"/>
    <mergeCell ref="M7:O7"/>
    <mergeCell ref="C2:K2"/>
    <mergeCell ref="B4:B5"/>
    <mergeCell ref="C4:C5"/>
    <mergeCell ref="D4:H5"/>
    <mergeCell ref="I4:I5"/>
    <mergeCell ref="J4:J5"/>
    <mergeCell ref="K4:K5"/>
  </mergeCells>
  <phoneticPr fontId="2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K17" sqref="K17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19.5" customHeight="1" x14ac:dyDescent="0.15">
      <c r="B2" s="4" t="s">
        <v>44</v>
      </c>
      <c r="C2" s="497" t="s">
        <v>140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ht="13.5" customHeight="1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18.75" customHeight="1" x14ac:dyDescent="0.15">
      <c r="B41" s="4" t="s">
        <v>44</v>
      </c>
      <c r="C41" s="497" t="s">
        <v>140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ht="13.5" customHeight="1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0.25" customHeight="1" x14ac:dyDescent="0.15">
      <c r="B80" s="4" t="s">
        <v>44</v>
      </c>
      <c r="C80" s="497" t="s">
        <v>140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ht="13.5" customHeight="1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1" customHeight="1" x14ac:dyDescent="0.15">
      <c r="B119" s="4" t="s">
        <v>44</v>
      </c>
      <c r="C119" s="497" t="s">
        <v>140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ht="13.5" customHeight="1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.75" customHeight="1" x14ac:dyDescent="0.15">
      <c r="B158" s="4" t="s">
        <v>44</v>
      </c>
      <c r="C158" s="497" t="s">
        <v>140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ht="13.5" customHeight="1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1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3"/>
  <dataValidations count="3"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  <dataValidation type="list" allowBlank="1" showInputMessage="1" showErrorMessage="1" sqref="J6:J37 J45:J76 J84:J115 J123:J154 J162:J193">
      <formula1>$V$4:$V$16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199"/>
  <sheetViews>
    <sheetView showGridLines="0" workbookViewId="0">
      <selection activeCell="L16" sqref="L16"/>
    </sheetView>
  </sheetViews>
  <sheetFormatPr defaultRowHeight="13.5" x14ac:dyDescent="0.15"/>
  <cols>
    <col min="1" max="1" width="5.125" style="4" customWidth="1"/>
    <col min="2" max="2" width="9.5" style="4" customWidth="1"/>
    <col min="3" max="3" width="9.625" style="8" customWidth="1"/>
    <col min="4" max="8" width="9" style="4"/>
    <col min="9" max="10" width="5.375" style="4" customWidth="1"/>
    <col min="11" max="11" width="11" style="9" customWidth="1"/>
    <col min="12" max="12" width="13.5" style="9" customWidth="1"/>
    <col min="13" max="14" width="9" style="4"/>
    <col min="15" max="15" width="9" style="4" customWidth="1"/>
    <col min="16" max="16" width="2" style="4" customWidth="1"/>
    <col min="17" max="17" width="9" style="4" customWidth="1"/>
    <col min="18" max="18" width="9" style="4" hidden="1" customWidth="1"/>
    <col min="19" max="19" width="9.75" style="4" hidden="1" customWidth="1"/>
    <col min="20" max="20" width="9.875" style="4" hidden="1" customWidth="1"/>
    <col min="21" max="26" width="9" style="4" hidden="1" customWidth="1"/>
    <col min="27" max="27" width="9" customWidth="1"/>
  </cols>
  <sheetData>
    <row r="2" spans="1:22" ht="20.25" customHeight="1" x14ac:dyDescent="0.15">
      <c r="B2" s="4" t="s">
        <v>44</v>
      </c>
      <c r="C2" s="497" t="s">
        <v>141</v>
      </c>
      <c r="D2" s="498"/>
      <c r="E2" s="498"/>
      <c r="F2" s="498"/>
      <c r="G2" s="498"/>
      <c r="H2" s="498"/>
      <c r="I2" s="498"/>
      <c r="J2" s="498"/>
      <c r="K2" s="499"/>
    </row>
    <row r="3" spans="1:22" x14ac:dyDescent="0.15">
      <c r="S3" s="4" t="s">
        <v>39</v>
      </c>
      <c r="T3" s="4" t="s">
        <v>40</v>
      </c>
      <c r="V3" s="4" t="s">
        <v>1</v>
      </c>
    </row>
    <row r="4" spans="1:22" x14ac:dyDescent="0.15">
      <c r="A4" s="5" t="s">
        <v>37</v>
      </c>
      <c r="B4" s="392" t="s">
        <v>39</v>
      </c>
      <c r="C4" s="500" t="s">
        <v>40</v>
      </c>
      <c r="D4" s="392" t="s">
        <v>43</v>
      </c>
      <c r="E4" s="392"/>
      <c r="F4" s="392"/>
      <c r="G4" s="392"/>
      <c r="H4" s="392"/>
      <c r="I4" s="392" t="s">
        <v>0</v>
      </c>
      <c r="J4" s="392" t="s">
        <v>1</v>
      </c>
      <c r="K4" s="501" t="s">
        <v>41</v>
      </c>
      <c r="L4" s="501" t="s">
        <v>14</v>
      </c>
      <c r="M4" s="392" t="s">
        <v>42</v>
      </c>
      <c r="N4" s="392"/>
      <c r="O4" s="392"/>
      <c r="S4" s="4" t="s">
        <v>32</v>
      </c>
      <c r="T4" s="4" t="s">
        <v>47</v>
      </c>
      <c r="V4" s="4" t="s">
        <v>55</v>
      </c>
    </row>
    <row r="5" spans="1:22" x14ac:dyDescent="0.15">
      <c r="A5" s="5" t="s">
        <v>38</v>
      </c>
      <c r="B5" s="392"/>
      <c r="C5" s="500"/>
      <c r="D5" s="392"/>
      <c r="E5" s="392"/>
      <c r="F5" s="392"/>
      <c r="G5" s="392"/>
      <c r="H5" s="392"/>
      <c r="I5" s="392"/>
      <c r="J5" s="392"/>
      <c r="K5" s="502"/>
      <c r="L5" s="502"/>
      <c r="M5" s="392"/>
      <c r="N5" s="392"/>
      <c r="O5" s="392"/>
      <c r="S5" s="4" t="s">
        <v>33</v>
      </c>
      <c r="T5" s="4" t="s">
        <v>48</v>
      </c>
      <c r="V5" s="4" t="s">
        <v>56</v>
      </c>
    </row>
    <row r="6" spans="1:22" x14ac:dyDescent="0.15">
      <c r="A6" s="4">
        <v>1</v>
      </c>
      <c r="B6" s="16" t="s">
        <v>33</v>
      </c>
      <c r="C6" s="30"/>
      <c r="D6" s="490"/>
      <c r="E6" s="490"/>
      <c r="F6" s="490"/>
      <c r="G6" s="490"/>
      <c r="H6" s="490"/>
      <c r="I6" s="14"/>
      <c r="J6" s="31"/>
      <c r="K6" s="15"/>
      <c r="L6" s="170" t="str">
        <f>IF(I6*K6=0,"",ROUND(I6*K6,0))</f>
        <v/>
      </c>
      <c r="M6" s="491"/>
      <c r="N6" s="491"/>
      <c r="O6" s="491"/>
      <c r="S6" s="4" t="s">
        <v>45</v>
      </c>
      <c r="T6" s="4" t="s">
        <v>49</v>
      </c>
      <c r="V6" s="4" t="s">
        <v>57</v>
      </c>
    </row>
    <row r="7" spans="1:22" x14ac:dyDescent="0.15">
      <c r="A7" s="4">
        <v>2</v>
      </c>
      <c r="B7" s="13"/>
      <c r="C7" s="30"/>
      <c r="D7" s="490"/>
      <c r="E7" s="490"/>
      <c r="F7" s="490"/>
      <c r="G7" s="490"/>
      <c r="H7" s="490"/>
      <c r="I7" s="14"/>
      <c r="J7" s="31"/>
      <c r="K7" s="15"/>
      <c r="L7" s="170" t="str">
        <f t="shared" ref="L7:L37" si="0">IF(I7*K7=0,"",ROUND(I7*K7,0))</f>
        <v/>
      </c>
      <c r="M7" s="491"/>
      <c r="N7" s="491"/>
      <c r="O7" s="491"/>
      <c r="S7" s="4" t="s">
        <v>9</v>
      </c>
      <c r="V7" s="4" t="s">
        <v>58</v>
      </c>
    </row>
    <row r="8" spans="1:22" x14ac:dyDescent="0.15">
      <c r="A8" s="4">
        <v>3</v>
      </c>
      <c r="B8" s="13"/>
      <c r="C8" s="30"/>
      <c r="D8" s="490"/>
      <c r="E8" s="490"/>
      <c r="F8" s="490"/>
      <c r="G8" s="490"/>
      <c r="H8" s="490"/>
      <c r="I8" s="14"/>
      <c r="J8" s="31"/>
      <c r="K8" s="15"/>
      <c r="L8" s="170" t="str">
        <f t="shared" si="0"/>
        <v/>
      </c>
      <c r="M8" s="491"/>
      <c r="N8" s="491"/>
      <c r="O8" s="491"/>
      <c r="S8" s="4" t="s">
        <v>46</v>
      </c>
      <c r="T8" s="4" t="s">
        <v>50</v>
      </c>
      <c r="V8" s="4" t="s">
        <v>59</v>
      </c>
    </row>
    <row r="9" spans="1:22" x14ac:dyDescent="0.15">
      <c r="A9" s="4">
        <v>4</v>
      </c>
      <c r="B9" s="13"/>
      <c r="C9" s="30"/>
      <c r="D9" s="490"/>
      <c r="E9" s="490"/>
      <c r="F9" s="490"/>
      <c r="G9" s="490"/>
      <c r="H9" s="490"/>
      <c r="I9" s="14"/>
      <c r="J9" s="31"/>
      <c r="K9" s="15"/>
      <c r="L9" s="170" t="str">
        <f t="shared" si="0"/>
        <v/>
      </c>
      <c r="M9" s="491"/>
      <c r="N9" s="491"/>
      <c r="O9" s="491"/>
      <c r="T9" s="4" t="s">
        <v>51</v>
      </c>
      <c r="V9" s="4" t="s">
        <v>73</v>
      </c>
    </row>
    <row r="10" spans="1:22" x14ac:dyDescent="0.15">
      <c r="A10" s="4">
        <v>5</v>
      </c>
      <c r="B10" s="13"/>
      <c r="C10" s="30"/>
      <c r="D10" s="490"/>
      <c r="E10" s="490"/>
      <c r="F10" s="490"/>
      <c r="G10" s="490"/>
      <c r="H10" s="490"/>
      <c r="I10" s="14"/>
      <c r="J10" s="31"/>
      <c r="K10" s="15"/>
      <c r="L10" s="170" t="str">
        <f t="shared" si="0"/>
        <v/>
      </c>
      <c r="M10" s="491"/>
      <c r="N10" s="491"/>
      <c r="O10" s="491"/>
      <c r="T10" s="4" t="s">
        <v>52</v>
      </c>
      <c r="V10" s="4" t="s">
        <v>100</v>
      </c>
    </row>
    <row r="11" spans="1:22" x14ac:dyDescent="0.15">
      <c r="A11" s="4">
        <v>6</v>
      </c>
      <c r="B11" s="13"/>
      <c r="C11" s="30"/>
      <c r="D11" s="490"/>
      <c r="E11" s="490"/>
      <c r="F11" s="490"/>
      <c r="G11" s="490"/>
      <c r="H11" s="490"/>
      <c r="I11" s="14"/>
      <c r="J11" s="31"/>
      <c r="K11" s="15"/>
      <c r="L11" s="170" t="str">
        <f t="shared" si="0"/>
        <v/>
      </c>
      <c r="M11" s="491"/>
      <c r="N11" s="491"/>
      <c r="O11" s="491"/>
      <c r="T11" s="4" t="s">
        <v>53</v>
      </c>
      <c r="V11" s="4" t="s">
        <v>101</v>
      </c>
    </row>
    <row r="12" spans="1:22" x14ac:dyDescent="0.15">
      <c r="A12" s="4">
        <v>7</v>
      </c>
      <c r="B12" s="13"/>
      <c r="C12" s="30"/>
      <c r="D12" s="490"/>
      <c r="E12" s="490"/>
      <c r="F12" s="490"/>
      <c r="G12" s="490"/>
      <c r="H12" s="490"/>
      <c r="I12" s="14"/>
      <c r="J12" s="31"/>
      <c r="K12" s="15"/>
      <c r="L12" s="170" t="str">
        <f t="shared" si="0"/>
        <v/>
      </c>
      <c r="M12" s="491"/>
      <c r="N12" s="491"/>
      <c r="O12" s="491"/>
      <c r="T12" s="4" t="s">
        <v>54</v>
      </c>
      <c r="V12" s="4" t="s">
        <v>102</v>
      </c>
    </row>
    <row r="13" spans="1:22" x14ac:dyDescent="0.15">
      <c r="A13" s="4">
        <v>8</v>
      </c>
      <c r="B13" s="13"/>
      <c r="C13" s="30"/>
      <c r="D13" s="490"/>
      <c r="E13" s="490"/>
      <c r="F13" s="490"/>
      <c r="G13" s="490"/>
      <c r="H13" s="490"/>
      <c r="I13" s="14"/>
      <c r="J13" s="31"/>
      <c r="K13" s="15"/>
      <c r="L13" s="170" t="str">
        <f t="shared" si="0"/>
        <v/>
      </c>
      <c r="M13" s="491"/>
      <c r="N13" s="491"/>
      <c r="O13" s="491"/>
      <c r="V13" s="4" t="s">
        <v>103</v>
      </c>
    </row>
    <row r="14" spans="1:22" x14ac:dyDescent="0.15">
      <c r="A14" s="4">
        <v>9</v>
      </c>
      <c r="B14" s="13"/>
      <c r="C14" s="30"/>
      <c r="D14" s="490"/>
      <c r="E14" s="490"/>
      <c r="F14" s="490"/>
      <c r="G14" s="490"/>
      <c r="H14" s="490"/>
      <c r="I14" s="14"/>
      <c r="J14" s="31"/>
      <c r="K14" s="15"/>
      <c r="L14" s="170" t="str">
        <f t="shared" si="0"/>
        <v/>
      </c>
      <c r="M14" s="491"/>
      <c r="N14" s="491"/>
      <c r="O14" s="491"/>
      <c r="T14" s="4" t="s">
        <v>63</v>
      </c>
      <c r="V14" s="4" t="s">
        <v>104</v>
      </c>
    </row>
    <row r="15" spans="1:22" x14ac:dyDescent="0.15">
      <c r="A15" s="4">
        <v>10</v>
      </c>
      <c r="B15" s="13"/>
      <c r="C15" s="30"/>
      <c r="D15" s="490"/>
      <c r="E15" s="490"/>
      <c r="F15" s="490"/>
      <c r="G15" s="490"/>
      <c r="H15" s="490"/>
      <c r="I15" s="14"/>
      <c r="J15" s="31"/>
      <c r="K15" s="15"/>
      <c r="L15" s="170" t="str">
        <f t="shared" si="0"/>
        <v/>
      </c>
      <c r="M15" s="491"/>
      <c r="N15" s="491"/>
      <c r="O15" s="491"/>
      <c r="T15" s="8"/>
    </row>
    <row r="16" spans="1:22" x14ac:dyDescent="0.15">
      <c r="A16" s="4">
        <v>11</v>
      </c>
      <c r="B16" s="13"/>
      <c r="C16" s="30"/>
      <c r="D16" s="490"/>
      <c r="E16" s="490"/>
      <c r="F16" s="490"/>
      <c r="G16" s="490"/>
      <c r="H16" s="490"/>
      <c r="I16" s="14"/>
      <c r="J16" s="31"/>
      <c r="K16" s="15"/>
      <c r="L16" s="170" t="str">
        <f t="shared" si="0"/>
        <v/>
      </c>
      <c r="M16" s="491"/>
      <c r="N16" s="491"/>
      <c r="O16" s="491"/>
      <c r="T16" s="8"/>
    </row>
    <row r="17" spans="1:20" x14ac:dyDescent="0.15">
      <c r="A17" s="4">
        <v>12</v>
      </c>
      <c r="B17" s="13"/>
      <c r="C17" s="30"/>
      <c r="D17" s="490"/>
      <c r="E17" s="490"/>
      <c r="F17" s="490"/>
      <c r="G17" s="490"/>
      <c r="H17" s="490"/>
      <c r="I17" s="14"/>
      <c r="J17" s="31"/>
      <c r="K17" s="15"/>
      <c r="L17" s="170" t="str">
        <f t="shared" si="0"/>
        <v/>
      </c>
      <c r="M17" s="491"/>
      <c r="N17" s="491"/>
      <c r="O17" s="491"/>
      <c r="T17" s="8"/>
    </row>
    <row r="18" spans="1:20" x14ac:dyDescent="0.15">
      <c r="A18" s="4">
        <v>13</v>
      </c>
      <c r="B18" s="13"/>
      <c r="C18" s="30"/>
      <c r="D18" s="490"/>
      <c r="E18" s="490"/>
      <c r="F18" s="490"/>
      <c r="G18" s="490"/>
      <c r="H18" s="490"/>
      <c r="I18" s="14"/>
      <c r="J18" s="31"/>
      <c r="K18" s="15"/>
      <c r="L18" s="170" t="str">
        <f t="shared" si="0"/>
        <v/>
      </c>
      <c r="M18" s="491"/>
      <c r="N18" s="491"/>
      <c r="O18" s="491"/>
    </row>
    <row r="19" spans="1:20" x14ac:dyDescent="0.15">
      <c r="A19" s="4">
        <v>14</v>
      </c>
      <c r="B19" s="13"/>
      <c r="C19" s="30"/>
      <c r="D19" s="490"/>
      <c r="E19" s="490"/>
      <c r="F19" s="490"/>
      <c r="G19" s="490"/>
      <c r="H19" s="490"/>
      <c r="I19" s="14"/>
      <c r="J19" s="31"/>
      <c r="K19" s="15"/>
      <c r="L19" s="170" t="str">
        <f t="shared" si="0"/>
        <v/>
      </c>
      <c r="M19" s="491"/>
      <c r="N19" s="491"/>
      <c r="O19" s="491"/>
    </row>
    <row r="20" spans="1:20" x14ac:dyDescent="0.15">
      <c r="A20" s="4">
        <v>15</v>
      </c>
      <c r="B20" s="13"/>
      <c r="C20" s="30"/>
      <c r="D20" s="490"/>
      <c r="E20" s="490"/>
      <c r="F20" s="490"/>
      <c r="G20" s="490"/>
      <c r="H20" s="490"/>
      <c r="I20" s="14"/>
      <c r="J20" s="31"/>
      <c r="K20" s="15"/>
      <c r="L20" s="170" t="str">
        <f t="shared" si="0"/>
        <v/>
      </c>
      <c r="M20" s="491"/>
      <c r="N20" s="491"/>
      <c r="O20" s="491"/>
    </row>
    <row r="21" spans="1:20" x14ac:dyDescent="0.15">
      <c r="A21" s="4">
        <v>16</v>
      </c>
      <c r="B21" s="13"/>
      <c r="C21" s="30"/>
      <c r="D21" s="490"/>
      <c r="E21" s="490"/>
      <c r="F21" s="490"/>
      <c r="G21" s="490"/>
      <c r="H21" s="490"/>
      <c r="I21" s="14"/>
      <c r="J21" s="31"/>
      <c r="K21" s="15"/>
      <c r="L21" s="170" t="str">
        <f t="shared" si="0"/>
        <v/>
      </c>
      <c r="M21" s="491"/>
      <c r="N21" s="491"/>
      <c r="O21" s="491"/>
    </row>
    <row r="22" spans="1:20" x14ac:dyDescent="0.15">
      <c r="A22" s="4">
        <v>17</v>
      </c>
      <c r="B22" s="13"/>
      <c r="C22" s="30"/>
      <c r="D22" s="490"/>
      <c r="E22" s="490"/>
      <c r="F22" s="490"/>
      <c r="G22" s="490"/>
      <c r="H22" s="490"/>
      <c r="I22" s="14"/>
      <c r="J22" s="31"/>
      <c r="K22" s="15"/>
      <c r="L22" s="170" t="str">
        <f t="shared" si="0"/>
        <v/>
      </c>
      <c r="M22" s="491"/>
      <c r="N22" s="491"/>
      <c r="O22" s="491"/>
    </row>
    <row r="23" spans="1:20" x14ac:dyDescent="0.15">
      <c r="A23" s="4">
        <v>18</v>
      </c>
      <c r="B23" s="13"/>
      <c r="C23" s="30"/>
      <c r="D23" s="490"/>
      <c r="E23" s="490"/>
      <c r="F23" s="490"/>
      <c r="G23" s="490"/>
      <c r="H23" s="490"/>
      <c r="I23" s="14"/>
      <c r="J23" s="31"/>
      <c r="K23" s="15"/>
      <c r="L23" s="170" t="str">
        <f t="shared" si="0"/>
        <v/>
      </c>
      <c r="M23" s="491"/>
      <c r="N23" s="491"/>
      <c r="O23" s="491"/>
    </row>
    <row r="24" spans="1:20" x14ac:dyDescent="0.15">
      <c r="A24" s="4">
        <v>19</v>
      </c>
      <c r="B24" s="13"/>
      <c r="C24" s="30"/>
      <c r="D24" s="490"/>
      <c r="E24" s="490"/>
      <c r="F24" s="490"/>
      <c r="G24" s="490"/>
      <c r="H24" s="490"/>
      <c r="I24" s="14"/>
      <c r="J24" s="31"/>
      <c r="K24" s="15"/>
      <c r="L24" s="170" t="str">
        <f t="shared" si="0"/>
        <v/>
      </c>
      <c r="M24" s="491"/>
      <c r="N24" s="491"/>
      <c r="O24" s="491"/>
    </row>
    <row r="25" spans="1:20" x14ac:dyDescent="0.15">
      <c r="A25" s="4">
        <v>20</v>
      </c>
      <c r="B25" s="13"/>
      <c r="C25" s="30"/>
      <c r="D25" s="490"/>
      <c r="E25" s="490"/>
      <c r="F25" s="490"/>
      <c r="G25" s="490"/>
      <c r="H25" s="490"/>
      <c r="I25" s="14"/>
      <c r="J25" s="31"/>
      <c r="K25" s="15"/>
      <c r="L25" s="170" t="str">
        <f t="shared" si="0"/>
        <v/>
      </c>
      <c r="M25" s="491"/>
      <c r="N25" s="491"/>
      <c r="O25" s="491"/>
    </row>
    <row r="26" spans="1:20" x14ac:dyDescent="0.15">
      <c r="A26" s="4">
        <v>21</v>
      </c>
      <c r="B26" s="13"/>
      <c r="C26" s="30"/>
      <c r="D26" s="490"/>
      <c r="E26" s="490"/>
      <c r="F26" s="490"/>
      <c r="G26" s="490"/>
      <c r="H26" s="490"/>
      <c r="I26" s="14"/>
      <c r="J26" s="31"/>
      <c r="K26" s="15"/>
      <c r="L26" s="170" t="str">
        <f t="shared" si="0"/>
        <v/>
      </c>
      <c r="M26" s="491"/>
      <c r="N26" s="491"/>
      <c r="O26" s="491"/>
    </row>
    <row r="27" spans="1:20" x14ac:dyDescent="0.15">
      <c r="A27" s="4">
        <v>22</v>
      </c>
      <c r="B27" s="13"/>
      <c r="C27" s="30"/>
      <c r="D27" s="490"/>
      <c r="E27" s="490"/>
      <c r="F27" s="490"/>
      <c r="G27" s="490"/>
      <c r="H27" s="490"/>
      <c r="I27" s="14"/>
      <c r="J27" s="31"/>
      <c r="K27" s="15"/>
      <c r="L27" s="170" t="str">
        <f t="shared" si="0"/>
        <v/>
      </c>
      <c r="M27" s="491"/>
      <c r="N27" s="491"/>
      <c r="O27" s="491"/>
    </row>
    <row r="28" spans="1:20" x14ac:dyDescent="0.15">
      <c r="A28" s="4">
        <v>23</v>
      </c>
      <c r="B28" s="13"/>
      <c r="C28" s="30"/>
      <c r="D28" s="490"/>
      <c r="E28" s="490"/>
      <c r="F28" s="490"/>
      <c r="G28" s="490"/>
      <c r="H28" s="490"/>
      <c r="I28" s="14"/>
      <c r="J28" s="31"/>
      <c r="K28" s="15"/>
      <c r="L28" s="170" t="str">
        <f t="shared" si="0"/>
        <v/>
      </c>
      <c r="M28" s="491"/>
      <c r="N28" s="491"/>
      <c r="O28" s="491"/>
    </row>
    <row r="29" spans="1:20" x14ac:dyDescent="0.15">
      <c r="A29" s="4">
        <v>24</v>
      </c>
      <c r="B29" s="13"/>
      <c r="C29" s="30"/>
      <c r="D29" s="490"/>
      <c r="E29" s="490"/>
      <c r="F29" s="490"/>
      <c r="G29" s="490"/>
      <c r="H29" s="490"/>
      <c r="I29" s="14"/>
      <c r="J29" s="31"/>
      <c r="K29" s="15"/>
      <c r="L29" s="170" t="str">
        <f t="shared" si="0"/>
        <v/>
      </c>
      <c r="M29" s="491"/>
      <c r="N29" s="491"/>
      <c r="O29" s="491"/>
    </row>
    <row r="30" spans="1:20" x14ac:dyDescent="0.15">
      <c r="A30" s="4">
        <v>25</v>
      </c>
      <c r="B30" s="13"/>
      <c r="C30" s="30"/>
      <c r="D30" s="490"/>
      <c r="E30" s="490"/>
      <c r="F30" s="490"/>
      <c r="G30" s="490"/>
      <c r="H30" s="490"/>
      <c r="I30" s="14"/>
      <c r="J30" s="31"/>
      <c r="K30" s="15"/>
      <c r="L30" s="170" t="str">
        <f t="shared" si="0"/>
        <v/>
      </c>
      <c r="M30" s="491"/>
      <c r="N30" s="491"/>
      <c r="O30" s="491"/>
    </row>
    <row r="31" spans="1:20" x14ac:dyDescent="0.15">
      <c r="A31" s="4">
        <v>26</v>
      </c>
      <c r="B31" s="13"/>
      <c r="C31" s="30"/>
      <c r="D31" s="490"/>
      <c r="E31" s="490"/>
      <c r="F31" s="490"/>
      <c r="G31" s="490"/>
      <c r="H31" s="490"/>
      <c r="I31" s="14"/>
      <c r="J31" s="31"/>
      <c r="K31" s="15"/>
      <c r="L31" s="170" t="str">
        <f t="shared" si="0"/>
        <v/>
      </c>
      <c r="M31" s="491"/>
      <c r="N31" s="491"/>
      <c r="O31" s="491"/>
    </row>
    <row r="32" spans="1:20" x14ac:dyDescent="0.15">
      <c r="A32" s="4">
        <v>27</v>
      </c>
      <c r="B32" s="13"/>
      <c r="C32" s="30"/>
      <c r="D32" s="490"/>
      <c r="E32" s="490"/>
      <c r="F32" s="490"/>
      <c r="G32" s="490"/>
      <c r="H32" s="490"/>
      <c r="I32" s="14"/>
      <c r="J32" s="31"/>
      <c r="K32" s="15"/>
      <c r="L32" s="170" t="str">
        <f t="shared" si="0"/>
        <v/>
      </c>
      <c r="M32" s="491"/>
      <c r="N32" s="491"/>
      <c r="O32" s="491"/>
    </row>
    <row r="33" spans="1:15" x14ac:dyDescent="0.15">
      <c r="A33" s="4">
        <v>28</v>
      </c>
      <c r="B33" s="13"/>
      <c r="C33" s="30"/>
      <c r="D33" s="490"/>
      <c r="E33" s="490"/>
      <c r="F33" s="490"/>
      <c r="G33" s="490"/>
      <c r="H33" s="490"/>
      <c r="I33" s="14"/>
      <c r="J33" s="31"/>
      <c r="K33" s="15"/>
      <c r="L33" s="170" t="str">
        <f t="shared" si="0"/>
        <v/>
      </c>
      <c r="M33" s="491"/>
      <c r="N33" s="491"/>
      <c r="O33" s="491"/>
    </row>
    <row r="34" spans="1:15" x14ac:dyDescent="0.15">
      <c r="A34" s="4">
        <v>29</v>
      </c>
      <c r="B34" s="13"/>
      <c r="C34" s="30"/>
      <c r="D34" s="490"/>
      <c r="E34" s="490"/>
      <c r="F34" s="490"/>
      <c r="G34" s="490"/>
      <c r="H34" s="490"/>
      <c r="I34" s="14"/>
      <c r="J34" s="31"/>
      <c r="K34" s="15"/>
      <c r="L34" s="170" t="str">
        <f t="shared" si="0"/>
        <v/>
      </c>
      <c r="M34" s="491"/>
      <c r="N34" s="491"/>
      <c r="O34" s="491"/>
    </row>
    <row r="35" spans="1:15" x14ac:dyDescent="0.15">
      <c r="A35" s="4">
        <v>30</v>
      </c>
      <c r="B35" s="13"/>
      <c r="C35" s="30"/>
      <c r="D35" s="490"/>
      <c r="E35" s="490"/>
      <c r="F35" s="490"/>
      <c r="G35" s="490"/>
      <c r="H35" s="490"/>
      <c r="I35" s="14"/>
      <c r="J35" s="31"/>
      <c r="K35" s="15"/>
      <c r="L35" s="170" t="str">
        <f t="shared" si="0"/>
        <v/>
      </c>
      <c r="M35" s="491"/>
      <c r="N35" s="491"/>
      <c r="O35" s="491"/>
    </row>
    <row r="36" spans="1:15" x14ac:dyDescent="0.15">
      <c r="A36" s="4">
        <v>31</v>
      </c>
      <c r="B36" s="13"/>
      <c r="C36" s="30"/>
      <c r="D36" s="490"/>
      <c r="E36" s="490"/>
      <c r="F36" s="490"/>
      <c r="G36" s="490"/>
      <c r="H36" s="490"/>
      <c r="I36" s="14"/>
      <c r="J36" s="31"/>
      <c r="K36" s="15"/>
      <c r="L36" s="170" t="str">
        <f t="shared" si="0"/>
        <v/>
      </c>
      <c r="M36" s="491"/>
      <c r="N36" s="491"/>
      <c r="O36" s="491"/>
    </row>
    <row r="37" spans="1:15" ht="14.25" thickBot="1" x14ac:dyDescent="0.2">
      <c r="A37" s="4">
        <v>32</v>
      </c>
      <c r="B37" s="17"/>
      <c r="C37" s="30"/>
      <c r="D37" s="492"/>
      <c r="E37" s="492"/>
      <c r="F37" s="492"/>
      <c r="G37" s="492"/>
      <c r="H37" s="492"/>
      <c r="I37" s="18"/>
      <c r="J37" s="31"/>
      <c r="K37" s="19"/>
      <c r="L37" s="170" t="str">
        <f t="shared" si="0"/>
        <v/>
      </c>
      <c r="M37" s="493"/>
      <c r="N37" s="493"/>
      <c r="O37" s="493"/>
    </row>
    <row r="38" spans="1:15" ht="14.25" thickBot="1" x14ac:dyDescent="0.2">
      <c r="B38" s="494" t="s">
        <v>68</v>
      </c>
      <c r="C38" s="495"/>
      <c r="D38" s="495"/>
      <c r="E38" s="495"/>
      <c r="F38" s="495"/>
      <c r="G38" s="495"/>
      <c r="H38" s="495"/>
      <c r="I38" s="6" t="s">
        <v>61</v>
      </c>
      <c r="J38" s="6" t="s">
        <v>61</v>
      </c>
      <c r="K38" s="10" t="s">
        <v>61</v>
      </c>
      <c r="L38" s="283">
        <f>SUM(L6:L37)</f>
        <v>0</v>
      </c>
      <c r="M38" s="495"/>
      <c r="N38" s="495"/>
      <c r="O38" s="496"/>
    </row>
    <row r="39" spans="1:15" x14ac:dyDescent="0.15">
      <c r="L39" s="284"/>
    </row>
    <row r="40" spans="1:15" x14ac:dyDescent="0.15">
      <c r="L40" s="284"/>
    </row>
    <row r="41" spans="1:15" ht="21" customHeight="1" x14ac:dyDescent="0.15">
      <c r="B41" s="4" t="s">
        <v>44</v>
      </c>
      <c r="C41" s="497" t="s">
        <v>141</v>
      </c>
      <c r="D41" s="498"/>
      <c r="E41" s="498"/>
      <c r="F41" s="498"/>
      <c r="G41" s="498"/>
      <c r="H41" s="498"/>
      <c r="I41" s="498"/>
      <c r="J41" s="498"/>
      <c r="K41" s="499"/>
      <c r="L41" s="284"/>
    </row>
    <row r="42" spans="1:15" x14ac:dyDescent="0.15">
      <c r="L42" s="284"/>
    </row>
    <row r="43" spans="1:15" x14ac:dyDescent="0.15">
      <c r="A43" s="5" t="s">
        <v>37</v>
      </c>
      <c r="B43" s="392" t="s">
        <v>39</v>
      </c>
      <c r="C43" s="500" t="s">
        <v>40</v>
      </c>
      <c r="D43" s="392" t="s">
        <v>43</v>
      </c>
      <c r="E43" s="392"/>
      <c r="F43" s="392"/>
      <c r="G43" s="392"/>
      <c r="H43" s="392"/>
      <c r="I43" s="392" t="s">
        <v>0</v>
      </c>
      <c r="J43" s="392" t="s">
        <v>1</v>
      </c>
      <c r="K43" s="501" t="s">
        <v>41</v>
      </c>
      <c r="L43" s="503" t="s">
        <v>14</v>
      </c>
      <c r="M43" s="392" t="s">
        <v>42</v>
      </c>
      <c r="N43" s="392"/>
      <c r="O43" s="392"/>
    </row>
    <row r="44" spans="1:15" x14ac:dyDescent="0.15">
      <c r="A44" s="5" t="s">
        <v>38</v>
      </c>
      <c r="B44" s="392"/>
      <c r="C44" s="500"/>
      <c r="D44" s="392"/>
      <c r="E44" s="392"/>
      <c r="F44" s="392"/>
      <c r="G44" s="392"/>
      <c r="H44" s="392"/>
      <c r="I44" s="392"/>
      <c r="J44" s="392"/>
      <c r="K44" s="502"/>
      <c r="L44" s="504"/>
      <c r="M44" s="392"/>
      <c r="N44" s="392"/>
      <c r="O44" s="392"/>
    </row>
    <row r="45" spans="1:15" x14ac:dyDescent="0.15">
      <c r="A45" s="4">
        <v>33</v>
      </c>
      <c r="B45" s="16" t="s">
        <v>45</v>
      </c>
      <c r="C45" s="30"/>
      <c r="D45" s="490"/>
      <c r="E45" s="490"/>
      <c r="F45" s="490"/>
      <c r="G45" s="490"/>
      <c r="H45" s="490"/>
      <c r="I45" s="14"/>
      <c r="J45" s="31"/>
      <c r="K45" s="15"/>
      <c r="L45" s="170" t="str">
        <f t="shared" ref="L45:L76" si="1">IF(I45*K45=0,"",ROUND(I45*K45,0))</f>
        <v/>
      </c>
      <c r="M45" s="491"/>
      <c r="N45" s="491"/>
      <c r="O45" s="491"/>
    </row>
    <row r="46" spans="1:15" x14ac:dyDescent="0.15">
      <c r="A46" s="4">
        <v>34</v>
      </c>
      <c r="B46" s="13"/>
      <c r="C46" s="30"/>
      <c r="D46" s="490"/>
      <c r="E46" s="490"/>
      <c r="F46" s="490"/>
      <c r="G46" s="490"/>
      <c r="H46" s="490"/>
      <c r="I46" s="14"/>
      <c r="J46" s="31"/>
      <c r="K46" s="15"/>
      <c r="L46" s="170" t="str">
        <f t="shared" si="1"/>
        <v/>
      </c>
      <c r="M46" s="491"/>
      <c r="N46" s="491"/>
      <c r="O46" s="491"/>
    </row>
    <row r="47" spans="1:15" x14ac:dyDescent="0.15">
      <c r="A47" s="4">
        <v>35</v>
      </c>
      <c r="B47" s="13"/>
      <c r="C47" s="30"/>
      <c r="D47" s="490"/>
      <c r="E47" s="490"/>
      <c r="F47" s="490"/>
      <c r="G47" s="490"/>
      <c r="H47" s="490"/>
      <c r="I47" s="14"/>
      <c r="J47" s="31"/>
      <c r="K47" s="15"/>
      <c r="L47" s="170" t="str">
        <f t="shared" si="1"/>
        <v/>
      </c>
      <c r="M47" s="491"/>
      <c r="N47" s="491"/>
      <c r="O47" s="491"/>
    </row>
    <row r="48" spans="1:15" x14ac:dyDescent="0.15">
      <c r="A48" s="4">
        <v>36</v>
      </c>
      <c r="B48" s="13"/>
      <c r="C48" s="30"/>
      <c r="D48" s="490"/>
      <c r="E48" s="490"/>
      <c r="F48" s="490"/>
      <c r="G48" s="490"/>
      <c r="H48" s="490"/>
      <c r="I48" s="14"/>
      <c r="J48" s="31"/>
      <c r="K48" s="15"/>
      <c r="L48" s="170" t="str">
        <f t="shared" si="1"/>
        <v/>
      </c>
      <c r="M48" s="491"/>
      <c r="N48" s="491"/>
      <c r="O48" s="491"/>
    </row>
    <row r="49" spans="1:15" x14ac:dyDescent="0.15">
      <c r="A49" s="4">
        <v>37</v>
      </c>
      <c r="B49" s="13"/>
      <c r="C49" s="30"/>
      <c r="D49" s="490"/>
      <c r="E49" s="490"/>
      <c r="F49" s="490"/>
      <c r="G49" s="490"/>
      <c r="H49" s="490"/>
      <c r="I49" s="14"/>
      <c r="J49" s="31"/>
      <c r="K49" s="15"/>
      <c r="L49" s="170" t="str">
        <f t="shared" si="1"/>
        <v/>
      </c>
      <c r="M49" s="491"/>
      <c r="N49" s="491"/>
      <c r="O49" s="491"/>
    </row>
    <row r="50" spans="1:15" x14ac:dyDescent="0.15">
      <c r="A50" s="4">
        <v>38</v>
      </c>
      <c r="B50" s="13"/>
      <c r="C50" s="30"/>
      <c r="D50" s="490"/>
      <c r="E50" s="490"/>
      <c r="F50" s="490"/>
      <c r="G50" s="490"/>
      <c r="H50" s="490"/>
      <c r="I50" s="14"/>
      <c r="J50" s="31"/>
      <c r="K50" s="15"/>
      <c r="L50" s="170" t="str">
        <f t="shared" si="1"/>
        <v/>
      </c>
      <c r="M50" s="491"/>
      <c r="N50" s="491"/>
      <c r="O50" s="491"/>
    </row>
    <row r="51" spans="1:15" x14ac:dyDescent="0.15">
      <c r="A51" s="4">
        <v>39</v>
      </c>
      <c r="B51" s="13"/>
      <c r="C51" s="30"/>
      <c r="D51" s="490"/>
      <c r="E51" s="490"/>
      <c r="F51" s="490"/>
      <c r="G51" s="490"/>
      <c r="H51" s="490"/>
      <c r="I51" s="14"/>
      <c r="J51" s="31"/>
      <c r="K51" s="15"/>
      <c r="L51" s="170" t="str">
        <f t="shared" si="1"/>
        <v/>
      </c>
      <c r="M51" s="491"/>
      <c r="N51" s="491"/>
      <c r="O51" s="491"/>
    </row>
    <row r="52" spans="1:15" x14ac:dyDescent="0.15">
      <c r="A52" s="4">
        <v>40</v>
      </c>
      <c r="B52" s="13"/>
      <c r="C52" s="30"/>
      <c r="D52" s="490"/>
      <c r="E52" s="490"/>
      <c r="F52" s="490"/>
      <c r="G52" s="490"/>
      <c r="H52" s="490"/>
      <c r="I52" s="14"/>
      <c r="J52" s="31"/>
      <c r="K52" s="15"/>
      <c r="L52" s="170" t="str">
        <f t="shared" si="1"/>
        <v/>
      </c>
      <c r="M52" s="491"/>
      <c r="N52" s="491"/>
      <c r="O52" s="491"/>
    </row>
    <row r="53" spans="1:15" x14ac:dyDescent="0.15">
      <c r="A53" s="4">
        <v>41</v>
      </c>
      <c r="B53" s="13"/>
      <c r="C53" s="30"/>
      <c r="D53" s="490"/>
      <c r="E53" s="490"/>
      <c r="F53" s="490"/>
      <c r="G53" s="490"/>
      <c r="H53" s="490"/>
      <c r="I53" s="14"/>
      <c r="J53" s="31"/>
      <c r="K53" s="15"/>
      <c r="L53" s="170" t="str">
        <f t="shared" si="1"/>
        <v/>
      </c>
      <c r="M53" s="491"/>
      <c r="N53" s="491"/>
      <c r="O53" s="491"/>
    </row>
    <row r="54" spans="1:15" x14ac:dyDescent="0.15">
      <c r="A54" s="4">
        <v>42</v>
      </c>
      <c r="B54" s="13"/>
      <c r="C54" s="30"/>
      <c r="D54" s="490"/>
      <c r="E54" s="490"/>
      <c r="F54" s="490"/>
      <c r="G54" s="490"/>
      <c r="H54" s="490"/>
      <c r="I54" s="14"/>
      <c r="J54" s="31"/>
      <c r="K54" s="15"/>
      <c r="L54" s="170" t="str">
        <f t="shared" si="1"/>
        <v/>
      </c>
      <c r="M54" s="491"/>
      <c r="N54" s="491"/>
      <c r="O54" s="491"/>
    </row>
    <row r="55" spans="1:15" x14ac:dyDescent="0.15">
      <c r="A55" s="4">
        <v>43</v>
      </c>
      <c r="B55" s="13"/>
      <c r="C55" s="30"/>
      <c r="D55" s="490"/>
      <c r="E55" s="490"/>
      <c r="F55" s="490"/>
      <c r="G55" s="490"/>
      <c r="H55" s="490"/>
      <c r="I55" s="14"/>
      <c r="J55" s="31"/>
      <c r="K55" s="15"/>
      <c r="L55" s="170" t="str">
        <f t="shared" si="1"/>
        <v/>
      </c>
      <c r="M55" s="491"/>
      <c r="N55" s="491"/>
      <c r="O55" s="491"/>
    </row>
    <row r="56" spans="1:15" x14ac:dyDescent="0.15">
      <c r="A56" s="4">
        <v>44</v>
      </c>
      <c r="B56" s="13"/>
      <c r="C56" s="30"/>
      <c r="D56" s="490"/>
      <c r="E56" s="490"/>
      <c r="F56" s="490"/>
      <c r="G56" s="490"/>
      <c r="H56" s="490"/>
      <c r="I56" s="14"/>
      <c r="J56" s="31"/>
      <c r="K56" s="15"/>
      <c r="L56" s="170" t="str">
        <f t="shared" si="1"/>
        <v/>
      </c>
      <c r="M56" s="491"/>
      <c r="N56" s="491"/>
      <c r="O56" s="491"/>
    </row>
    <row r="57" spans="1:15" x14ac:dyDescent="0.15">
      <c r="A57" s="4">
        <v>45</v>
      </c>
      <c r="B57" s="13"/>
      <c r="C57" s="30"/>
      <c r="D57" s="490"/>
      <c r="E57" s="490"/>
      <c r="F57" s="490"/>
      <c r="G57" s="490"/>
      <c r="H57" s="490"/>
      <c r="I57" s="14"/>
      <c r="J57" s="31"/>
      <c r="K57" s="15"/>
      <c r="L57" s="170" t="str">
        <f t="shared" si="1"/>
        <v/>
      </c>
      <c r="M57" s="491"/>
      <c r="N57" s="491"/>
      <c r="O57" s="491"/>
    </row>
    <row r="58" spans="1:15" x14ac:dyDescent="0.15">
      <c r="A58" s="4">
        <v>46</v>
      </c>
      <c r="B58" s="13"/>
      <c r="C58" s="30"/>
      <c r="D58" s="490"/>
      <c r="E58" s="490"/>
      <c r="F58" s="490"/>
      <c r="G58" s="490"/>
      <c r="H58" s="490"/>
      <c r="I58" s="14"/>
      <c r="J58" s="31"/>
      <c r="K58" s="15"/>
      <c r="L58" s="170" t="str">
        <f t="shared" si="1"/>
        <v/>
      </c>
      <c r="M58" s="491"/>
      <c r="N58" s="491"/>
      <c r="O58" s="491"/>
    </row>
    <row r="59" spans="1:15" x14ac:dyDescent="0.15">
      <c r="A59" s="4">
        <v>47</v>
      </c>
      <c r="B59" s="13"/>
      <c r="C59" s="30"/>
      <c r="D59" s="490"/>
      <c r="E59" s="490"/>
      <c r="F59" s="490"/>
      <c r="G59" s="490"/>
      <c r="H59" s="490"/>
      <c r="I59" s="14"/>
      <c r="J59" s="31"/>
      <c r="K59" s="15"/>
      <c r="L59" s="170" t="str">
        <f t="shared" si="1"/>
        <v/>
      </c>
      <c r="M59" s="491"/>
      <c r="N59" s="491"/>
      <c r="O59" s="491"/>
    </row>
    <row r="60" spans="1:15" x14ac:dyDescent="0.15">
      <c r="A60" s="4">
        <v>48</v>
      </c>
      <c r="B60" s="13"/>
      <c r="C60" s="30"/>
      <c r="D60" s="490"/>
      <c r="E60" s="490"/>
      <c r="F60" s="490"/>
      <c r="G60" s="490"/>
      <c r="H60" s="490"/>
      <c r="I60" s="14"/>
      <c r="J60" s="31"/>
      <c r="K60" s="15"/>
      <c r="L60" s="170" t="str">
        <f t="shared" si="1"/>
        <v/>
      </c>
      <c r="M60" s="491"/>
      <c r="N60" s="491"/>
      <c r="O60" s="491"/>
    </row>
    <row r="61" spans="1:15" x14ac:dyDescent="0.15">
      <c r="A61" s="4">
        <v>49</v>
      </c>
      <c r="B61" s="13"/>
      <c r="C61" s="30"/>
      <c r="D61" s="490"/>
      <c r="E61" s="490"/>
      <c r="F61" s="490"/>
      <c r="G61" s="490"/>
      <c r="H61" s="490"/>
      <c r="I61" s="14"/>
      <c r="J61" s="31"/>
      <c r="K61" s="15"/>
      <c r="L61" s="170" t="str">
        <f t="shared" si="1"/>
        <v/>
      </c>
      <c r="M61" s="491"/>
      <c r="N61" s="491"/>
      <c r="O61" s="491"/>
    </row>
    <row r="62" spans="1:15" x14ac:dyDescent="0.15">
      <c r="A62" s="4">
        <v>50</v>
      </c>
      <c r="B62" s="13"/>
      <c r="C62" s="30"/>
      <c r="D62" s="490"/>
      <c r="E62" s="490"/>
      <c r="F62" s="490"/>
      <c r="G62" s="490"/>
      <c r="H62" s="490"/>
      <c r="I62" s="14"/>
      <c r="J62" s="31"/>
      <c r="K62" s="15"/>
      <c r="L62" s="170" t="str">
        <f t="shared" si="1"/>
        <v/>
      </c>
      <c r="M62" s="491"/>
      <c r="N62" s="491"/>
      <c r="O62" s="491"/>
    </row>
    <row r="63" spans="1:15" x14ac:dyDescent="0.15">
      <c r="A63" s="4">
        <v>51</v>
      </c>
      <c r="B63" s="13"/>
      <c r="C63" s="30"/>
      <c r="D63" s="490"/>
      <c r="E63" s="490"/>
      <c r="F63" s="490"/>
      <c r="G63" s="490"/>
      <c r="H63" s="490"/>
      <c r="I63" s="14"/>
      <c r="J63" s="31"/>
      <c r="K63" s="15"/>
      <c r="L63" s="170" t="str">
        <f t="shared" si="1"/>
        <v/>
      </c>
      <c r="M63" s="491"/>
      <c r="N63" s="491"/>
      <c r="O63" s="491"/>
    </row>
    <row r="64" spans="1:15" x14ac:dyDescent="0.15">
      <c r="A64" s="4">
        <v>52</v>
      </c>
      <c r="B64" s="13"/>
      <c r="C64" s="30"/>
      <c r="D64" s="490"/>
      <c r="E64" s="490"/>
      <c r="F64" s="490"/>
      <c r="G64" s="490"/>
      <c r="H64" s="490"/>
      <c r="I64" s="14"/>
      <c r="J64" s="31"/>
      <c r="K64" s="15"/>
      <c r="L64" s="170" t="str">
        <f t="shared" si="1"/>
        <v/>
      </c>
      <c r="M64" s="491"/>
      <c r="N64" s="491"/>
      <c r="O64" s="491"/>
    </row>
    <row r="65" spans="1:19" x14ac:dyDescent="0.15">
      <c r="A65" s="4">
        <v>53</v>
      </c>
      <c r="B65" s="13"/>
      <c r="C65" s="30"/>
      <c r="D65" s="490"/>
      <c r="E65" s="490"/>
      <c r="F65" s="490"/>
      <c r="G65" s="490"/>
      <c r="H65" s="490"/>
      <c r="I65" s="14"/>
      <c r="J65" s="31"/>
      <c r="K65" s="15"/>
      <c r="L65" s="170" t="str">
        <f t="shared" si="1"/>
        <v/>
      </c>
      <c r="M65" s="491"/>
      <c r="N65" s="491"/>
      <c r="O65" s="491"/>
    </row>
    <row r="66" spans="1:19" x14ac:dyDescent="0.15">
      <c r="A66" s="4">
        <v>54</v>
      </c>
      <c r="B66" s="13"/>
      <c r="C66" s="30"/>
      <c r="D66" s="490"/>
      <c r="E66" s="490"/>
      <c r="F66" s="490"/>
      <c r="G66" s="490"/>
      <c r="H66" s="490"/>
      <c r="I66" s="14"/>
      <c r="J66" s="31"/>
      <c r="K66" s="15"/>
      <c r="L66" s="170" t="str">
        <f t="shared" si="1"/>
        <v/>
      </c>
      <c r="M66" s="491"/>
      <c r="N66" s="491"/>
      <c r="O66" s="491"/>
    </row>
    <row r="67" spans="1:19" x14ac:dyDescent="0.15">
      <c r="A67" s="4">
        <v>55</v>
      </c>
      <c r="B67" s="13"/>
      <c r="C67" s="30"/>
      <c r="D67" s="490"/>
      <c r="E67" s="490"/>
      <c r="F67" s="490"/>
      <c r="G67" s="490"/>
      <c r="H67" s="490"/>
      <c r="I67" s="14"/>
      <c r="J67" s="31"/>
      <c r="K67" s="15"/>
      <c r="L67" s="170" t="str">
        <f t="shared" si="1"/>
        <v/>
      </c>
      <c r="M67" s="491"/>
      <c r="N67" s="491"/>
      <c r="O67" s="491"/>
    </row>
    <row r="68" spans="1:19" x14ac:dyDescent="0.15">
      <c r="A68" s="4">
        <v>56</v>
      </c>
      <c r="B68" s="13"/>
      <c r="C68" s="30"/>
      <c r="D68" s="490"/>
      <c r="E68" s="490"/>
      <c r="F68" s="490"/>
      <c r="G68" s="490"/>
      <c r="H68" s="490"/>
      <c r="I68" s="14"/>
      <c r="J68" s="31"/>
      <c r="K68" s="15"/>
      <c r="L68" s="170" t="str">
        <f t="shared" si="1"/>
        <v/>
      </c>
      <c r="M68" s="491"/>
      <c r="N68" s="491"/>
      <c r="O68" s="491"/>
    </row>
    <row r="69" spans="1:19" x14ac:dyDescent="0.15">
      <c r="A69" s="4">
        <v>57</v>
      </c>
      <c r="B69" s="13"/>
      <c r="C69" s="30"/>
      <c r="D69" s="490"/>
      <c r="E69" s="490"/>
      <c r="F69" s="490"/>
      <c r="G69" s="490"/>
      <c r="H69" s="490"/>
      <c r="I69" s="14"/>
      <c r="J69" s="31"/>
      <c r="K69" s="15"/>
      <c r="L69" s="170" t="str">
        <f t="shared" si="1"/>
        <v/>
      </c>
      <c r="M69" s="491"/>
      <c r="N69" s="491"/>
      <c r="O69" s="491"/>
    </row>
    <row r="70" spans="1:19" x14ac:dyDescent="0.15">
      <c r="A70" s="4">
        <v>58</v>
      </c>
      <c r="B70" s="13"/>
      <c r="C70" s="30"/>
      <c r="D70" s="490"/>
      <c r="E70" s="490"/>
      <c r="F70" s="490"/>
      <c r="G70" s="490"/>
      <c r="H70" s="490"/>
      <c r="I70" s="14"/>
      <c r="J70" s="31"/>
      <c r="K70" s="15"/>
      <c r="L70" s="170" t="str">
        <f t="shared" si="1"/>
        <v/>
      </c>
      <c r="M70" s="491"/>
      <c r="N70" s="491"/>
      <c r="O70" s="491"/>
    </row>
    <row r="71" spans="1:19" x14ac:dyDescent="0.15">
      <c r="A71" s="4">
        <v>59</v>
      </c>
      <c r="B71" s="13"/>
      <c r="C71" s="30"/>
      <c r="D71" s="490"/>
      <c r="E71" s="490"/>
      <c r="F71" s="490"/>
      <c r="G71" s="490"/>
      <c r="H71" s="490"/>
      <c r="I71" s="14"/>
      <c r="J71" s="31"/>
      <c r="K71" s="15"/>
      <c r="L71" s="170" t="str">
        <f t="shared" si="1"/>
        <v/>
      </c>
      <c r="M71" s="491"/>
      <c r="N71" s="491"/>
      <c r="O71" s="491"/>
    </row>
    <row r="72" spans="1:19" x14ac:dyDescent="0.15">
      <c r="A72" s="4">
        <v>60</v>
      </c>
      <c r="B72" s="13"/>
      <c r="C72" s="30"/>
      <c r="D72" s="490"/>
      <c r="E72" s="490"/>
      <c r="F72" s="490"/>
      <c r="G72" s="490"/>
      <c r="H72" s="490"/>
      <c r="I72" s="14"/>
      <c r="J72" s="31"/>
      <c r="K72" s="15"/>
      <c r="L72" s="170" t="str">
        <f t="shared" si="1"/>
        <v/>
      </c>
      <c r="M72" s="491"/>
      <c r="N72" s="491"/>
      <c r="O72" s="491"/>
    </row>
    <row r="73" spans="1:19" x14ac:dyDescent="0.15">
      <c r="A73" s="4">
        <v>61</v>
      </c>
      <c r="B73" s="13"/>
      <c r="C73" s="30"/>
      <c r="D73" s="490"/>
      <c r="E73" s="490"/>
      <c r="F73" s="490"/>
      <c r="G73" s="490"/>
      <c r="H73" s="490"/>
      <c r="I73" s="14"/>
      <c r="J73" s="31"/>
      <c r="K73" s="15"/>
      <c r="L73" s="170" t="str">
        <f t="shared" si="1"/>
        <v/>
      </c>
      <c r="M73" s="491"/>
      <c r="N73" s="491"/>
      <c r="O73" s="491"/>
    </row>
    <row r="74" spans="1:19" x14ac:dyDescent="0.15">
      <c r="A74" s="4">
        <v>62</v>
      </c>
      <c r="B74" s="13"/>
      <c r="C74" s="30"/>
      <c r="D74" s="490"/>
      <c r="E74" s="490"/>
      <c r="F74" s="490"/>
      <c r="G74" s="490"/>
      <c r="H74" s="490"/>
      <c r="I74" s="14"/>
      <c r="J74" s="31"/>
      <c r="K74" s="15"/>
      <c r="L74" s="170" t="str">
        <f t="shared" si="1"/>
        <v/>
      </c>
      <c r="M74" s="491"/>
      <c r="N74" s="491"/>
      <c r="O74" s="491"/>
    </row>
    <row r="75" spans="1:19" x14ac:dyDescent="0.15">
      <c r="A75" s="4">
        <v>63</v>
      </c>
      <c r="B75" s="13"/>
      <c r="C75" s="30"/>
      <c r="D75" s="490"/>
      <c r="E75" s="490"/>
      <c r="F75" s="490"/>
      <c r="G75" s="490"/>
      <c r="H75" s="490"/>
      <c r="I75" s="14"/>
      <c r="J75" s="31"/>
      <c r="K75" s="15"/>
      <c r="L75" s="170" t="str">
        <f t="shared" si="1"/>
        <v/>
      </c>
      <c r="M75" s="491"/>
      <c r="N75" s="491"/>
      <c r="O75" s="491"/>
    </row>
    <row r="76" spans="1:19" ht="14.25" thickBot="1" x14ac:dyDescent="0.2">
      <c r="A76" s="4">
        <v>64</v>
      </c>
      <c r="B76" s="17"/>
      <c r="C76" s="30"/>
      <c r="D76" s="492"/>
      <c r="E76" s="492"/>
      <c r="F76" s="492"/>
      <c r="G76" s="492"/>
      <c r="H76" s="492"/>
      <c r="I76" s="18"/>
      <c r="J76" s="31"/>
      <c r="K76" s="19"/>
      <c r="L76" s="170" t="str">
        <f t="shared" si="1"/>
        <v/>
      </c>
      <c r="M76" s="493"/>
      <c r="N76" s="493"/>
      <c r="O76" s="493"/>
    </row>
    <row r="77" spans="1:19" ht="14.25" thickBot="1" x14ac:dyDescent="0.2">
      <c r="B77" s="494" t="s">
        <v>69</v>
      </c>
      <c r="C77" s="495"/>
      <c r="D77" s="495"/>
      <c r="E77" s="495"/>
      <c r="F77" s="495"/>
      <c r="G77" s="495"/>
      <c r="H77" s="495"/>
      <c r="I77" s="6" t="s">
        <v>61</v>
      </c>
      <c r="J77" s="6" t="s">
        <v>61</v>
      </c>
      <c r="K77" s="10" t="s">
        <v>61</v>
      </c>
      <c r="L77" s="283">
        <f>SUM(L45:L76)</f>
        <v>0</v>
      </c>
      <c r="M77" s="495"/>
      <c r="N77" s="495"/>
      <c r="O77" s="496"/>
    </row>
    <row r="78" spans="1:19" x14ac:dyDescent="0.15">
      <c r="L78" s="284"/>
    </row>
    <row r="79" spans="1:19" x14ac:dyDescent="0.15">
      <c r="L79" s="284"/>
    </row>
    <row r="80" spans="1:19" ht="21" customHeight="1" x14ac:dyDescent="0.15">
      <c r="B80" s="4" t="s">
        <v>44</v>
      </c>
      <c r="C80" s="497" t="s">
        <v>141</v>
      </c>
      <c r="D80" s="498"/>
      <c r="E80" s="498"/>
      <c r="F80" s="498"/>
      <c r="G80" s="498"/>
      <c r="H80" s="498"/>
      <c r="I80" s="498"/>
      <c r="J80" s="498"/>
      <c r="K80" s="499"/>
      <c r="L80" s="284"/>
      <c r="S80" s="8"/>
    </row>
    <row r="81" spans="1:15" x14ac:dyDescent="0.15">
      <c r="L81" s="284"/>
    </row>
    <row r="82" spans="1:15" x14ac:dyDescent="0.15">
      <c r="A82" s="5" t="s">
        <v>37</v>
      </c>
      <c r="B82" s="392" t="s">
        <v>39</v>
      </c>
      <c r="C82" s="500" t="s">
        <v>40</v>
      </c>
      <c r="D82" s="392" t="s">
        <v>43</v>
      </c>
      <c r="E82" s="392"/>
      <c r="F82" s="392"/>
      <c r="G82" s="392"/>
      <c r="H82" s="392"/>
      <c r="I82" s="392" t="s">
        <v>0</v>
      </c>
      <c r="J82" s="392" t="s">
        <v>1</v>
      </c>
      <c r="K82" s="501" t="s">
        <v>41</v>
      </c>
      <c r="L82" s="503" t="s">
        <v>14</v>
      </c>
      <c r="M82" s="392" t="s">
        <v>42</v>
      </c>
      <c r="N82" s="392"/>
      <c r="O82" s="392"/>
    </row>
    <row r="83" spans="1:15" x14ac:dyDescent="0.15">
      <c r="A83" s="5" t="s">
        <v>38</v>
      </c>
      <c r="B83" s="392"/>
      <c r="C83" s="500"/>
      <c r="D83" s="392"/>
      <c r="E83" s="392"/>
      <c r="F83" s="392"/>
      <c r="G83" s="392"/>
      <c r="H83" s="392"/>
      <c r="I83" s="392"/>
      <c r="J83" s="392"/>
      <c r="K83" s="502"/>
      <c r="L83" s="504"/>
      <c r="M83" s="392"/>
      <c r="N83" s="392"/>
      <c r="O83" s="392"/>
    </row>
    <row r="84" spans="1:15" x14ac:dyDescent="0.15">
      <c r="A84" s="4">
        <v>65</v>
      </c>
      <c r="B84" s="16" t="s">
        <v>45</v>
      </c>
      <c r="C84" s="30"/>
      <c r="D84" s="490"/>
      <c r="E84" s="490"/>
      <c r="F84" s="490"/>
      <c r="G84" s="490"/>
      <c r="H84" s="490"/>
      <c r="I84" s="14"/>
      <c r="J84" s="31"/>
      <c r="K84" s="15"/>
      <c r="L84" s="170" t="str">
        <f t="shared" ref="L84:L115" si="2">IF(I84*K84=0,"",ROUND(I84*K84,0))</f>
        <v/>
      </c>
      <c r="M84" s="491"/>
      <c r="N84" s="491"/>
      <c r="O84" s="491"/>
    </row>
    <row r="85" spans="1:15" x14ac:dyDescent="0.15">
      <c r="A85" s="4">
        <v>66</v>
      </c>
      <c r="B85" s="13"/>
      <c r="C85" s="30"/>
      <c r="D85" s="490"/>
      <c r="E85" s="490"/>
      <c r="F85" s="490"/>
      <c r="G85" s="490"/>
      <c r="H85" s="490"/>
      <c r="I85" s="14"/>
      <c r="J85" s="31"/>
      <c r="K85" s="15"/>
      <c r="L85" s="170" t="str">
        <f t="shared" si="2"/>
        <v/>
      </c>
      <c r="M85" s="491"/>
      <c r="N85" s="491"/>
      <c r="O85" s="491"/>
    </row>
    <row r="86" spans="1:15" x14ac:dyDescent="0.15">
      <c r="A86" s="4">
        <v>67</v>
      </c>
      <c r="B86" s="13"/>
      <c r="C86" s="30"/>
      <c r="D86" s="490"/>
      <c r="E86" s="490"/>
      <c r="F86" s="490"/>
      <c r="G86" s="490"/>
      <c r="H86" s="490"/>
      <c r="I86" s="14"/>
      <c r="J86" s="31"/>
      <c r="K86" s="15"/>
      <c r="L86" s="170" t="str">
        <f t="shared" si="2"/>
        <v/>
      </c>
      <c r="M86" s="491"/>
      <c r="N86" s="491"/>
      <c r="O86" s="491"/>
    </row>
    <row r="87" spans="1:15" x14ac:dyDescent="0.15">
      <c r="A87" s="4">
        <v>68</v>
      </c>
      <c r="B87" s="13"/>
      <c r="C87" s="30"/>
      <c r="D87" s="490"/>
      <c r="E87" s="490"/>
      <c r="F87" s="490"/>
      <c r="G87" s="490"/>
      <c r="H87" s="490"/>
      <c r="I87" s="14"/>
      <c r="J87" s="31"/>
      <c r="K87" s="15"/>
      <c r="L87" s="170" t="str">
        <f t="shared" si="2"/>
        <v/>
      </c>
      <c r="M87" s="491"/>
      <c r="N87" s="491"/>
      <c r="O87" s="491"/>
    </row>
    <row r="88" spans="1:15" x14ac:dyDescent="0.15">
      <c r="A88" s="4">
        <v>69</v>
      </c>
      <c r="B88" s="13"/>
      <c r="C88" s="30"/>
      <c r="D88" s="490"/>
      <c r="E88" s="490"/>
      <c r="F88" s="490"/>
      <c r="G88" s="490"/>
      <c r="H88" s="490"/>
      <c r="I88" s="14"/>
      <c r="J88" s="31"/>
      <c r="K88" s="15"/>
      <c r="L88" s="170" t="str">
        <f t="shared" si="2"/>
        <v/>
      </c>
      <c r="M88" s="491"/>
      <c r="N88" s="491"/>
      <c r="O88" s="491"/>
    </row>
    <row r="89" spans="1:15" x14ac:dyDescent="0.15">
      <c r="A89" s="4">
        <v>70</v>
      </c>
      <c r="B89" s="13"/>
      <c r="C89" s="30"/>
      <c r="D89" s="490"/>
      <c r="E89" s="490"/>
      <c r="F89" s="490"/>
      <c r="G89" s="490"/>
      <c r="H89" s="490"/>
      <c r="I89" s="14"/>
      <c r="J89" s="31"/>
      <c r="K89" s="15"/>
      <c r="L89" s="170" t="str">
        <f t="shared" si="2"/>
        <v/>
      </c>
      <c r="M89" s="491"/>
      <c r="N89" s="491"/>
      <c r="O89" s="491"/>
    </row>
    <row r="90" spans="1:15" x14ac:dyDescent="0.15">
      <c r="A90" s="4">
        <v>71</v>
      </c>
      <c r="B90" s="13"/>
      <c r="C90" s="30"/>
      <c r="D90" s="490"/>
      <c r="E90" s="490"/>
      <c r="F90" s="490"/>
      <c r="G90" s="490"/>
      <c r="H90" s="490"/>
      <c r="I90" s="14"/>
      <c r="J90" s="31"/>
      <c r="K90" s="15"/>
      <c r="L90" s="170" t="str">
        <f t="shared" si="2"/>
        <v/>
      </c>
      <c r="M90" s="491"/>
      <c r="N90" s="491"/>
      <c r="O90" s="491"/>
    </row>
    <row r="91" spans="1:15" x14ac:dyDescent="0.15">
      <c r="A91" s="4">
        <v>72</v>
      </c>
      <c r="B91" s="13"/>
      <c r="C91" s="30"/>
      <c r="D91" s="490"/>
      <c r="E91" s="490"/>
      <c r="F91" s="490"/>
      <c r="G91" s="490"/>
      <c r="H91" s="490"/>
      <c r="I91" s="14"/>
      <c r="J91" s="31"/>
      <c r="K91" s="15"/>
      <c r="L91" s="170" t="str">
        <f t="shared" si="2"/>
        <v/>
      </c>
      <c r="M91" s="491"/>
      <c r="N91" s="491"/>
      <c r="O91" s="491"/>
    </row>
    <row r="92" spans="1:15" x14ac:dyDescent="0.15">
      <c r="A92" s="4">
        <v>73</v>
      </c>
      <c r="B92" s="13"/>
      <c r="C92" s="30"/>
      <c r="D92" s="490"/>
      <c r="E92" s="490"/>
      <c r="F92" s="490"/>
      <c r="G92" s="490"/>
      <c r="H92" s="490"/>
      <c r="I92" s="14"/>
      <c r="J92" s="31"/>
      <c r="K92" s="15"/>
      <c r="L92" s="170" t="str">
        <f t="shared" si="2"/>
        <v/>
      </c>
      <c r="M92" s="491"/>
      <c r="N92" s="491"/>
      <c r="O92" s="491"/>
    </row>
    <row r="93" spans="1:15" x14ac:dyDescent="0.15">
      <c r="A93" s="4">
        <v>74</v>
      </c>
      <c r="B93" s="13"/>
      <c r="C93" s="30"/>
      <c r="D93" s="490"/>
      <c r="E93" s="490"/>
      <c r="F93" s="490"/>
      <c r="G93" s="490"/>
      <c r="H93" s="490"/>
      <c r="I93" s="14"/>
      <c r="J93" s="31"/>
      <c r="K93" s="15"/>
      <c r="L93" s="170" t="str">
        <f t="shared" si="2"/>
        <v/>
      </c>
      <c r="M93" s="491"/>
      <c r="N93" s="491"/>
      <c r="O93" s="491"/>
    </row>
    <row r="94" spans="1:15" x14ac:dyDescent="0.15">
      <c r="A94" s="4">
        <v>75</v>
      </c>
      <c r="B94" s="13"/>
      <c r="C94" s="30"/>
      <c r="D94" s="490"/>
      <c r="E94" s="490"/>
      <c r="F94" s="490"/>
      <c r="G94" s="490"/>
      <c r="H94" s="490"/>
      <c r="I94" s="14"/>
      <c r="J94" s="31"/>
      <c r="K94" s="15"/>
      <c r="L94" s="170" t="str">
        <f t="shared" si="2"/>
        <v/>
      </c>
      <c r="M94" s="491"/>
      <c r="N94" s="491"/>
      <c r="O94" s="491"/>
    </row>
    <row r="95" spans="1:15" x14ac:dyDescent="0.15">
      <c r="A95" s="4">
        <v>76</v>
      </c>
      <c r="B95" s="13"/>
      <c r="C95" s="30"/>
      <c r="D95" s="490"/>
      <c r="E95" s="490"/>
      <c r="F95" s="490"/>
      <c r="G95" s="490"/>
      <c r="H95" s="490"/>
      <c r="I95" s="14"/>
      <c r="J95" s="31"/>
      <c r="K95" s="15"/>
      <c r="L95" s="170" t="str">
        <f t="shared" si="2"/>
        <v/>
      </c>
      <c r="M95" s="491"/>
      <c r="N95" s="491"/>
      <c r="O95" s="491"/>
    </row>
    <row r="96" spans="1:15" x14ac:dyDescent="0.15">
      <c r="A96" s="4">
        <v>77</v>
      </c>
      <c r="B96" s="13"/>
      <c r="C96" s="30"/>
      <c r="D96" s="490"/>
      <c r="E96" s="490"/>
      <c r="F96" s="490"/>
      <c r="G96" s="490"/>
      <c r="H96" s="490"/>
      <c r="I96" s="14"/>
      <c r="J96" s="31"/>
      <c r="K96" s="15"/>
      <c r="L96" s="170" t="str">
        <f t="shared" si="2"/>
        <v/>
      </c>
      <c r="M96" s="491"/>
      <c r="N96" s="491"/>
      <c r="O96" s="491"/>
    </row>
    <row r="97" spans="1:15" x14ac:dyDescent="0.15">
      <c r="A97" s="4">
        <v>78</v>
      </c>
      <c r="B97" s="13"/>
      <c r="C97" s="30"/>
      <c r="D97" s="490"/>
      <c r="E97" s="490"/>
      <c r="F97" s="490"/>
      <c r="G97" s="490"/>
      <c r="H97" s="490"/>
      <c r="I97" s="14"/>
      <c r="J97" s="31"/>
      <c r="K97" s="15"/>
      <c r="L97" s="170" t="str">
        <f t="shared" si="2"/>
        <v/>
      </c>
      <c r="M97" s="491"/>
      <c r="N97" s="491"/>
      <c r="O97" s="491"/>
    </row>
    <row r="98" spans="1:15" x14ac:dyDescent="0.15">
      <c r="A98" s="4">
        <v>79</v>
      </c>
      <c r="B98" s="13"/>
      <c r="C98" s="30"/>
      <c r="D98" s="490"/>
      <c r="E98" s="490"/>
      <c r="F98" s="490"/>
      <c r="G98" s="490"/>
      <c r="H98" s="490"/>
      <c r="I98" s="14"/>
      <c r="J98" s="31"/>
      <c r="K98" s="15"/>
      <c r="L98" s="170" t="str">
        <f t="shared" si="2"/>
        <v/>
      </c>
      <c r="M98" s="491"/>
      <c r="N98" s="491"/>
      <c r="O98" s="491"/>
    </row>
    <row r="99" spans="1:15" x14ac:dyDescent="0.15">
      <c r="A99" s="4">
        <v>80</v>
      </c>
      <c r="B99" s="13"/>
      <c r="C99" s="30"/>
      <c r="D99" s="490"/>
      <c r="E99" s="490"/>
      <c r="F99" s="490"/>
      <c r="G99" s="490"/>
      <c r="H99" s="490"/>
      <c r="I99" s="14"/>
      <c r="J99" s="31"/>
      <c r="K99" s="15"/>
      <c r="L99" s="170" t="str">
        <f t="shared" si="2"/>
        <v/>
      </c>
      <c r="M99" s="491"/>
      <c r="N99" s="491"/>
      <c r="O99" s="491"/>
    </row>
    <row r="100" spans="1:15" x14ac:dyDescent="0.15">
      <c r="A100" s="4">
        <v>81</v>
      </c>
      <c r="B100" s="13"/>
      <c r="C100" s="30"/>
      <c r="D100" s="490"/>
      <c r="E100" s="490"/>
      <c r="F100" s="490"/>
      <c r="G100" s="490"/>
      <c r="H100" s="490"/>
      <c r="I100" s="14"/>
      <c r="J100" s="31"/>
      <c r="K100" s="15"/>
      <c r="L100" s="170" t="str">
        <f t="shared" si="2"/>
        <v/>
      </c>
      <c r="M100" s="491"/>
      <c r="N100" s="491"/>
      <c r="O100" s="491"/>
    </row>
    <row r="101" spans="1:15" x14ac:dyDescent="0.15">
      <c r="A101" s="4">
        <v>82</v>
      </c>
      <c r="B101" s="13"/>
      <c r="C101" s="30"/>
      <c r="D101" s="490"/>
      <c r="E101" s="490"/>
      <c r="F101" s="490"/>
      <c r="G101" s="490"/>
      <c r="H101" s="490"/>
      <c r="I101" s="14"/>
      <c r="J101" s="31"/>
      <c r="K101" s="15"/>
      <c r="L101" s="170" t="str">
        <f t="shared" si="2"/>
        <v/>
      </c>
      <c r="M101" s="491"/>
      <c r="N101" s="491"/>
      <c r="O101" s="491"/>
    </row>
    <row r="102" spans="1:15" x14ac:dyDescent="0.15">
      <c r="A102" s="4">
        <v>83</v>
      </c>
      <c r="B102" s="13"/>
      <c r="C102" s="30"/>
      <c r="D102" s="490"/>
      <c r="E102" s="490"/>
      <c r="F102" s="490"/>
      <c r="G102" s="490"/>
      <c r="H102" s="490"/>
      <c r="I102" s="14"/>
      <c r="J102" s="31"/>
      <c r="K102" s="15"/>
      <c r="L102" s="170" t="str">
        <f t="shared" si="2"/>
        <v/>
      </c>
      <c r="M102" s="491"/>
      <c r="N102" s="491"/>
      <c r="O102" s="491"/>
    </row>
    <row r="103" spans="1:15" x14ac:dyDescent="0.15">
      <c r="A103" s="4">
        <v>84</v>
      </c>
      <c r="B103" s="13"/>
      <c r="C103" s="30"/>
      <c r="D103" s="490"/>
      <c r="E103" s="490"/>
      <c r="F103" s="490"/>
      <c r="G103" s="490"/>
      <c r="H103" s="490"/>
      <c r="I103" s="14"/>
      <c r="J103" s="31"/>
      <c r="K103" s="15"/>
      <c r="L103" s="170" t="str">
        <f t="shared" si="2"/>
        <v/>
      </c>
      <c r="M103" s="491"/>
      <c r="N103" s="491"/>
      <c r="O103" s="491"/>
    </row>
    <row r="104" spans="1:15" x14ac:dyDescent="0.15">
      <c r="A104" s="4">
        <v>85</v>
      </c>
      <c r="B104" s="13"/>
      <c r="C104" s="30"/>
      <c r="D104" s="490"/>
      <c r="E104" s="490"/>
      <c r="F104" s="490"/>
      <c r="G104" s="490"/>
      <c r="H104" s="490"/>
      <c r="I104" s="14"/>
      <c r="J104" s="31"/>
      <c r="K104" s="15"/>
      <c r="L104" s="170" t="str">
        <f t="shared" si="2"/>
        <v/>
      </c>
      <c r="M104" s="491"/>
      <c r="N104" s="491"/>
      <c r="O104" s="491"/>
    </row>
    <row r="105" spans="1:15" x14ac:dyDescent="0.15">
      <c r="A105" s="4">
        <v>86</v>
      </c>
      <c r="B105" s="13"/>
      <c r="C105" s="30"/>
      <c r="D105" s="490"/>
      <c r="E105" s="490"/>
      <c r="F105" s="490"/>
      <c r="G105" s="490"/>
      <c r="H105" s="490"/>
      <c r="I105" s="14"/>
      <c r="J105" s="31"/>
      <c r="K105" s="15"/>
      <c r="L105" s="170" t="str">
        <f t="shared" si="2"/>
        <v/>
      </c>
      <c r="M105" s="491"/>
      <c r="N105" s="491"/>
      <c r="O105" s="491"/>
    </row>
    <row r="106" spans="1:15" x14ac:dyDescent="0.15">
      <c r="A106" s="4">
        <v>87</v>
      </c>
      <c r="B106" s="13"/>
      <c r="C106" s="30"/>
      <c r="D106" s="490"/>
      <c r="E106" s="490"/>
      <c r="F106" s="490"/>
      <c r="G106" s="490"/>
      <c r="H106" s="490"/>
      <c r="I106" s="14"/>
      <c r="J106" s="31"/>
      <c r="K106" s="15"/>
      <c r="L106" s="170" t="str">
        <f t="shared" si="2"/>
        <v/>
      </c>
      <c r="M106" s="491"/>
      <c r="N106" s="491"/>
      <c r="O106" s="491"/>
    </row>
    <row r="107" spans="1:15" x14ac:dyDescent="0.15">
      <c r="A107" s="4">
        <v>88</v>
      </c>
      <c r="B107" s="13"/>
      <c r="C107" s="30"/>
      <c r="D107" s="490"/>
      <c r="E107" s="490"/>
      <c r="F107" s="490"/>
      <c r="G107" s="490"/>
      <c r="H107" s="490"/>
      <c r="I107" s="14"/>
      <c r="J107" s="31"/>
      <c r="K107" s="15"/>
      <c r="L107" s="170" t="str">
        <f t="shared" si="2"/>
        <v/>
      </c>
      <c r="M107" s="491"/>
      <c r="N107" s="491"/>
      <c r="O107" s="491"/>
    </row>
    <row r="108" spans="1:15" x14ac:dyDescent="0.15">
      <c r="A108" s="4">
        <v>89</v>
      </c>
      <c r="B108" s="13"/>
      <c r="C108" s="30"/>
      <c r="D108" s="490"/>
      <c r="E108" s="490"/>
      <c r="F108" s="490"/>
      <c r="G108" s="490"/>
      <c r="H108" s="490"/>
      <c r="I108" s="14"/>
      <c r="J108" s="31"/>
      <c r="K108" s="15"/>
      <c r="L108" s="170" t="str">
        <f t="shared" si="2"/>
        <v/>
      </c>
      <c r="M108" s="491"/>
      <c r="N108" s="491"/>
      <c r="O108" s="491"/>
    </row>
    <row r="109" spans="1:15" x14ac:dyDescent="0.15">
      <c r="A109" s="4">
        <v>90</v>
      </c>
      <c r="B109" s="13"/>
      <c r="C109" s="30"/>
      <c r="D109" s="490"/>
      <c r="E109" s="490"/>
      <c r="F109" s="490"/>
      <c r="G109" s="490"/>
      <c r="H109" s="490"/>
      <c r="I109" s="14"/>
      <c r="J109" s="31"/>
      <c r="K109" s="15"/>
      <c r="L109" s="170" t="str">
        <f t="shared" si="2"/>
        <v/>
      </c>
      <c r="M109" s="491"/>
      <c r="N109" s="491"/>
      <c r="O109" s="491"/>
    </row>
    <row r="110" spans="1:15" x14ac:dyDescent="0.15">
      <c r="A110" s="4">
        <v>91</v>
      </c>
      <c r="B110" s="13"/>
      <c r="C110" s="30"/>
      <c r="D110" s="490"/>
      <c r="E110" s="490"/>
      <c r="F110" s="490"/>
      <c r="G110" s="490"/>
      <c r="H110" s="490"/>
      <c r="I110" s="14"/>
      <c r="J110" s="31"/>
      <c r="K110" s="15"/>
      <c r="L110" s="170" t="str">
        <f t="shared" si="2"/>
        <v/>
      </c>
      <c r="M110" s="491"/>
      <c r="N110" s="491"/>
      <c r="O110" s="491"/>
    </row>
    <row r="111" spans="1:15" x14ac:dyDescent="0.15">
      <c r="A111" s="4">
        <v>92</v>
      </c>
      <c r="B111" s="13"/>
      <c r="C111" s="30"/>
      <c r="D111" s="490"/>
      <c r="E111" s="490"/>
      <c r="F111" s="490"/>
      <c r="G111" s="490"/>
      <c r="H111" s="490"/>
      <c r="I111" s="14"/>
      <c r="J111" s="31"/>
      <c r="K111" s="15"/>
      <c r="L111" s="170" t="str">
        <f t="shared" si="2"/>
        <v/>
      </c>
      <c r="M111" s="491"/>
      <c r="N111" s="491"/>
      <c r="O111" s="491"/>
    </row>
    <row r="112" spans="1:15" x14ac:dyDescent="0.15">
      <c r="A112" s="4">
        <v>93</v>
      </c>
      <c r="B112" s="13"/>
      <c r="C112" s="30"/>
      <c r="D112" s="490"/>
      <c r="E112" s="490"/>
      <c r="F112" s="490"/>
      <c r="G112" s="490"/>
      <c r="H112" s="490"/>
      <c r="I112" s="14"/>
      <c r="J112" s="31"/>
      <c r="K112" s="15"/>
      <c r="L112" s="170" t="str">
        <f t="shared" si="2"/>
        <v/>
      </c>
      <c r="M112" s="491"/>
      <c r="N112" s="491"/>
      <c r="O112" s="491"/>
    </row>
    <row r="113" spans="1:15" x14ac:dyDescent="0.15">
      <c r="A113" s="4">
        <v>94</v>
      </c>
      <c r="B113" s="13"/>
      <c r="C113" s="30"/>
      <c r="D113" s="490"/>
      <c r="E113" s="490"/>
      <c r="F113" s="490"/>
      <c r="G113" s="490"/>
      <c r="H113" s="490"/>
      <c r="I113" s="14"/>
      <c r="J113" s="31"/>
      <c r="K113" s="15"/>
      <c r="L113" s="170" t="str">
        <f t="shared" si="2"/>
        <v/>
      </c>
      <c r="M113" s="491"/>
      <c r="N113" s="491"/>
      <c r="O113" s="491"/>
    </row>
    <row r="114" spans="1:15" x14ac:dyDescent="0.15">
      <c r="A114" s="4">
        <v>95</v>
      </c>
      <c r="B114" s="13"/>
      <c r="C114" s="30"/>
      <c r="D114" s="490"/>
      <c r="E114" s="490"/>
      <c r="F114" s="490"/>
      <c r="G114" s="490"/>
      <c r="H114" s="490"/>
      <c r="I114" s="14"/>
      <c r="J114" s="31"/>
      <c r="K114" s="15"/>
      <c r="L114" s="170" t="str">
        <f t="shared" si="2"/>
        <v/>
      </c>
      <c r="M114" s="491"/>
      <c r="N114" s="491"/>
      <c r="O114" s="491"/>
    </row>
    <row r="115" spans="1:15" ht="14.25" thickBot="1" x14ac:dyDescent="0.2">
      <c r="A115" s="4">
        <v>96</v>
      </c>
      <c r="B115" s="17"/>
      <c r="C115" s="30"/>
      <c r="D115" s="492"/>
      <c r="E115" s="492"/>
      <c r="F115" s="492"/>
      <c r="G115" s="492"/>
      <c r="H115" s="492"/>
      <c r="I115" s="18"/>
      <c r="J115" s="31"/>
      <c r="K115" s="19"/>
      <c r="L115" s="170" t="str">
        <f t="shared" si="2"/>
        <v/>
      </c>
      <c r="M115" s="493"/>
      <c r="N115" s="493"/>
      <c r="O115" s="493"/>
    </row>
    <row r="116" spans="1:15" ht="14.25" thickBot="1" x14ac:dyDescent="0.2">
      <c r="B116" s="494" t="s">
        <v>70</v>
      </c>
      <c r="C116" s="495"/>
      <c r="D116" s="495"/>
      <c r="E116" s="495"/>
      <c r="F116" s="495"/>
      <c r="G116" s="495"/>
      <c r="H116" s="495"/>
      <c r="I116" s="6" t="s">
        <v>61</v>
      </c>
      <c r="J116" s="6" t="s">
        <v>61</v>
      </c>
      <c r="K116" s="10" t="s">
        <v>61</v>
      </c>
      <c r="L116" s="283">
        <f>SUM(L84:L115)</f>
        <v>0</v>
      </c>
      <c r="M116" s="495"/>
      <c r="N116" s="495"/>
      <c r="O116" s="496"/>
    </row>
    <row r="117" spans="1:15" x14ac:dyDescent="0.15">
      <c r="L117" s="284"/>
    </row>
    <row r="118" spans="1:15" x14ac:dyDescent="0.15">
      <c r="L118" s="284"/>
    </row>
    <row r="119" spans="1:15" ht="20.25" customHeight="1" x14ac:dyDescent="0.15">
      <c r="B119" s="4" t="s">
        <v>44</v>
      </c>
      <c r="C119" s="497" t="s">
        <v>141</v>
      </c>
      <c r="D119" s="498"/>
      <c r="E119" s="498"/>
      <c r="F119" s="498"/>
      <c r="G119" s="498"/>
      <c r="H119" s="498"/>
      <c r="I119" s="498"/>
      <c r="J119" s="498"/>
      <c r="K119" s="499"/>
      <c r="L119" s="284"/>
    </row>
    <row r="120" spans="1:15" x14ac:dyDescent="0.15">
      <c r="L120" s="284"/>
    </row>
    <row r="121" spans="1:15" x14ac:dyDescent="0.15">
      <c r="A121" s="5" t="s">
        <v>37</v>
      </c>
      <c r="B121" s="392" t="s">
        <v>39</v>
      </c>
      <c r="C121" s="500" t="s">
        <v>40</v>
      </c>
      <c r="D121" s="392" t="s">
        <v>43</v>
      </c>
      <c r="E121" s="392"/>
      <c r="F121" s="392"/>
      <c r="G121" s="392"/>
      <c r="H121" s="392"/>
      <c r="I121" s="392" t="s">
        <v>0</v>
      </c>
      <c r="J121" s="392" t="s">
        <v>1</v>
      </c>
      <c r="K121" s="501" t="s">
        <v>41</v>
      </c>
      <c r="L121" s="503" t="s">
        <v>14</v>
      </c>
      <c r="M121" s="392" t="s">
        <v>42</v>
      </c>
      <c r="N121" s="392"/>
      <c r="O121" s="392"/>
    </row>
    <row r="122" spans="1:15" x14ac:dyDescent="0.15">
      <c r="A122" s="5" t="s">
        <v>38</v>
      </c>
      <c r="B122" s="392"/>
      <c r="C122" s="500"/>
      <c r="D122" s="392"/>
      <c r="E122" s="392"/>
      <c r="F122" s="392"/>
      <c r="G122" s="392"/>
      <c r="H122" s="392"/>
      <c r="I122" s="392"/>
      <c r="J122" s="392"/>
      <c r="K122" s="502"/>
      <c r="L122" s="504"/>
      <c r="M122" s="392"/>
      <c r="N122" s="392"/>
      <c r="O122" s="392"/>
    </row>
    <row r="123" spans="1:15" x14ac:dyDescent="0.15">
      <c r="A123" s="4">
        <v>97</v>
      </c>
      <c r="B123" s="16" t="s">
        <v>9</v>
      </c>
      <c r="C123" s="30"/>
      <c r="D123" s="490"/>
      <c r="E123" s="490"/>
      <c r="F123" s="490"/>
      <c r="G123" s="490"/>
      <c r="H123" s="490"/>
      <c r="I123" s="14"/>
      <c r="J123" s="31"/>
      <c r="K123" s="15"/>
      <c r="L123" s="170" t="str">
        <f t="shared" ref="L123:L154" si="3">IF(I123*K123=0,"",ROUND(I123*K123,0))</f>
        <v/>
      </c>
      <c r="M123" s="491"/>
      <c r="N123" s="491"/>
      <c r="O123" s="491"/>
    </row>
    <row r="124" spans="1:15" x14ac:dyDescent="0.15">
      <c r="A124" s="4">
        <v>98</v>
      </c>
      <c r="B124" s="13"/>
      <c r="C124" s="30"/>
      <c r="D124" s="490"/>
      <c r="E124" s="490"/>
      <c r="F124" s="490"/>
      <c r="G124" s="490"/>
      <c r="H124" s="490"/>
      <c r="I124" s="14"/>
      <c r="J124" s="31"/>
      <c r="K124" s="15"/>
      <c r="L124" s="170" t="str">
        <f t="shared" si="3"/>
        <v/>
      </c>
      <c r="M124" s="491"/>
      <c r="N124" s="491"/>
      <c r="O124" s="491"/>
    </row>
    <row r="125" spans="1:15" x14ac:dyDescent="0.15">
      <c r="A125" s="4">
        <v>99</v>
      </c>
      <c r="B125" s="13"/>
      <c r="C125" s="30"/>
      <c r="D125" s="490"/>
      <c r="E125" s="490"/>
      <c r="F125" s="490"/>
      <c r="G125" s="490"/>
      <c r="H125" s="490"/>
      <c r="I125" s="14"/>
      <c r="J125" s="31"/>
      <c r="K125" s="15"/>
      <c r="L125" s="170" t="str">
        <f t="shared" si="3"/>
        <v/>
      </c>
      <c r="M125" s="491"/>
      <c r="N125" s="491"/>
      <c r="O125" s="491"/>
    </row>
    <row r="126" spans="1:15" x14ac:dyDescent="0.15">
      <c r="A126" s="4">
        <v>100</v>
      </c>
      <c r="B126" s="13"/>
      <c r="C126" s="30"/>
      <c r="D126" s="490"/>
      <c r="E126" s="490"/>
      <c r="F126" s="490"/>
      <c r="G126" s="490"/>
      <c r="H126" s="490"/>
      <c r="I126" s="14"/>
      <c r="J126" s="31"/>
      <c r="K126" s="15"/>
      <c r="L126" s="170" t="str">
        <f t="shared" si="3"/>
        <v/>
      </c>
      <c r="M126" s="491"/>
      <c r="N126" s="491"/>
      <c r="O126" s="491"/>
    </row>
    <row r="127" spans="1:15" x14ac:dyDescent="0.15">
      <c r="A127" s="4">
        <v>101</v>
      </c>
      <c r="B127" s="13"/>
      <c r="C127" s="30"/>
      <c r="D127" s="490"/>
      <c r="E127" s="490"/>
      <c r="F127" s="490"/>
      <c r="G127" s="490"/>
      <c r="H127" s="490"/>
      <c r="I127" s="14"/>
      <c r="J127" s="31"/>
      <c r="K127" s="15"/>
      <c r="L127" s="170" t="str">
        <f t="shared" si="3"/>
        <v/>
      </c>
      <c r="M127" s="491"/>
      <c r="N127" s="491"/>
      <c r="O127" s="491"/>
    </row>
    <row r="128" spans="1:15" x14ac:dyDescent="0.15">
      <c r="A128" s="4">
        <v>102</v>
      </c>
      <c r="B128" s="13"/>
      <c r="C128" s="30"/>
      <c r="D128" s="490"/>
      <c r="E128" s="490"/>
      <c r="F128" s="490"/>
      <c r="G128" s="490"/>
      <c r="H128" s="490"/>
      <c r="I128" s="14"/>
      <c r="J128" s="31"/>
      <c r="K128" s="15"/>
      <c r="L128" s="170" t="str">
        <f t="shared" si="3"/>
        <v/>
      </c>
      <c r="M128" s="491"/>
      <c r="N128" s="491"/>
      <c r="O128" s="491"/>
    </row>
    <row r="129" spans="1:15" x14ac:dyDescent="0.15">
      <c r="A129" s="4">
        <v>103</v>
      </c>
      <c r="B129" s="13"/>
      <c r="C129" s="30"/>
      <c r="D129" s="490"/>
      <c r="E129" s="490"/>
      <c r="F129" s="490"/>
      <c r="G129" s="490"/>
      <c r="H129" s="490"/>
      <c r="I129" s="14"/>
      <c r="J129" s="31"/>
      <c r="K129" s="15"/>
      <c r="L129" s="170" t="str">
        <f t="shared" si="3"/>
        <v/>
      </c>
      <c r="M129" s="491"/>
      <c r="N129" s="491"/>
      <c r="O129" s="491"/>
    </row>
    <row r="130" spans="1:15" x14ac:dyDescent="0.15">
      <c r="A130" s="4">
        <v>104</v>
      </c>
      <c r="B130" s="13"/>
      <c r="C130" s="30"/>
      <c r="D130" s="490"/>
      <c r="E130" s="490"/>
      <c r="F130" s="490"/>
      <c r="G130" s="490"/>
      <c r="H130" s="490"/>
      <c r="I130" s="14"/>
      <c r="J130" s="31"/>
      <c r="K130" s="15"/>
      <c r="L130" s="170" t="str">
        <f t="shared" si="3"/>
        <v/>
      </c>
      <c r="M130" s="491"/>
      <c r="N130" s="491"/>
      <c r="O130" s="491"/>
    </row>
    <row r="131" spans="1:15" x14ac:dyDescent="0.15">
      <c r="A131" s="4">
        <v>105</v>
      </c>
      <c r="B131" s="13"/>
      <c r="C131" s="30"/>
      <c r="D131" s="490"/>
      <c r="E131" s="490"/>
      <c r="F131" s="490"/>
      <c r="G131" s="490"/>
      <c r="H131" s="490"/>
      <c r="I131" s="14"/>
      <c r="J131" s="31"/>
      <c r="K131" s="15"/>
      <c r="L131" s="170" t="str">
        <f t="shared" si="3"/>
        <v/>
      </c>
      <c r="M131" s="491"/>
      <c r="N131" s="491"/>
      <c r="O131" s="491"/>
    </row>
    <row r="132" spans="1:15" x14ac:dyDescent="0.15">
      <c r="A132" s="4">
        <v>106</v>
      </c>
      <c r="B132" s="13"/>
      <c r="C132" s="30"/>
      <c r="D132" s="490"/>
      <c r="E132" s="490"/>
      <c r="F132" s="490"/>
      <c r="G132" s="490"/>
      <c r="H132" s="490"/>
      <c r="I132" s="14"/>
      <c r="J132" s="31"/>
      <c r="K132" s="15"/>
      <c r="L132" s="170" t="str">
        <f t="shared" si="3"/>
        <v/>
      </c>
      <c r="M132" s="491"/>
      <c r="N132" s="491"/>
      <c r="O132" s="491"/>
    </row>
    <row r="133" spans="1:15" x14ac:dyDescent="0.15">
      <c r="A133" s="4">
        <v>107</v>
      </c>
      <c r="B133" s="13"/>
      <c r="C133" s="30"/>
      <c r="D133" s="490"/>
      <c r="E133" s="490"/>
      <c r="F133" s="490"/>
      <c r="G133" s="490"/>
      <c r="H133" s="490"/>
      <c r="I133" s="14"/>
      <c r="J133" s="31"/>
      <c r="K133" s="15"/>
      <c r="L133" s="170" t="str">
        <f t="shared" si="3"/>
        <v/>
      </c>
      <c r="M133" s="491"/>
      <c r="N133" s="491"/>
      <c r="O133" s="491"/>
    </row>
    <row r="134" spans="1:15" x14ac:dyDescent="0.15">
      <c r="A134" s="4">
        <v>108</v>
      </c>
      <c r="B134" s="13"/>
      <c r="C134" s="30"/>
      <c r="D134" s="490"/>
      <c r="E134" s="490"/>
      <c r="F134" s="490"/>
      <c r="G134" s="490"/>
      <c r="H134" s="490"/>
      <c r="I134" s="14"/>
      <c r="J134" s="31"/>
      <c r="K134" s="15"/>
      <c r="L134" s="170" t="str">
        <f t="shared" si="3"/>
        <v/>
      </c>
      <c r="M134" s="491"/>
      <c r="N134" s="491"/>
      <c r="O134" s="491"/>
    </row>
    <row r="135" spans="1:15" x14ac:dyDescent="0.15">
      <c r="A135" s="4">
        <v>109</v>
      </c>
      <c r="B135" s="13"/>
      <c r="C135" s="30"/>
      <c r="D135" s="490"/>
      <c r="E135" s="490"/>
      <c r="F135" s="490"/>
      <c r="G135" s="490"/>
      <c r="H135" s="490"/>
      <c r="I135" s="14"/>
      <c r="J135" s="31"/>
      <c r="K135" s="15"/>
      <c r="L135" s="170" t="str">
        <f t="shared" si="3"/>
        <v/>
      </c>
      <c r="M135" s="491"/>
      <c r="N135" s="491"/>
      <c r="O135" s="491"/>
    </row>
    <row r="136" spans="1:15" x14ac:dyDescent="0.15">
      <c r="A136" s="4">
        <v>110</v>
      </c>
      <c r="B136" s="13"/>
      <c r="C136" s="30"/>
      <c r="D136" s="490"/>
      <c r="E136" s="490"/>
      <c r="F136" s="490"/>
      <c r="G136" s="490"/>
      <c r="H136" s="490"/>
      <c r="I136" s="14"/>
      <c r="J136" s="31"/>
      <c r="K136" s="15"/>
      <c r="L136" s="170" t="str">
        <f t="shared" si="3"/>
        <v/>
      </c>
      <c r="M136" s="491"/>
      <c r="N136" s="491"/>
      <c r="O136" s="491"/>
    </row>
    <row r="137" spans="1:15" x14ac:dyDescent="0.15">
      <c r="A137" s="4">
        <v>111</v>
      </c>
      <c r="B137" s="13"/>
      <c r="C137" s="30"/>
      <c r="D137" s="490"/>
      <c r="E137" s="490"/>
      <c r="F137" s="490"/>
      <c r="G137" s="490"/>
      <c r="H137" s="490"/>
      <c r="I137" s="14"/>
      <c r="J137" s="31"/>
      <c r="K137" s="15"/>
      <c r="L137" s="170" t="str">
        <f t="shared" si="3"/>
        <v/>
      </c>
      <c r="M137" s="491"/>
      <c r="N137" s="491"/>
      <c r="O137" s="491"/>
    </row>
    <row r="138" spans="1:15" x14ac:dyDescent="0.15">
      <c r="A138" s="4">
        <v>112</v>
      </c>
      <c r="B138" s="13"/>
      <c r="C138" s="30"/>
      <c r="D138" s="490"/>
      <c r="E138" s="490"/>
      <c r="F138" s="490"/>
      <c r="G138" s="490"/>
      <c r="H138" s="490"/>
      <c r="I138" s="14"/>
      <c r="J138" s="31"/>
      <c r="K138" s="15"/>
      <c r="L138" s="170" t="str">
        <f t="shared" si="3"/>
        <v/>
      </c>
      <c r="M138" s="491"/>
      <c r="N138" s="491"/>
      <c r="O138" s="491"/>
    </row>
    <row r="139" spans="1:15" x14ac:dyDescent="0.15">
      <c r="A139" s="4">
        <v>113</v>
      </c>
      <c r="B139" s="13"/>
      <c r="C139" s="30"/>
      <c r="D139" s="490"/>
      <c r="E139" s="490"/>
      <c r="F139" s="490"/>
      <c r="G139" s="490"/>
      <c r="H139" s="490"/>
      <c r="I139" s="14"/>
      <c r="J139" s="31"/>
      <c r="K139" s="15"/>
      <c r="L139" s="170" t="str">
        <f t="shared" si="3"/>
        <v/>
      </c>
      <c r="M139" s="491"/>
      <c r="N139" s="491"/>
      <c r="O139" s="491"/>
    </row>
    <row r="140" spans="1:15" x14ac:dyDescent="0.15">
      <c r="A140" s="4">
        <v>114</v>
      </c>
      <c r="B140" s="13"/>
      <c r="C140" s="30"/>
      <c r="D140" s="490"/>
      <c r="E140" s="490"/>
      <c r="F140" s="490"/>
      <c r="G140" s="490"/>
      <c r="H140" s="490"/>
      <c r="I140" s="14"/>
      <c r="J140" s="31"/>
      <c r="K140" s="15"/>
      <c r="L140" s="170" t="str">
        <f t="shared" si="3"/>
        <v/>
      </c>
      <c r="M140" s="491"/>
      <c r="N140" s="491"/>
      <c r="O140" s="491"/>
    </row>
    <row r="141" spans="1:15" x14ac:dyDescent="0.15">
      <c r="A141" s="4">
        <v>115</v>
      </c>
      <c r="B141" s="13"/>
      <c r="C141" s="30"/>
      <c r="D141" s="490"/>
      <c r="E141" s="490"/>
      <c r="F141" s="490"/>
      <c r="G141" s="490"/>
      <c r="H141" s="490"/>
      <c r="I141" s="14"/>
      <c r="J141" s="31"/>
      <c r="K141" s="15"/>
      <c r="L141" s="170" t="str">
        <f t="shared" si="3"/>
        <v/>
      </c>
      <c r="M141" s="491"/>
      <c r="N141" s="491"/>
      <c r="O141" s="491"/>
    </row>
    <row r="142" spans="1:15" x14ac:dyDescent="0.15">
      <c r="A142" s="4">
        <v>116</v>
      </c>
      <c r="B142" s="13"/>
      <c r="C142" s="30"/>
      <c r="D142" s="490"/>
      <c r="E142" s="490"/>
      <c r="F142" s="490"/>
      <c r="G142" s="490"/>
      <c r="H142" s="490"/>
      <c r="I142" s="14"/>
      <c r="J142" s="31"/>
      <c r="K142" s="15"/>
      <c r="L142" s="170" t="str">
        <f t="shared" si="3"/>
        <v/>
      </c>
      <c r="M142" s="491"/>
      <c r="N142" s="491"/>
      <c r="O142" s="491"/>
    </row>
    <row r="143" spans="1:15" x14ac:dyDescent="0.15">
      <c r="A143" s="4">
        <v>117</v>
      </c>
      <c r="B143" s="13"/>
      <c r="C143" s="30"/>
      <c r="D143" s="490"/>
      <c r="E143" s="490"/>
      <c r="F143" s="490"/>
      <c r="G143" s="490"/>
      <c r="H143" s="490"/>
      <c r="I143" s="14"/>
      <c r="J143" s="31"/>
      <c r="K143" s="15"/>
      <c r="L143" s="170" t="str">
        <f t="shared" si="3"/>
        <v/>
      </c>
      <c r="M143" s="491"/>
      <c r="N143" s="491"/>
      <c r="O143" s="491"/>
    </row>
    <row r="144" spans="1:15" x14ac:dyDescent="0.15">
      <c r="A144" s="4">
        <v>118</v>
      </c>
      <c r="B144" s="13"/>
      <c r="C144" s="30"/>
      <c r="D144" s="490"/>
      <c r="E144" s="490"/>
      <c r="F144" s="490"/>
      <c r="G144" s="490"/>
      <c r="H144" s="490"/>
      <c r="I144" s="14"/>
      <c r="J144" s="31"/>
      <c r="K144" s="15"/>
      <c r="L144" s="170" t="str">
        <f t="shared" si="3"/>
        <v/>
      </c>
      <c r="M144" s="491"/>
      <c r="N144" s="491"/>
      <c r="O144" s="491"/>
    </row>
    <row r="145" spans="1:15" x14ac:dyDescent="0.15">
      <c r="A145" s="4">
        <v>119</v>
      </c>
      <c r="B145" s="13"/>
      <c r="C145" s="30"/>
      <c r="D145" s="490"/>
      <c r="E145" s="490"/>
      <c r="F145" s="490"/>
      <c r="G145" s="490"/>
      <c r="H145" s="490"/>
      <c r="I145" s="14"/>
      <c r="J145" s="31"/>
      <c r="K145" s="15"/>
      <c r="L145" s="170" t="str">
        <f t="shared" si="3"/>
        <v/>
      </c>
      <c r="M145" s="491"/>
      <c r="N145" s="491"/>
      <c r="O145" s="491"/>
    </row>
    <row r="146" spans="1:15" x14ac:dyDescent="0.15">
      <c r="A146" s="4">
        <v>120</v>
      </c>
      <c r="B146" s="13"/>
      <c r="C146" s="30"/>
      <c r="D146" s="490"/>
      <c r="E146" s="490"/>
      <c r="F146" s="490"/>
      <c r="G146" s="490"/>
      <c r="H146" s="490"/>
      <c r="I146" s="14"/>
      <c r="J146" s="31"/>
      <c r="K146" s="15"/>
      <c r="L146" s="170" t="str">
        <f t="shared" si="3"/>
        <v/>
      </c>
      <c r="M146" s="491"/>
      <c r="N146" s="491"/>
      <c r="O146" s="491"/>
    </row>
    <row r="147" spans="1:15" x14ac:dyDescent="0.15">
      <c r="A147" s="4">
        <v>121</v>
      </c>
      <c r="B147" s="13"/>
      <c r="C147" s="30"/>
      <c r="D147" s="490"/>
      <c r="E147" s="490"/>
      <c r="F147" s="490"/>
      <c r="G147" s="490"/>
      <c r="H147" s="490"/>
      <c r="I147" s="14"/>
      <c r="J147" s="31"/>
      <c r="K147" s="15"/>
      <c r="L147" s="170" t="str">
        <f t="shared" si="3"/>
        <v/>
      </c>
      <c r="M147" s="491"/>
      <c r="N147" s="491"/>
      <c r="O147" s="491"/>
    </row>
    <row r="148" spans="1:15" x14ac:dyDescent="0.15">
      <c r="A148" s="4">
        <v>122</v>
      </c>
      <c r="B148" s="13"/>
      <c r="C148" s="30"/>
      <c r="D148" s="490"/>
      <c r="E148" s="490"/>
      <c r="F148" s="490"/>
      <c r="G148" s="490"/>
      <c r="H148" s="490"/>
      <c r="I148" s="14"/>
      <c r="J148" s="31"/>
      <c r="K148" s="15"/>
      <c r="L148" s="170" t="str">
        <f t="shared" si="3"/>
        <v/>
      </c>
      <c r="M148" s="491"/>
      <c r="N148" s="491"/>
      <c r="O148" s="491"/>
    </row>
    <row r="149" spans="1:15" x14ac:dyDescent="0.15">
      <c r="A149" s="4">
        <v>123</v>
      </c>
      <c r="B149" s="13"/>
      <c r="C149" s="30"/>
      <c r="D149" s="490"/>
      <c r="E149" s="490"/>
      <c r="F149" s="490"/>
      <c r="G149" s="490"/>
      <c r="H149" s="490"/>
      <c r="I149" s="14"/>
      <c r="J149" s="31"/>
      <c r="K149" s="15"/>
      <c r="L149" s="170" t="str">
        <f t="shared" si="3"/>
        <v/>
      </c>
      <c r="M149" s="491"/>
      <c r="N149" s="491"/>
      <c r="O149" s="491"/>
    </row>
    <row r="150" spans="1:15" x14ac:dyDescent="0.15">
      <c r="A150" s="4">
        <v>124</v>
      </c>
      <c r="B150" s="13"/>
      <c r="C150" s="30"/>
      <c r="D150" s="490"/>
      <c r="E150" s="490"/>
      <c r="F150" s="490"/>
      <c r="G150" s="490"/>
      <c r="H150" s="490"/>
      <c r="I150" s="14"/>
      <c r="J150" s="31"/>
      <c r="K150" s="15"/>
      <c r="L150" s="170" t="str">
        <f t="shared" si="3"/>
        <v/>
      </c>
      <c r="M150" s="491"/>
      <c r="N150" s="491"/>
      <c r="O150" s="491"/>
    </row>
    <row r="151" spans="1:15" x14ac:dyDescent="0.15">
      <c r="A151" s="4">
        <v>125</v>
      </c>
      <c r="B151" s="13"/>
      <c r="C151" s="30"/>
      <c r="D151" s="490"/>
      <c r="E151" s="490"/>
      <c r="F151" s="490"/>
      <c r="G151" s="490"/>
      <c r="H151" s="490"/>
      <c r="I151" s="14"/>
      <c r="J151" s="31"/>
      <c r="K151" s="15"/>
      <c r="L151" s="170" t="str">
        <f t="shared" si="3"/>
        <v/>
      </c>
      <c r="M151" s="491"/>
      <c r="N151" s="491"/>
      <c r="O151" s="491"/>
    </row>
    <row r="152" spans="1:15" x14ac:dyDescent="0.15">
      <c r="A152" s="4">
        <v>126</v>
      </c>
      <c r="B152" s="13"/>
      <c r="C152" s="30"/>
      <c r="D152" s="490"/>
      <c r="E152" s="490"/>
      <c r="F152" s="490"/>
      <c r="G152" s="490"/>
      <c r="H152" s="490"/>
      <c r="I152" s="14"/>
      <c r="J152" s="31"/>
      <c r="K152" s="15"/>
      <c r="L152" s="170" t="str">
        <f t="shared" si="3"/>
        <v/>
      </c>
      <c r="M152" s="491"/>
      <c r="N152" s="491"/>
      <c r="O152" s="491"/>
    </row>
    <row r="153" spans="1:15" x14ac:dyDescent="0.15">
      <c r="A153" s="4">
        <v>127</v>
      </c>
      <c r="B153" s="13"/>
      <c r="C153" s="30"/>
      <c r="D153" s="490"/>
      <c r="E153" s="490"/>
      <c r="F153" s="490"/>
      <c r="G153" s="490"/>
      <c r="H153" s="490"/>
      <c r="I153" s="14"/>
      <c r="J153" s="31"/>
      <c r="K153" s="15"/>
      <c r="L153" s="170" t="str">
        <f t="shared" si="3"/>
        <v/>
      </c>
      <c r="M153" s="491"/>
      <c r="N153" s="491"/>
      <c r="O153" s="491"/>
    </row>
    <row r="154" spans="1:15" ht="14.25" thickBot="1" x14ac:dyDescent="0.2">
      <c r="A154" s="4">
        <v>128</v>
      </c>
      <c r="B154" s="17"/>
      <c r="C154" s="30"/>
      <c r="D154" s="492"/>
      <c r="E154" s="492"/>
      <c r="F154" s="492"/>
      <c r="G154" s="492"/>
      <c r="H154" s="492"/>
      <c r="I154" s="18"/>
      <c r="J154" s="31"/>
      <c r="K154" s="19"/>
      <c r="L154" s="170" t="str">
        <f t="shared" si="3"/>
        <v/>
      </c>
      <c r="M154" s="493"/>
      <c r="N154" s="493"/>
      <c r="O154" s="493"/>
    </row>
    <row r="155" spans="1:15" ht="14.25" thickBot="1" x14ac:dyDescent="0.2">
      <c r="B155" s="494" t="s">
        <v>72</v>
      </c>
      <c r="C155" s="495"/>
      <c r="D155" s="495"/>
      <c r="E155" s="495"/>
      <c r="F155" s="495"/>
      <c r="G155" s="495"/>
      <c r="H155" s="495"/>
      <c r="I155" s="6"/>
      <c r="J155" s="6" t="s">
        <v>61</v>
      </c>
      <c r="K155" s="10" t="s">
        <v>61</v>
      </c>
      <c r="L155" s="283">
        <f>SUM(L123:L154)</f>
        <v>0</v>
      </c>
      <c r="M155" s="495"/>
      <c r="N155" s="495"/>
      <c r="O155" s="496"/>
    </row>
    <row r="156" spans="1:15" x14ac:dyDescent="0.15">
      <c r="L156" s="284"/>
    </row>
    <row r="157" spans="1:15" x14ac:dyDescent="0.15">
      <c r="L157" s="284"/>
    </row>
    <row r="158" spans="1:15" ht="21" customHeight="1" x14ac:dyDescent="0.15">
      <c r="B158" s="4" t="s">
        <v>44</v>
      </c>
      <c r="C158" s="497" t="s">
        <v>141</v>
      </c>
      <c r="D158" s="498"/>
      <c r="E158" s="498"/>
      <c r="F158" s="498"/>
      <c r="G158" s="498"/>
      <c r="H158" s="498"/>
      <c r="I158" s="498"/>
      <c r="J158" s="498"/>
      <c r="K158" s="499"/>
      <c r="L158" s="284"/>
    </row>
    <row r="159" spans="1:15" x14ac:dyDescent="0.15">
      <c r="L159" s="284"/>
    </row>
    <row r="160" spans="1:15" x14ac:dyDescent="0.15">
      <c r="A160" s="5" t="s">
        <v>37</v>
      </c>
      <c r="B160" s="392" t="s">
        <v>39</v>
      </c>
      <c r="C160" s="500" t="s">
        <v>40</v>
      </c>
      <c r="D160" s="392" t="s">
        <v>43</v>
      </c>
      <c r="E160" s="392"/>
      <c r="F160" s="392"/>
      <c r="G160" s="392"/>
      <c r="H160" s="392"/>
      <c r="I160" s="392" t="s">
        <v>0</v>
      </c>
      <c r="J160" s="392" t="s">
        <v>1</v>
      </c>
      <c r="K160" s="501" t="s">
        <v>41</v>
      </c>
      <c r="L160" s="503" t="s">
        <v>14</v>
      </c>
      <c r="M160" s="392" t="s">
        <v>42</v>
      </c>
      <c r="N160" s="392"/>
      <c r="O160" s="392"/>
    </row>
    <row r="161" spans="1:15" x14ac:dyDescent="0.15">
      <c r="A161" s="5" t="s">
        <v>38</v>
      </c>
      <c r="B161" s="392"/>
      <c r="C161" s="500"/>
      <c r="D161" s="392"/>
      <c r="E161" s="392"/>
      <c r="F161" s="392"/>
      <c r="G161" s="392"/>
      <c r="H161" s="392"/>
      <c r="I161" s="392"/>
      <c r="J161" s="392"/>
      <c r="K161" s="502"/>
      <c r="L161" s="504"/>
      <c r="M161" s="392"/>
      <c r="N161" s="392"/>
      <c r="O161" s="392"/>
    </row>
    <row r="162" spans="1:15" x14ac:dyDescent="0.15">
      <c r="A162" s="4">
        <v>129</v>
      </c>
      <c r="B162" s="16" t="s">
        <v>46</v>
      </c>
      <c r="C162" s="30"/>
      <c r="D162" s="490"/>
      <c r="E162" s="490"/>
      <c r="F162" s="490"/>
      <c r="G162" s="490"/>
      <c r="H162" s="490"/>
      <c r="I162" s="14"/>
      <c r="J162" s="31"/>
      <c r="K162" s="15"/>
      <c r="L162" s="170" t="str">
        <f t="shared" ref="L162:L193" si="4">IF(I162*K162=0,"",ROUND(I162*K162,0))</f>
        <v/>
      </c>
      <c r="M162" s="491"/>
      <c r="N162" s="491"/>
      <c r="O162" s="491"/>
    </row>
    <row r="163" spans="1:15" x14ac:dyDescent="0.15">
      <c r="A163" s="4">
        <v>130</v>
      </c>
      <c r="B163" s="13"/>
      <c r="C163" s="30"/>
      <c r="D163" s="490"/>
      <c r="E163" s="490"/>
      <c r="F163" s="490"/>
      <c r="G163" s="490"/>
      <c r="H163" s="490"/>
      <c r="I163" s="14"/>
      <c r="J163" s="31"/>
      <c r="K163" s="15"/>
      <c r="L163" s="170" t="str">
        <f t="shared" si="4"/>
        <v/>
      </c>
      <c r="M163" s="491"/>
      <c r="N163" s="491"/>
      <c r="O163" s="491"/>
    </row>
    <row r="164" spans="1:15" x14ac:dyDescent="0.15">
      <c r="A164" s="4">
        <v>131</v>
      </c>
      <c r="B164" s="13"/>
      <c r="C164" s="30"/>
      <c r="D164" s="490"/>
      <c r="E164" s="490"/>
      <c r="F164" s="490"/>
      <c r="G164" s="490"/>
      <c r="H164" s="490"/>
      <c r="I164" s="14"/>
      <c r="J164" s="31"/>
      <c r="K164" s="15"/>
      <c r="L164" s="170" t="str">
        <f t="shared" si="4"/>
        <v/>
      </c>
      <c r="M164" s="491"/>
      <c r="N164" s="491"/>
      <c r="O164" s="491"/>
    </row>
    <row r="165" spans="1:15" x14ac:dyDescent="0.15">
      <c r="A165" s="4">
        <v>132</v>
      </c>
      <c r="B165" s="13"/>
      <c r="C165" s="30"/>
      <c r="D165" s="490"/>
      <c r="E165" s="490"/>
      <c r="F165" s="490"/>
      <c r="G165" s="490"/>
      <c r="H165" s="490"/>
      <c r="I165" s="14"/>
      <c r="J165" s="31"/>
      <c r="K165" s="15"/>
      <c r="L165" s="170" t="str">
        <f t="shared" si="4"/>
        <v/>
      </c>
      <c r="M165" s="491"/>
      <c r="N165" s="491"/>
      <c r="O165" s="491"/>
    </row>
    <row r="166" spans="1:15" x14ac:dyDescent="0.15">
      <c r="A166" s="4">
        <v>133</v>
      </c>
      <c r="B166" s="13"/>
      <c r="C166" s="30"/>
      <c r="D166" s="490"/>
      <c r="E166" s="490"/>
      <c r="F166" s="490"/>
      <c r="G166" s="490"/>
      <c r="H166" s="490"/>
      <c r="I166" s="14"/>
      <c r="J166" s="31"/>
      <c r="K166" s="15"/>
      <c r="L166" s="170" t="str">
        <f t="shared" si="4"/>
        <v/>
      </c>
      <c r="M166" s="491"/>
      <c r="N166" s="491"/>
      <c r="O166" s="491"/>
    </row>
    <row r="167" spans="1:15" x14ac:dyDescent="0.15">
      <c r="A167" s="4">
        <v>134</v>
      </c>
      <c r="B167" s="13"/>
      <c r="C167" s="30"/>
      <c r="D167" s="490"/>
      <c r="E167" s="490"/>
      <c r="F167" s="490"/>
      <c r="G167" s="490"/>
      <c r="H167" s="490"/>
      <c r="I167" s="14"/>
      <c r="J167" s="31"/>
      <c r="K167" s="15"/>
      <c r="L167" s="170" t="str">
        <f t="shared" si="4"/>
        <v/>
      </c>
      <c r="M167" s="491"/>
      <c r="N167" s="491"/>
      <c r="O167" s="491"/>
    </row>
    <row r="168" spans="1:15" x14ac:dyDescent="0.15">
      <c r="A168" s="4">
        <v>135</v>
      </c>
      <c r="B168" s="13"/>
      <c r="C168" s="30"/>
      <c r="D168" s="490"/>
      <c r="E168" s="490"/>
      <c r="F168" s="490"/>
      <c r="G168" s="490"/>
      <c r="H168" s="490"/>
      <c r="I168" s="14"/>
      <c r="J168" s="31"/>
      <c r="K168" s="15"/>
      <c r="L168" s="170" t="str">
        <f t="shared" si="4"/>
        <v/>
      </c>
      <c r="M168" s="491"/>
      <c r="N168" s="491"/>
      <c r="O168" s="491"/>
    </row>
    <row r="169" spans="1:15" x14ac:dyDescent="0.15">
      <c r="A169" s="4">
        <v>136</v>
      </c>
      <c r="B169" s="13"/>
      <c r="C169" s="30"/>
      <c r="D169" s="490"/>
      <c r="E169" s="490"/>
      <c r="F169" s="490"/>
      <c r="G169" s="490"/>
      <c r="H169" s="490"/>
      <c r="I169" s="14"/>
      <c r="J169" s="31"/>
      <c r="K169" s="15"/>
      <c r="L169" s="170" t="str">
        <f t="shared" si="4"/>
        <v/>
      </c>
      <c r="M169" s="491"/>
      <c r="N169" s="491"/>
      <c r="O169" s="491"/>
    </row>
    <row r="170" spans="1:15" x14ac:dyDescent="0.15">
      <c r="A170" s="4">
        <v>137</v>
      </c>
      <c r="B170" s="13"/>
      <c r="C170" s="30"/>
      <c r="D170" s="490"/>
      <c r="E170" s="490"/>
      <c r="F170" s="490"/>
      <c r="G170" s="490"/>
      <c r="H170" s="490"/>
      <c r="I170" s="14"/>
      <c r="J170" s="31"/>
      <c r="K170" s="15"/>
      <c r="L170" s="170" t="str">
        <f t="shared" si="4"/>
        <v/>
      </c>
      <c r="M170" s="491"/>
      <c r="N170" s="491"/>
      <c r="O170" s="491"/>
    </row>
    <row r="171" spans="1:15" x14ac:dyDescent="0.15">
      <c r="A171" s="4">
        <v>138</v>
      </c>
      <c r="B171" s="13"/>
      <c r="C171" s="30"/>
      <c r="D171" s="490"/>
      <c r="E171" s="490"/>
      <c r="F171" s="490"/>
      <c r="G171" s="490"/>
      <c r="H171" s="490"/>
      <c r="I171" s="14"/>
      <c r="J171" s="31"/>
      <c r="K171" s="15"/>
      <c r="L171" s="170" t="str">
        <f t="shared" si="4"/>
        <v/>
      </c>
      <c r="M171" s="491"/>
      <c r="N171" s="491"/>
      <c r="O171" s="491"/>
    </row>
    <row r="172" spans="1:15" x14ac:dyDescent="0.15">
      <c r="A172" s="4">
        <v>139</v>
      </c>
      <c r="B172" s="13"/>
      <c r="C172" s="30"/>
      <c r="D172" s="490"/>
      <c r="E172" s="490"/>
      <c r="F172" s="490"/>
      <c r="G172" s="490"/>
      <c r="H172" s="490"/>
      <c r="I172" s="14"/>
      <c r="J172" s="31"/>
      <c r="K172" s="15"/>
      <c r="L172" s="170" t="str">
        <f t="shared" si="4"/>
        <v/>
      </c>
      <c r="M172" s="491"/>
      <c r="N172" s="491"/>
      <c r="O172" s="491"/>
    </row>
    <row r="173" spans="1:15" x14ac:dyDescent="0.15">
      <c r="A173" s="4">
        <v>140</v>
      </c>
      <c r="B173" s="13"/>
      <c r="C173" s="30"/>
      <c r="D173" s="490"/>
      <c r="E173" s="490"/>
      <c r="F173" s="490"/>
      <c r="G173" s="490"/>
      <c r="H173" s="490"/>
      <c r="I173" s="14"/>
      <c r="J173" s="31"/>
      <c r="K173" s="15"/>
      <c r="L173" s="170" t="str">
        <f t="shared" si="4"/>
        <v/>
      </c>
      <c r="M173" s="491"/>
      <c r="N173" s="491"/>
      <c r="O173" s="491"/>
    </row>
    <row r="174" spans="1:15" x14ac:dyDescent="0.15">
      <c r="A174" s="4">
        <v>141</v>
      </c>
      <c r="B174" s="13"/>
      <c r="C174" s="30"/>
      <c r="D174" s="490"/>
      <c r="E174" s="490"/>
      <c r="F174" s="490"/>
      <c r="G174" s="490"/>
      <c r="H174" s="490"/>
      <c r="I174" s="14"/>
      <c r="J174" s="31"/>
      <c r="K174" s="15"/>
      <c r="L174" s="170" t="str">
        <f t="shared" si="4"/>
        <v/>
      </c>
      <c r="M174" s="491"/>
      <c r="N174" s="491"/>
      <c r="O174" s="491"/>
    </row>
    <row r="175" spans="1:15" x14ac:dyDescent="0.15">
      <c r="A175" s="4">
        <v>142</v>
      </c>
      <c r="B175" s="13"/>
      <c r="C175" s="30"/>
      <c r="D175" s="490"/>
      <c r="E175" s="490"/>
      <c r="F175" s="490"/>
      <c r="G175" s="490"/>
      <c r="H175" s="490"/>
      <c r="I175" s="14"/>
      <c r="J175" s="31"/>
      <c r="K175" s="15"/>
      <c r="L175" s="170" t="str">
        <f t="shared" si="4"/>
        <v/>
      </c>
      <c r="M175" s="491"/>
      <c r="N175" s="491"/>
      <c r="O175" s="491"/>
    </row>
    <row r="176" spans="1:15" x14ac:dyDescent="0.15">
      <c r="A176" s="4">
        <v>143</v>
      </c>
      <c r="B176" s="13"/>
      <c r="C176" s="30"/>
      <c r="D176" s="490"/>
      <c r="E176" s="490"/>
      <c r="F176" s="490"/>
      <c r="G176" s="490"/>
      <c r="H176" s="490"/>
      <c r="I176" s="14"/>
      <c r="J176" s="31"/>
      <c r="K176" s="15"/>
      <c r="L176" s="170" t="str">
        <f t="shared" si="4"/>
        <v/>
      </c>
      <c r="M176" s="491"/>
      <c r="N176" s="491"/>
      <c r="O176" s="491"/>
    </row>
    <row r="177" spans="1:15" x14ac:dyDescent="0.15">
      <c r="A177" s="4">
        <v>144</v>
      </c>
      <c r="B177" s="13"/>
      <c r="C177" s="30"/>
      <c r="D177" s="490"/>
      <c r="E177" s="490"/>
      <c r="F177" s="490"/>
      <c r="G177" s="490"/>
      <c r="H177" s="490"/>
      <c r="I177" s="14"/>
      <c r="J177" s="31"/>
      <c r="K177" s="15"/>
      <c r="L177" s="170" t="str">
        <f t="shared" si="4"/>
        <v/>
      </c>
      <c r="M177" s="491"/>
      <c r="N177" s="491"/>
      <c r="O177" s="491"/>
    </row>
    <row r="178" spans="1:15" x14ac:dyDescent="0.15">
      <c r="A178" s="4">
        <v>145</v>
      </c>
      <c r="B178" s="13"/>
      <c r="C178" s="30"/>
      <c r="D178" s="490"/>
      <c r="E178" s="490"/>
      <c r="F178" s="490"/>
      <c r="G178" s="490"/>
      <c r="H178" s="490"/>
      <c r="I178" s="14"/>
      <c r="J178" s="31"/>
      <c r="K178" s="15"/>
      <c r="L178" s="170" t="str">
        <f t="shared" si="4"/>
        <v/>
      </c>
      <c r="M178" s="491"/>
      <c r="N178" s="491"/>
      <c r="O178" s="491"/>
    </row>
    <row r="179" spans="1:15" x14ac:dyDescent="0.15">
      <c r="A179" s="4">
        <v>146</v>
      </c>
      <c r="B179" s="13"/>
      <c r="C179" s="30"/>
      <c r="D179" s="490"/>
      <c r="E179" s="490"/>
      <c r="F179" s="490"/>
      <c r="G179" s="490"/>
      <c r="H179" s="490"/>
      <c r="I179" s="14"/>
      <c r="J179" s="31"/>
      <c r="K179" s="15"/>
      <c r="L179" s="170" t="str">
        <f t="shared" si="4"/>
        <v/>
      </c>
      <c r="M179" s="491"/>
      <c r="N179" s="491"/>
      <c r="O179" s="491"/>
    </row>
    <row r="180" spans="1:15" x14ac:dyDescent="0.15">
      <c r="A180" s="4">
        <v>147</v>
      </c>
      <c r="B180" s="13"/>
      <c r="C180" s="30"/>
      <c r="D180" s="490"/>
      <c r="E180" s="490"/>
      <c r="F180" s="490"/>
      <c r="G180" s="490"/>
      <c r="H180" s="490"/>
      <c r="I180" s="14"/>
      <c r="J180" s="31"/>
      <c r="K180" s="15"/>
      <c r="L180" s="170" t="str">
        <f t="shared" si="4"/>
        <v/>
      </c>
      <c r="M180" s="491"/>
      <c r="N180" s="491"/>
      <c r="O180" s="491"/>
    </row>
    <row r="181" spans="1:15" x14ac:dyDescent="0.15">
      <c r="A181" s="4">
        <v>148</v>
      </c>
      <c r="B181" s="13"/>
      <c r="C181" s="30"/>
      <c r="D181" s="490"/>
      <c r="E181" s="490"/>
      <c r="F181" s="490"/>
      <c r="G181" s="490"/>
      <c r="H181" s="490"/>
      <c r="I181" s="14"/>
      <c r="J181" s="31"/>
      <c r="K181" s="15"/>
      <c r="L181" s="170" t="str">
        <f t="shared" si="4"/>
        <v/>
      </c>
      <c r="M181" s="491"/>
      <c r="N181" s="491"/>
      <c r="O181" s="491"/>
    </row>
    <row r="182" spans="1:15" x14ac:dyDescent="0.15">
      <c r="A182" s="4">
        <v>149</v>
      </c>
      <c r="B182" s="13"/>
      <c r="C182" s="30"/>
      <c r="D182" s="490"/>
      <c r="E182" s="490"/>
      <c r="F182" s="490"/>
      <c r="G182" s="490"/>
      <c r="H182" s="490"/>
      <c r="I182" s="14"/>
      <c r="J182" s="31"/>
      <c r="K182" s="15"/>
      <c r="L182" s="170" t="str">
        <f t="shared" si="4"/>
        <v/>
      </c>
      <c r="M182" s="491"/>
      <c r="N182" s="491"/>
      <c r="O182" s="491"/>
    </row>
    <row r="183" spans="1:15" x14ac:dyDescent="0.15">
      <c r="A183" s="4">
        <v>150</v>
      </c>
      <c r="B183" s="13"/>
      <c r="C183" s="30"/>
      <c r="D183" s="490"/>
      <c r="E183" s="490"/>
      <c r="F183" s="490"/>
      <c r="G183" s="490"/>
      <c r="H183" s="490"/>
      <c r="I183" s="14"/>
      <c r="J183" s="31"/>
      <c r="K183" s="15"/>
      <c r="L183" s="170" t="str">
        <f t="shared" si="4"/>
        <v/>
      </c>
      <c r="M183" s="491"/>
      <c r="N183" s="491"/>
      <c r="O183" s="491"/>
    </row>
    <row r="184" spans="1:15" x14ac:dyDescent="0.15">
      <c r="A184" s="4">
        <v>151</v>
      </c>
      <c r="B184" s="13"/>
      <c r="C184" s="30"/>
      <c r="D184" s="490"/>
      <c r="E184" s="490"/>
      <c r="F184" s="490"/>
      <c r="G184" s="490"/>
      <c r="H184" s="490"/>
      <c r="I184" s="14"/>
      <c r="J184" s="31"/>
      <c r="K184" s="15"/>
      <c r="L184" s="170" t="str">
        <f t="shared" si="4"/>
        <v/>
      </c>
      <c r="M184" s="491"/>
      <c r="N184" s="491"/>
      <c r="O184" s="491"/>
    </row>
    <row r="185" spans="1:15" x14ac:dyDescent="0.15">
      <c r="A185" s="4">
        <v>152</v>
      </c>
      <c r="B185" s="13"/>
      <c r="C185" s="30"/>
      <c r="D185" s="490"/>
      <c r="E185" s="490"/>
      <c r="F185" s="490"/>
      <c r="G185" s="490"/>
      <c r="H185" s="490"/>
      <c r="I185" s="14"/>
      <c r="J185" s="31"/>
      <c r="K185" s="15"/>
      <c r="L185" s="170" t="str">
        <f t="shared" si="4"/>
        <v/>
      </c>
      <c r="M185" s="491"/>
      <c r="N185" s="491"/>
      <c r="O185" s="491"/>
    </row>
    <row r="186" spans="1:15" x14ac:dyDescent="0.15">
      <c r="A186" s="4">
        <v>153</v>
      </c>
      <c r="B186" s="13"/>
      <c r="C186" s="30"/>
      <c r="D186" s="490"/>
      <c r="E186" s="490"/>
      <c r="F186" s="490"/>
      <c r="G186" s="490"/>
      <c r="H186" s="490"/>
      <c r="I186" s="14"/>
      <c r="J186" s="31"/>
      <c r="K186" s="15"/>
      <c r="L186" s="170" t="str">
        <f t="shared" si="4"/>
        <v/>
      </c>
      <c r="M186" s="491"/>
      <c r="N186" s="491"/>
      <c r="O186" s="491"/>
    </row>
    <row r="187" spans="1:15" x14ac:dyDescent="0.15">
      <c r="A187" s="4">
        <v>154</v>
      </c>
      <c r="B187" s="13"/>
      <c r="C187" s="30"/>
      <c r="D187" s="490"/>
      <c r="E187" s="490"/>
      <c r="F187" s="490"/>
      <c r="G187" s="490"/>
      <c r="H187" s="490"/>
      <c r="I187" s="14"/>
      <c r="J187" s="31"/>
      <c r="K187" s="15"/>
      <c r="L187" s="170" t="str">
        <f t="shared" si="4"/>
        <v/>
      </c>
      <c r="M187" s="491"/>
      <c r="N187" s="491"/>
      <c r="O187" s="491"/>
    </row>
    <row r="188" spans="1:15" x14ac:dyDescent="0.15">
      <c r="A188" s="4">
        <v>155</v>
      </c>
      <c r="B188" s="13"/>
      <c r="C188" s="30"/>
      <c r="D188" s="490"/>
      <c r="E188" s="490"/>
      <c r="F188" s="490"/>
      <c r="G188" s="490"/>
      <c r="H188" s="490"/>
      <c r="I188" s="14"/>
      <c r="J188" s="31"/>
      <c r="K188" s="15"/>
      <c r="L188" s="170" t="str">
        <f t="shared" si="4"/>
        <v/>
      </c>
      <c r="M188" s="491"/>
      <c r="N188" s="491"/>
      <c r="O188" s="491"/>
    </row>
    <row r="189" spans="1:15" x14ac:dyDescent="0.15">
      <c r="A189" s="4">
        <v>156</v>
      </c>
      <c r="B189" s="13"/>
      <c r="C189" s="30"/>
      <c r="D189" s="490"/>
      <c r="E189" s="490"/>
      <c r="F189" s="490"/>
      <c r="G189" s="490"/>
      <c r="H189" s="490"/>
      <c r="I189" s="14"/>
      <c r="J189" s="31"/>
      <c r="K189" s="15"/>
      <c r="L189" s="170" t="str">
        <f t="shared" si="4"/>
        <v/>
      </c>
      <c r="M189" s="491"/>
      <c r="N189" s="491"/>
      <c r="O189" s="491"/>
    </row>
    <row r="190" spans="1:15" x14ac:dyDescent="0.15">
      <c r="A190" s="4">
        <v>157</v>
      </c>
      <c r="B190" s="13"/>
      <c r="C190" s="30"/>
      <c r="D190" s="490"/>
      <c r="E190" s="490"/>
      <c r="F190" s="490"/>
      <c r="G190" s="490"/>
      <c r="H190" s="490"/>
      <c r="I190" s="14"/>
      <c r="J190" s="31"/>
      <c r="K190" s="15"/>
      <c r="L190" s="170" t="str">
        <f t="shared" si="4"/>
        <v/>
      </c>
      <c r="M190" s="491"/>
      <c r="N190" s="491"/>
      <c r="O190" s="491"/>
    </row>
    <row r="191" spans="1:15" x14ac:dyDescent="0.15">
      <c r="A191" s="4">
        <v>158</v>
      </c>
      <c r="B191" s="13"/>
      <c r="C191" s="30"/>
      <c r="D191" s="490"/>
      <c r="E191" s="490"/>
      <c r="F191" s="490"/>
      <c r="G191" s="490"/>
      <c r="H191" s="490"/>
      <c r="I191" s="14"/>
      <c r="J191" s="31"/>
      <c r="K191" s="15"/>
      <c r="L191" s="170" t="str">
        <f t="shared" si="4"/>
        <v/>
      </c>
      <c r="M191" s="491"/>
      <c r="N191" s="491"/>
      <c r="O191" s="491"/>
    </row>
    <row r="192" spans="1:15" x14ac:dyDescent="0.15">
      <c r="A192" s="4">
        <v>159</v>
      </c>
      <c r="B192" s="13"/>
      <c r="C192" s="30"/>
      <c r="D192" s="490"/>
      <c r="E192" s="490"/>
      <c r="F192" s="490"/>
      <c r="G192" s="490"/>
      <c r="H192" s="490"/>
      <c r="I192" s="14"/>
      <c r="J192" s="31"/>
      <c r="K192" s="15"/>
      <c r="L192" s="170" t="str">
        <f t="shared" si="4"/>
        <v/>
      </c>
      <c r="M192" s="491"/>
      <c r="N192" s="491"/>
      <c r="O192" s="491"/>
    </row>
    <row r="193" spans="1:15" ht="14.25" thickBot="1" x14ac:dyDescent="0.2">
      <c r="A193" s="4">
        <v>160</v>
      </c>
      <c r="B193" s="17"/>
      <c r="C193" s="30"/>
      <c r="D193" s="492"/>
      <c r="E193" s="492"/>
      <c r="F193" s="492"/>
      <c r="G193" s="492"/>
      <c r="H193" s="492"/>
      <c r="I193" s="18"/>
      <c r="J193" s="32"/>
      <c r="K193" s="19"/>
      <c r="L193" s="170" t="str">
        <f t="shared" si="4"/>
        <v/>
      </c>
      <c r="M193" s="493"/>
      <c r="N193" s="493"/>
      <c r="O193" s="493"/>
    </row>
    <row r="194" spans="1:15" ht="14.25" thickBot="1" x14ac:dyDescent="0.2">
      <c r="B194" s="494" t="s">
        <v>71</v>
      </c>
      <c r="C194" s="495"/>
      <c r="D194" s="495"/>
      <c r="E194" s="495"/>
      <c r="F194" s="495"/>
      <c r="G194" s="495"/>
      <c r="H194" s="495"/>
      <c r="I194" s="6"/>
      <c r="J194" s="6" t="s">
        <v>61</v>
      </c>
      <c r="K194" s="10" t="s">
        <v>61</v>
      </c>
      <c r="L194" s="283">
        <f>SUM(L162:L193)</f>
        <v>0</v>
      </c>
      <c r="M194" s="495"/>
      <c r="N194" s="495"/>
      <c r="O194" s="496"/>
    </row>
    <row r="197" spans="1:15" x14ac:dyDescent="0.15">
      <c r="A197" s="11"/>
      <c r="B197" s="4" t="s">
        <v>65</v>
      </c>
    </row>
    <row r="198" spans="1:15" x14ac:dyDescent="0.15">
      <c r="A198" s="7"/>
      <c r="B198" s="4" t="s">
        <v>66</v>
      </c>
    </row>
    <row r="199" spans="1:15" x14ac:dyDescent="0.15">
      <c r="A199" s="12"/>
      <c r="B199" s="4" t="s">
        <v>67</v>
      </c>
    </row>
  </sheetData>
  <sheetProtection password="F0A1" sheet="1" objects="1" scenarios="1"/>
  <mergeCells count="375">
    <mergeCell ref="C2:K2"/>
    <mergeCell ref="B4:B5"/>
    <mergeCell ref="C4:C5"/>
    <mergeCell ref="D4:H5"/>
    <mergeCell ref="I4:I5"/>
    <mergeCell ref="J4:J5"/>
    <mergeCell ref="K4:K5"/>
    <mergeCell ref="L4:L5"/>
    <mergeCell ref="M4:O5"/>
    <mergeCell ref="D6:H6"/>
    <mergeCell ref="M6:O6"/>
    <mergeCell ref="D7:H7"/>
    <mergeCell ref="M7:O7"/>
    <mergeCell ref="D8:H8"/>
    <mergeCell ref="M8:O8"/>
    <mergeCell ref="D9:H9"/>
    <mergeCell ref="M9:O9"/>
    <mergeCell ref="D10:H10"/>
    <mergeCell ref="M10:O10"/>
    <mergeCell ref="D11:H11"/>
    <mergeCell ref="M11:O11"/>
    <mergeCell ref="D12:H12"/>
    <mergeCell ref="M12:O12"/>
    <mergeCell ref="D13:H13"/>
    <mergeCell ref="M13:O13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B38:H38"/>
    <mergeCell ref="M38:O38"/>
    <mergeCell ref="C41:K41"/>
    <mergeCell ref="B43:B44"/>
    <mergeCell ref="C43:C44"/>
    <mergeCell ref="D43:H44"/>
    <mergeCell ref="I43:I44"/>
    <mergeCell ref="J43:J44"/>
    <mergeCell ref="K43:K44"/>
    <mergeCell ref="L43:L44"/>
    <mergeCell ref="M43:O44"/>
    <mergeCell ref="D45:H45"/>
    <mergeCell ref="M45:O45"/>
    <mergeCell ref="D46:H46"/>
    <mergeCell ref="M46:O46"/>
    <mergeCell ref="D47:H47"/>
    <mergeCell ref="M47:O47"/>
    <mergeCell ref="D48:H48"/>
    <mergeCell ref="M48:O48"/>
    <mergeCell ref="D49:H49"/>
    <mergeCell ref="M49:O49"/>
    <mergeCell ref="D50:H50"/>
    <mergeCell ref="M50:O50"/>
    <mergeCell ref="D51:H51"/>
    <mergeCell ref="M51:O51"/>
    <mergeCell ref="D52:H52"/>
    <mergeCell ref="M52:O52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B77:H77"/>
    <mergeCell ref="M77:O77"/>
    <mergeCell ref="C80:K80"/>
    <mergeCell ref="B82:B83"/>
    <mergeCell ref="C82:C83"/>
    <mergeCell ref="D82:H83"/>
    <mergeCell ref="I82:I83"/>
    <mergeCell ref="J82:J83"/>
    <mergeCell ref="K82:K83"/>
    <mergeCell ref="L82:L83"/>
    <mergeCell ref="M82:O83"/>
    <mergeCell ref="D84:H84"/>
    <mergeCell ref="M84:O84"/>
    <mergeCell ref="D85:H85"/>
    <mergeCell ref="M85:O85"/>
    <mergeCell ref="D86:H86"/>
    <mergeCell ref="M86:O86"/>
    <mergeCell ref="D87:H87"/>
    <mergeCell ref="M87:O87"/>
    <mergeCell ref="D88:H88"/>
    <mergeCell ref="M88:O88"/>
    <mergeCell ref="D89:H89"/>
    <mergeCell ref="M89:O89"/>
    <mergeCell ref="D90:H90"/>
    <mergeCell ref="M90:O90"/>
    <mergeCell ref="D91:H91"/>
    <mergeCell ref="M91:O91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B116:H116"/>
    <mergeCell ref="M116:O116"/>
    <mergeCell ref="C119:K119"/>
    <mergeCell ref="B121:B122"/>
    <mergeCell ref="C121:C122"/>
    <mergeCell ref="D121:H122"/>
    <mergeCell ref="I121:I122"/>
    <mergeCell ref="J121:J122"/>
    <mergeCell ref="K121:K122"/>
    <mergeCell ref="L121:L122"/>
    <mergeCell ref="M121:O122"/>
    <mergeCell ref="D123:H123"/>
    <mergeCell ref="M123:O123"/>
    <mergeCell ref="D124:H124"/>
    <mergeCell ref="M124:O124"/>
    <mergeCell ref="D125:H125"/>
    <mergeCell ref="M125:O125"/>
    <mergeCell ref="D126:H126"/>
    <mergeCell ref="M126:O126"/>
    <mergeCell ref="D127:H127"/>
    <mergeCell ref="M127:O127"/>
    <mergeCell ref="D128:H128"/>
    <mergeCell ref="M128:O128"/>
    <mergeCell ref="D129:H129"/>
    <mergeCell ref="M129:O129"/>
    <mergeCell ref="D130:H130"/>
    <mergeCell ref="M130:O130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B155:H155"/>
    <mergeCell ref="M155:O155"/>
    <mergeCell ref="C158:K158"/>
    <mergeCell ref="B160:B161"/>
    <mergeCell ref="C160:C161"/>
    <mergeCell ref="D160:H161"/>
    <mergeCell ref="I160:I161"/>
    <mergeCell ref="J160:J161"/>
    <mergeCell ref="K160:K161"/>
    <mergeCell ref="L160:L161"/>
    <mergeCell ref="M160:O161"/>
    <mergeCell ref="D162:H162"/>
    <mergeCell ref="M162:O162"/>
    <mergeCell ref="D163:H163"/>
    <mergeCell ref="M163:O163"/>
    <mergeCell ref="D164:H164"/>
    <mergeCell ref="M164:O164"/>
    <mergeCell ref="D165:H165"/>
    <mergeCell ref="M165:O165"/>
    <mergeCell ref="D166:H166"/>
    <mergeCell ref="M166:O166"/>
    <mergeCell ref="D167:H167"/>
    <mergeCell ref="M167:O167"/>
    <mergeCell ref="D168:H168"/>
    <mergeCell ref="M168:O168"/>
    <mergeCell ref="D169:H169"/>
    <mergeCell ref="M169:O169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M187:O187"/>
    <mergeCell ref="D188:H188"/>
    <mergeCell ref="M188:O188"/>
    <mergeCell ref="D189:H189"/>
    <mergeCell ref="M189:O189"/>
    <mergeCell ref="D190:H190"/>
    <mergeCell ref="M190:O190"/>
    <mergeCell ref="B194:H194"/>
    <mergeCell ref="M194:O194"/>
    <mergeCell ref="D191:H191"/>
    <mergeCell ref="M191:O191"/>
    <mergeCell ref="D192:H192"/>
    <mergeCell ref="M192:O192"/>
    <mergeCell ref="D193:H193"/>
    <mergeCell ref="M193:O193"/>
  </mergeCells>
  <phoneticPr fontId="3"/>
  <dataValidations count="4">
    <dataValidation type="list" allowBlank="1" showInputMessage="1" showErrorMessage="1" sqref="J6:J37 J45:J76 J84:J115 J123:J154">
      <formula1>$V$4:$V$14</formula1>
    </dataValidation>
    <dataValidation type="list" allowBlank="1" showInputMessage="1" showErrorMessage="1" sqref="J162:J193">
      <formula1>$V$4:$V$9</formula1>
    </dataValidation>
    <dataValidation type="list" allowBlank="1" showInputMessage="1" showErrorMessage="1" sqref="B124:B154 B7:B37 B46:B76 B85:B115 B163:B193">
      <formula1>$S$4:$S$9</formula1>
    </dataValidation>
    <dataValidation type="list" allowBlank="1" showInputMessage="1" showErrorMessage="1" sqref="C6:C37 C162:C193 C123:C154 C84:C115 C45:C76">
      <formula1>$T$4:$T$20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2A8FEC-CAC6-4097-893D-6278E4F04F0B}"/>
</file>

<file path=customXml/itemProps2.xml><?xml version="1.0" encoding="utf-8"?>
<ds:datastoreItem xmlns:ds="http://schemas.openxmlformats.org/officeDocument/2006/customXml" ds:itemID="{1CF4329B-18EB-41D2-A4DC-4D1F5D34CE7A}"/>
</file>

<file path=customXml/itemProps3.xml><?xml version="1.0" encoding="utf-8"?>
<ds:datastoreItem xmlns:ds="http://schemas.openxmlformats.org/officeDocument/2006/customXml" ds:itemID="{67B26707-19E1-4ABF-B54E-D8C2E6E58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20</vt:i4>
      </vt:variant>
    </vt:vector>
  </HeadingPairs>
  <TitlesOfParts>
    <vt:vector size="42" baseType="lpstr">
      <vt:lpstr>7号表紙</vt:lpstr>
      <vt:lpstr>内訳書</vt:lpstr>
      <vt:lpstr>内訳明細集計表</vt:lpstr>
      <vt:lpstr>調査費</vt:lpstr>
      <vt:lpstr>熱源機器</vt:lpstr>
      <vt:lpstr>冷却塔</vt:lpstr>
      <vt:lpstr>空調用P</vt:lpstr>
      <vt:lpstr>Pの変流量制御</vt:lpstr>
      <vt:lpstr>ﾊﾟｯｹｰｼﾞ形</vt:lpstr>
      <vt:lpstr>空調機</vt:lpstr>
      <vt:lpstr>全熱交換器</vt:lpstr>
      <vt:lpstr>空調の省エネ制御</vt:lpstr>
      <vt:lpstr>照明器具</vt:lpstr>
      <vt:lpstr>誘導灯</vt:lpstr>
      <vt:lpstr>変圧器</vt:lpstr>
      <vt:lpstr>照明の省エネ制御</vt:lpstr>
      <vt:lpstr>EVの省エネ制御</vt:lpstr>
      <vt:lpstr>BEMS</vt:lpstr>
      <vt:lpstr>太陽光発電</vt:lpstr>
      <vt:lpstr>遮熱断熱</vt:lpstr>
      <vt:lpstr>その他</vt:lpstr>
      <vt:lpstr>共用部LED化</vt:lpstr>
      <vt:lpstr>BEMS!Print_Area</vt:lpstr>
      <vt:lpstr>EVの省エネ制御!Print_Area</vt:lpstr>
      <vt:lpstr>Pの変流量制御!Print_Area</vt:lpstr>
      <vt:lpstr>その他!Print_Area</vt:lpstr>
      <vt:lpstr>ﾊﾟｯｹｰｼﾞ形!Print_Area</vt:lpstr>
      <vt:lpstr>共用部LED化!Print_Area</vt:lpstr>
      <vt:lpstr>空調の省エネ制御!Print_Area</vt:lpstr>
      <vt:lpstr>空調機!Print_Area</vt:lpstr>
      <vt:lpstr>空調用P!Print_Area</vt:lpstr>
      <vt:lpstr>遮熱断熱!Print_Area</vt:lpstr>
      <vt:lpstr>照明の省エネ制御!Print_Area</vt:lpstr>
      <vt:lpstr>照明器具!Print_Area</vt:lpstr>
      <vt:lpstr>全熱交換器!Print_Area</vt:lpstr>
      <vt:lpstr>太陽光発電!Print_Area</vt:lpstr>
      <vt:lpstr>調査費!Print_Area</vt:lpstr>
      <vt:lpstr>内訳明細集計表!Print_Area</vt:lpstr>
      <vt:lpstr>熱源機器!Print_Area</vt:lpstr>
      <vt:lpstr>変圧器!Print_Area</vt:lpstr>
      <vt:lpstr>誘導灯!Print_Area</vt:lpstr>
      <vt:lpstr>冷却塔!Print_Area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大須賀 久人</dc:creator>
  <cp:lastModifiedBy>tokyokankyo</cp:lastModifiedBy>
  <cp:lastPrinted>2017-06-07T00:04:36Z</cp:lastPrinted>
  <dcterms:created xsi:type="dcterms:W3CDTF">2016-09-23T03:52:34Z</dcterms:created>
  <dcterms:modified xsi:type="dcterms:W3CDTF">2018-04-11T00:29:48Z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