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40" yWindow="-90" windowWidth="14655" windowHeight="8805" tabRatio="741" activeTab="2"/>
  </bookViews>
  <sheets>
    <sheet name="説明書" sheetId="4" r:id="rId1"/>
    <sheet name="用紙（項目少）" sheetId="12" r:id="rId2"/>
    <sheet name="用紙（項目多）" sheetId="8" r:id="rId3"/>
    <sheet name="記載要領" sheetId="14" r:id="rId4"/>
  </sheets>
  <definedNames>
    <definedName name="_xlnm.Print_Area" localSheetId="3">記載要領!$A$2:$I$120</definedName>
    <definedName name="_xlnm.Print_Area" localSheetId="1">'用紙（項目少）'!$A$2:$I$59</definedName>
    <definedName name="_xlnm.Print_Area" localSheetId="2">'用紙（項目多）'!$A$2:$I$121</definedName>
  </definedNames>
  <calcPr calcId="145621"/>
</workbook>
</file>

<file path=xl/calcChain.xml><?xml version="1.0" encoding="utf-8"?>
<calcChain xmlns="http://schemas.openxmlformats.org/spreadsheetml/2006/main">
  <c r="F114" i="8" l="1"/>
  <c r="F52" i="12"/>
  <c r="H37" i="12" l="1"/>
  <c r="D53" i="12"/>
  <c r="C65" i="8" l="1"/>
  <c r="H28" i="14"/>
  <c r="F24" i="14"/>
  <c r="F113" i="14"/>
  <c r="F112" i="14"/>
  <c r="F111" i="14"/>
  <c r="F108" i="14" s="1"/>
  <c r="F110" i="14"/>
  <c r="F109" i="14"/>
  <c r="F107" i="14"/>
  <c r="F106" i="14"/>
  <c r="F105" i="14"/>
  <c r="F104" i="14"/>
  <c r="F103" i="14"/>
  <c r="F102" i="14"/>
  <c r="F101" i="14"/>
  <c r="F100" i="14"/>
  <c r="F99" i="14"/>
  <c r="F98" i="14" s="1"/>
  <c r="F94" i="14"/>
  <c r="F93" i="14"/>
  <c r="F92" i="14"/>
  <c r="F91" i="14"/>
  <c r="F90" i="14" s="1"/>
  <c r="H90" i="14" s="1"/>
  <c r="F89" i="14"/>
  <c r="F88" i="14"/>
  <c r="F87" i="14"/>
  <c r="F86" i="14"/>
  <c r="F85" i="14" s="1"/>
  <c r="H85" i="14" s="1"/>
  <c r="F84" i="14"/>
  <c r="F83" i="14"/>
  <c r="F82" i="14"/>
  <c r="F80" i="14"/>
  <c r="H80" i="14" s="1"/>
  <c r="F81" i="14"/>
  <c r="F79" i="14"/>
  <c r="F78" i="14"/>
  <c r="F77" i="14"/>
  <c r="F76" i="14"/>
  <c r="F75" i="14"/>
  <c r="F74" i="14"/>
  <c r="F73" i="14"/>
  <c r="F72" i="14"/>
  <c r="F70" i="14" s="1"/>
  <c r="H70" i="14" s="1"/>
  <c r="F71" i="14"/>
  <c r="C65" i="14"/>
  <c r="A65" i="14"/>
  <c r="A64" i="14"/>
  <c r="F62" i="14"/>
  <c r="F61" i="14"/>
  <c r="F60" i="14"/>
  <c r="F59" i="14"/>
  <c r="F58" i="14"/>
  <c r="F56" i="14"/>
  <c r="H56" i="14" s="1"/>
  <c r="F57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0" i="14" s="1"/>
  <c r="H40" i="14" s="1"/>
  <c r="F41" i="14"/>
  <c r="F39" i="14"/>
  <c r="F38" i="14"/>
  <c r="F37" i="14"/>
  <c r="F36" i="14"/>
  <c r="F35" i="14"/>
  <c r="F34" i="14"/>
  <c r="F33" i="14"/>
  <c r="F32" i="14"/>
  <c r="F31" i="14"/>
  <c r="F29" i="14" s="1"/>
  <c r="H29" i="14" s="1"/>
  <c r="F30" i="14"/>
  <c r="F27" i="14"/>
  <c r="F26" i="14"/>
  <c r="F25" i="14"/>
  <c r="F23" i="14"/>
  <c r="F22" i="14"/>
  <c r="F21" i="14"/>
  <c r="F20" i="14"/>
  <c r="F19" i="14" s="1"/>
  <c r="F18" i="14"/>
  <c r="F17" i="14"/>
  <c r="F16" i="14"/>
  <c r="F15" i="14"/>
  <c r="F14" i="14"/>
  <c r="F13" i="14"/>
  <c r="F12" i="14"/>
  <c r="F11" i="14"/>
  <c r="F10" i="14"/>
  <c r="F9" i="14"/>
  <c r="F8" i="14" s="1"/>
  <c r="F24" i="12"/>
  <c r="I95" i="8"/>
  <c r="F46" i="12"/>
  <c r="F47" i="12"/>
  <c r="F48" i="12"/>
  <c r="F49" i="12"/>
  <c r="F50" i="12"/>
  <c r="F51" i="12"/>
  <c r="F45" i="12"/>
  <c r="F44" i="12"/>
  <c r="F43" i="12"/>
  <c r="F42" i="12"/>
  <c r="F40" i="12" s="1"/>
  <c r="F41" i="12"/>
  <c r="F36" i="12"/>
  <c r="F35" i="12"/>
  <c r="F34" i="12"/>
  <c r="F33" i="12"/>
  <c r="F32" i="12"/>
  <c r="F31" i="12"/>
  <c r="F30" i="12"/>
  <c r="F29" i="12" s="1"/>
  <c r="H29" i="12" s="1"/>
  <c r="F27" i="12"/>
  <c r="F26" i="12"/>
  <c r="F25" i="12"/>
  <c r="F23" i="12"/>
  <c r="F22" i="12"/>
  <c r="F21" i="12"/>
  <c r="F19" i="12" s="1"/>
  <c r="H19" i="12" s="1"/>
  <c r="F20" i="12"/>
  <c r="F18" i="12"/>
  <c r="F17" i="12"/>
  <c r="F16" i="12"/>
  <c r="F15" i="12"/>
  <c r="F14" i="12"/>
  <c r="F13" i="12"/>
  <c r="F12" i="12"/>
  <c r="F11" i="12"/>
  <c r="F8" i="12"/>
  <c r="H8" i="12" s="1"/>
  <c r="F10" i="12"/>
  <c r="F9" i="12"/>
  <c r="F74" i="8"/>
  <c r="F75" i="8"/>
  <c r="F76" i="8"/>
  <c r="F77" i="8"/>
  <c r="F78" i="8"/>
  <c r="F79" i="8"/>
  <c r="F102" i="8"/>
  <c r="F103" i="8"/>
  <c r="F104" i="8"/>
  <c r="F105" i="8"/>
  <c r="F106" i="8"/>
  <c r="F107" i="8"/>
  <c r="F20" i="8"/>
  <c r="F9" i="8"/>
  <c r="F41" i="8"/>
  <c r="F110" i="8"/>
  <c r="F111" i="8"/>
  <c r="F112" i="8"/>
  <c r="F113" i="8"/>
  <c r="F101" i="8"/>
  <c r="F109" i="8"/>
  <c r="F100" i="8"/>
  <c r="F99" i="8"/>
  <c r="F98" i="8" s="1"/>
  <c r="F94" i="8"/>
  <c r="F93" i="8"/>
  <c r="F92" i="8"/>
  <c r="F91" i="8"/>
  <c r="F89" i="8"/>
  <c r="F88" i="8"/>
  <c r="F87" i="8"/>
  <c r="F85" i="8"/>
  <c r="H85" i="8" s="1"/>
  <c r="F86" i="8"/>
  <c r="F84" i="8"/>
  <c r="F83" i="8"/>
  <c r="F82" i="8"/>
  <c r="F81" i="8"/>
  <c r="F72" i="8"/>
  <c r="F73" i="8"/>
  <c r="F71" i="8"/>
  <c r="A64" i="8"/>
  <c r="A65" i="8"/>
  <c r="F62" i="8"/>
  <c r="F58" i="8"/>
  <c r="F59" i="8"/>
  <c r="F60" i="8"/>
  <c r="F61" i="8"/>
  <c r="F57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31" i="8"/>
  <c r="F32" i="8"/>
  <c r="F33" i="8"/>
  <c r="F34" i="8"/>
  <c r="F35" i="8"/>
  <c r="F36" i="8"/>
  <c r="F37" i="8"/>
  <c r="F38" i="8"/>
  <c r="F39" i="8"/>
  <c r="F30" i="8"/>
  <c r="F21" i="8"/>
  <c r="F22" i="8"/>
  <c r="F23" i="8"/>
  <c r="F24" i="8"/>
  <c r="F25" i="8"/>
  <c r="F26" i="8"/>
  <c r="F27" i="8"/>
  <c r="F10" i="8"/>
  <c r="F11" i="8"/>
  <c r="F12" i="8"/>
  <c r="F13" i="8"/>
  <c r="F14" i="8"/>
  <c r="F15" i="8"/>
  <c r="F16" i="8"/>
  <c r="F17" i="8"/>
  <c r="F18" i="8"/>
  <c r="F90" i="8" l="1"/>
  <c r="H90" i="8" s="1"/>
  <c r="F70" i="8"/>
  <c r="H70" i="8" s="1"/>
  <c r="F29" i="8"/>
  <c r="H29" i="8" s="1"/>
  <c r="F40" i="8"/>
  <c r="H40" i="8" s="1"/>
  <c r="F56" i="8"/>
  <c r="H56" i="8" s="1"/>
  <c r="F108" i="8"/>
  <c r="F8" i="8"/>
  <c r="F19" i="8"/>
  <c r="H19" i="8" s="1"/>
  <c r="F80" i="8"/>
  <c r="H80" i="8" s="1"/>
  <c r="H8" i="8"/>
  <c r="I37" i="12"/>
  <c r="H38" i="12"/>
  <c r="H39" i="12" s="1"/>
  <c r="F95" i="14"/>
  <c r="D115" i="14" s="1"/>
  <c r="H8" i="14"/>
  <c r="H95" i="14" s="1"/>
  <c r="F114" i="14"/>
  <c r="F37" i="12"/>
  <c r="H95" i="8" l="1"/>
  <c r="H96" i="8" s="1"/>
  <c r="H97" i="8" s="1"/>
  <c r="F95" i="8"/>
  <c r="D115" i="8" s="1"/>
  <c r="D116" i="8" s="1"/>
  <c r="D118" i="8" s="1"/>
  <c r="I95" i="14"/>
  <c r="H96" i="14"/>
  <c r="H97" i="14" s="1"/>
  <c r="D54" i="12"/>
  <c r="D56" i="12" s="1"/>
  <c r="D116" i="14"/>
  <c r="D118" i="14" s="1"/>
</calcChain>
</file>

<file path=xl/comments1.xml><?xml version="1.0" encoding="utf-8"?>
<comments xmlns="http://schemas.openxmlformats.org/spreadsheetml/2006/main">
  <authors>
    <author>FJ-USER</author>
  </authors>
  <commentList>
    <comment ref="D11" authorId="0">
      <text>
        <r>
          <rPr>
            <sz val="9"/>
            <color indexed="81"/>
            <rFont val="ＭＳ Ｐゴシック"/>
            <family val="3"/>
            <charset val="128"/>
          </rPr>
          <t>単価の表示は、小数点以下1桁のみのですが、</t>
        </r>
        <r>
          <rPr>
            <b/>
            <sz val="9"/>
            <color indexed="81"/>
            <rFont val="ＭＳ Ｐゴシック"/>
            <family val="3"/>
            <charset val="128"/>
          </rPr>
          <t>入力は、小数点以下3桁（円単位）まで入力してください。</t>
        </r>
      </text>
    </comment>
    <comment ref="D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見積書の金額と整合性が取れるようにしてください。</t>
        </r>
      </text>
    </comment>
    <comment ref="E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本内訳書では一式計上していても、業者見積書には詳細が記載されていることが必要です。</t>
        </r>
      </text>
    </comment>
    <comment ref="D59" authorId="0">
      <text>
        <r>
          <rPr>
            <b/>
            <sz val="9"/>
            <color indexed="81"/>
            <rFont val="ＭＳ Ｐゴシック"/>
            <family val="3"/>
            <charset val="128"/>
          </rPr>
          <t>見積書の金額と整合性が取れるようにしてください。</t>
        </r>
      </text>
    </comment>
    <comment ref="E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本内訳書では一式計上していても、業者見積書には詳細が記載されていることが必要です。</t>
        </r>
      </text>
    </comment>
  </commentList>
</comments>
</file>

<file path=xl/sharedStrings.xml><?xml version="1.0" encoding="utf-8"?>
<sst xmlns="http://schemas.openxmlformats.org/spreadsheetml/2006/main" count="262" uniqueCount="130">
  <si>
    <t>設備区分</t>
    <rPh sb="0" eb="2">
      <t>セツビ</t>
    </rPh>
    <rPh sb="2" eb="4">
      <t>クブン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</si>
  <si>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</si>
  <si>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</si>
  <si>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助成対象設備</t>
    <rPh sb="0" eb="2">
      <t>ジョセイ</t>
    </rPh>
    <rPh sb="2" eb="4">
      <t>タイショウ</t>
    </rPh>
    <rPh sb="4" eb="6">
      <t>セツビ</t>
    </rPh>
    <phoneticPr fontId="4"/>
  </si>
  <si>
    <t>－</t>
  </si>
  <si>
    <r>
      <rPr>
        <sz val="10.5"/>
        <color indexed="8"/>
        <rFont val="ＭＳ Ｐ明朝"/>
        <family val="1"/>
        <charset val="128"/>
      </rPr>
      <t>注</t>
    </r>
    <r>
      <rPr>
        <sz val="10.5"/>
        <color indexed="8"/>
        <rFont val="Century"/>
        <family val="1"/>
      </rPr>
      <t>-2</t>
    </r>
    <r>
      <rPr>
        <sz val="10.5"/>
        <color indexed="8"/>
        <rFont val="ＭＳ Ｐ明朝"/>
        <family val="1"/>
        <charset val="128"/>
      </rPr>
      <t>）</t>
    </r>
    <r>
      <rPr>
        <sz val="10.5"/>
        <color indexed="62"/>
        <rFont val="ＭＳ Ｐ明朝"/>
        <family val="1"/>
        <charset val="128"/>
      </rPr>
      <t>水色</t>
    </r>
    <r>
      <rPr>
        <sz val="10.5"/>
        <color indexed="8"/>
        <rFont val="ＭＳ Ｐ明朝"/>
        <family val="1"/>
        <charset val="128"/>
      </rPr>
      <t>で着色した部分に工事名や機器名を記入下さい。　</t>
    </r>
    <rPh sb="0" eb="1">
      <t>チュウ</t>
    </rPh>
    <phoneticPr fontId="4"/>
  </si>
  <si>
    <r>
      <rPr>
        <sz val="10.5"/>
        <color indexed="8"/>
        <rFont val="ＭＳ Ｐ明朝"/>
        <family val="1"/>
        <charset val="128"/>
      </rPr>
      <t>注</t>
    </r>
    <r>
      <rPr>
        <sz val="10.5"/>
        <color indexed="8"/>
        <rFont val="Century"/>
        <family val="1"/>
      </rPr>
      <t>-4</t>
    </r>
    <r>
      <rPr>
        <sz val="10.5"/>
        <color indexed="8"/>
        <rFont val="ＭＳ Ｐ明朝"/>
        <family val="1"/>
        <charset val="128"/>
      </rPr>
      <t>）着色していない部分は保護を掛けていますので、修正できません。</t>
    </r>
    <rPh sb="0" eb="1">
      <t>チュウ</t>
    </rPh>
    <rPh sb="4" eb="6">
      <t>チャクショク</t>
    </rPh>
    <rPh sb="11" eb="13">
      <t>ブブン</t>
    </rPh>
    <rPh sb="14" eb="16">
      <t>ホゴ</t>
    </rPh>
    <rPh sb="17" eb="18">
      <t>カ</t>
    </rPh>
    <rPh sb="26" eb="28">
      <t>シュウセイ</t>
    </rPh>
    <phoneticPr fontId="4"/>
  </si>
  <si>
    <t>助成対象外設備</t>
    <rPh sb="0" eb="2">
      <t>ジョセイ</t>
    </rPh>
    <rPh sb="2" eb="4">
      <t>タイショウ</t>
    </rPh>
    <rPh sb="4" eb="5">
      <t>ガイ</t>
    </rPh>
    <rPh sb="5" eb="7">
      <t>セツビ</t>
    </rPh>
    <phoneticPr fontId="4"/>
  </si>
  <si>
    <t>（助成事業に要する経費）</t>
    <rPh sb="1" eb="3">
      <t>ジョセイ</t>
    </rPh>
    <rPh sb="3" eb="5">
      <t>ジギョウ</t>
    </rPh>
    <rPh sb="6" eb="7">
      <t>ヨウ</t>
    </rPh>
    <rPh sb="9" eb="11">
      <t>ケイヒ</t>
    </rPh>
    <phoneticPr fontId="4"/>
  </si>
  <si>
    <r>
      <rPr>
        <sz val="10.5"/>
        <color indexed="8"/>
        <rFont val="ＭＳ Ｐ明朝"/>
        <family val="1"/>
        <charset val="128"/>
      </rPr>
      <t>注</t>
    </r>
    <r>
      <rPr>
        <sz val="10.5"/>
        <color indexed="8"/>
        <rFont val="Century"/>
        <family val="1"/>
      </rPr>
      <t>-3</t>
    </r>
    <r>
      <rPr>
        <sz val="10.5"/>
        <color indexed="8"/>
        <rFont val="ＭＳ Ｐ明朝"/>
        <family val="1"/>
        <charset val="128"/>
      </rPr>
      <t>）また</t>
    </r>
    <r>
      <rPr>
        <sz val="10.5"/>
        <color indexed="13"/>
        <rFont val="ＭＳ Ｐ明朝"/>
        <family val="1"/>
        <charset val="128"/>
      </rPr>
      <t>黄色</t>
    </r>
    <r>
      <rPr>
        <sz val="10.5"/>
        <color indexed="8"/>
        <rFont val="ＭＳ Ｐ明朝"/>
        <family val="1"/>
        <charset val="128"/>
      </rPr>
      <t>で着色した部分に単価・数良及び工事費を記載下さい。</t>
    </r>
    <rPh sb="0" eb="1">
      <t>チュウ</t>
    </rPh>
    <phoneticPr fontId="4"/>
  </si>
  <si>
    <t>助成対象</t>
    <rPh sb="0" eb="2">
      <t>ジョセイ</t>
    </rPh>
    <rPh sb="2" eb="4">
      <t>タイショウ</t>
    </rPh>
    <phoneticPr fontId="4"/>
  </si>
  <si>
    <t>①助成事業に要する経費　　
（千円）</t>
    <rPh sb="1" eb="3">
      <t>ジョセイ</t>
    </rPh>
    <rPh sb="3" eb="5">
      <t>ジギョウ</t>
    </rPh>
    <rPh sb="6" eb="7">
      <t>ヨウ</t>
    </rPh>
    <rPh sb="9" eb="11">
      <t>ケイヒ</t>
    </rPh>
    <rPh sb="15" eb="16">
      <t>セン</t>
    </rPh>
    <rPh sb="16" eb="17">
      <t>エン</t>
    </rPh>
    <phoneticPr fontId="4"/>
  </si>
  <si>
    <t>経費</t>
    <rPh sb="0" eb="2">
      <t>ケイヒ</t>
    </rPh>
    <phoneticPr fontId="4"/>
  </si>
  <si>
    <t>事業者名</t>
    <rPh sb="0" eb="3">
      <t>ジギョウシャ</t>
    </rPh>
    <rPh sb="3" eb="4">
      <t>ナ</t>
    </rPh>
    <phoneticPr fontId="11"/>
  </si>
  <si>
    <t>⑨合計</t>
    <rPh sb="1" eb="3">
      <t>ゴウケイ</t>
    </rPh>
    <phoneticPr fontId="11"/>
  </si>
  <si>
    <t>⑪交付申請額
（⑩－本助成金以外の助成金又は給付金の額の合計（④の合計）</t>
    <rPh sb="1" eb="3">
      <t>コウフ</t>
    </rPh>
    <rPh sb="3" eb="6">
      <t>シンセイガク</t>
    </rPh>
    <rPh sb="10" eb="11">
      <t>ホン</t>
    </rPh>
    <rPh sb="11" eb="14">
      <t>ジョセイキン</t>
    </rPh>
    <rPh sb="14" eb="16">
      <t>イガイ</t>
    </rPh>
    <rPh sb="17" eb="20">
      <t>ジョセイキン</t>
    </rPh>
    <rPh sb="20" eb="21">
      <t>マタ</t>
    </rPh>
    <rPh sb="22" eb="25">
      <t>キュウフキン</t>
    </rPh>
    <rPh sb="26" eb="27">
      <t>ガク</t>
    </rPh>
    <rPh sb="28" eb="30">
      <t>ゴウケイ</t>
    </rPh>
    <rPh sb="33" eb="35">
      <t>ゴウケイ</t>
    </rPh>
    <phoneticPr fontId="11"/>
  </si>
  <si>
    <t>千円</t>
    <rPh sb="0" eb="2">
      <t>センエン</t>
    </rPh>
    <phoneticPr fontId="11"/>
  </si>
  <si>
    <t>－</t>
    <phoneticPr fontId="11"/>
  </si>
  <si>
    <t>総工事合計</t>
    <rPh sb="0" eb="1">
      <t>ソウ</t>
    </rPh>
    <rPh sb="1" eb="3">
      <t>コウジ</t>
    </rPh>
    <rPh sb="3" eb="5">
      <t>ゴウケイ</t>
    </rPh>
    <phoneticPr fontId="4"/>
  </si>
  <si>
    <t>③助成
対象
経費
（千円）</t>
    <rPh sb="1" eb="3">
      <t>ジョセイ</t>
    </rPh>
    <rPh sb="4" eb="6">
      <t>タイショウ</t>
    </rPh>
    <rPh sb="7" eb="9">
      <t>ケイヒ</t>
    </rPh>
    <rPh sb="11" eb="13">
      <t>センエン</t>
    </rPh>
    <phoneticPr fontId="4"/>
  </si>
  <si>
    <r>
      <rPr>
        <sz val="10.5"/>
        <color indexed="8"/>
        <rFont val="ＭＳ Ｐ明朝"/>
        <family val="1"/>
        <charset val="128"/>
      </rPr>
      <t>注</t>
    </r>
    <r>
      <rPr>
        <sz val="10.5"/>
        <color indexed="8"/>
        <rFont val="Century"/>
        <family val="1"/>
      </rPr>
      <t>-1</t>
    </r>
    <r>
      <rPr>
        <sz val="10.5"/>
        <color indexed="8"/>
        <rFont val="ＭＳ Ｐ明朝"/>
        <family val="1"/>
        <charset val="128"/>
      </rPr>
      <t>）</t>
    </r>
    <r>
      <rPr>
        <sz val="10.5"/>
        <color indexed="11"/>
        <rFont val="ＭＳ Ｐ明朝"/>
        <family val="1"/>
        <charset val="128"/>
      </rPr>
      <t>黄緑色</t>
    </r>
    <r>
      <rPr>
        <sz val="10.5"/>
        <color indexed="8"/>
        <rFont val="ＭＳ Ｐ明朝"/>
        <family val="1"/>
        <charset val="128"/>
      </rPr>
      <t>で着色した部分に『助成事業実施計画書その4』に記載された非義務的電源割合を記入してください。</t>
    </r>
    <rPh sb="0" eb="1">
      <t>チュウ</t>
    </rPh>
    <rPh sb="16" eb="18">
      <t>ジョセイ</t>
    </rPh>
    <rPh sb="18" eb="20">
      <t>ジギョウ</t>
    </rPh>
    <rPh sb="20" eb="22">
      <t>ジッシ</t>
    </rPh>
    <rPh sb="22" eb="25">
      <t>ケイカクショ</t>
    </rPh>
    <rPh sb="30" eb="32">
      <t>キサイ</t>
    </rPh>
    <rPh sb="35" eb="36">
      <t>ヒ</t>
    </rPh>
    <rPh sb="36" eb="39">
      <t>ギムテキ</t>
    </rPh>
    <rPh sb="39" eb="41">
      <t>デンゲン</t>
    </rPh>
    <rPh sb="41" eb="43">
      <t>ワリアイ</t>
    </rPh>
    <rPh sb="44" eb="46">
      <t>キニュウ</t>
    </rPh>
    <phoneticPr fontId="4"/>
  </si>
  <si>
    <t>⑩助成対象経費合計額（③の合計）×1/2</t>
    <rPh sb="1" eb="3">
      <t>ジョセイ</t>
    </rPh>
    <rPh sb="3" eb="5">
      <t>タイショウ</t>
    </rPh>
    <rPh sb="5" eb="7">
      <t>ケイヒ</t>
    </rPh>
    <rPh sb="7" eb="9">
      <t>ゴウケイ</t>
    </rPh>
    <rPh sb="9" eb="10">
      <t>ガク</t>
    </rPh>
    <rPh sb="13" eb="15">
      <t>ゴウケイ</t>
    </rPh>
    <phoneticPr fontId="11"/>
  </si>
  <si>
    <t>⑪交付申請額（助成対象経費の1/2が限度額）
（⑩－本助成金以外の助成金又は給付金の額の合計（④の合計）</t>
    <rPh sb="1" eb="3">
      <t>コウフ</t>
    </rPh>
    <rPh sb="3" eb="6">
      <t>シンセイガク</t>
    </rPh>
    <rPh sb="7" eb="9">
      <t>ジョセイ</t>
    </rPh>
    <rPh sb="9" eb="11">
      <t>タイショウ</t>
    </rPh>
    <rPh sb="11" eb="13">
      <t>ケイヒ</t>
    </rPh>
    <rPh sb="18" eb="20">
      <t>ゲンド</t>
    </rPh>
    <rPh sb="20" eb="21">
      <t>ガク</t>
    </rPh>
    <rPh sb="26" eb="27">
      <t>ホン</t>
    </rPh>
    <rPh sb="27" eb="30">
      <t>ジョセイキン</t>
    </rPh>
    <rPh sb="30" eb="32">
      <t>イガイ</t>
    </rPh>
    <rPh sb="33" eb="36">
      <t>ジョセイキン</t>
    </rPh>
    <rPh sb="36" eb="37">
      <t>マタ</t>
    </rPh>
    <rPh sb="38" eb="41">
      <t>キュウフキン</t>
    </rPh>
    <rPh sb="42" eb="43">
      <t>ガク</t>
    </rPh>
    <rPh sb="44" eb="46">
      <t>ゴウケイ</t>
    </rPh>
    <rPh sb="49" eb="51">
      <t>ゴウケイ</t>
    </rPh>
    <phoneticPr fontId="11"/>
  </si>
  <si>
    <t>Version</t>
    <phoneticPr fontId="11"/>
  </si>
  <si>
    <t>（注）⑩の額が実施要綱第4条の第1項（5）に定める助成金額の限度額を超える時は、限度額を記入すること。</t>
    <rPh sb="1" eb="2">
      <t>チュウ</t>
    </rPh>
    <rPh sb="5" eb="6">
      <t>ガク</t>
    </rPh>
    <rPh sb="7" eb="9">
      <t>ジッシ</t>
    </rPh>
    <rPh sb="9" eb="11">
      <t>ヨウコウ</t>
    </rPh>
    <rPh sb="11" eb="12">
      <t>ダイ</t>
    </rPh>
    <rPh sb="13" eb="14">
      <t>ジョウ</t>
    </rPh>
    <rPh sb="15" eb="16">
      <t>ダイ</t>
    </rPh>
    <rPh sb="17" eb="18">
      <t>コウ</t>
    </rPh>
    <rPh sb="22" eb="23">
      <t>サダ</t>
    </rPh>
    <rPh sb="25" eb="27">
      <t>ジョセイ</t>
    </rPh>
    <rPh sb="27" eb="29">
      <t>キンガク</t>
    </rPh>
    <rPh sb="30" eb="32">
      <t>ゲンド</t>
    </rPh>
    <rPh sb="32" eb="33">
      <t>ガク</t>
    </rPh>
    <rPh sb="34" eb="35">
      <t>コ</t>
    </rPh>
    <rPh sb="37" eb="38">
      <t>トキ</t>
    </rPh>
    <rPh sb="40" eb="42">
      <t>ゲンド</t>
    </rPh>
    <rPh sb="42" eb="43">
      <t>ガク</t>
    </rPh>
    <rPh sb="44" eb="46">
      <t>キニュウ</t>
    </rPh>
    <phoneticPr fontId="4"/>
  </si>
  <si>
    <t>消費税率：</t>
    <rPh sb="0" eb="3">
      <t>ショウヒゼイ</t>
    </rPh>
    <rPh sb="3" eb="4">
      <t>リツ</t>
    </rPh>
    <phoneticPr fontId="17"/>
  </si>
  <si>
    <t>％</t>
    <phoneticPr fontId="17"/>
  </si>
  <si>
    <t>＜全般＞</t>
    <rPh sb="1" eb="3">
      <t>ゼンパン</t>
    </rPh>
    <phoneticPr fontId="4"/>
  </si>
  <si>
    <t>　項目数が不足する場合は、クール・ネット東京のヘルプデスクにお問い合わせください。</t>
    <rPh sb="1" eb="4">
      <t>コウモクスウ</t>
    </rPh>
    <rPh sb="5" eb="7">
      <t>フソク</t>
    </rPh>
    <rPh sb="9" eb="11">
      <t>バアイ</t>
    </rPh>
    <rPh sb="20" eb="22">
      <t>トウキョウ</t>
    </rPh>
    <rPh sb="31" eb="32">
      <t>ト</t>
    </rPh>
    <rPh sb="33" eb="34">
      <t>ア</t>
    </rPh>
    <phoneticPr fontId="4"/>
  </si>
  <si>
    <t>＜個別＞</t>
    <rPh sb="1" eb="3">
      <t>コベツ</t>
    </rPh>
    <phoneticPr fontId="4"/>
  </si>
  <si>
    <t>1.消費税率を、J1のセルに入力してください。</t>
    <rPh sb="2" eb="5">
      <t>ショウヒゼイ</t>
    </rPh>
    <rPh sb="5" eb="6">
      <t>リツ</t>
    </rPh>
    <rPh sb="14" eb="16">
      <t>ニュウリョク</t>
    </rPh>
    <phoneticPr fontId="4"/>
  </si>
  <si>
    <t>2.設備区分（水色部分）には、改善対策名を記載して頂きます。</t>
    <rPh sb="2" eb="4">
      <t>セツビ</t>
    </rPh>
    <rPh sb="4" eb="6">
      <t>クブン</t>
    </rPh>
    <rPh sb="7" eb="9">
      <t>ミズイロ</t>
    </rPh>
    <rPh sb="9" eb="11">
      <t>ブブン</t>
    </rPh>
    <rPh sb="15" eb="17">
      <t>カイゼン</t>
    </rPh>
    <rPh sb="17" eb="19">
      <t>タイサク</t>
    </rPh>
    <rPh sb="19" eb="20">
      <t>ナ</t>
    </rPh>
    <rPh sb="21" eb="23">
      <t>キサイ</t>
    </rPh>
    <rPh sb="25" eb="26">
      <t>イタダ</t>
    </rPh>
    <phoneticPr fontId="4"/>
  </si>
  <si>
    <t>　また、小項目には、機器（仕様・型番明記）・付属品・工事費及び工事に直接係る諸経費も記入すること。</t>
    <rPh sb="4" eb="5">
      <t>ショウ</t>
    </rPh>
    <rPh sb="5" eb="7">
      <t>コウモク</t>
    </rPh>
    <rPh sb="10" eb="12">
      <t>キキ</t>
    </rPh>
    <rPh sb="13" eb="15">
      <t>シヨウ</t>
    </rPh>
    <rPh sb="16" eb="18">
      <t>カタバン</t>
    </rPh>
    <rPh sb="18" eb="20">
      <t>メイキ</t>
    </rPh>
    <rPh sb="22" eb="24">
      <t>フゾク</t>
    </rPh>
    <rPh sb="24" eb="25">
      <t>ヒン</t>
    </rPh>
    <rPh sb="26" eb="28">
      <t>コウジ</t>
    </rPh>
    <rPh sb="29" eb="30">
      <t>オヨ</t>
    </rPh>
    <rPh sb="31" eb="33">
      <t>コウジ</t>
    </rPh>
    <rPh sb="34" eb="36">
      <t>チョクセツ</t>
    </rPh>
    <rPh sb="36" eb="37">
      <t>カカワ</t>
    </rPh>
    <rPh sb="38" eb="41">
      <t>ショケイヒ</t>
    </rPh>
    <rPh sb="42" eb="44">
      <t>キニュウ</t>
    </rPh>
    <phoneticPr fontId="4"/>
  </si>
  <si>
    <t>3.単価は、千円単位での入力ですが、小数点以下3桁まで入力してください。</t>
    <rPh sb="2" eb="4">
      <t>タンカ</t>
    </rPh>
    <rPh sb="6" eb="8">
      <t>センエン</t>
    </rPh>
    <rPh sb="8" eb="10">
      <t>タンイ</t>
    </rPh>
    <rPh sb="12" eb="14">
      <t>ニュウリョク</t>
    </rPh>
    <rPh sb="18" eb="21">
      <t>ショウスウテン</t>
    </rPh>
    <rPh sb="21" eb="23">
      <t>イカ</t>
    </rPh>
    <rPh sb="24" eb="25">
      <t>ケタ</t>
    </rPh>
    <rPh sb="27" eb="29">
      <t>ニュウリョク</t>
    </rPh>
    <phoneticPr fontId="4"/>
  </si>
  <si>
    <t>4.数量は、整数で入力してください。</t>
    <rPh sb="2" eb="3">
      <t>スウ</t>
    </rPh>
    <rPh sb="3" eb="4">
      <t>リョウ</t>
    </rPh>
    <rPh sb="6" eb="8">
      <t>セイスウ</t>
    </rPh>
    <rPh sb="9" eb="11">
      <t>ニュウリョク</t>
    </rPh>
    <phoneticPr fontId="4"/>
  </si>
  <si>
    <t>5.単価と数量を入力すると、機器費は自動計算され、千円単位（千円以下1桁）で表示されます。</t>
    <rPh sb="2" eb="4">
      <t>タンカ</t>
    </rPh>
    <rPh sb="5" eb="7">
      <t>スウリョウ</t>
    </rPh>
    <rPh sb="8" eb="10">
      <t>ニュウリョク</t>
    </rPh>
    <rPh sb="14" eb="16">
      <t>キキ</t>
    </rPh>
    <rPh sb="16" eb="17">
      <t>ヒ</t>
    </rPh>
    <rPh sb="18" eb="20">
      <t>ジドウ</t>
    </rPh>
    <rPh sb="20" eb="22">
      <t>ケイサン</t>
    </rPh>
    <rPh sb="25" eb="27">
      <t>センエン</t>
    </rPh>
    <rPh sb="27" eb="29">
      <t>タンイ</t>
    </rPh>
    <rPh sb="30" eb="32">
      <t>センエン</t>
    </rPh>
    <rPh sb="32" eb="34">
      <t>イカ</t>
    </rPh>
    <rPh sb="35" eb="36">
      <t>ケタ</t>
    </rPh>
    <rPh sb="38" eb="40">
      <t>ヒョウジ</t>
    </rPh>
    <phoneticPr fontId="4"/>
  </si>
  <si>
    <t>6.工事費は、千円単位で入力ですが、単価と同様に小数点以下3桁まで入力してください。</t>
    <rPh sb="2" eb="4">
      <t>コウジ</t>
    </rPh>
    <rPh sb="4" eb="5">
      <t>ヒ</t>
    </rPh>
    <rPh sb="7" eb="9">
      <t>センエン</t>
    </rPh>
    <rPh sb="9" eb="11">
      <t>タンイ</t>
    </rPh>
    <rPh sb="12" eb="14">
      <t>ニュウリョク</t>
    </rPh>
    <rPh sb="18" eb="20">
      <t>タンカ</t>
    </rPh>
    <rPh sb="21" eb="23">
      <t>ドウヨウ</t>
    </rPh>
    <rPh sb="24" eb="27">
      <t>ショウスウテン</t>
    </rPh>
    <rPh sb="27" eb="29">
      <t>イカ</t>
    </rPh>
    <rPh sb="30" eb="31">
      <t>ケタ</t>
    </rPh>
    <rPh sb="33" eb="35">
      <t>ニュウリョク</t>
    </rPh>
    <phoneticPr fontId="4"/>
  </si>
  <si>
    <t>7.本助成金以外の助成金又は給付金を受領する工事には、②の欄に○を記入し、受領対象外の工事には、×を入力してください。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2" eb="24">
      <t>コウジ</t>
    </rPh>
    <rPh sb="29" eb="30">
      <t>ラン</t>
    </rPh>
    <rPh sb="33" eb="35">
      <t>キニュウ</t>
    </rPh>
    <rPh sb="37" eb="39">
      <t>ジュリョウ</t>
    </rPh>
    <rPh sb="39" eb="41">
      <t>タイショウ</t>
    </rPh>
    <rPh sb="41" eb="42">
      <t>ガイ</t>
    </rPh>
    <rPh sb="43" eb="45">
      <t>コウジ</t>
    </rPh>
    <rPh sb="50" eb="52">
      <t>ニュウリョク</t>
    </rPh>
    <phoneticPr fontId="4"/>
  </si>
  <si>
    <t>8.助成対象経費は、設備区分の機器費＋工事費の合計を千円以下1桁を切り捨てて、千円単位で表示します。</t>
    <rPh sb="2" eb="4">
      <t>ジョセイ</t>
    </rPh>
    <rPh sb="4" eb="6">
      <t>タイショウ</t>
    </rPh>
    <rPh sb="6" eb="7">
      <t>ケイ</t>
    </rPh>
    <rPh sb="7" eb="8">
      <t>ヒ</t>
    </rPh>
    <rPh sb="10" eb="12">
      <t>セツビ</t>
    </rPh>
    <rPh sb="12" eb="14">
      <t>クブン</t>
    </rPh>
    <rPh sb="15" eb="17">
      <t>キキ</t>
    </rPh>
    <rPh sb="17" eb="18">
      <t>ヒ</t>
    </rPh>
    <rPh sb="19" eb="21">
      <t>コウジ</t>
    </rPh>
    <rPh sb="21" eb="22">
      <t>ヒ</t>
    </rPh>
    <rPh sb="23" eb="25">
      <t>ゴウケイ</t>
    </rPh>
    <rPh sb="26" eb="28">
      <t>センエン</t>
    </rPh>
    <rPh sb="28" eb="30">
      <t>イカ</t>
    </rPh>
    <rPh sb="31" eb="32">
      <t>ケタ</t>
    </rPh>
    <rPh sb="33" eb="34">
      <t>キ</t>
    </rPh>
    <rPh sb="35" eb="36">
      <t>ス</t>
    </rPh>
    <rPh sb="39" eb="41">
      <t>センエン</t>
    </rPh>
    <rPh sb="41" eb="43">
      <t>タンイ</t>
    </rPh>
    <rPh sb="44" eb="46">
      <t>ヒョウジ</t>
    </rPh>
    <phoneticPr fontId="4"/>
  </si>
  <si>
    <t>9.本助成金以外の助成金又は給付金を受領予定の場合は、助成総額を一番上の欄に記載してください。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0" eb="22">
      <t>ヨテイ</t>
    </rPh>
    <rPh sb="23" eb="25">
      <t>バアイ</t>
    </rPh>
    <rPh sb="27" eb="29">
      <t>ジョセイ</t>
    </rPh>
    <rPh sb="29" eb="31">
      <t>ソウガク</t>
    </rPh>
    <rPh sb="32" eb="34">
      <t>イチバン</t>
    </rPh>
    <rPh sb="34" eb="35">
      <t>ウエ</t>
    </rPh>
    <rPh sb="36" eb="37">
      <t>ラン</t>
    </rPh>
    <rPh sb="38" eb="40">
      <t>キサイ</t>
    </rPh>
    <phoneticPr fontId="4"/>
  </si>
  <si>
    <t>10.助成対象経費、交付申請額は自動計算されます。</t>
    <rPh sb="3" eb="5">
      <t>ジョセイ</t>
    </rPh>
    <rPh sb="5" eb="7">
      <t>タイショウ</t>
    </rPh>
    <rPh sb="7" eb="8">
      <t>ケイ</t>
    </rPh>
    <rPh sb="8" eb="9">
      <t>ヒ</t>
    </rPh>
    <rPh sb="10" eb="12">
      <t>コウフ</t>
    </rPh>
    <rPh sb="12" eb="14">
      <t>シンセイ</t>
    </rPh>
    <rPh sb="14" eb="15">
      <t>ガク</t>
    </rPh>
    <rPh sb="16" eb="18">
      <t>ジドウ</t>
    </rPh>
    <rPh sb="18" eb="20">
      <t>ケイサン</t>
    </rPh>
    <phoneticPr fontId="4"/>
  </si>
  <si>
    <t>←この項目に太陽光発電設備の費用を記入してください。</t>
    <rPh sb="3" eb="5">
      <t>コウモク</t>
    </rPh>
    <rPh sb="6" eb="9">
      <t>タイヨウコウ</t>
    </rPh>
    <rPh sb="9" eb="11">
      <t>ハツデン</t>
    </rPh>
    <rPh sb="11" eb="13">
      <t>セツビ</t>
    </rPh>
    <rPh sb="14" eb="16">
      <t>ヒヨウ</t>
    </rPh>
    <rPh sb="17" eb="19">
      <t>キニュウ</t>
    </rPh>
    <phoneticPr fontId="4"/>
  </si>
  <si>
    <t>←蓄電池は、別項目に記入してください。</t>
    <rPh sb="1" eb="4">
      <t>チクデンチ</t>
    </rPh>
    <rPh sb="6" eb="7">
      <t>ベツ</t>
    </rPh>
    <rPh sb="7" eb="9">
      <t>コウモク</t>
    </rPh>
    <rPh sb="10" eb="12">
      <t>キニュウ</t>
    </rPh>
    <phoneticPr fontId="4"/>
  </si>
  <si>
    <t>←小数点以下3位まで記入してください。</t>
    <rPh sb="1" eb="4">
      <t>ショウスウテン</t>
    </rPh>
    <rPh sb="4" eb="6">
      <t>イカ</t>
    </rPh>
    <rPh sb="7" eb="8">
      <t>イ</t>
    </rPh>
    <rPh sb="10" eb="12">
      <t>キニュウ</t>
    </rPh>
    <phoneticPr fontId="4"/>
  </si>
  <si>
    <t>太陽電池容量</t>
    <rPh sb="0" eb="2">
      <t>タイヨウ</t>
    </rPh>
    <rPh sb="2" eb="4">
      <t>デンチ</t>
    </rPh>
    <rPh sb="4" eb="6">
      <t>ヨウリョウ</t>
    </rPh>
    <phoneticPr fontId="17"/>
  </si>
  <si>
    <t>消費税率：</t>
    <rPh sb="0" eb="3">
      <t>ショウヒゼイ</t>
    </rPh>
    <rPh sb="3" eb="4">
      <t>リツ</t>
    </rPh>
    <phoneticPr fontId="4"/>
  </si>
  <si>
    <t>％</t>
    <phoneticPr fontId="4"/>
  </si>
  <si>
    <t>【記載例】</t>
    <rPh sb="1" eb="3">
      <t>キサイ</t>
    </rPh>
    <rPh sb="3" eb="4">
      <t>レイ</t>
    </rPh>
    <phoneticPr fontId="4"/>
  </si>
  <si>
    <t>事業者名</t>
    <rPh sb="0" eb="3">
      <t>ジギョウシャ</t>
    </rPh>
    <rPh sb="3" eb="4">
      <t>ナ</t>
    </rPh>
    <phoneticPr fontId="4"/>
  </si>
  <si>
    <t>ABCエスコ㈱　㈱○○リース</t>
    <phoneticPr fontId="4"/>
  </si>
  <si>
    <t>コジェネレーション設備</t>
    <rPh sb="9" eb="11">
      <t>セツビ</t>
    </rPh>
    <phoneticPr fontId="4"/>
  </si>
  <si>
    <t>機器（発電◎●kW・熱▲▽kW･燃料×●kW）</t>
    <rPh sb="0" eb="2">
      <t>キキ</t>
    </rPh>
    <rPh sb="3" eb="5">
      <t>ハツデン</t>
    </rPh>
    <rPh sb="10" eb="11">
      <t>ネツ</t>
    </rPh>
    <rPh sb="16" eb="18">
      <t>ネンリョウ</t>
    </rPh>
    <phoneticPr fontId="4"/>
  </si>
  <si>
    <t>付属品</t>
    <rPh sb="0" eb="2">
      <t>フゾク</t>
    </rPh>
    <rPh sb="2" eb="3">
      <t>ヒン</t>
    </rPh>
    <phoneticPr fontId="4"/>
  </si>
  <si>
    <t>工事費</t>
    <rPh sb="0" eb="3">
      <t>コウジヒ</t>
    </rPh>
    <phoneticPr fontId="4"/>
  </si>
  <si>
    <t>×</t>
    <phoneticPr fontId="4"/>
  </si>
  <si>
    <t>太陽電池モジュール</t>
    <rPh sb="0" eb="2">
      <t>タイヨウ</t>
    </rPh>
    <rPh sb="2" eb="4">
      <t>デンチ</t>
    </rPh>
    <phoneticPr fontId="4"/>
  </si>
  <si>
    <t>0.24kW/モジュール×85モジュール</t>
    <phoneticPr fontId="4"/>
  </si>
  <si>
    <t>パワーコンディショナー</t>
    <phoneticPr fontId="4"/>
  </si>
  <si>
    <t>太陽光発電設備工事費</t>
    <rPh sb="0" eb="2">
      <t>タイヨウ</t>
    </rPh>
    <rPh sb="3" eb="5">
      <t>ハツデン</t>
    </rPh>
    <rPh sb="5" eb="7">
      <t>セツビ</t>
    </rPh>
    <rPh sb="7" eb="10">
      <t>コウジヒ</t>
    </rPh>
    <phoneticPr fontId="4"/>
  </si>
  <si>
    <t>太陽電池容量</t>
    <rPh sb="0" eb="2">
      <t>タイヨウ</t>
    </rPh>
    <rPh sb="2" eb="4">
      <t>デンチ</t>
    </rPh>
    <rPh sb="4" eb="6">
      <t>ヨウリョウ</t>
    </rPh>
    <phoneticPr fontId="4"/>
  </si>
  <si>
    <t>kW</t>
    <phoneticPr fontId="4"/>
  </si>
  <si>
    <t>蓄電池</t>
    <rPh sb="0" eb="3">
      <t>チクデンチ</t>
    </rPh>
    <phoneticPr fontId="4"/>
  </si>
  <si>
    <t>LED照明器具</t>
    <rPh sb="3" eb="5">
      <t>ショウメイ</t>
    </rPh>
    <rPh sb="5" eb="7">
      <t>キグ</t>
    </rPh>
    <phoneticPr fontId="4"/>
  </si>
  <si>
    <t>LED照明器具（○○W）</t>
    <rPh sb="3" eb="5">
      <t>ショウメイ</t>
    </rPh>
    <rPh sb="5" eb="7">
      <t>キグ</t>
    </rPh>
    <phoneticPr fontId="4"/>
  </si>
  <si>
    <t>LED照明器具（●○W）</t>
    <rPh sb="3" eb="5">
      <t>ショウメイ</t>
    </rPh>
    <rPh sb="5" eb="7">
      <t>キグ</t>
    </rPh>
    <phoneticPr fontId="4"/>
  </si>
  <si>
    <t>LED照明器具（◎○W）</t>
    <rPh sb="3" eb="5">
      <t>ショウメイ</t>
    </rPh>
    <rPh sb="5" eb="7">
      <t>キグ</t>
    </rPh>
    <phoneticPr fontId="4"/>
  </si>
  <si>
    <t>LED照明器具（○■W）</t>
    <rPh sb="3" eb="5">
      <t>ショウメイ</t>
    </rPh>
    <rPh sb="5" eb="7">
      <t>キグ</t>
    </rPh>
    <phoneticPr fontId="4"/>
  </si>
  <si>
    <t>LED照明器具（■○W）</t>
    <rPh sb="3" eb="5">
      <t>ショウメイ</t>
    </rPh>
    <rPh sb="5" eb="7">
      <t>キグ</t>
    </rPh>
    <phoneticPr fontId="4"/>
  </si>
  <si>
    <t>LED照明器具（◆○W）</t>
    <rPh sb="3" eb="5">
      <t>ショウメイ</t>
    </rPh>
    <rPh sb="5" eb="7">
      <t>キグ</t>
    </rPh>
    <phoneticPr fontId="4"/>
  </si>
  <si>
    <t>LED照明器具（○◆W）</t>
    <rPh sb="3" eb="5">
      <t>ショウメイ</t>
    </rPh>
    <rPh sb="5" eb="7">
      <t>キグ</t>
    </rPh>
    <phoneticPr fontId="4"/>
  </si>
  <si>
    <t>LED照明器具（□○W）</t>
    <rPh sb="3" eb="5">
      <t>ショウメイ</t>
    </rPh>
    <rPh sb="5" eb="7">
      <t>キグ</t>
    </rPh>
    <phoneticPr fontId="4"/>
  </si>
  <si>
    <t>パッケージ型空調機</t>
    <rPh sb="5" eb="6">
      <t>カタ</t>
    </rPh>
    <rPh sb="6" eb="9">
      <t>クウチョウキ</t>
    </rPh>
    <phoneticPr fontId="4"/>
  </si>
  <si>
    <t>×</t>
    <phoneticPr fontId="4"/>
  </si>
  <si>
    <t>機器（冷房◎●kW・暖房▲▽kW･COP◆◇）</t>
    <rPh sb="0" eb="2">
      <t>キキ</t>
    </rPh>
    <rPh sb="3" eb="5">
      <t>レイボウ</t>
    </rPh>
    <rPh sb="10" eb="12">
      <t>ダンボウ</t>
    </rPh>
    <phoneticPr fontId="4"/>
  </si>
  <si>
    <t>機器（冷房×●kW・暖房○○kW･COP◇■）</t>
    <rPh sb="0" eb="2">
      <t>キキ</t>
    </rPh>
    <rPh sb="3" eb="5">
      <t>レイボウ</t>
    </rPh>
    <rPh sb="10" eb="12">
      <t>ダンボウ</t>
    </rPh>
    <phoneticPr fontId="4"/>
  </si>
  <si>
    <t>機器（冷房○●kW・暖房△▽kW･COP◆◇）</t>
    <rPh sb="0" eb="2">
      <t>キキ</t>
    </rPh>
    <rPh sb="3" eb="5">
      <t>レイボウ</t>
    </rPh>
    <rPh sb="10" eb="12">
      <t>ダンボウ</t>
    </rPh>
    <phoneticPr fontId="4"/>
  </si>
  <si>
    <t>機器（冷房◎○kW・暖房▽△kW･COP◇◇）</t>
    <rPh sb="0" eb="2">
      <t>キキ</t>
    </rPh>
    <rPh sb="3" eb="5">
      <t>レイボウ</t>
    </rPh>
    <rPh sb="10" eb="12">
      <t>ダンボウ</t>
    </rPh>
    <phoneticPr fontId="4"/>
  </si>
  <si>
    <t>⑨合計</t>
    <rPh sb="1" eb="3">
      <t>ゴウケイ</t>
    </rPh>
    <phoneticPr fontId="4"/>
  </si>
  <si>
    <t>⑩助成対象経費合計額（③の合計）×1/2</t>
    <rPh sb="1" eb="3">
      <t>ジョセイ</t>
    </rPh>
    <rPh sb="3" eb="5">
      <t>タイショウ</t>
    </rPh>
    <rPh sb="5" eb="7">
      <t>ケイヒ</t>
    </rPh>
    <rPh sb="7" eb="9">
      <t>ゴウケイ</t>
    </rPh>
    <rPh sb="9" eb="10">
      <t>ガク</t>
    </rPh>
    <rPh sb="13" eb="15">
      <t>ゴウケイ</t>
    </rPh>
    <phoneticPr fontId="4"/>
  </si>
  <si>
    <t>千円</t>
    <rPh sb="0" eb="2">
      <t>センエン</t>
    </rPh>
    <phoneticPr fontId="4"/>
  </si>
  <si>
    <t>⑪交付申請額
（⑩－本助成金以外の助成金又は給付金の額の合計（④の合計）</t>
    <rPh sb="1" eb="3">
      <t>コウフ</t>
    </rPh>
    <rPh sb="3" eb="6">
      <t>シンセイガク</t>
    </rPh>
    <rPh sb="10" eb="11">
      <t>ホン</t>
    </rPh>
    <rPh sb="11" eb="14">
      <t>ジョセイキン</t>
    </rPh>
    <rPh sb="14" eb="16">
      <t>イガイ</t>
    </rPh>
    <rPh sb="17" eb="20">
      <t>ジョセイキン</t>
    </rPh>
    <rPh sb="20" eb="21">
      <t>マタ</t>
    </rPh>
    <rPh sb="22" eb="25">
      <t>キュウフキン</t>
    </rPh>
    <rPh sb="26" eb="27">
      <t>ガク</t>
    </rPh>
    <rPh sb="28" eb="30">
      <t>ゴウケイ</t>
    </rPh>
    <rPh sb="33" eb="35">
      <t>ゴウケイ</t>
    </rPh>
    <phoneticPr fontId="4"/>
  </si>
  <si>
    <t>その他工事費</t>
    <rPh sb="2" eb="3">
      <t>タ</t>
    </rPh>
    <rPh sb="3" eb="6">
      <t>コウジヒ</t>
    </rPh>
    <phoneticPr fontId="4"/>
  </si>
  <si>
    <t>基本設計費</t>
    <rPh sb="0" eb="2">
      <t>キホン</t>
    </rPh>
    <rPh sb="2" eb="4">
      <t>セッケイ</t>
    </rPh>
    <rPh sb="4" eb="5">
      <t>ヒ</t>
    </rPh>
    <phoneticPr fontId="4"/>
  </si>
  <si>
    <t>構造物改築工事</t>
    <rPh sb="0" eb="3">
      <t>コウゾウブツ</t>
    </rPh>
    <rPh sb="3" eb="5">
      <t>カイチク</t>
    </rPh>
    <rPh sb="5" eb="7">
      <t>コウジ</t>
    </rPh>
    <phoneticPr fontId="4"/>
  </si>
  <si>
    <t>諸経費</t>
    <rPh sb="0" eb="3">
      <t>ショケイヒ</t>
    </rPh>
    <phoneticPr fontId="4"/>
  </si>
  <si>
    <t>交通費</t>
    <rPh sb="0" eb="3">
      <t>コウツウヒ</t>
    </rPh>
    <phoneticPr fontId="4"/>
  </si>
  <si>
    <t>安全対策費</t>
    <rPh sb="0" eb="2">
      <t>アンゼン</t>
    </rPh>
    <rPh sb="2" eb="5">
      <t>タイサクヒ</t>
    </rPh>
    <phoneticPr fontId="4"/>
  </si>
  <si>
    <t>公的申請・届出費用</t>
    <rPh sb="0" eb="2">
      <t>コウテキ</t>
    </rPh>
    <rPh sb="2" eb="4">
      <t>シンセイ</t>
    </rPh>
    <rPh sb="5" eb="7">
      <t>トドケデ</t>
    </rPh>
    <rPh sb="7" eb="9">
      <t>ヒヨウ</t>
    </rPh>
    <phoneticPr fontId="4"/>
  </si>
  <si>
    <t>－</t>
    <phoneticPr fontId="4"/>
  </si>
  <si>
    <t>Version</t>
    <phoneticPr fontId="4"/>
  </si>
  <si>
    <t>太陽光発電設備設置</t>
    <rPh sb="0" eb="2">
      <t>タイヨウ</t>
    </rPh>
    <rPh sb="2" eb="3">
      <t>ヒカリ</t>
    </rPh>
    <rPh sb="3" eb="5">
      <t>ハツデン</t>
    </rPh>
    <rPh sb="5" eb="7">
      <t>セツビ</t>
    </rPh>
    <rPh sb="7" eb="9">
      <t>セッチ</t>
    </rPh>
    <phoneticPr fontId="17"/>
  </si>
  <si>
    <t>太陽光発電設備設置</t>
    <rPh sb="0" eb="3">
      <t>タイヨウコウ</t>
    </rPh>
    <rPh sb="3" eb="5">
      <t>ハツデン</t>
    </rPh>
    <rPh sb="5" eb="7">
      <t>セツビ</t>
    </rPh>
    <rPh sb="7" eb="9">
      <t>セッチ</t>
    </rPh>
    <phoneticPr fontId="11"/>
  </si>
  <si>
    <t>←助成対象経費の合計欄には、太陽光発電設備の金額を除外しています。</t>
    <rPh sb="1" eb="3">
      <t>ジョセイ</t>
    </rPh>
    <rPh sb="3" eb="5">
      <t>タイショウ</t>
    </rPh>
    <rPh sb="5" eb="7">
      <t>ケイヒ</t>
    </rPh>
    <rPh sb="8" eb="10">
      <t>ゴウケイ</t>
    </rPh>
    <rPh sb="10" eb="11">
      <t>ラン</t>
    </rPh>
    <rPh sb="14" eb="17">
      <t>タイヨウコウ</t>
    </rPh>
    <rPh sb="17" eb="19">
      <t>ハツデン</t>
    </rPh>
    <rPh sb="19" eb="21">
      <t>セツビ</t>
    </rPh>
    <rPh sb="22" eb="24">
      <t>キンガク</t>
    </rPh>
    <rPh sb="25" eb="27">
      <t>ジョガイ</t>
    </rPh>
    <phoneticPr fontId="22"/>
  </si>
  <si>
    <t>←助成対象経費×1/2の金額には、太陽電池容量kW当り20千円の助成金を加味しています。</t>
    <rPh sb="1" eb="3">
      <t>ジョセイ</t>
    </rPh>
    <rPh sb="3" eb="5">
      <t>タイショウ</t>
    </rPh>
    <rPh sb="5" eb="7">
      <t>ケイヒ</t>
    </rPh>
    <rPh sb="12" eb="14">
      <t>キンガク</t>
    </rPh>
    <rPh sb="17" eb="19">
      <t>タイヨウ</t>
    </rPh>
    <rPh sb="19" eb="21">
      <t>デンチ</t>
    </rPh>
    <rPh sb="21" eb="23">
      <t>ヨウリョウ</t>
    </rPh>
    <rPh sb="25" eb="26">
      <t>アタ</t>
    </rPh>
    <rPh sb="29" eb="30">
      <t>ゼン</t>
    </rPh>
    <rPh sb="30" eb="31">
      <t>エン</t>
    </rPh>
    <rPh sb="32" eb="35">
      <t>ジョセイキン</t>
    </rPh>
    <rPh sb="36" eb="38">
      <t>カミ</t>
    </rPh>
    <phoneticPr fontId="22"/>
  </si>
  <si>
    <t>既存照明器具撤去工事</t>
    <rPh sb="0" eb="2">
      <t>キゾン</t>
    </rPh>
    <rPh sb="2" eb="4">
      <t>ショウメイ</t>
    </rPh>
    <rPh sb="4" eb="6">
      <t>キグ</t>
    </rPh>
    <rPh sb="6" eb="8">
      <t>テッキョ</t>
    </rPh>
    <rPh sb="8" eb="10">
      <t>コウジ</t>
    </rPh>
    <phoneticPr fontId="22"/>
  </si>
  <si>
    <t>既存空調機撤去工事</t>
    <rPh sb="0" eb="2">
      <t>キゾン</t>
    </rPh>
    <rPh sb="2" eb="4">
      <t>クウチョウ</t>
    </rPh>
    <rPh sb="5" eb="7">
      <t>テッキョ</t>
    </rPh>
    <rPh sb="7" eb="9">
      <t>コウジ</t>
    </rPh>
    <phoneticPr fontId="22"/>
  </si>
  <si>
    <t>既存照明・空調機器産廃処理費用</t>
    <rPh sb="0" eb="2">
      <t>キゾン</t>
    </rPh>
    <rPh sb="2" eb="4">
      <t>ショウメイ</t>
    </rPh>
    <rPh sb="5" eb="7">
      <t>クウチョウ</t>
    </rPh>
    <rPh sb="7" eb="9">
      <t>キキ</t>
    </rPh>
    <rPh sb="9" eb="11">
      <t>サンパイ</t>
    </rPh>
    <rPh sb="11" eb="13">
      <t>ショリ</t>
    </rPh>
    <rPh sb="13" eb="15">
      <t>ヒヨウ</t>
    </rPh>
    <phoneticPr fontId="22"/>
  </si>
  <si>
    <t>←助成対象経費×1/2の金額には、太陽電池容量kW当り20千円の
　　助成金を加味しています。</t>
    <rPh sb="1" eb="3">
      <t>ジョセイ</t>
    </rPh>
    <rPh sb="3" eb="5">
      <t>タイショウ</t>
    </rPh>
    <rPh sb="5" eb="7">
      <t>ケイヒ</t>
    </rPh>
    <rPh sb="12" eb="14">
      <t>キンガク</t>
    </rPh>
    <rPh sb="17" eb="19">
      <t>タイヨウ</t>
    </rPh>
    <rPh sb="19" eb="21">
      <t>デンチ</t>
    </rPh>
    <rPh sb="21" eb="23">
      <t>ヨウリョウ</t>
    </rPh>
    <rPh sb="25" eb="26">
      <t>アタ</t>
    </rPh>
    <rPh sb="29" eb="30">
      <t>ゼン</t>
    </rPh>
    <rPh sb="30" eb="31">
      <t>エン</t>
    </rPh>
    <rPh sb="35" eb="38">
      <t>ジョセイキン</t>
    </rPh>
    <rPh sb="39" eb="41">
      <t>カミ</t>
    </rPh>
    <phoneticPr fontId="22"/>
  </si>
  <si>
    <t>⑥太陽光発電設備設置</t>
    <rPh sb="1" eb="4">
      <t>タイヨウコウ</t>
    </rPh>
    <rPh sb="4" eb="6">
      <t>ハツデン</t>
    </rPh>
    <rPh sb="6" eb="8">
      <t>セツビ</t>
    </rPh>
    <rPh sb="8" eb="10">
      <t>セッチ</t>
    </rPh>
    <phoneticPr fontId="4"/>
  </si>
  <si>
    <t>消費税等相当額（総工事合計×消費税率）</t>
    <rPh sb="0" eb="3">
      <t>ショウヒゼイ</t>
    </rPh>
    <rPh sb="3" eb="4">
      <t>トウ</t>
    </rPh>
    <rPh sb="4" eb="6">
      <t>ソウトウ</t>
    </rPh>
    <rPh sb="6" eb="7">
      <t>ガク</t>
    </rPh>
    <rPh sb="8" eb="9">
      <t>ソウ</t>
    </rPh>
    <rPh sb="9" eb="11">
      <t>コウジ</t>
    </rPh>
    <rPh sb="11" eb="13">
      <t>ゴウケイ</t>
    </rPh>
    <rPh sb="14" eb="17">
      <t>ショウヒゼイ</t>
    </rPh>
    <rPh sb="17" eb="18">
      <t>リツ</t>
    </rPh>
    <phoneticPr fontId="4"/>
  </si>
  <si>
    <t>推定総工事金額</t>
    <rPh sb="0" eb="2">
      <t>スイテイ</t>
    </rPh>
    <rPh sb="2" eb="3">
      <t>ソウ</t>
    </rPh>
    <rPh sb="3" eb="5">
      <t>コウジ</t>
    </rPh>
    <rPh sb="5" eb="7">
      <t>キンガク</t>
    </rPh>
    <phoneticPr fontId="4"/>
  </si>
  <si>
    <t>助成対象外設備経費</t>
    <rPh sb="0" eb="2">
      <t>ジョセイ</t>
    </rPh>
    <rPh sb="2" eb="4">
      <t>タイショウ</t>
    </rPh>
    <rPh sb="4" eb="5">
      <t>ガイ</t>
    </rPh>
    <rPh sb="5" eb="7">
      <t>セツビ</t>
    </rPh>
    <rPh sb="7" eb="9">
      <t>ケイヒ</t>
    </rPh>
    <phoneticPr fontId="22"/>
  </si>
  <si>
    <t>←小数点以下3位まで記入してください。助成対象経費に記載した
　　金額は、発電容量に2万円を乗じたものです。</t>
    <rPh sb="1" eb="4">
      <t>ショウスウテン</t>
    </rPh>
    <rPh sb="4" eb="6">
      <t>イカ</t>
    </rPh>
    <rPh sb="7" eb="8">
      <t>イ</t>
    </rPh>
    <rPh sb="10" eb="12">
      <t>キニュウ</t>
    </rPh>
    <rPh sb="19" eb="21">
      <t>ジョセイ</t>
    </rPh>
    <rPh sb="21" eb="23">
      <t>タイショウ</t>
    </rPh>
    <rPh sb="23" eb="25">
      <t>ケイヒ</t>
    </rPh>
    <rPh sb="26" eb="28">
      <t>キサイ</t>
    </rPh>
    <rPh sb="33" eb="35">
      <t>キンガク</t>
    </rPh>
    <rPh sb="37" eb="39">
      <t>ハツデン</t>
    </rPh>
    <rPh sb="39" eb="41">
      <t>ヨウリョウ</t>
    </rPh>
    <rPh sb="43" eb="45">
      <t>マンエン</t>
    </rPh>
    <rPh sb="46" eb="47">
      <t>ジョウ</t>
    </rPh>
    <phoneticPr fontId="4"/>
  </si>
  <si>
    <t>蓄電池○○kWh×○◇個</t>
    <rPh sb="0" eb="3">
      <t>チクデンチ</t>
    </rPh>
    <rPh sb="11" eb="12">
      <t>コ</t>
    </rPh>
    <phoneticPr fontId="4"/>
  </si>
  <si>
    <t>（日本工業規格A列4番）</t>
    <rPh sb="1" eb="3">
      <t>ニホン</t>
    </rPh>
    <rPh sb="3" eb="5">
      <t>コウギョウ</t>
    </rPh>
    <rPh sb="5" eb="7">
      <t>キカク</t>
    </rPh>
    <rPh sb="8" eb="9">
      <t>レツ</t>
    </rPh>
    <rPh sb="10" eb="11">
      <t>バン</t>
    </rPh>
    <phoneticPr fontId="22"/>
  </si>
  <si>
    <t>2014-06-30</t>
    <phoneticPr fontId="11"/>
  </si>
  <si>
    <t>2014-6-30</t>
    <phoneticPr fontId="4"/>
  </si>
  <si>
    <t>2014-06-30</t>
    <phoneticPr fontId="17"/>
  </si>
  <si>
    <t>②本助成金以外の都の助成金又は給付金の有無</t>
    <rPh sb="1" eb="2">
      <t>ホン</t>
    </rPh>
    <rPh sb="2" eb="5">
      <t>ジョセイキン</t>
    </rPh>
    <rPh sb="5" eb="7">
      <t>イガイ</t>
    </rPh>
    <rPh sb="8" eb="9">
      <t>ト</t>
    </rPh>
    <rPh sb="10" eb="13">
      <t>ジョセイキン</t>
    </rPh>
    <rPh sb="13" eb="14">
      <t>マタ</t>
    </rPh>
    <rPh sb="15" eb="18">
      <t>キュウフキン</t>
    </rPh>
    <rPh sb="19" eb="21">
      <t>ウム</t>
    </rPh>
    <phoneticPr fontId="4"/>
  </si>
  <si>
    <t>④本助成金以外の都以外の助成金又は給付金の額（千円）</t>
    <rPh sb="1" eb="2">
      <t>ホン</t>
    </rPh>
    <rPh sb="2" eb="5">
      <t>ジョセイキン</t>
    </rPh>
    <rPh sb="5" eb="7">
      <t>イガイ</t>
    </rPh>
    <rPh sb="8" eb="9">
      <t>ト</t>
    </rPh>
    <rPh sb="9" eb="11">
      <t>イガイ</t>
    </rPh>
    <rPh sb="12" eb="15">
      <t>ジョセイキン</t>
    </rPh>
    <rPh sb="15" eb="16">
      <t>マタ</t>
    </rPh>
    <rPh sb="17" eb="20">
      <t>キュウフキン</t>
    </rPh>
    <rPh sb="21" eb="22">
      <t>ガク</t>
    </rPh>
    <rPh sb="23" eb="25">
      <t>センエン</t>
    </rPh>
    <phoneticPr fontId="4"/>
  </si>
  <si>
    <t>助成対象外経費合計</t>
    <rPh sb="0" eb="2">
      <t>ジョセイ</t>
    </rPh>
    <rPh sb="2" eb="4">
      <t>タイショウ</t>
    </rPh>
    <rPh sb="4" eb="5">
      <t>ガイ</t>
    </rPh>
    <rPh sb="5" eb="7">
      <t>ケイヒ</t>
    </rPh>
    <rPh sb="7" eb="9">
      <t>ゴウケイ</t>
    </rPh>
    <phoneticPr fontId="17"/>
  </si>
  <si>
    <t>注-4）着色していない部分は保護を掛けていますので、修正できません。</t>
    <rPh sb="0" eb="1">
      <t>チュウ</t>
    </rPh>
    <rPh sb="4" eb="6">
      <t>チャクショク</t>
    </rPh>
    <rPh sb="11" eb="13">
      <t>ブブン</t>
    </rPh>
    <rPh sb="14" eb="16">
      <t>ホゴ</t>
    </rPh>
    <rPh sb="17" eb="18">
      <t>カ</t>
    </rPh>
    <rPh sb="26" eb="28">
      <t>シュウセイ</t>
    </rPh>
    <phoneticPr fontId="4"/>
  </si>
  <si>
    <t>kW</t>
    <phoneticPr fontId="17"/>
  </si>
  <si>
    <t>Version</t>
    <phoneticPr fontId="17"/>
  </si>
  <si>
    <r>
      <t>注-2）</t>
    </r>
    <r>
      <rPr>
        <sz val="10.5"/>
        <color indexed="62"/>
        <rFont val="ＭＳ Ｐ明朝"/>
        <family val="1"/>
        <charset val="128"/>
      </rPr>
      <t>水色</t>
    </r>
    <r>
      <rPr>
        <sz val="10.5"/>
        <color indexed="8"/>
        <rFont val="ＭＳ Ｐ明朝"/>
        <family val="1"/>
        <charset val="128"/>
      </rPr>
      <t>で着色した部分に工事名や機器名を記入下さい。　</t>
    </r>
    <rPh sb="0" eb="1">
      <t>チュウ</t>
    </rPh>
    <phoneticPr fontId="4"/>
  </si>
  <si>
    <r>
      <t>注-3）また</t>
    </r>
    <r>
      <rPr>
        <sz val="10.5"/>
        <color indexed="13"/>
        <rFont val="ＭＳ Ｐ明朝"/>
        <family val="1"/>
        <charset val="128"/>
      </rPr>
      <t>黄色</t>
    </r>
    <r>
      <rPr>
        <sz val="10.5"/>
        <color indexed="8"/>
        <rFont val="ＭＳ Ｐ明朝"/>
        <family val="1"/>
        <charset val="128"/>
      </rPr>
      <t>で着色した部分に単価・数良及び工事費を記載下さい。</t>
    </r>
    <rPh sb="0" eb="1">
      <t>チュウ</t>
    </rPh>
    <phoneticPr fontId="4"/>
  </si>
  <si>
    <r>
      <t>注-1）</t>
    </r>
    <r>
      <rPr>
        <sz val="10.5"/>
        <color indexed="11"/>
        <rFont val="ＭＳ Ｐ明朝"/>
        <family val="1"/>
        <charset val="128"/>
      </rPr>
      <t>黄緑色</t>
    </r>
    <r>
      <rPr>
        <sz val="10.5"/>
        <color indexed="8"/>
        <rFont val="ＭＳ Ｐ明朝"/>
        <family val="1"/>
        <charset val="128"/>
      </rPr>
      <t>で着色した部分に助成事業実施計画書pの非義務的電源割合を記入してください。</t>
    </r>
    <rPh sb="0" eb="1">
      <t>チュウ</t>
    </rPh>
    <rPh sb="15" eb="17">
      <t>ジョセイ</t>
    </rPh>
    <rPh sb="17" eb="19">
      <t>ジギョウ</t>
    </rPh>
    <rPh sb="19" eb="21">
      <t>ジッシ</t>
    </rPh>
    <rPh sb="21" eb="24">
      <t>ケイカクショ</t>
    </rPh>
    <rPh sb="26" eb="27">
      <t>ヒ</t>
    </rPh>
    <rPh sb="27" eb="30">
      <t>ギムテキ</t>
    </rPh>
    <rPh sb="30" eb="32">
      <t>デンゲン</t>
    </rPh>
    <rPh sb="32" eb="34">
      <t>ワリアイ</t>
    </rPh>
    <rPh sb="35" eb="37">
      <t>キニュウ</t>
    </rPh>
    <phoneticPr fontId="4"/>
  </si>
  <si>
    <t>1. 着色部以外のセルは保護が掛かっていますので、着色部のみ入力してください。</t>
    <rPh sb="3" eb="5">
      <t>チャクショク</t>
    </rPh>
    <rPh sb="5" eb="6">
      <t>ブ</t>
    </rPh>
    <rPh sb="6" eb="8">
      <t>イガイ</t>
    </rPh>
    <rPh sb="12" eb="14">
      <t>ホゴ</t>
    </rPh>
    <rPh sb="15" eb="16">
      <t>カ</t>
    </rPh>
    <rPh sb="25" eb="27">
      <t>チャクショク</t>
    </rPh>
    <rPh sb="27" eb="28">
      <t>ブ</t>
    </rPh>
    <rPh sb="30" eb="32">
      <t>ニュウリョク</t>
    </rPh>
    <phoneticPr fontId="4"/>
  </si>
  <si>
    <t>2. 本別紙は、2ページに亘っていますので、その他設備、助成対象外設備及び諸経費は、2ページ目に記入してください。</t>
    <rPh sb="3" eb="4">
      <t>ホン</t>
    </rPh>
    <rPh sb="4" eb="6">
      <t>ベッシ</t>
    </rPh>
    <rPh sb="13" eb="14">
      <t>ワタ</t>
    </rPh>
    <rPh sb="24" eb="25">
      <t>タ</t>
    </rPh>
    <rPh sb="25" eb="27">
      <t>セツビ</t>
    </rPh>
    <rPh sb="28" eb="30">
      <t>ジョセイ</t>
    </rPh>
    <rPh sb="30" eb="32">
      <t>タイショウ</t>
    </rPh>
    <rPh sb="32" eb="33">
      <t>ガイ</t>
    </rPh>
    <rPh sb="33" eb="35">
      <t>セツビ</t>
    </rPh>
    <rPh sb="35" eb="36">
      <t>オヨ</t>
    </rPh>
    <rPh sb="37" eb="38">
      <t>ショ</t>
    </rPh>
    <rPh sb="38" eb="39">
      <t>ケイ</t>
    </rPh>
    <rPh sb="39" eb="40">
      <t>ヒ</t>
    </rPh>
    <phoneticPr fontId="4"/>
  </si>
  <si>
    <t>3.記載用紙は、項目の多寡によって、『項目小』、『大項目多』、『小項目多』を選んで使用してください。</t>
    <rPh sb="2" eb="4">
      <t>キサイ</t>
    </rPh>
    <rPh sb="4" eb="6">
      <t>ヨウシ</t>
    </rPh>
    <rPh sb="8" eb="10">
      <t>コウモク</t>
    </rPh>
    <rPh sb="11" eb="13">
      <t>タカ</t>
    </rPh>
    <rPh sb="19" eb="21">
      <t>コウモク</t>
    </rPh>
    <rPh sb="21" eb="22">
      <t>ショウ</t>
    </rPh>
    <rPh sb="25" eb="26">
      <t>ダイ</t>
    </rPh>
    <rPh sb="26" eb="28">
      <t>コウモク</t>
    </rPh>
    <rPh sb="28" eb="29">
      <t>オオ</t>
    </rPh>
    <rPh sb="32" eb="35">
      <t>ショウコウモク</t>
    </rPh>
    <rPh sb="35" eb="36">
      <t>オオ</t>
    </rPh>
    <rPh sb="38" eb="39">
      <t>エラ</t>
    </rPh>
    <rPh sb="41" eb="43">
      <t>シヨウ</t>
    </rPh>
    <phoneticPr fontId="4"/>
  </si>
  <si>
    <t>4.本EXCELファイルは、各シートに計算式が設定されていますので、シート保護を掛けています。</t>
    <rPh sb="2" eb="3">
      <t>ホン</t>
    </rPh>
    <rPh sb="14" eb="15">
      <t>カク</t>
    </rPh>
    <rPh sb="19" eb="21">
      <t>ケイサン</t>
    </rPh>
    <rPh sb="21" eb="22">
      <t>シキ</t>
    </rPh>
    <rPh sb="23" eb="25">
      <t>セッテイ</t>
    </rPh>
    <rPh sb="37" eb="39">
      <t>ホゴ</t>
    </rPh>
    <rPh sb="40" eb="41">
      <t>カ</t>
    </rPh>
    <phoneticPr fontId="4"/>
  </si>
  <si>
    <t>第15号様式：別紙</t>
    <rPh sb="0" eb="1">
      <t>ダイ</t>
    </rPh>
    <rPh sb="3" eb="4">
      <t>ゴウ</t>
    </rPh>
    <rPh sb="4" eb="6">
      <t>ヨウシキ</t>
    </rPh>
    <rPh sb="7" eb="9">
      <t>ベッシ</t>
    </rPh>
    <phoneticPr fontId="4"/>
  </si>
  <si>
    <t xml:space="preserve">交付請求額内訳書 </t>
    <rPh sb="0" eb="2">
      <t>コウフ</t>
    </rPh>
    <rPh sb="2" eb="4">
      <t>セイキュウ</t>
    </rPh>
    <rPh sb="4" eb="5">
      <t>ガク</t>
    </rPh>
    <rPh sb="5" eb="8">
      <t>ウチワケショ</t>
    </rPh>
    <phoneticPr fontId="4"/>
  </si>
  <si>
    <t>交付請求額内訳書 (1/2)</t>
    <rPh sb="0" eb="2">
      <t>コウフ</t>
    </rPh>
    <rPh sb="2" eb="4">
      <t>セイキュウ</t>
    </rPh>
    <rPh sb="4" eb="5">
      <t>ガク</t>
    </rPh>
    <rPh sb="5" eb="8">
      <t>ウチワケショ</t>
    </rPh>
    <phoneticPr fontId="4"/>
  </si>
  <si>
    <t>交付請求額内訳書 (2/2)</t>
    <rPh sb="0" eb="2">
      <t>コウフ</t>
    </rPh>
    <rPh sb="2" eb="4">
      <t>セイキュウ</t>
    </rPh>
    <rPh sb="4" eb="5">
      <t>ガク</t>
    </rPh>
    <rPh sb="5" eb="8">
      <t>ウチワケショ</t>
    </rPh>
    <phoneticPr fontId="4"/>
  </si>
  <si>
    <t>第15号様式：別紙「交付請求額内訳書」記入説明書</t>
    <rPh sb="0" eb="1">
      <t>ダイ</t>
    </rPh>
    <rPh sb="3" eb="4">
      <t>ゴウ</t>
    </rPh>
    <rPh sb="4" eb="6">
      <t>ヨウシキ</t>
    </rPh>
    <rPh sb="7" eb="9">
      <t>ベッシ</t>
    </rPh>
    <rPh sb="10" eb="12">
      <t>コウフ</t>
    </rPh>
    <rPh sb="12" eb="14">
      <t>セイキュウ</t>
    </rPh>
    <rPh sb="14" eb="15">
      <t>ガク</t>
    </rPh>
    <rPh sb="15" eb="18">
      <t>ウチワケショ</t>
    </rPh>
    <rPh sb="19" eb="21">
      <t>キニュウ</t>
    </rPh>
    <rPh sb="21" eb="23">
      <t>セツメイ</t>
    </rPh>
    <rPh sb="23" eb="24">
      <t>ショ</t>
    </rPh>
    <phoneticPr fontId="10"/>
  </si>
  <si>
    <r>
      <rPr>
        <sz val="16"/>
        <color indexed="8"/>
        <rFont val="ＭＳ Ｐ明朝"/>
        <family val="1"/>
        <charset val="128"/>
      </rPr>
      <t>交付請求額内訳書</t>
    </r>
    <r>
      <rPr>
        <sz val="16"/>
        <color indexed="8"/>
        <rFont val="Century"/>
        <family val="1"/>
      </rPr>
      <t xml:space="preserve">  (1/2)</t>
    </r>
    <rPh sb="0" eb="2">
      <t>コウフ</t>
    </rPh>
    <rPh sb="2" eb="4">
      <t>セイキュウ</t>
    </rPh>
    <rPh sb="4" eb="5">
      <t>ガク</t>
    </rPh>
    <rPh sb="5" eb="8">
      <t>ウチワケショ</t>
    </rPh>
    <phoneticPr fontId="4"/>
  </si>
  <si>
    <r>
      <rPr>
        <sz val="16"/>
        <color indexed="8"/>
        <rFont val="ＭＳ Ｐ明朝"/>
        <family val="1"/>
        <charset val="128"/>
      </rPr>
      <t>交付請求額内訳書</t>
    </r>
    <r>
      <rPr>
        <sz val="16"/>
        <color indexed="8"/>
        <rFont val="Century"/>
        <family val="1"/>
      </rPr>
      <t xml:space="preserve">  (2/2)</t>
    </r>
    <rPh sb="0" eb="2">
      <t>コウフ</t>
    </rPh>
    <rPh sb="2" eb="4">
      <t>セイキュウ</t>
    </rPh>
    <rPh sb="4" eb="5">
      <t>ガク</t>
    </rPh>
    <rPh sb="5" eb="8">
      <t>ウチワケショ</t>
    </rPh>
    <phoneticPr fontId="4"/>
  </si>
  <si>
    <t>助成対象外経費合計</t>
    <rPh sb="0" eb="2">
      <t>ジョセイ</t>
    </rPh>
    <rPh sb="2" eb="4">
      <t>タイショウ</t>
    </rPh>
    <rPh sb="4" eb="5">
      <t>ガイ</t>
    </rPh>
    <rPh sb="5" eb="7">
      <t>ケイヒ</t>
    </rPh>
    <rPh sb="7" eb="9">
      <t>ゴウケイ</t>
    </rPh>
    <phoneticPr fontId="11"/>
  </si>
  <si>
    <t>（日本産業規格A列4番）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</si>
</sst>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.0;[Red]\-#,##0.0"/>
    <numFmt numFmtId="177" formatCode="#,##0.0000;[Red]\-#,##0.0000"/>
    <numFmt numFmtId="178" formatCode="#,##0.000;[Red]\-#,##0.000"/>
  </numFmts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.5"/>
      <color indexed="8"/>
      <name val="Century"/>
      <family val="1"/>
    </font>
    <font>
      <sz val="10.5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16"/>
      <color indexed="8"/>
      <name val="Century"/>
      <family val="1"/>
    </font>
    <font>
      <sz val="10.5"/>
      <color indexed="11"/>
      <name val="ＭＳ Ｐ明朝"/>
      <family val="1"/>
      <charset val="128"/>
    </font>
    <font>
      <sz val="10.5"/>
      <color indexed="62"/>
      <name val="ＭＳ Ｐ明朝"/>
      <family val="1"/>
      <charset val="128"/>
    </font>
    <font>
      <sz val="10.5"/>
      <color indexed="13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u/>
      <sz val="10.5"/>
      <color indexed="10"/>
      <name val="Century"/>
      <family val="1"/>
    </font>
    <font>
      <sz val="12"/>
      <color indexed="8"/>
      <name val="Century"/>
      <family val="1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10.5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u/>
      <sz val="10.5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/>
      <right/>
      <top/>
      <bottom style="hair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326">
    <xf numFmtId="0" fontId="0" fillId="0" borderId="0" xfId="0">
      <alignment vertical="center"/>
    </xf>
    <xf numFmtId="0" fontId="23" fillId="0" borderId="0" xfId="7">
      <alignment vertical="center"/>
    </xf>
    <xf numFmtId="0" fontId="2" fillId="0" borderId="0" xfId="7" applyFont="1">
      <alignment vertical="center"/>
    </xf>
    <xf numFmtId="0" fontId="0" fillId="0" borderId="0" xfId="0" applyFill="1">
      <alignment vertical="center"/>
    </xf>
    <xf numFmtId="0" fontId="23" fillId="0" borderId="0" xfId="7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Protection="1">
      <alignment vertical="center"/>
    </xf>
    <xf numFmtId="0" fontId="0" fillId="0" borderId="0" xfId="0" applyFill="1" applyAlignment="1">
      <alignment horizontal="center" vertical="center"/>
    </xf>
    <xf numFmtId="0" fontId="3" fillId="0" borderId="4" xfId="7" applyFont="1" applyBorder="1" applyAlignment="1">
      <alignment horizontal="center" vertical="center" wrapText="1"/>
    </xf>
    <xf numFmtId="0" fontId="15" fillId="0" borderId="0" xfId="7" applyFont="1" applyAlignment="1">
      <alignment vertical="center"/>
    </xf>
    <xf numFmtId="0" fontId="3" fillId="0" borderId="0" xfId="7" applyFont="1">
      <alignment vertical="center"/>
    </xf>
    <xf numFmtId="38" fontId="3" fillId="0" borderId="22" xfId="2" applyFont="1" applyBorder="1">
      <alignment vertical="center"/>
    </xf>
    <xf numFmtId="38" fontId="3" fillId="0" borderId="18" xfId="2" applyFont="1" applyBorder="1">
      <alignment vertical="center"/>
    </xf>
    <xf numFmtId="0" fontId="3" fillId="2" borderId="1" xfId="7" applyFont="1" applyFill="1" applyBorder="1" applyAlignment="1" applyProtection="1">
      <alignment vertical="center" shrinkToFit="1"/>
      <protection locked="0"/>
    </xf>
    <xf numFmtId="0" fontId="3" fillId="0" borderId="27" xfId="7" applyFont="1" applyBorder="1" applyAlignment="1">
      <alignment horizontal="center" vertical="center" wrapText="1"/>
    </xf>
    <xf numFmtId="0" fontId="3" fillId="2" borderId="1" xfId="7" applyFont="1" applyFill="1" applyBorder="1" applyAlignment="1" applyProtection="1">
      <alignment vertical="center"/>
      <protection locked="0"/>
    </xf>
    <xf numFmtId="0" fontId="20" fillId="0" borderId="0" xfId="7" applyFont="1" applyAlignment="1">
      <alignment horizontal="right" vertical="center"/>
    </xf>
    <xf numFmtId="38" fontId="3" fillId="0" borderId="12" xfId="2" applyFont="1" applyFill="1" applyBorder="1" applyAlignment="1" applyProtection="1">
      <alignment horizontal="center" vertical="center" shrinkToFit="1"/>
      <protection locked="0"/>
    </xf>
    <xf numFmtId="0" fontId="24" fillId="0" borderId="0" xfId="7" applyFont="1" applyAlignment="1">
      <alignment horizontal="center" vertical="center"/>
    </xf>
    <xf numFmtId="0" fontId="25" fillId="0" borderId="0" xfId="0" applyFont="1">
      <alignment vertical="center"/>
    </xf>
    <xf numFmtId="0" fontId="0" fillId="0" borderId="0" xfId="0" quotePrefix="1">
      <alignment vertical="center"/>
    </xf>
    <xf numFmtId="0" fontId="21" fillId="4" borderId="0" xfId="7" applyFont="1" applyFill="1" applyAlignment="1">
      <alignment vertical="center"/>
    </xf>
    <xf numFmtId="38" fontId="3" fillId="0" borderId="12" xfId="2" applyFont="1" applyFill="1" applyBorder="1" applyAlignment="1" applyProtection="1">
      <alignment vertical="center" shrinkToFit="1"/>
      <protection locked="0"/>
    </xf>
    <xf numFmtId="0" fontId="2" fillId="3" borderId="6" xfId="7" applyFont="1" applyFill="1" applyBorder="1" applyAlignment="1" applyProtection="1">
      <alignment vertical="center" shrinkToFit="1"/>
      <protection locked="0"/>
    </xf>
    <xf numFmtId="0" fontId="3" fillId="5" borderId="1" xfId="7" applyFont="1" applyFill="1" applyBorder="1" applyAlignment="1" applyProtection="1">
      <alignment vertical="center" shrinkToFit="1"/>
      <protection locked="0"/>
    </xf>
    <xf numFmtId="38" fontId="2" fillId="0" borderId="17" xfId="3" applyFont="1" applyBorder="1" applyAlignment="1">
      <alignment vertical="center" shrinkToFit="1"/>
    </xf>
    <xf numFmtId="0" fontId="3" fillId="0" borderId="3" xfId="7" applyFont="1" applyBorder="1" applyAlignment="1">
      <alignment horizontal="center" vertical="center" wrapText="1"/>
    </xf>
    <xf numFmtId="176" fontId="3" fillId="0" borderId="14" xfId="3" quotePrefix="1" applyNumberFormat="1" applyFont="1" applyFill="1" applyBorder="1" applyAlignment="1" applyProtection="1">
      <alignment horizontal="center" vertical="center" shrinkToFit="1"/>
    </xf>
    <xf numFmtId="0" fontId="3" fillId="0" borderId="7" xfId="7" quotePrefix="1" applyFont="1" applyFill="1" applyBorder="1" applyAlignment="1" applyProtection="1">
      <alignment horizontal="center" vertical="center" shrinkToFit="1"/>
    </xf>
    <xf numFmtId="176" fontId="2" fillId="0" borderId="13" xfId="3" applyNumberFormat="1" applyFont="1" applyBorder="1" applyAlignment="1" applyProtection="1">
      <alignment vertical="center" shrinkToFit="1"/>
    </xf>
    <xf numFmtId="38" fontId="3" fillId="0" borderId="12" xfId="3" applyFont="1" applyFill="1" applyBorder="1" applyAlignment="1" applyProtection="1">
      <alignment horizontal="center" vertical="center" shrinkToFit="1"/>
      <protection locked="0"/>
    </xf>
    <xf numFmtId="38" fontId="2" fillId="0" borderId="20" xfId="3" applyFont="1" applyFill="1" applyBorder="1" applyAlignment="1">
      <alignment vertical="center" shrinkToFit="1"/>
    </xf>
    <xf numFmtId="38" fontId="2" fillId="6" borderId="20" xfId="3" applyFont="1" applyFill="1" applyBorder="1" applyAlignment="1">
      <alignment vertical="center" shrinkToFit="1"/>
    </xf>
    <xf numFmtId="176" fontId="2" fillId="3" borderId="9" xfId="3" applyNumberFormat="1" applyFont="1" applyFill="1" applyBorder="1" applyAlignment="1" applyProtection="1">
      <alignment vertical="center" shrinkToFit="1"/>
      <protection locked="0"/>
    </xf>
    <xf numFmtId="176" fontId="2" fillId="0" borderId="6" xfId="3" applyNumberFormat="1" applyFont="1" applyFill="1" applyBorder="1" applyAlignment="1" applyProtection="1">
      <alignment vertical="center" shrinkToFit="1"/>
    </xf>
    <xf numFmtId="0" fontId="2" fillId="2" borderId="1" xfId="7" applyFont="1" applyFill="1" applyBorder="1" applyAlignment="1" applyProtection="1">
      <alignment vertical="center" shrinkToFit="1"/>
      <protection locked="0"/>
    </xf>
    <xf numFmtId="176" fontId="2" fillId="0" borderId="6" xfId="3" applyNumberFormat="1" applyFont="1" applyBorder="1" applyAlignment="1" applyProtection="1">
      <alignment vertical="center" shrinkToFit="1"/>
    </xf>
    <xf numFmtId="40" fontId="0" fillId="0" borderId="0" xfId="0" applyNumberFormat="1">
      <alignment vertical="center"/>
    </xf>
    <xf numFmtId="0" fontId="2" fillId="2" borderId="2" xfId="7" applyFont="1" applyFill="1" applyBorder="1" applyAlignment="1" applyProtection="1">
      <alignment vertical="center" shrinkToFit="1"/>
      <protection locked="0"/>
    </xf>
    <xf numFmtId="0" fontId="3" fillId="2" borderId="15" xfId="7" applyFont="1" applyFill="1" applyBorder="1" applyAlignment="1" applyProtection="1">
      <alignment vertical="center" shrinkToFit="1"/>
      <protection locked="0"/>
    </xf>
    <xf numFmtId="176" fontId="2" fillId="3" borderId="3" xfId="3" applyNumberFormat="1" applyFont="1" applyFill="1" applyBorder="1" applyAlignment="1" applyProtection="1">
      <alignment vertical="center" shrinkToFit="1"/>
      <protection locked="0"/>
    </xf>
    <xf numFmtId="0" fontId="2" fillId="3" borderId="4" xfId="7" applyFont="1" applyFill="1" applyBorder="1" applyAlignment="1" applyProtection="1">
      <alignment vertical="center" shrinkToFit="1"/>
      <protection locked="0"/>
    </xf>
    <xf numFmtId="176" fontId="2" fillId="0" borderId="15" xfId="3" applyNumberFormat="1" applyFont="1" applyFill="1" applyBorder="1" applyAlignment="1" applyProtection="1">
      <alignment vertical="center" shrinkToFit="1"/>
    </xf>
    <xf numFmtId="176" fontId="3" fillId="0" borderId="19" xfId="3" quotePrefix="1" applyNumberFormat="1" applyFont="1" applyFill="1" applyBorder="1" applyAlignment="1" applyProtection="1">
      <alignment horizontal="center" vertical="center" shrinkToFit="1"/>
    </xf>
    <xf numFmtId="0" fontId="3" fillId="0" borderId="13" xfId="7" quotePrefix="1" applyFont="1" applyFill="1" applyBorder="1" applyAlignment="1" applyProtection="1">
      <alignment horizontal="center" vertical="center" shrinkToFit="1"/>
    </xf>
    <xf numFmtId="38" fontId="2" fillId="0" borderId="20" xfId="3" applyFont="1" applyFill="1" applyBorder="1" applyAlignment="1" applyProtection="1">
      <alignment vertical="center" shrinkToFit="1"/>
      <protection locked="0"/>
    </xf>
    <xf numFmtId="177" fontId="2" fillId="0" borderId="20" xfId="3" applyNumberFormat="1" applyFont="1" applyFill="1" applyBorder="1" applyAlignment="1">
      <alignment vertical="center" shrinkToFit="1"/>
    </xf>
    <xf numFmtId="176" fontId="3" fillId="0" borderId="16" xfId="3" quotePrefix="1" applyNumberFormat="1" applyFont="1" applyFill="1" applyBorder="1" applyAlignment="1" applyProtection="1">
      <alignment horizontal="center" vertical="center" shrinkToFit="1"/>
    </xf>
    <xf numFmtId="0" fontId="3" fillId="0" borderId="17" xfId="7" quotePrefix="1" applyFont="1" applyFill="1" applyBorder="1" applyAlignment="1" applyProtection="1">
      <alignment horizontal="center" vertical="center" shrinkToFit="1"/>
    </xf>
    <xf numFmtId="38" fontId="2" fillId="0" borderId="29" xfId="3" applyFont="1" applyFill="1" applyBorder="1" applyAlignment="1" applyProtection="1">
      <alignment vertical="center" shrinkToFit="1"/>
      <protection locked="0"/>
    </xf>
    <xf numFmtId="38" fontId="2" fillId="6" borderId="29" xfId="3" applyFont="1" applyFill="1" applyBorder="1" applyAlignment="1">
      <alignment vertical="center" shrinkToFit="1"/>
    </xf>
    <xf numFmtId="0" fontId="2" fillId="0" borderId="24" xfId="7" quotePrefix="1" applyFont="1" applyBorder="1" applyAlignment="1">
      <alignment horizontal="center" vertical="center"/>
    </xf>
    <xf numFmtId="176" fontId="2" fillId="0" borderId="26" xfId="3" quotePrefix="1" applyNumberFormat="1" applyFont="1" applyBorder="1" applyAlignment="1">
      <alignment vertical="center"/>
    </xf>
    <xf numFmtId="38" fontId="2" fillId="0" borderId="25" xfId="3" applyFont="1" applyBorder="1">
      <alignment vertical="center"/>
    </xf>
    <xf numFmtId="38" fontId="2" fillId="0" borderId="24" xfId="3" applyFont="1" applyBorder="1" applyAlignment="1">
      <alignment vertical="center" shrinkToFit="1"/>
    </xf>
    <xf numFmtId="0" fontId="2" fillId="0" borderId="17" xfId="7" quotePrefix="1" applyFont="1" applyBorder="1" applyAlignment="1">
      <alignment horizontal="center" vertical="center"/>
    </xf>
    <xf numFmtId="0" fontId="2" fillId="0" borderId="30" xfId="7" quotePrefix="1" applyFont="1" applyBorder="1" applyAlignment="1">
      <alignment horizontal="center" vertical="center"/>
    </xf>
    <xf numFmtId="38" fontId="2" fillId="0" borderId="16" xfId="3" applyFont="1" applyBorder="1">
      <alignment vertical="center"/>
    </xf>
    <xf numFmtId="38" fontId="3" fillId="0" borderId="18" xfId="3" applyFont="1" applyBorder="1">
      <alignment vertical="center"/>
    </xf>
    <xf numFmtId="0" fontId="2" fillId="0" borderId="23" xfId="7" quotePrefix="1" applyFont="1" applyBorder="1" applyAlignment="1">
      <alignment horizontal="center" vertical="center"/>
    </xf>
    <xf numFmtId="0" fontId="2" fillId="0" borderId="31" xfId="7" quotePrefix="1" applyFont="1" applyBorder="1" applyAlignment="1">
      <alignment horizontal="center" vertical="center"/>
    </xf>
    <xf numFmtId="38" fontId="2" fillId="0" borderId="21" xfId="3" applyFont="1" applyBorder="1">
      <alignment vertical="center"/>
    </xf>
    <xf numFmtId="38" fontId="2" fillId="0" borderId="23" xfId="3" applyFont="1" applyBorder="1" applyAlignment="1">
      <alignment vertical="center" shrinkToFit="1"/>
    </xf>
    <xf numFmtId="38" fontId="3" fillId="0" borderId="22" xfId="3" applyFont="1" applyBorder="1">
      <alignment vertical="center"/>
    </xf>
    <xf numFmtId="176" fontId="3" fillId="0" borderId="11" xfId="3" quotePrefix="1" applyNumberFormat="1" applyFont="1" applyFill="1" applyBorder="1" applyAlignment="1" applyProtection="1">
      <alignment horizontal="center" vertical="center" shrinkToFit="1"/>
    </xf>
    <xf numFmtId="0" fontId="3" fillId="0" borderId="8" xfId="7" quotePrefix="1" applyFont="1" applyFill="1" applyBorder="1" applyAlignment="1" applyProtection="1">
      <alignment horizontal="center" vertical="center" shrinkToFit="1"/>
    </xf>
    <xf numFmtId="176" fontId="2" fillId="0" borderId="17" xfId="3" applyNumberFormat="1" applyFont="1" applyBorder="1" applyAlignment="1" applyProtection="1">
      <alignment vertical="center" shrinkToFit="1"/>
    </xf>
    <xf numFmtId="176" fontId="2" fillId="3" borderId="10" xfId="3" applyNumberFormat="1" applyFont="1" applyFill="1" applyBorder="1" applyAlignment="1" applyProtection="1">
      <alignment vertical="center" shrinkToFit="1"/>
      <protection locked="0"/>
    </xf>
    <xf numFmtId="0" fontId="2" fillId="3" borderId="5" xfId="7" applyFont="1" applyFill="1" applyBorder="1" applyAlignment="1" applyProtection="1">
      <alignment vertical="center" shrinkToFit="1"/>
      <protection locked="0"/>
    </xf>
    <xf numFmtId="0" fontId="2" fillId="2" borderId="1" xfId="7" applyFont="1" applyFill="1" applyBorder="1" applyAlignment="1" applyProtection="1">
      <alignment vertical="center"/>
      <protection locked="0"/>
    </xf>
    <xf numFmtId="176" fontId="3" fillId="0" borderId="10" xfId="3" quotePrefix="1" applyNumberFormat="1" applyFont="1" applyFill="1" applyBorder="1" applyAlignment="1" applyProtection="1">
      <alignment horizontal="center" vertical="center" shrinkToFit="1"/>
    </xf>
    <xf numFmtId="0" fontId="3" fillId="0" borderId="5" xfId="7" quotePrefix="1" applyFont="1" applyFill="1" applyBorder="1" applyAlignment="1" applyProtection="1">
      <alignment horizontal="center" vertical="center" shrinkToFit="1"/>
    </xf>
    <xf numFmtId="176" fontId="2" fillId="0" borderId="1" xfId="3" quotePrefix="1" applyNumberFormat="1" applyFont="1" applyBorder="1" applyAlignment="1">
      <alignment vertical="center" shrinkToFit="1"/>
    </xf>
    <xf numFmtId="38" fontId="3" fillId="0" borderId="29" xfId="3" applyFont="1" applyFill="1" applyBorder="1" applyAlignment="1" applyProtection="1">
      <alignment horizontal="center" vertical="center" shrinkToFit="1"/>
      <protection locked="0"/>
    </xf>
    <xf numFmtId="38" fontId="2" fillId="0" borderId="29" xfId="3" applyFont="1" applyFill="1" applyBorder="1" applyAlignment="1">
      <alignment vertical="center" shrinkToFit="1"/>
    </xf>
    <xf numFmtId="0" fontId="2" fillId="2" borderId="15" xfId="7" applyFont="1" applyFill="1" applyBorder="1" applyAlignment="1" applyProtection="1">
      <alignment vertical="center" shrinkToFit="1"/>
      <protection locked="0"/>
    </xf>
    <xf numFmtId="176" fontId="2" fillId="0" borderId="4" xfId="3" applyNumberFormat="1" applyFont="1" applyFill="1" applyBorder="1" applyAlignment="1" applyProtection="1">
      <alignment vertical="center" shrinkToFit="1"/>
    </xf>
    <xf numFmtId="0" fontId="3" fillId="5" borderId="15" xfId="7" applyFont="1" applyFill="1" applyBorder="1" applyAlignment="1" applyProtection="1">
      <alignment vertical="center" shrinkToFit="1"/>
      <protection locked="0"/>
    </xf>
    <xf numFmtId="40" fontId="2" fillId="5" borderId="3" xfId="3" applyNumberFormat="1" applyFont="1" applyFill="1" applyBorder="1" applyAlignment="1" applyProtection="1">
      <alignment vertical="center" shrinkToFit="1"/>
      <protection locked="0"/>
    </xf>
    <xf numFmtId="0" fontId="2" fillId="5" borderId="4" xfId="7" applyFont="1" applyFill="1" applyBorder="1" applyAlignment="1" applyProtection="1">
      <alignment vertical="center" shrinkToFit="1"/>
      <protection locked="0"/>
    </xf>
    <xf numFmtId="177" fontId="2" fillId="0" borderId="29" xfId="3" applyNumberFormat="1" applyFont="1" applyFill="1" applyBorder="1" applyAlignment="1">
      <alignment vertical="center" shrinkToFit="1"/>
    </xf>
    <xf numFmtId="38" fontId="2" fillId="0" borderId="32" xfId="3" applyFont="1" applyFill="1" applyBorder="1" applyAlignment="1">
      <alignment vertical="center"/>
    </xf>
    <xf numFmtId="38" fontId="2" fillId="0" borderId="32" xfId="3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7" applyFont="1" applyBorder="1" applyAlignment="1">
      <alignment horizontal="center" vertical="center"/>
    </xf>
    <xf numFmtId="0" fontId="2" fillId="0" borderId="0" xfId="7" applyFont="1" applyBorder="1" applyAlignment="1">
      <alignment horizontal="center" vertical="center"/>
    </xf>
    <xf numFmtId="178" fontId="2" fillId="0" borderId="0" xfId="3" applyNumberFormat="1" applyFont="1" applyBorder="1" applyAlignment="1">
      <alignment horizontal="center" vertical="center"/>
    </xf>
    <xf numFmtId="38" fontId="2" fillId="0" borderId="0" xfId="3" applyFont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Protection="1">
      <alignment vertical="center"/>
      <protection locked="0"/>
    </xf>
    <xf numFmtId="0" fontId="26" fillId="0" borderId="0" xfId="0" quotePrefix="1" applyFont="1">
      <alignment vertical="center"/>
    </xf>
    <xf numFmtId="0" fontId="20" fillId="0" borderId="0" xfId="7" applyFont="1" applyAlignment="1">
      <alignment vertical="center"/>
    </xf>
    <xf numFmtId="0" fontId="26" fillId="0" borderId="0" xfId="7" applyFont="1">
      <alignment vertical="center"/>
    </xf>
    <xf numFmtId="0" fontId="26" fillId="0" borderId="0" xfId="0" applyFont="1" applyFill="1">
      <alignment vertical="center"/>
    </xf>
    <xf numFmtId="0" fontId="26" fillId="0" borderId="0" xfId="7" applyFont="1" applyAlignment="1">
      <alignment vertical="center"/>
    </xf>
    <xf numFmtId="0" fontId="26" fillId="0" borderId="0" xfId="0" applyFont="1" applyAlignment="1">
      <alignment vertical="center"/>
    </xf>
    <xf numFmtId="176" fontId="3" fillId="0" borderId="14" xfId="1" quotePrefix="1" applyNumberFormat="1" applyFont="1" applyFill="1" applyBorder="1" applyAlignment="1" applyProtection="1">
      <alignment horizontal="center" vertical="center" shrinkToFit="1"/>
    </xf>
    <xf numFmtId="176" fontId="3" fillId="0" borderId="13" xfId="1" applyNumberFormat="1" applyFont="1" applyBorder="1" applyAlignment="1" applyProtection="1">
      <alignment vertical="center" shrinkToFit="1"/>
    </xf>
    <xf numFmtId="38" fontId="3" fillId="0" borderId="20" xfId="1" applyFont="1" applyFill="1" applyBorder="1" applyAlignment="1">
      <alignment vertical="center" shrinkToFit="1"/>
    </xf>
    <xf numFmtId="38" fontId="3" fillId="0" borderId="20" xfId="2" applyFont="1" applyFill="1" applyBorder="1" applyAlignment="1" applyProtection="1">
      <alignment vertical="center" shrinkToFit="1"/>
      <protection locked="0"/>
    </xf>
    <xf numFmtId="0" fontId="26" fillId="0" borderId="0" xfId="0" applyFont="1" applyFill="1" applyAlignment="1">
      <alignment horizontal="center" vertical="center"/>
    </xf>
    <xf numFmtId="176" fontId="3" fillId="3" borderId="9" xfId="1" applyNumberFormat="1" applyFont="1" applyFill="1" applyBorder="1" applyAlignment="1" applyProtection="1">
      <alignment vertical="center" shrinkToFit="1"/>
      <protection locked="0"/>
    </xf>
    <xf numFmtId="0" fontId="3" fillId="3" borderId="6" xfId="7" applyFont="1" applyFill="1" applyBorder="1" applyAlignment="1" applyProtection="1">
      <alignment vertical="center" shrinkToFit="1"/>
      <protection locked="0"/>
    </xf>
    <xf numFmtId="176" fontId="3" fillId="0" borderId="6" xfId="1" applyNumberFormat="1" applyFont="1" applyFill="1" applyBorder="1" applyAlignment="1" applyProtection="1">
      <alignment vertical="center" shrinkToFit="1"/>
    </xf>
    <xf numFmtId="176" fontId="3" fillId="0" borderId="9" xfId="1" quotePrefix="1" applyNumberFormat="1" applyFont="1" applyFill="1" applyBorder="1" applyAlignment="1" applyProtection="1">
      <alignment horizontal="center" vertical="center" shrinkToFit="1"/>
    </xf>
    <xf numFmtId="0" fontId="3" fillId="0" borderId="6" xfId="7" quotePrefix="1" applyFont="1" applyFill="1" applyBorder="1" applyAlignment="1" applyProtection="1">
      <alignment horizontal="center" vertical="center" shrinkToFit="1"/>
    </xf>
    <xf numFmtId="176" fontId="3" fillId="0" borderId="6" xfId="1" applyNumberFormat="1" applyFont="1" applyBorder="1" applyAlignment="1" applyProtection="1">
      <alignment vertical="center" shrinkToFit="1"/>
    </xf>
    <xf numFmtId="38" fontId="3" fillId="0" borderId="12" xfId="1" applyFont="1" applyFill="1" applyBorder="1" applyAlignment="1">
      <alignment vertical="center" shrinkToFit="1"/>
    </xf>
    <xf numFmtId="0" fontId="3" fillId="2" borderId="2" xfId="7" applyFont="1" applyFill="1" applyBorder="1" applyAlignment="1" applyProtection="1">
      <alignment vertical="center" shrinkToFit="1"/>
      <protection locked="0"/>
    </xf>
    <xf numFmtId="176" fontId="3" fillId="5" borderId="9" xfId="1" applyNumberFormat="1" applyFont="1" applyFill="1" applyBorder="1" applyAlignment="1" applyProtection="1">
      <alignment vertical="center" shrinkToFit="1"/>
      <protection locked="0"/>
    </xf>
    <xf numFmtId="0" fontId="3" fillId="5" borderId="6" xfId="7" applyFont="1" applyFill="1" applyBorder="1" applyAlignment="1" applyProtection="1">
      <alignment vertical="center" shrinkToFit="1"/>
      <protection locked="0"/>
    </xf>
    <xf numFmtId="0" fontId="3" fillId="0" borderId="24" xfId="7" quotePrefix="1" applyFont="1" applyBorder="1" applyAlignment="1">
      <alignment horizontal="center" vertical="center"/>
    </xf>
    <xf numFmtId="176" fontId="3" fillId="0" borderId="26" xfId="1" quotePrefix="1" applyNumberFormat="1" applyFont="1" applyBorder="1" applyAlignment="1">
      <alignment vertical="center"/>
    </xf>
    <xf numFmtId="38" fontId="3" fillId="0" borderId="25" xfId="2" applyFont="1" applyBorder="1">
      <alignment vertical="center"/>
    </xf>
    <xf numFmtId="38" fontId="3" fillId="0" borderId="24" xfId="1" applyFont="1" applyBorder="1" applyAlignment="1">
      <alignment vertical="center" shrinkToFit="1"/>
    </xf>
    <xf numFmtId="38" fontId="3" fillId="0" borderId="16" xfId="2" applyFont="1" applyBorder="1">
      <alignment vertical="center"/>
    </xf>
    <xf numFmtId="38" fontId="3" fillId="0" borderId="17" xfId="3" applyFont="1" applyBorder="1" applyAlignment="1">
      <alignment vertical="center" shrinkToFit="1"/>
    </xf>
    <xf numFmtId="38" fontId="3" fillId="0" borderId="21" xfId="2" applyFont="1" applyBorder="1">
      <alignment vertical="center"/>
    </xf>
    <xf numFmtId="38" fontId="3" fillId="0" borderId="23" xfId="1" applyFont="1" applyBorder="1" applyAlignment="1">
      <alignment vertical="center" shrinkToFit="1"/>
    </xf>
    <xf numFmtId="176" fontId="3" fillId="0" borderId="58" xfId="2" quotePrefix="1" applyNumberFormat="1" applyFont="1" applyFill="1" applyBorder="1" applyAlignment="1" applyProtection="1">
      <alignment horizontal="center" vertical="center" shrinkToFit="1"/>
    </xf>
    <xf numFmtId="0" fontId="3" fillId="0" borderId="86" xfId="7" quotePrefix="1" applyFont="1" applyFill="1" applyBorder="1" applyAlignment="1" applyProtection="1">
      <alignment horizontal="center" vertical="center" shrinkToFit="1"/>
    </xf>
    <xf numFmtId="176" fontId="3" fillId="0" borderId="87" xfId="2" applyNumberFormat="1" applyFont="1" applyBorder="1" applyAlignment="1" applyProtection="1">
      <alignment vertical="center" shrinkToFit="1"/>
    </xf>
    <xf numFmtId="176" fontId="3" fillId="3" borderId="10" xfId="2" applyNumberFormat="1" applyFont="1" applyFill="1" applyBorder="1" applyAlignment="1" applyProtection="1">
      <alignment vertical="center" shrinkToFit="1"/>
      <protection locked="0"/>
    </xf>
    <xf numFmtId="0" fontId="3" fillId="3" borderId="5" xfId="7" applyFont="1" applyFill="1" applyBorder="1" applyAlignment="1" applyProtection="1">
      <alignment vertical="center" shrinkToFit="1"/>
      <protection locked="0"/>
    </xf>
    <xf numFmtId="176" fontId="3" fillId="0" borderId="1" xfId="1" applyNumberFormat="1" applyFont="1" applyFill="1" applyBorder="1" applyAlignment="1" applyProtection="1">
      <alignment vertical="center" shrinkToFit="1"/>
    </xf>
    <xf numFmtId="176" fontId="3" fillId="3" borderId="9" xfId="2" applyNumberFormat="1" applyFont="1" applyFill="1" applyBorder="1" applyAlignment="1" applyProtection="1">
      <alignment vertical="center" shrinkToFit="1"/>
      <protection locked="0"/>
    </xf>
    <xf numFmtId="0" fontId="3" fillId="0" borderId="28" xfId="7" applyFont="1" applyFill="1" applyBorder="1" applyAlignment="1" applyProtection="1">
      <alignment horizontal="center" vertical="center"/>
    </xf>
    <xf numFmtId="176" fontId="3" fillId="0" borderId="0" xfId="2" applyNumberFormat="1" applyFont="1" applyBorder="1" applyAlignment="1">
      <alignment horizontal="center" vertical="center"/>
    </xf>
    <xf numFmtId="38" fontId="3" fillId="0" borderId="0" xfId="2" applyFont="1" applyBorder="1" applyAlignment="1">
      <alignment horizontal="center" vertical="center"/>
    </xf>
    <xf numFmtId="0" fontId="29" fillId="0" borderId="0" xfId="0" applyFont="1">
      <alignment vertical="center"/>
    </xf>
    <xf numFmtId="38" fontId="3" fillId="0" borderId="0" xfId="2" quotePrefix="1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176" fontId="3" fillId="3" borderId="3" xfId="1" applyNumberFormat="1" applyFont="1" applyFill="1" applyBorder="1" applyAlignment="1" applyProtection="1">
      <alignment vertical="center" shrinkToFit="1"/>
      <protection locked="0"/>
    </xf>
    <xf numFmtId="0" fontId="3" fillId="3" borderId="4" xfId="7" applyFont="1" applyFill="1" applyBorder="1" applyAlignment="1" applyProtection="1">
      <alignment vertical="center" shrinkToFit="1"/>
      <protection locked="0"/>
    </xf>
    <xf numFmtId="176" fontId="3" fillId="0" borderId="4" xfId="1" applyNumberFormat="1" applyFont="1" applyFill="1" applyBorder="1" applyAlignment="1" applyProtection="1">
      <alignment vertical="center" shrinkToFit="1"/>
    </xf>
    <xf numFmtId="176" fontId="3" fillId="0" borderId="19" xfId="1" quotePrefix="1" applyNumberFormat="1" applyFont="1" applyFill="1" applyBorder="1" applyAlignment="1" applyProtection="1">
      <alignment horizontal="center" vertical="center" shrinkToFit="1"/>
    </xf>
    <xf numFmtId="176" fontId="3" fillId="0" borderId="16" xfId="1" quotePrefix="1" applyNumberFormat="1" applyFont="1" applyFill="1" applyBorder="1" applyAlignment="1" applyProtection="1">
      <alignment horizontal="center" vertical="center" shrinkToFit="1"/>
    </xf>
    <xf numFmtId="38" fontId="3" fillId="0" borderId="29" xfId="2" applyFont="1" applyFill="1" applyBorder="1" applyAlignment="1" applyProtection="1">
      <alignment vertical="center" shrinkToFit="1"/>
      <protection locked="0"/>
    </xf>
    <xf numFmtId="0" fontId="3" fillId="2" borderId="18" xfId="7" applyFont="1" applyFill="1" applyBorder="1" applyAlignment="1" applyProtection="1">
      <alignment vertical="center"/>
      <protection locked="0"/>
    </xf>
    <xf numFmtId="176" fontId="3" fillId="0" borderId="10" xfId="2" quotePrefix="1" applyNumberFormat="1" applyFont="1" applyFill="1" applyBorder="1" applyAlignment="1" applyProtection="1">
      <alignment horizontal="center" vertical="center" shrinkToFit="1"/>
    </xf>
    <xf numFmtId="176" fontId="3" fillId="0" borderId="18" xfId="2" applyNumberFormat="1" applyFont="1" applyBorder="1" applyAlignment="1" applyProtection="1">
      <alignment vertical="center" shrinkToFit="1"/>
    </xf>
    <xf numFmtId="0" fontId="26" fillId="0" borderId="0" xfId="7" quotePrefix="1" applyFont="1" applyBorder="1" applyAlignment="1">
      <alignment horizontal="center" vertical="center"/>
    </xf>
    <xf numFmtId="176" fontId="3" fillId="0" borderId="15" xfId="1" quotePrefix="1" applyNumberFormat="1" applyFont="1" applyBorder="1" applyAlignment="1">
      <alignment vertical="center" shrinkToFit="1"/>
    </xf>
    <xf numFmtId="38" fontId="3" fillId="0" borderId="20" xfId="2" applyNumberFormat="1" applyFont="1" applyFill="1" applyBorder="1" applyAlignment="1">
      <alignment vertical="center" shrinkToFit="1"/>
    </xf>
    <xf numFmtId="38" fontId="3" fillId="0" borderId="12" xfId="2" applyNumberFormat="1" applyFont="1" applyFill="1" applyBorder="1" applyAlignment="1">
      <alignment vertical="center" shrinkToFit="1"/>
    </xf>
    <xf numFmtId="0" fontId="14" fillId="0" borderId="0" xfId="0" applyFont="1" applyFill="1" applyAlignment="1" applyProtection="1">
      <alignment horizontal="center" vertical="center"/>
    </xf>
    <xf numFmtId="0" fontId="3" fillId="0" borderId="69" xfId="7" applyFont="1" applyBorder="1" applyAlignment="1">
      <alignment horizontal="center" vertical="center"/>
    </xf>
    <xf numFmtId="0" fontId="3" fillId="0" borderId="70" xfId="7" applyFont="1" applyBorder="1" applyAlignment="1">
      <alignment horizontal="center" vertical="center"/>
    </xf>
    <xf numFmtId="0" fontId="3" fillId="0" borderId="71" xfId="7" applyFont="1" applyBorder="1" applyAlignment="1">
      <alignment horizontal="center" vertical="center"/>
    </xf>
    <xf numFmtId="178" fontId="3" fillId="0" borderId="72" xfId="1" applyNumberFormat="1" applyFont="1" applyFill="1" applyBorder="1" applyAlignment="1" applyProtection="1">
      <alignment horizontal="center" vertical="center"/>
      <protection locked="0"/>
    </xf>
    <xf numFmtId="178" fontId="3" fillId="0" borderId="33" xfId="1" applyNumberFormat="1" applyFont="1" applyFill="1" applyBorder="1" applyAlignment="1" applyProtection="1">
      <alignment horizontal="center" vertical="center"/>
      <protection locked="0"/>
    </xf>
    <xf numFmtId="38" fontId="3" fillId="0" borderId="73" xfId="2" quotePrefix="1" applyFont="1" applyBorder="1" applyAlignment="1">
      <alignment horizontal="center" vertical="center"/>
    </xf>
    <xf numFmtId="38" fontId="3" fillId="0" borderId="73" xfId="2" applyFont="1" applyBorder="1" applyAlignment="1">
      <alignment horizontal="center" vertical="center"/>
    </xf>
    <xf numFmtId="176" fontId="3" fillId="0" borderId="74" xfId="2" quotePrefix="1" applyNumberFormat="1" applyFont="1" applyBorder="1" applyAlignment="1">
      <alignment horizontal="left" vertical="center"/>
    </xf>
    <xf numFmtId="176" fontId="3" fillId="0" borderId="73" xfId="2" applyNumberFormat="1" applyFont="1" applyBorder="1" applyAlignment="1">
      <alignment horizontal="left" vertical="center"/>
    </xf>
    <xf numFmtId="0" fontId="3" fillId="0" borderId="72" xfId="7" applyFont="1" applyBorder="1" applyAlignment="1">
      <alignment horizontal="center" vertical="center"/>
    </xf>
    <xf numFmtId="0" fontId="3" fillId="0" borderId="33" xfId="7" applyFont="1" applyBorder="1" applyAlignment="1">
      <alignment horizontal="center" vertical="center"/>
    </xf>
    <xf numFmtId="0" fontId="3" fillId="0" borderId="75" xfId="7" applyFont="1" applyBorder="1" applyAlignment="1">
      <alignment horizontal="center" vertical="center"/>
    </xf>
    <xf numFmtId="178" fontId="3" fillId="0" borderId="72" xfId="1" applyNumberFormat="1" applyFont="1" applyBorder="1" applyAlignment="1">
      <alignment horizontal="center" vertical="center"/>
    </xf>
    <xf numFmtId="178" fontId="3" fillId="0" borderId="33" xfId="1" applyNumberFormat="1" applyFont="1" applyBorder="1" applyAlignment="1">
      <alignment horizontal="center" vertical="center"/>
    </xf>
    <xf numFmtId="0" fontId="3" fillId="0" borderId="74" xfId="7" applyFont="1" applyBorder="1" applyAlignment="1">
      <alignment horizontal="center" vertical="center"/>
    </xf>
    <xf numFmtId="0" fontId="3" fillId="0" borderId="73" xfId="7" applyFont="1" applyBorder="1" applyAlignment="1">
      <alignment horizontal="center" vertical="center"/>
    </xf>
    <xf numFmtId="0" fontId="3" fillId="0" borderId="52" xfId="7" applyFont="1" applyBorder="1" applyAlignment="1">
      <alignment horizontal="center" vertical="center"/>
    </xf>
    <xf numFmtId="38" fontId="3" fillId="0" borderId="44" xfId="2" applyFont="1" applyBorder="1" applyAlignment="1">
      <alignment horizontal="center" vertical="center"/>
    </xf>
    <xf numFmtId="38" fontId="3" fillId="0" borderId="45" xfId="2" applyFont="1" applyBorder="1" applyAlignment="1">
      <alignment horizontal="center" vertical="center"/>
    </xf>
    <xf numFmtId="38" fontId="3" fillId="0" borderId="46" xfId="2" applyFont="1" applyBorder="1" applyAlignment="1">
      <alignment horizontal="center" vertical="center"/>
    </xf>
    <xf numFmtId="38" fontId="3" fillId="0" borderId="76" xfId="2" applyFont="1" applyBorder="1" applyAlignment="1">
      <alignment horizontal="center" vertical="center"/>
    </xf>
    <xf numFmtId="38" fontId="3" fillId="0" borderId="77" xfId="2" applyFont="1" applyBorder="1" applyAlignment="1">
      <alignment horizontal="center" vertical="center"/>
    </xf>
    <xf numFmtId="38" fontId="3" fillId="0" borderId="78" xfId="2" applyFont="1" applyBorder="1" applyAlignment="1">
      <alignment horizontal="center" vertical="center"/>
    </xf>
    <xf numFmtId="0" fontId="3" fillId="0" borderId="28" xfId="7" applyFont="1" applyFill="1" applyBorder="1" applyAlignment="1" applyProtection="1">
      <alignment horizontal="center" vertical="center"/>
    </xf>
    <xf numFmtId="0" fontId="3" fillId="0" borderId="24" xfId="7" applyFont="1" applyBorder="1" applyAlignment="1">
      <alignment vertical="center"/>
    </xf>
    <xf numFmtId="0" fontId="3" fillId="0" borderId="63" xfId="7" applyFont="1" applyBorder="1" applyAlignment="1">
      <alignment horizontal="center" vertical="center" textRotation="255"/>
    </xf>
    <xf numFmtId="0" fontId="3" fillId="0" borderId="64" xfId="7" applyFont="1" applyBorder="1" applyAlignment="1">
      <alignment horizontal="center" vertical="center" textRotation="255"/>
    </xf>
    <xf numFmtId="0" fontId="3" fillId="0" borderId="67" xfId="7" quotePrefix="1" applyFont="1" applyBorder="1" applyAlignment="1">
      <alignment horizontal="center" vertical="center" shrinkToFit="1"/>
    </xf>
    <xf numFmtId="0" fontId="3" fillId="0" borderId="68" xfId="7" quotePrefix="1" applyFont="1" applyBorder="1" applyAlignment="1">
      <alignment horizontal="center" vertical="center" shrinkToFit="1"/>
    </xf>
    <xf numFmtId="0" fontId="3" fillId="0" borderId="66" xfId="7" applyFont="1" applyBorder="1" applyAlignment="1">
      <alignment horizontal="center" vertical="center"/>
    </xf>
    <xf numFmtId="0" fontId="3" fillId="0" borderId="84" xfId="7" applyFont="1" applyBorder="1" applyAlignment="1">
      <alignment horizontal="center" vertical="center"/>
    </xf>
    <xf numFmtId="0" fontId="3" fillId="0" borderId="85" xfId="7" applyFont="1" applyBorder="1" applyAlignment="1">
      <alignment horizontal="center" vertical="center"/>
    </xf>
    <xf numFmtId="178" fontId="3" fillId="0" borderId="75" xfId="1" applyNumberFormat="1" applyFont="1" applyBorder="1" applyAlignment="1">
      <alignment horizontal="center" vertical="center"/>
    </xf>
    <xf numFmtId="0" fontId="3" fillId="0" borderId="30" xfId="7" applyFont="1" applyFill="1" applyBorder="1" applyAlignment="1" applyProtection="1">
      <alignment horizontal="center" vertical="center"/>
    </xf>
    <xf numFmtId="0" fontId="3" fillId="0" borderId="53" xfId="7" applyFont="1" applyBorder="1" applyAlignment="1">
      <alignment vertical="center" wrapText="1"/>
    </xf>
    <xf numFmtId="0" fontId="3" fillId="0" borderId="54" xfId="7" applyFont="1" applyBorder="1" applyAlignment="1">
      <alignment vertical="center" wrapText="1"/>
    </xf>
    <xf numFmtId="0" fontId="3" fillId="0" borderId="55" xfId="7" applyFont="1" applyBorder="1" applyAlignment="1">
      <alignment vertical="center" wrapText="1"/>
    </xf>
    <xf numFmtId="0" fontId="3" fillId="0" borderId="31" xfId="7" applyFont="1" applyBorder="1" applyAlignment="1">
      <alignment vertical="center" wrapText="1"/>
    </xf>
    <xf numFmtId="0" fontId="3" fillId="0" borderId="56" xfId="7" applyFont="1" applyBorder="1" applyAlignment="1">
      <alignment vertical="center" wrapText="1"/>
    </xf>
    <xf numFmtId="0" fontId="3" fillId="0" borderId="57" xfId="7" applyFont="1" applyBorder="1" applyAlignment="1">
      <alignment vertical="center" wrapText="1"/>
    </xf>
    <xf numFmtId="0" fontId="3" fillId="0" borderId="58" xfId="7" applyFont="1" applyBorder="1" applyAlignment="1">
      <alignment horizontal="center" vertical="center" textRotation="255"/>
    </xf>
    <xf numFmtId="0" fontId="3" fillId="0" borderId="11" xfId="7" applyFont="1" applyBorder="1" applyAlignment="1">
      <alignment horizontal="center" vertical="center" textRotation="255"/>
    </xf>
    <xf numFmtId="0" fontId="3" fillId="0" borderId="82" xfId="7" applyFont="1" applyBorder="1" applyAlignment="1">
      <alignment horizontal="center" vertical="center" textRotation="255"/>
    </xf>
    <xf numFmtId="0" fontId="3" fillId="0" borderId="68" xfId="7" applyFont="1" applyBorder="1" applyAlignment="1">
      <alignment horizontal="left" vertical="center"/>
    </xf>
    <xf numFmtId="0" fontId="3" fillId="0" borderId="40" xfId="7" applyFont="1" applyBorder="1" applyAlignment="1">
      <alignment horizontal="left" vertical="center"/>
    </xf>
    <xf numFmtId="0" fontId="3" fillId="2" borderId="61" xfId="7" applyFont="1" applyFill="1" applyBorder="1" applyAlignment="1" applyProtection="1">
      <alignment vertical="center"/>
      <protection locked="0"/>
    </xf>
    <xf numFmtId="0" fontId="3" fillId="2" borderId="62" xfId="7" applyFont="1" applyFill="1" applyBorder="1" applyAlignment="1" applyProtection="1">
      <alignment vertical="center"/>
      <protection locked="0"/>
    </xf>
    <xf numFmtId="0" fontId="3" fillId="2" borderId="49" xfId="7" applyFont="1" applyFill="1" applyBorder="1" applyAlignment="1" applyProtection="1">
      <alignment vertical="center" shrinkToFit="1"/>
      <protection locked="0"/>
    </xf>
    <xf numFmtId="0" fontId="3" fillId="2" borderId="50" xfId="7" applyFont="1" applyFill="1" applyBorder="1" applyAlignment="1" applyProtection="1">
      <alignment vertical="center" shrinkToFit="1"/>
      <protection locked="0"/>
    </xf>
    <xf numFmtId="0" fontId="3" fillId="0" borderId="8" xfId="7" applyFont="1" applyBorder="1" applyAlignment="1">
      <alignment horizontal="center" vertical="center"/>
    </xf>
    <xf numFmtId="38" fontId="3" fillId="0" borderId="41" xfId="2" applyFont="1" applyFill="1" applyBorder="1" applyAlignment="1">
      <alignment horizontal="center" vertical="center" shrinkToFit="1"/>
    </xf>
    <xf numFmtId="38" fontId="3" fillId="0" borderId="42" xfId="2" applyFont="1" applyFill="1" applyBorder="1" applyAlignment="1">
      <alignment horizontal="center" vertical="center" shrinkToFit="1"/>
    </xf>
    <xf numFmtId="38" fontId="3" fillId="0" borderId="43" xfId="2" applyFont="1" applyFill="1" applyBorder="1" applyAlignment="1">
      <alignment horizontal="center" vertical="center" shrinkToFit="1"/>
    </xf>
    <xf numFmtId="38" fontId="3" fillId="0" borderId="44" xfId="2" applyFont="1" applyFill="1" applyBorder="1" applyAlignment="1">
      <alignment horizontal="center" vertical="center" shrinkToFit="1"/>
    </xf>
    <xf numFmtId="38" fontId="3" fillId="0" borderId="45" xfId="2" applyFont="1" applyFill="1" applyBorder="1" applyAlignment="1">
      <alignment horizontal="center" vertical="center" shrinkToFit="1"/>
    </xf>
    <xf numFmtId="38" fontId="3" fillId="0" borderId="46" xfId="2" applyFont="1" applyFill="1" applyBorder="1" applyAlignment="1">
      <alignment horizontal="center" vertical="center" shrinkToFit="1"/>
    </xf>
    <xf numFmtId="0" fontId="3" fillId="0" borderId="14" xfId="7" applyFont="1" applyBorder="1" applyAlignment="1">
      <alignment horizontal="center" vertical="center" textRotation="255"/>
    </xf>
    <xf numFmtId="0" fontId="3" fillId="2" borderId="51" xfId="7" applyFont="1" applyFill="1" applyBorder="1" applyAlignment="1" applyProtection="1">
      <alignment vertical="center" shrinkToFit="1"/>
      <protection locked="0"/>
    </xf>
    <xf numFmtId="0" fontId="3" fillId="2" borderId="52" xfId="7" applyFont="1" applyFill="1" applyBorder="1" applyAlignment="1" applyProtection="1">
      <alignment vertical="center" shrinkToFit="1"/>
      <protection locked="0"/>
    </xf>
    <xf numFmtId="0" fontId="3" fillId="0" borderId="17" xfId="7" applyFont="1" applyBorder="1" applyAlignment="1">
      <alignment horizontal="center" vertical="center"/>
    </xf>
    <xf numFmtId="0" fontId="27" fillId="4" borderId="0" xfId="7" applyFont="1" applyFill="1" applyAlignment="1" applyProtection="1">
      <alignment horizontal="left" vertical="center" shrinkToFit="1"/>
      <protection locked="0"/>
    </xf>
    <xf numFmtId="38" fontId="3" fillId="0" borderId="41" xfId="2" applyFont="1" applyFill="1" applyBorder="1" applyAlignment="1">
      <alignment horizontal="center" vertical="center"/>
    </xf>
    <xf numFmtId="38" fontId="3" fillId="0" borderId="42" xfId="2" applyFont="1" applyFill="1" applyBorder="1" applyAlignment="1">
      <alignment horizontal="center" vertical="center"/>
    </xf>
    <xf numFmtId="38" fontId="3" fillId="0" borderId="43" xfId="2" applyFont="1" applyFill="1" applyBorder="1" applyAlignment="1">
      <alignment horizontal="center" vertical="center"/>
    </xf>
    <xf numFmtId="38" fontId="3" fillId="0" borderId="44" xfId="2" applyFont="1" applyFill="1" applyBorder="1" applyAlignment="1">
      <alignment horizontal="center" vertical="center"/>
    </xf>
    <xf numFmtId="38" fontId="3" fillId="0" borderId="45" xfId="2" applyFont="1" applyFill="1" applyBorder="1" applyAlignment="1">
      <alignment horizontal="center" vertical="center"/>
    </xf>
    <xf numFmtId="38" fontId="3" fillId="0" borderId="46" xfId="2" applyFont="1" applyFill="1" applyBorder="1" applyAlignment="1">
      <alignment horizontal="center" vertical="center"/>
    </xf>
    <xf numFmtId="38" fontId="3" fillId="0" borderId="47" xfId="2" applyFont="1" applyFill="1" applyBorder="1" applyAlignment="1">
      <alignment horizontal="center" vertical="center"/>
    </xf>
    <xf numFmtId="38" fontId="3" fillId="0" borderId="48" xfId="2" applyFont="1" applyFill="1" applyBorder="1" applyAlignment="1">
      <alignment horizontal="center" vertical="center"/>
    </xf>
    <xf numFmtId="0" fontId="3" fillId="0" borderId="28" xfId="7" applyFont="1" applyBorder="1" applyAlignment="1">
      <alignment horizontal="center" vertical="center"/>
    </xf>
    <xf numFmtId="0" fontId="3" fillId="0" borderId="30" xfId="7" applyFont="1" applyBorder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28" fillId="0" borderId="33" xfId="7" applyFont="1" applyBorder="1" applyAlignment="1">
      <alignment horizontal="center" vertical="center"/>
    </xf>
    <xf numFmtId="0" fontId="3" fillId="0" borderId="19" xfId="7" applyFont="1" applyBorder="1" applyAlignment="1">
      <alignment horizontal="center" vertical="center" wrapText="1"/>
    </xf>
    <xf numFmtId="0" fontId="3" fillId="0" borderId="13" xfId="7" applyFont="1" applyBorder="1" applyAlignment="1">
      <alignment horizontal="center" vertical="center" wrapText="1"/>
    </xf>
    <xf numFmtId="0" fontId="3" fillId="0" borderId="34" xfId="7" applyFont="1" applyBorder="1" applyAlignment="1">
      <alignment horizontal="center" vertical="center" wrapText="1"/>
    </xf>
    <xf numFmtId="0" fontId="3" fillId="0" borderId="3" xfId="7" applyFont="1" applyBorder="1" applyAlignment="1">
      <alignment horizontal="center" vertical="center" wrapText="1"/>
    </xf>
    <xf numFmtId="0" fontId="3" fillId="0" borderId="4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3" fillId="0" borderId="35" xfId="7" applyFont="1" applyBorder="1" applyAlignment="1">
      <alignment horizontal="center" vertical="center" wrapText="1"/>
    </xf>
    <xf numFmtId="0" fontId="3" fillId="0" borderId="36" xfId="7" applyFont="1" applyBorder="1" applyAlignment="1">
      <alignment horizontal="center" vertical="center" wrapText="1"/>
    </xf>
    <xf numFmtId="0" fontId="3" fillId="0" borderId="37" xfId="7" applyFont="1" applyBorder="1" applyAlignment="1">
      <alignment horizontal="center" vertical="center" wrapText="1"/>
    </xf>
    <xf numFmtId="0" fontId="3" fillId="0" borderId="38" xfId="7" applyFont="1" applyBorder="1" applyAlignment="1">
      <alignment horizontal="center" vertical="center" wrapText="1"/>
    </xf>
    <xf numFmtId="0" fontId="3" fillId="0" borderId="39" xfId="7" applyFont="1" applyBorder="1" applyAlignment="1">
      <alignment horizontal="center" vertical="center" wrapText="1"/>
    </xf>
    <xf numFmtId="0" fontId="3" fillId="0" borderId="40" xfId="7" applyFont="1" applyBorder="1" applyAlignment="1">
      <alignment horizontal="center" vertical="center" wrapText="1"/>
    </xf>
    <xf numFmtId="38" fontId="3" fillId="0" borderId="47" xfId="2" applyFont="1" applyFill="1" applyBorder="1" applyAlignment="1">
      <alignment horizontal="center" vertical="center" shrinkToFit="1"/>
    </xf>
    <xf numFmtId="38" fontId="3" fillId="0" borderId="48" xfId="2" applyFont="1" applyFill="1" applyBorder="1" applyAlignment="1">
      <alignment horizontal="center" vertical="center" shrinkToFit="1"/>
    </xf>
    <xf numFmtId="0" fontId="3" fillId="2" borderId="28" xfId="7" applyFont="1" applyFill="1" applyBorder="1" applyAlignment="1" applyProtection="1">
      <alignment vertical="center" shrinkToFit="1"/>
      <protection locked="0"/>
    </xf>
    <xf numFmtId="0" fontId="3" fillId="2" borderId="81" xfId="7" applyFont="1" applyFill="1" applyBorder="1" applyAlignment="1" applyProtection="1">
      <alignment vertical="center" shrinkToFit="1"/>
      <protection locked="0"/>
    </xf>
    <xf numFmtId="0" fontId="26" fillId="0" borderId="73" xfId="7" quotePrefix="1" applyFont="1" applyBorder="1" applyAlignment="1">
      <alignment horizontal="center" vertical="center"/>
    </xf>
    <xf numFmtId="0" fontId="3" fillId="2" borderId="49" xfId="7" applyFont="1" applyFill="1" applyBorder="1" applyAlignment="1" applyProtection="1">
      <alignment vertical="center"/>
      <protection locked="0"/>
    </xf>
    <xf numFmtId="0" fontId="3" fillId="2" borderId="50" xfId="7" applyFont="1" applyFill="1" applyBorder="1" applyAlignment="1" applyProtection="1">
      <alignment vertical="center"/>
      <protection locked="0"/>
    </xf>
    <xf numFmtId="38" fontId="3" fillId="0" borderId="80" xfId="2" applyFont="1" applyFill="1" applyBorder="1" applyAlignment="1">
      <alignment horizontal="center" vertical="center" shrinkToFit="1"/>
    </xf>
    <xf numFmtId="0" fontId="3" fillId="0" borderId="79" xfId="7" applyFont="1" applyBorder="1" applyAlignment="1">
      <alignment horizontal="center" vertical="center"/>
    </xf>
    <xf numFmtId="38" fontId="3" fillId="0" borderId="76" xfId="2" applyFont="1" applyFill="1" applyBorder="1" applyAlignment="1">
      <alignment horizontal="center" vertical="center" shrinkToFit="1"/>
    </xf>
    <xf numFmtId="38" fontId="3" fillId="0" borderId="77" xfId="2" applyFont="1" applyFill="1" applyBorder="1" applyAlignment="1">
      <alignment horizontal="center" vertical="center" shrinkToFit="1"/>
    </xf>
    <xf numFmtId="38" fontId="3" fillId="0" borderId="78" xfId="2" applyFont="1" applyFill="1" applyBorder="1" applyAlignment="1">
      <alignment horizontal="center" vertical="center" shrinkToFit="1"/>
    </xf>
    <xf numFmtId="0" fontId="30" fillId="0" borderId="0" xfId="0" applyFont="1" applyAlignment="1">
      <alignment horizontal="left" vertical="center" shrinkToFit="1"/>
    </xf>
    <xf numFmtId="0" fontId="3" fillId="0" borderId="74" xfId="7" applyFont="1" applyBorder="1" applyAlignment="1">
      <alignment horizontal="center" vertical="center" textRotation="255"/>
    </xf>
    <xf numFmtId="0" fontId="0" fillId="0" borderId="0" xfId="0" applyAlignment="1">
      <alignment vertical="top" wrapText="1"/>
    </xf>
    <xf numFmtId="0" fontId="24" fillId="0" borderId="0" xfId="7" quotePrefix="1" applyFont="1" applyBorder="1" applyAlignment="1">
      <alignment horizontal="center" vertical="center"/>
    </xf>
    <xf numFmtId="0" fontId="2" fillId="0" borderId="70" xfId="7" applyFont="1" applyBorder="1" applyAlignment="1">
      <alignment horizontal="center" vertical="center"/>
    </xf>
    <xf numFmtId="0" fontId="2" fillId="0" borderId="71" xfId="7" applyFont="1" applyBorder="1" applyAlignment="1">
      <alignment horizontal="center" vertical="center"/>
    </xf>
    <xf numFmtId="178" fontId="2" fillId="0" borderId="72" xfId="6" applyNumberFormat="1" applyFont="1" applyFill="1" applyBorder="1" applyAlignment="1" applyProtection="1">
      <alignment horizontal="center" vertical="center"/>
      <protection locked="0"/>
    </xf>
    <xf numFmtId="178" fontId="2" fillId="0" borderId="33" xfId="6" applyNumberFormat="1" applyFont="1" applyFill="1" applyBorder="1" applyAlignment="1" applyProtection="1">
      <alignment horizontal="center" vertical="center"/>
      <protection locked="0"/>
    </xf>
    <xf numFmtId="0" fontId="2" fillId="0" borderId="73" xfId="7" applyFont="1" applyBorder="1" applyAlignment="1">
      <alignment horizontal="center" vertical="center"/>
    </xf>
    <xf numFmtId="0" fontId="2" fillId="0" borderId="52" xfId="7" applyFont="1" applyBorder="1" applyAlignment="1">
      <alignment horizontal="center" vertical="center"/>
    </xf>
    <xf numFmtId="176" fontId="2" fillId="0" borderId="74" xfId="3" quotePrefix="1" applyNumberFormat="1" applyFont="1" applyBorder="1" applyAlignment="1">
      <alignment horizontal="left" vertical="center"/>
    </xf>
    <xf numFmtId="176" fontId="2" fillId="0" borderId="73" xfId="3" applyNumberFormat="1" applyFont="1" applyBorder="1" applyAlignment="1">
      <alignment horizontal="left" vertical="center"/>
    </xf>
    <xf numFmtId="0" fontId="2" fillId="0" borderId="33" xfId="7" applyFont="1" applyBorder="1" applyAlignment="1">
      <alignment horizontal="center" vertical="center"/>
    </xf>
    <xf numFmtId="0" fontId="2" fillId="0" borderId="75" xfId="7" applyFont="1" applyBorder="1" applyAlignment="1">
      <alignment horizontal="center" vertical="center"/>
    </xf>
    <xf numFmtId="178" fontId="2" fillId="0" borderId="72" xfId="3" applyNumberFormat="1" applyFont="1" applyBorder="1" applyAlignment="1">
      <alignment horizontal="center" vertical="center"/>
    </xf>
    <xf numFmtId="178" fontId="2" fillId="0" borderId="33" xfId="3" applyNumberFormat="1" applyFont="1" applyBorder="1" applyAlignment="1">
      <alignment horizontal="center" vertical="center"/>
    </xf>
    <xf numFmtId="0" fontId="2" fillId="0" borderId="11" xfId="7" applyFont="1" applyBorder="1" applyAlignment="1">
      <alignment horizontal="center" vertical="center" textRotation="255"/>
    </xf>
    <xf numFmtId="0" fontId="2" fillId="2" borderId="62" xfId="7" applyFont="1" applyFill="1" applyBorder="1" applyAlignment="1" applyProtection="1">
      <alignment vertical="center"/>
      <protection locked="0"/>
    </xf>
    <xf numFmtId="38" fontId="2" fillId="0" borderId="44" xfId="3" applyFont="1" applyBorder="1" applyAlignment="1">
      <alignment horizontal="center" vertical="center"/>
    </xf>
    <xf numFmtId="38" fontId="2" fillId="0" borderId="45" xfId="3" applyFont="1" applyBorder="1" applyAlignment="1">
      <alignment horizontal="center" vertical="center"/>
    </xf>
    <xf numFmtId="38" fontId="2" fillId="0" borderId="46" xfId="3" applyFont="1" applyBorder="1" applyAlignment="1">
      <alignment horizontal="center" vertical="center"/>
    </xf>
    <xf numFmtId="38" fontId="2" fillId="0" borderId="76" xfId="3" applyFont="1" applyBorder="1" applyAlignment="1">
      <alignment horizontal="center" vertical="center"/>
    </xf>
    <xf numFmtId="38" fontId="2" fillId="0" borderId="77" xfId="3" applyFont="1" applyBorder="1" applyAlignment="1">
      <alignment horizontal="center" vertical="center"/>
    </xf>
    <xf numFmtId="38" fontId="2" fillId="0" borderId="78" xfId="3" applyFont="1" applyBorder="1" applyAlignment="1">
      <alignment horizontal="center" vertical="center"/>
    </xf>
    <xf numFmtId="0" fontId="2" fillId="0" borderId="28" xfId="7" applyFont="1" applyFill="1" applyBorder="1" applyAlignment="1" applyProtection="1">
      <alignment horizontal="center" vertical="center"/>
    </xf>
    <xf numFmtId="0" fontId="2" fillId="0" borderId="30" xfId="7" applyFont="1" applyFill="1" applyBorder="1" applyAlignment="1" applyProtection="1">
      <alignment horizontal="center" vertical="center"/>
    </xf>
    <xf numFmtId="0" fontId="2" fillId="2" borderId="50" xfId="7" applyFont="1" applyFill="1" applyBorder="1" applyAlignment="1" applyProtection="1">
      <alignment vertical="center"/>
      <protection locked="0"/>
    </xf>
    <xf numFmtId="0" fontId="3" fillId="0" borderId="59" xfId="7" applyFont="1" applyBorder="1" applyAlignment="1">
      <alignment horizontal="left" vertical="center"/>
    </xf>
    <xf numFmtId="0" fontId="2" fillId="0" borderId="60" xfId="7" applyFont="1" applyBorder="1" applyAlignment="1">
      <alignment horizontal="left" vertical="center"/>
    </xf>
    <xf numFmtId="0" fontId="3" fillId="0" borderId="65" xfId="7" quotePrefix="1" applyFont="1" applyBorder="1" applyAlignment="1">
      <alignment horizontal="center" vertical="center" shrinkToFit="1"/>
    </xf>
    <xf numFmtId="0" fontId="3" fillId="0" borderId="59" xfId="7" quotePrefix="1" applyFont="1" applyBorder="1" applyAlignment="1">
      <alignment horizontal="center" vertical="center" shrinkToFit="1"/>
    </xf>
    <xf numFmtId="0" fontId="2" fillId="0" borderId="59" xfId="7" applyFont="1" applyBorder="1" applyAlignment="1">
      <alignment horizontal="center" vertical="center"/>
    </xf>
    <xf numFmtId="0" fontId="2" fillId="0" borderId="60" xfId="7" applyFont="1" applyBorder="1" applyAlignment="1">
      <alignment horizontal="center" vertical="center"/>
    </xf>
    <xf numFmtId="178" fontId="2" fillId="0" borderId="67" xfId="3" applyNumberFormat="1" applyFont="1" applyBorder="1" applyAlignment="1">
      <alignment horizontal="center" vertical="center"/>
    </xf>
    <xf numFmtId="178" fontId="2" fillId="0" borderId="68" xfId="3" applyNumberFormat="1" applyFont="1" applyBorder="1" applyAlignment="1">
      <alignment horizontal="center" vertical="center"/>
    </xf>
    <xf numFmtId="178" fontId="2" fillId="0" borderId="40" xfId="3" applyNumberFormat="1" applyFont="1" applyBorder="1" applyAlignment="1">
      <alignment horizontal="center" vertical="center"/>
    </xf>
    <xf numFmtId="0" fontId="2" fillId="2" borderId="52" xfId="7" applyFont="1" applyFill="1" applyBorder="1" applyAlignment="1" applyProtection="1">
      <alignment vertical="center" shrinkToFit="1"/>
      <protection locked="0"/>
    </xf>
    <xf numFmtId="0" fontId="2" fillId="0" borderId="8" xfId="7" applyFont="1" applyBorder="1" applyAlignment="1">
      <alignment horizontal="center" vertical="center"/>
    </xf>
    <xf numFmtId="0" fontId="2" fillId="0" borderId="79" xfId="7" applyFont="1" applyBorder="1" applyAlignment="1">
      <alignment horizontal="center" vertical="center"/>
    </xf>
    <xf numFmtId="0" fontId="3" fillId="0" borderId="17" xfId="7" applyFont="1" applyBorder="1" applyAlignment="1">
      <alignment vertical="center" wrapText="1"/>
    </xf>
    <xf numFmtId="0" fontId="2" fillId="0" borderId="17" xfId="7" applyFont="1" applyBorder="1" applyAlignment="1">
      <alignment vertical="center" wrapText="1"/>
    </xf>
    <xf numFmtId="0" fontId="3" fillId="0" borderId="5" xfId="7" applyFont="1" applyBorder="1" applyAlignment="1">
      <alignment vertical="center" wrapText="1"/>
    </xf>
    <xf numFmtId="0" fontId="2" fillId="0" borderId="5" xfId="7" applyFont="1" applyBorder="1" applyAlignment="1">
      <alignment vertical="center"/>
    </xf>
    <xf numFmtId="38" fontId="2" fillId="0" borderId="41" xfId="3" applyFont="1" applyFill="1" applyBorder="1" applyAlignment="1">
      <alignment horizontal="center" vertical="center" shrinkToFit="1"/>
    </xf>
    <xf numFmtId="38" fontId="2" fillId="0" borderId="42" xfId="3" applyFont="1" applyFill="1" applyBorder="1" applyAlignment="1">
      <alignment horizontal="center" vertical="center" shrinkToFit="1"/>
    </xf>
    <xf numFmtId="38" fontId="2" fillId="0" borderId="43" xfId="3" applyFont="1" applyFill="1" applyBorder="1" applyAlignment="1">
      <alignment horizontal="center" vertical="center" shrinkToFit="1"/>
    </xf>
    <xf numFmtId="38" fontId="2" fillId="0" borderId="44" xfId="3" applyFont="1" applyFill="1" applyBorder="1" applyAlignment="1">
      <alignment horizontal="center" vertical="center" shrinkToFit="1"/>
    </xf>
    <xf numFmtId="38" fontId="2" fillId="0" borderId="45" xfId="3" applyFont="1" applyFill="1" applyBorder="1" applyAlignment="1">
      <alignment horizontal="center" vertical="center" shrinkToFit="1"/>
    </xf>
    <xf numFmtId="38" fontId="2" fillId="0" borderId="46" xfId="3" applyFont="1" applyFill="1" applyBorder="1" applyAlignment="1">
      <alignment horizontal="center" vertical="center" shrinkToFit="1"/>
    </xf>
    <xf numFmtId="38" fontId="2" fillId="0" borderId="76" xfId="3" applyFont="1" applyFill="1" applyBorder="1" applyAlignment="1">
      <alignment horizontal="center" vertical="center" shrinkToFit="1"/>
    </xf>
    <xf numFmtId="38" fontId="2" fillId="0" borderId="77" xfId="3" applyFont="1" applyFill="1" applyBorder="1" applyAlignment="1">
      <alignment horizontal="center" vertical="center" shrinkToFit="1"/>
    </xf>
    <xf numFmtId="38" fontId="2" fillId="0" borderId="78" xfId="3" applyFont="1" applyFill="1" applyBorder="1" applyAlignment="1">
      <alignment horizontal="center" vertical="center" shrinkToFit="1"/>
    </xf>
    <xf numFmtId="0" fontId="2" fillId="2" borderId="81" xfId="7" applyFont="1" applyFill="1" applyBorder="1" applyAlignment="1" applyProtection="1">
      <alignment vertical="center" shrinkToFit="1"/>
      <protection locked="0"/>
    </xf>
    <xf numFmtId="0" fontId="2" fillId="0" borderId="17" xfId="7" applyFont="1" applyBorder="1" applyAlignment="1">
      <alignment horizontal="center" vertical="center"/>
    </xf>
    <xf numFmtId="38" fontId="2" fillId="0" borderId="47" xfId="3" applyFont="1" applyFill="1" applyBorder="1" applyAlignment="1">
      <alignment horizontal="center" vertical="center" shrinkToFit="1"/>
    </xf>
    <xf numFmtId="38" fontId="2" fillId="0" borderId="80" xfId="3" applyFont="1" applyFill="1" applyBorder="1" applyAlignment="1">
      <alignment horizontal="center" vertical="center" shrinkToFit="1"/>
    </xf>
    <xf numFmtId="38" fontId="2" fillId="0" borderId="48" xfId="3" applyFont="1" applyFill="1" applyBorder="1" applyAlignment="1">
      <alignment horizontal="center" vertical="center" shrinkToFit="1"/>
    </xf>
    <xf numFmtId="0" fontId="2" fillId="0" borderId="24" xfId="7" applyFont="1" applyBorder="1" applyAlignment="1">
      <alignment vertical="center"/>
    </xf>
    <xf numFmtId="0" fontId="6" fillId="0" borderId="0" xfId="7" applyFont="1" applyBorder="1" applyAlignment="1">
      <alignment horizontal="center" vertical="center"/>
    </xf>
    <xf numFmtId="0" fontId="2" fillId="0" borderId="13" xfId="7" applyFont="1" applyBorder="1" applyAlignment="1">
      <alignment horizontal="center" vertical="center" wrapText="1"/>
    </xf>
    <xf numFmtId="0" fontId="2" fillId="0" borderId="34" xfId="7" applyFont="1" applyBorder="1" applyAlignment="1">
      <alignment horizontal="center" vertical="center" wrapText="1"/>
    </xf>
    <xf numFmtId="0" fontId="2" fillId="0" borderId="3" xfId="7" applyFont="1" applyBorder="1" applyAlignment="1">
      <alignment horizontal="center" vertical="center" wrapText="1"/>
    </xf>
    <xf numFmtId="0" fontId="2" fillId="0" borderId="4" xfId="7" applyFont="1" applyBorder="1" applyAlignment="1">
      <alignment horizontal="center" vertical="center" wrapText="1"/>
    </xf>
    <xf numFmtId="0" fontId="2" fillId="0" borderId="15" xfId="7" applyFont="1" applyBorder="1" applyAlignment="1">
      <alignment horizontal="center" vertical="center" wrapText="1"/>
    </xf>
    <xf numFmtId="0" fontId="2" fillId="0" borderId="36" xfId="7" applyFont="1" applyBorder="1" applyAlignment="1">
      <alignment horizontal="center" vertical="center" wrapText="1"/>
    </xf>
    <xf numFmtId="0" fontId="2" fillId="0" borderId="40" xfId="7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33" xfId="7" applyFont="1" applyBorder="1" applyAlignment="1">
      <alignment horizontal="center" vertical="center"/>
    </xf>
    <xf numFmtId="38" fontId="2" fillId="0" borderId="41" xfId="3" applyFont="1" applyFill="1" applyBorder="1" applyAlignment="1">
      <alignment horizontal="center" vertical="center"/>
    </xf>
    <xf numFmtId="38" fontId="2" fillId="0" borderId="42" xfId="3" applyFont="1" applyFill="1" applyBorder="1" applyAlignment="1">
      <alignment horizontal="center" vertical="center"/>
    </xf>
    <xf numFmtId="38" fontId="2" fillId="0" borderId="43" xfId="3" applyFont="1" applyFill="1" applyBorder="1" applyAlignment="1">
      <alignment horizontal="center" vertical="center"/>
    </xf>
    <xf numFmtId="38" fontId="2" fillId="0" borderId="44" xfId="3" applyFont="1" applyFill="1" applyBorder="1" applyAlignment="1">
      <alignment horizontal="center" vertical="center"/>
    </xf>
    <xf numFmtId="38" fontId="2" fillId="0" borderId="45" xfId="3" applyFont="1" applyFill="1" applyBorder="1" applyAlignment="1">
      <alignment horizontal="center" vertical="center"/>
    </xf>
    <xf numFmtId="38" fontId="2" fillId="0" borderId="46" xfId="3" applyFont="1" applyFill="1" applyBorder="1" applyAlignment="1">
      <alignment horizontal="center" vertical="center"/>
    </xf>
    <xf numFmtId="38" fontId="2" fillId="0" borderId="76" xfId="3" applyFont="1" applyFill="1" applyBorder="1" applyAlignment="1">
      <alignment horizontal="center" vertical="center"/>
    </xf>
    <xf numFmtId="38" fontId="2" fillId="0" borderId="77" xfId="3" applyFont="1" applyFill="1" applyBorder="1" applyAlignment="1">
      <alignment horizontal="center" vertical="center"/>
    </xf>
    <xf numFmtId="38" fontId="2" fillId="0" borderId="78" xfId="3" applyFont="1" applyFill="1" applyBorder="1" applyAlignment="1">
      <alignment horizontal="center" vertical="center"/>
    </xf>
    <xf numFmtId="0" fontId="2" fillId="0" borderId="28" xfId="7" applyFont="1" applyBorder="1" applyAlignment="1">
      <alignment horizontal="center" vertical="center"/>
    </xf>
    <xf numFmtId="0" fontId="2" fillId="0" borderId="83" xfId="7" applyFont="1" applyBorder="1" applyAlignment="1">
      <alignment horizontal="center" vertical="center"/>
    </xf>
    <xf numFmtId="38" fontId="2" fillId="0" borderId="47" xfId="3" applyFont="1" applyFill="1" applyBorder="1" applyAlignment="1">
      <alignment horizontal="center" vertical="center"/>
    </xf>
    <xf numFmtId="38" fontId="2" fillId="0" borderId="80" xfId="3" applyFont="1" applyFill="1" applyBorder="1" applyAlignment="1">
      <alignment horizontal="center" vertical="center"/>
    </xf>
    <xf numFmtId="38" fontId="2" fillId="0" borderId="48" xfId="3" applyFont="1" applyFill="1" applyBorder="1" applyAlignment="1">
      <alignment horizontal="center" vertical="center"/>
    </xf>
  </cellXfs>
  <cellStyles count="8">
    <cellStyle name="桁区切り" xfId="1" builtinId="6"/>
    <cellStyle name="桁区切り 2" xfId="2"/>
    <cellStyle name="桁区切り 2 2" xfId="3"/>
    <cellStyle name="桁区切り 3" xfId="4"/>
    <cellStyle name="通貨 2" xfId="5"/>
    <cellStyle name="通貨 2 2" xfId="6"/>
    <cellStyle name="標準" xfId="0" builtinId="0"/>
    <cellStyle name="標準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view="pageBreakPreview" zoomScale="85" zoomScaleNormal="100" zoomScaleSheetLayoutView="85" workbookViewId="0">
      <selection activeCell="A2" sqref="A2:O2"/>
    </sheetView>
  </sheetViews>
  <sheetFormatPr defaultRowHeight="14.25" x14ac:dyDescent="0.15"/>
  <cols>
    <col min="1" max="1" width="3.875" style="6" customWidth="1"/>
    <col min="2" max="2" width="4.5" style="6" customWidth="1"/>
    <col min="3" max="9" width="9" style="6"/>
    <col min="10" max="10" width="14.25" style="6" customWidth="1"/>
    <col min="11" max="16384" width="9" style="6"/>
  </cols>
  <sheetData>
    <row r="1" spans="1:15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8.75" x14ac:dyDescent="0.15">
      <c r="A2" s="146" t="s">
        <v>125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15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15">
      <c r="A4" s="7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15">
      <c r="A5" s="7"/>
      <c r="B5" s="7" t="s">
        <v>117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15">
      <c r="A7" s="7"/>
      <c r="B7" s="7" t="s">
        <v>118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15">
      <c r="A9" s="7"/>
      <c r="B9" s="7" t="s">
        <v>119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15">
      <c r="A10" s="7"/>
      <c r="B10" s="7" t="s">
        <v>28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15">
      <c r="A12" s="7"/>
      <c r="B12" s="7" t="s">
        <v>120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15">
      <c r="A15" s="7" t="s">
        <v>29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15">
      <c r="A16" s="7"/>
      <c r="B16" s="7" t="s">
        <v>30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15">
      <c r="A18" s="7"/>
      <c r="B18" s="7" t="s">
        <v>31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15">
      <c r="A19" s="7"/>
      <c r="B19" s="7" t="s">
        <v>32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15">
      <c r="A21" s="7"/>
      <c r="B21" s="7" t="s">
        <v>33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15">
      <c r="A23" s="7"/>
      <c r="B23" s="7" t="s">
        <v>34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15">
      <c r="A25" s="7"/>
      <c r="B25" s="7" t="s">
        <v>35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x14ac:dyDescent="0.15">
      <c r="A27" s="7"/>
      <c r="B27" s="7" t="s">
        <v>36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x14ac:dyDescent="0.15">
      <c r="A29" s="7"/>
      <c r="B29" s="7" t="s">
        <v>37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15">
      <c r="A31" s="7"/>
      <c r="B31" s="7" t="s">
        <v>38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15">
      <c r="A33" s="7"/>
      <c r="B33" s="7" t="s">
        <v>39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15">
      <c r="A35" s="7"/>
      <c r="B35" s="7" t="s">
        <v>40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</sheetData>
  <sheetProtection password="A4DE" sheet="1" objects="1" scenarios="1"/>
  <mergeCells count="1">
    <mergeCell ref="A2:O2"/>
  </mergeCells>
  <phoneticPr fontId="10"/>
  <pageMargins left="0.70866141732283472" right="0.70866141732283472" top="0.9448818897637796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showGridLines="0" view="pageBreakPreview" zoomScale="110" zoomScaleNormal="100" zoomScaleSheetLayoutView="110" workbookViewId="0">
      <selection activeCell="C3" sqref="C3:F3"/>
    </sheetView>
  </sheetViews>
  <sheetFormatPr defaultRowHeight="13.5" x14ac:dyDescent="0.15"/>
  <cols>
    <col min="1" max="2" width="4.25" style="89" customWidth="1"/>
    <col min="3" max="3" width="33" style="89" customWidth="1"/>
    <col min="4" max="4" width="11.25" style="89" customWidth="1"/>
    <col min="5" max="5" width="8.875" style="89" customWidth="1"/>
    <col min="6" max="6" width="10.25" style="89" customWidth="1"/>
    <col min="7" max="7" width="6.75" style="89" customWidth="1"/>
    <col min="8" max="8" width="8.875" style="89" customWidth="1"/>
    <col min="9" max="9" width="9.125" style="89" customWidth="1"/>
    <col min="10" max="12" width="4.5" style="89" customWidth="1"/>
    <col min="13" max="13" width="11.625" style="89" customWidth="1"/>
    <col min="14" max="16384" width="9" style="89"/>
  </cols>
  <sheetData>
    <row r="1" spans="1:13" x14ac:dyDescent="0.15">
      <c r="F1" s="89" t="s">
        <v>25</v>
      </c>
      <c r="G1" s="90">
        <v>8</v>
      </c>
      <c r="H1" s="91" t="s">
        <v>26</v>
      </c>
    </row>
    <row r="2" spans="1:13" x14ac:dyDescent="0.15">
      <c r="A2" s="11" t="s">
        <v>121</v>
      </c>
      <c r="B2" s="92"/>
      <c r="C2" s="92"/>
      <c r="D2" s="92"/>
      <c r="E2" s="92"/>
      <c r="F2" s="92"/>
      <c r="G2" s="92"/>
      <c r="H2" s="92"/>
      <c r="I2" s="92"/>
      <c r="J2" s="93"/>
      <c r="K2" s="93"/>
      <c r="M2" s="94"/>
    </row>
    <row r="3" spans="1:13" x14ac:dyDescent="0.15">
      <c r="A3" s="11" t="s">
        <v>13</v>
      </c>
      <c r="B3" s="92"/>
      <c r="C3" s="207"/>
      <c r="D3" s="207"/>
      <c r="E3" s="207"/>
      <c r="F3" s="207"/>
      <c r="G3" s="92"/>
      <c r="H3" s="92"/>
      <c r="I3" s="92"/>
      <c r="J3" s="93"/>
      <c r="K3" s="93"/>
      <c r="M3" s="94"/>
    </row>
    <row r="4" spans="1:13" ht="18.75" x14ac:dyDescent="0.15">
      <c r="A4" s="218" t="s">
        <v>122</v>
      </c>
      <c r="B4" s="218"/>
      <c r="C4" s="218"/>
      <c r="D4" s="218"/>
      <c r="E4" s="218"/>
      <c r="F4" s="218"/>
      <c r="G4" s="218"/>
      <c r="H4" s="218"/>
      <c r="I4" s="218"/>
      <c r="J4" s="93"/>
      <c r="K4" s="93"/>
      <c r="M4" s="94"/>
    </row>
    <row r="5" spans="1:13" ht="14.25" x14ac:dyDescent="0.15">
      <c r="A5" s="219"/>
      <c r="B5" s="219"/>
      <c r="C5" s="219"/>
      <c r="D5" s="219"/>
      <c r="E5" s="219"/>
      <c r="F5" s="219"/>
      <c r="G5" s="219"/>
      <c r="H5" s="219"/>
      <c r="I5" s="219"/>
      <c r="J5" s="93"/>
      <c r="K5" s="93"/>
      <c r="M5" s="94"/>
    </row>
    <row r="6" spans="1:13" ht="87" customHeight="1" x14ac:dyDescent="0.15">
      <c r="A6" s="220" t="s">
        <v>0</v>
      </c>
      <c r="B6" s="221"/>
      <c r="C6" s="222"/>
      <c r="D6" s="226" t="s">
        <v>11</v>
      </c>
      <c r="E6" s="227"/>
      <c r="F6" s="227"/>
      <c r="G6" s="228" t="s">
        <v>108</v>
      </c>
      <c r="H6" s="230" t="s">
        <v>19</v>
      </c>
      <c r="I6" s="228" t="s">
        <v>109</v>
      </c>
      <c r="J6" s="95"/>
      <c r="K6" s="95"/>
      <c r="L6" s="96"/>
      <c r="M6" s="94"/>
    </row>
    <row r="7" spans="1:13" x14ac:dyDescent="0.15">
      <c r="A7" s="223"/>
      <c r="B7" s="224"/>
      <c r="C7" s="225"/>
      <c r="D7" s="27" t="s">
        <v>1</v>
      </c>
      <c r="E7" s="9" t="s">
        <v>2</v>
      </c>
      <c r="F7" s="15" t="s">
        <v>12</v>
      </c>
      <c r="G7" s="229"/>
      <c r="H7" s="231"/>
      <c r="I7" s="229"/>
      <c r="J7" s="95"/>
      <c r="K7" s="95"/>
      <c r="L7" s="96"/>
      <c r="M7" s="94"/>
    </row>
    <row r="8" spans="1:13" ht="13.5" customHeight="1" x14ac:dyDescent="0.15">
      <c r="A8" s="203" t="s">
        <v>10</v>
      </c>
      <c r="B8" s="204"/>
      <c r="C8" s="205"/>
      <c r="D8" s="97" t="s">
        <v>4</v>
      </c>
      <c r="E8" s="29" t="s">
        <v>4</v>
      </c>
      <c r="F8" s="98" t="str">
        <f>IF(COUNT(F9:F18)=0,"",SUM(F9:F18))</f>
        <v/>
      </c>
      <c r="G8" s="18"/>
      <c r="H8" s="99" t="str">
        <f>IF(F8="","",F8)</f>
        <v/>
      </c>
      <c r="I8" s="100"/>
      <c r="J8" s="95"/>
      <c r="K8" s="95"/>
      <c r="L8" s="96"/>
      <c r="M8" s="101"/>
    </row>
    <row r="9" spans="1:13" x14ac:dyDescent="0.15">
      <c r="A9" s="188"/>
      <c r="B9" s="196"/>
      <c r="C9" s="14"/>
      <c r="D9" s="102"/>
      <c r="E9" s="103"/>
      <c r="F9" s="104" t="str">
        <f>IF(D9="","",D9*E9)</f>
        <v/>
      </c>
      <c r="G9" s="208"/>
      <c r="H9" s="209"/>
      <c r="I9" s="210"/>
      <c r="J9" s="95"/>
      <c r="K9" s="95"/>
      <c r="L9" s="96"/>
      <c r="M9" s="101"/>
    </row>
    <row r="10" spans="1:13" x14ac:dyDescent="0.15">
      <c r="A10" s="188"/>
      <c r="B10" s="196"/>
      <c r="C10" s="14"/>
      <c r="D10" s="102"/>
      <c r="E10" s="103"/>
      <c r="F10" s="104" t="str">
        <f t="shared" ref="F10:F18" si="0">IF(D10="","",D10*E10)</f>
        <v/>
      </c>
      <c r="G10" s="211"/>
      <c r="H10" s="212"/>
      <c r="I10" s="213"/>
      <c r="J10" s="95"/>
      <c r="K10" s="95"/>
      <c r="L10" s="96"/>
      <c r="M10" s="101"/>
    </row>
    <row r="11" spans="1:13" x14ac:dyDescent="0.15">
      <c r="A11" s="188"/>
      <c r="B11" s="196"/>
      <c r="C11" s="14"/>
      <c r="D11" s="102"/>
      <c r="E11" s="103"/>
      <c r="F11" s="104" t="str">
        <f t="shared" si="0"/>
        <v/>
      </c>
      <c r="G11" s="211"/>
      <c r="H11" s="212"/>
      <c r="I11" s="213"/>
      <c r="J11" s="93"/>
      <c r="K11" s="93"/>
      <c r="M11" s="101"/>
    </row>
    <row r="12" spans="1:13" x14ac:dyDescent="0.15">
      <c r="A12" s="188"/>
      <c r="B12" s="196"/>
      <c r="C12" s="14"/>
      <c r="D12" s="102"/>
      <c r="E12" s="103"/>
      <c r="F12" s="104" t="str">
        <f t="shared" si="0"/>
        <v/>
      </c>
      <c r="G12" s="211"/>
      <c r="H12" s="212"/>
      <c r="I12" s="213"/>
      <c r="J12" s="93"/>
      <c r="K12" s="93"/>
      <c r="M12" s="101"/>
    </row>
    <row r="13" spans="1:13" x14ac:dyDescent="0.15">
      <c r="A13" s="188"/>
      <c r="B13" s="196"/>
      <c r="C13" s="14"/>
      <c r="D13" s="102"/>
      <c r="E13" s="103"/>
      <c r="F13" s="104" t="str">
        <f t="shared" si="0"/>
        <v/>
      </c>
      <c r="G13" s="211"/>
      <c r="H13" s="212"/>
      <c r="I13" s="213"/>
      <c r="J13" s="93"/>
      <c r="K13" s="93"/>
      <c r="M13" s="94"/>
    </row>
    <row r="14" spans="1:13" x14ac:dyDescent="0.15">
      <c r="A14" s="188"/>
      <c r="B14" s="196"/>
      <c r="C14" s="14"/>
      <c r="D14" s="102"/>
      <c r="E14" s="103"/>
      <c r="F14" s="104" t="str">
        <f t="shared" si="0"/>
        <v/>
      </c>
      <c r="G14" s="211"/>
      <c r="H14" s="212"/>
      <c r="I14" s="213"/>
      <c r="J14" s="93"/>
      <c r="K14" s="93"/>
      <c r="M14" s="94"/>
    </row>
    <row r="15" spans="1:13" x14ac:dyDescent="0.15">
      <c r="A15" s="188"/>
      <c r="B15" s="196"/>
      <c r="C15" s="14"/>
      <c r="D15" s="102"/>
      <c r="E15" s="103"/>
      <c r="F15" s="104" t="str">
        <f t="shared" si="0"/>
        <v/>
      </c>
      <c r="G15" s="211"/>
      <c r="H15" s="212"/>
      <c r="I15" s="213"/>
      <c r="J15" s="93"/>
      <c r="K15" s="93"/>
      <c r="M15" s="94"/>
    </row>
    <row r="16" spans="1:13" x14ac:dyDescent="0.15">
      <c r="A16" s="188"/>
      <c r="B16" s="196"/>
      <c r="C16" s="14"/>
      <c r="D16" s="102"/>
      <c r="E16" s="103"/>
      <c r="F16" s="104" t="str">
        <f t="shared" si="0"/>
        <v/>
      </c>
      <c r="G16" s="211"/>
      <c r="H16" s="212"/>
      <c r="I16" s="213"/>
      <c r="J16" s="93"/>
      <c r="K16" s="93"/>
    </row>
    <row r="17" spans="1:11" x14ac:dyDescent="0.15">
      <c r="A17" s="188"/>
      <c r="B17" s="196"/>
      <c r="C17" s="14"/>
      <c r="D17" s="102"/>
      <c r="E17" s="103"/>
      <c r="F17" s="104" t="str">
        <f t="shared" si="0"/>
        <v/>
      </c>
      <c r="G17" s="211"/>
      <c r="H17" s="212"/>
      <c r="I17" s="213"/>
    </row>
    <row r="18" spans="1:11" x14ac:dyDescent="0.15">
      <c r="A18" s="188"/>
      <c r="B18" s="206"/>
      <c r="C18" s="14"/>
      <c r="D18" s="102"/>
      <c r="E18" s="103"/>
      <c r="F18" s="104" t="str">
        <f t="shared" si="0"/>
        <v/>
      </c>
      <c r="G18" s="214"/>
      <c r="H18" s="212"/>
      <c r="I18" s="215"/>
    </row>
    <row r="19" spans="1:11" x14ac:dyDescent="0.15">
      <c r="A19" s="188"/>
      <c r="B19" s="194" t="s">
        <v>90</v>
      </c>
      <c r="C19" s="195"/>
      <c r="D19" s="105" t="s">
        <v>4</v>
      </c>
      <c r="E19" s="106" t="s">
        <v>4</v>
      </c>
      <c r="F19" s="107" t="str">
        <f>IF(COUNT(F20:F28)=0,"",SUM(F20:F28))</f>
        <v/>
      </c>
      <c r="G19" s="18"/>
      <c r="H19" s="108" t="str">
        <f>IF(F19="","",F19)</f>
        <v/>
      </c>
      <c r="I19" s="23"/>
      <c r="K19" s="89" t="s">
        <v>41</v>
      </c>
    </row>
    <row r="20" spans="1:11" x14ac:dyDescent="0.15">
      <c r="A20" s="188"/>
      <c r="B20" s="216"/>
      <c r="C20" s="14"/>
      <c r="D20" s="102"/>
      <c r="E20" s="103"/>
      <c r="F20" s="104" t="str">
        <f>IF(D20="","",D20*E20)</f>
        <v/>
      </c>
      <c r="G20" s="208"/>
      <c r="H20" s="209"/>
      <c r="I20" s="210"/>
      <c r="K20" s="89" t="s">
        <v>42</v>
      </c>
    </row>
    <row r="21" spans="1:11" x14ac:dyDescent="0.15">
      <c r="A21" s="188"/>
      <c r="B21" s="216"/>
      <c r="C21" s="14"/>
      <c r="D21" s="102"/>
      <c r="E21" s="103"/>
      <c r="F21" s="104" t="str">
        <f t="shared" ref="F21:F27" si="1">IF(D21="","",D21*E21)</f>
        <v/>
      </c>
      <c r="G21" s="211"/>
      <c r="H21" s="212"/>
      <c r="I21" s="213"/>
    </row>
    <row r="22" spans="1:11" x14ac:dyDescent="0.15">
      <c r="A22" s="188"/>
      <c r="B22" s="216"/>
      <c r="C22" s="14"/>
      <c r="D22" s="102"/>
      <c r="E22" s="103"/>
      <c r="F22" s="104" t="str">
        <f t="shared" si="1"/>
        <v/>
      </c>
      <c r="G22" s="211"/>
      <c r="H22" s="212"/>
      <c r="I22" s="213"/>
    </row>
    <row r="23" spans="1:11" x14ac:dyDescent="0.15">
      <c r="A23" s="188"/>
      <c r="B23" s="216"/>
      <c r="C23" s="109"/>
      <c r="D23" s="102"/>
      <c r="E23" s="103"/>
      <c r="F23" s="104" t="str">
        <f t="shared" si="1"/>
        <v/>
      </c>
      <c r="G23" s="211"/>
      <c r="H23" s="212"/>
      <c r="I23" s="213"/>
    </row>
    <row r="24" spans="1:11" x14ac:dyDescent="0.15">
      <c r="A24" s="188"/>
      <c r="B24" s="216"/>
      <c r="C24" s="109"/>
      <c r="D24" s="102"/>
      <c r="E24" s="103"/>
      <c r="F24" s="104" t="str">
        <f t="shared" si="1"/>
        <v/>
      </c>
      <c r="G24" s="211"/>
      <c r="H24" s="212"/>
      <c r="I24" s="213"/>
    </row>
    <row r="25" spans="1:11" x14ac:dyDescent="0.15">
      <c r="A25" s="188"/>
      <c r="B25" s="216"/>
      <c r="C25" s="109"/>
      <c r="D25" s="102"/>
      <c r="E25" s="103"/>
      <c r="F25" s="104" t="str">
        <f t="shared" si="1"/>
        <v/>
      </c>
      <c r="G25" s="211"/>
      <c r="H25" s="212"/>
      <c r="I25" s="213"/>
    </row>
    <row r="26" spans="1:11" x14ac:dyDescent="0.15">
      <c r="A26" s="188"/>
      <c r="B26" s="216"/>
      <c r="C26" s="109"/>
      <c r="D26" s="102"/>
      <c r="E26" s="103"/>
      <c r="F26" s="104" t="str">
        <f t="shared" si="1"/>
        <v/>
      </c>
      <c r="G26" s="211"/>
      <c r="H26" s="212"/>
      <c r="I26" s="213"/>
    </row>
    <row r="27" spans="1:11" x14ac:dyDescent="0.15">
      <c r="A27" s="188"/>
      <c r="B27" s="216"/>
      <c r="C27" s="109"/>
      <c r="D27" s="102"/>
      <c r="E27" s="103"/>
      <c r="F27" s="104" t="str">
        <f t="shared" si="1"/>
        <v/>
      </c>
      <c r="G27" s="211"/>
      <c r="H27" s="212"/>
      <c r="I27" s="213"/>
    </row>
    <row r="28" spans="1:11" x14ac:dyDescent="0.15">
      <c r="A28" s="188"/>
      <c r="B28" s="217"/>
      <c r="C28" s="25" t="s">
        <v>44</v>
      </c>
      <c r="D28" s="110"/>
      <c r="E28" s="111" t="s">
        <v>112</v>
      </c>
      <c r="F28" s="104"/>
      <c r="G28" s="214"/>
      <c r="H28" s="212"/>
      <c r="I28" s="215"/>
      <c r="K28" s="89" t="s">
        <v>43</v>
      </c>
    </row>
    <row r="29" spans="1:11" x14ac:dyDescent="0.15">
      <c r="A29" s="188"/>
      <c r="B29" s="194"/>
      <c r="C29" s="195"/>
      <c r="D29" s="105" t="s">
        <v>4</v>
      </c>
      <c r="E29" s="106" t="s">
        <v>4</v>
      </c>
      <c r="F29" s="107" t="str">
        <f>IF(COUNT(F30:F36)=0,"",SUM(F30:F36))</f>
        <v/>
      </c>
      <c r="G29" s="23"/>
      <c r="H29" s="108" t="str">
        <f>IF(F29="","",F29)</f>
        <v/>
      </c>
      <c r="I29" s="23"/>
    </row>
    <row r="30" spans="1:11" x14ac:dyDescent="0.15">
      <c r="A30" s="188"/>
      <c r="B30" s="196"/>
      <c r="C30" s="14"/>
      <c r="D30" s="102"/>
      <c r="E30" s="103"/>
      <c r="F30" s="104" t="str">
        <f>IF(D30="","",D30*E30)</f>
        <v/>
      </c>
      <c r="G30" s="197"/>
      <c r="H30" s="198"/>
      <c r="I30" s="199"/>
    </row>
    <row r="31" spans="1:11" x14ac:dyDescent="0.15">
      <c r="A31" s="188"/>
      <c r="B31" s="196"/>
      <c r="C31" s="14"/>
      <c r="D31" s="102"/>
      <c r="E31" s="103"/>
      <c r="F31" s="104" t="str">
        <f t="shared" ref="F31:F36" si="2">IF(D31="","",D31*E31)</f>
        <v/>
      </c>
      <c r="G31" s="200"/>
      <c r="H31" s="201"/>
      <c r="I31" s="202"/>
    </row>
    <row r="32" spans="1:11" x14ac:dyDescent="0.15">
      <c r="A32" s="188"/>
      <c r="B32" s="196"/>
      <c r="C32" s="14"/>
      <c r="D32" s="102"/>
      <c r="E32" s="103"/>
      <c r="F32" s="104" t="str">
        <f t="shared" si="2"/>
        <v/>
      </c>
      <c r="G32" s="200"/>
      <c r="H32" s="201"/>
      <c r="I32" s="202"/>
    </row>
    <row r="33" spans="1:11" x14ac:dyDescent="0.15">
      <c r="A33" s="188"/>
      <c r="B33" s="196"/>
      <c r="C33" s="14"/>
      <c r="D33" s="102"/>
      <c r="E33" s="103"/>
      <c r="F33" s="104" t="str">
        <f t="shared" si="2"/>
        <v/>
      </c>
      <c r="G33" s="200"/>
      <c r="H33" s="201"/>
      <c r="I33" s="202"/>
    </row>
    <row r="34" spans="1:11" x14ac:dyDescent="0.15">
      <c r="A34" s="188"/>
      <c r="B34" s="196"/>
      <c r="C34" s="14"/>
      <c r="D34" s="102"/>
      <c r="E34" s="103"/>
      <c r="F34" s="104" t="str">
        <f t="shared" si="2"/>
        <v/>
      </c>
      <c r="G34" s="200"/>
      <c r="H34" s="201"/>
      <c r="I34" s="202"/>
    </row>
    <row r="35" spans="1:11" x14ac:dyDescent="0.15">
      <c r="A35" s="188"/>
      <c r="B35" s="196"/>
      <c r="C35" s="14"/>
      <c r="D35" s="102"/>
      <c r="E35" s="103"/>
      <c r="F35" s="104" t="str">
        <f t="shared" si="2"/>
        <v/>
      </c>
      <c r="G35" s="200"/>
      <c r="H35" s="201"/>
      <c r="I35" s="202"/>
    </row>
    <row r="36" spans="1:11" ht="14.25" thickBot="1" x14ac:dyDescent="0.2">
      <c r="A36" s="188"/>
      <c r="B36" s="196"/>
      <c r="C36" s="14"/>
      <c r="D36" s="102"/>
      <c r="E36" s="103"/>
      <c r="F36" s="104" t="str">
        <f t="shared" si="2"/>
        <v/>
      </c>
      <c r="G36" s="200"/>
      <c r="H36" s="201"/>
      <c r="I36" s="202"/>
    </row>
    <row r="37" spans="1:11" ht="21.75" customHeight="1" thickTop="1" thickBot="1" x14ac:dyDescent="0.2">
      <c r="A37" s="172"/>
      <c r="B37" s="171" t="s">
        <v>14</v>
      </c>
      <c r="C37" s="171"/>
      <c r="D37" s="112"/>
      <c r="E37" s="112"/>
      <c r="F37" s="113" t="str">
        <f>IF(COUNT(F8,F19,F29)=0,"",SUM(F8,F19,F29))</f>
        <v/>
      </c>
      <c r="G37" s="114"/>
      <c r="H37" s="115" t="str">
        <f>IF(COUNT(H8,H29)=0,"",ROUNDDOWN(SUM(H29,H8),0))</f>
        <v/>
      </c>
      <c r="I37" s="115">
        <f>IF(AND(COUNT(H37)=0,COUNT(I8,I19,I29)=0)=TRUE,0,SUM(I29,I19,I8))</f>
        <v>0</v>
      </c>
      <c r="K37" s="89" t="s">
        <v>92</v>
      </c>
    </row>
    <row r="38" spans="1:11" ht="20.25" customHeight="1" thickTop="1" x14ac:dyDescent="0.15">
      <c r="A38" s="172"/>
      <c r="B38" s="181" t="s">
        <v>21</v>
      </c>
      <c r="C38" s="182"/>
      <c r="D38" s="182"/>
      <c r="E38" s="182"/>
      <c r="F38" s="183"/>
      <c r="G38" s="116"/>
      <c r="H38" s="117" t="str">
        <f>IF(H37="","",IF(ROUNDDOWN(H37*1/2,0)&gt;100000,100000,ROUNDDOWN(H37*1/2+ROUNDDOWN(D28,2)*20,0)))</f>
        <v/>
      </c>
      <c r="I38" s="13" t="s">
        <v>16</v>
      </c>
      <c r="K38" s="89" t="s">
        <v>93</v>
      </c>
    </row>
    <row r="39" spans="1:11" ht="37.5" customHeight="1" thickBot="1" x14ac:dyDescent="0.2">
      <c r="A39" s="173"/>
      <c r="B39" s="184" t="s">
        <v>22</v>
      </c>
      <c r="C39" s="185"/>
      <c r="D39" s="185"/>
      <c r="E39" s="185"/>
      <c r="F39" s="186"/>
      <c r="G39" s="118"/>
      <c r="H39" s="119" t="str">
        <f>IF(H38="","",IF(H38-I37&lt;0,0,IF(H38-I37&gt;100000,100000,ROUNDDOWN(H38-I37,0))))</f>
        <v/>
      </c>
      <c r="I39" s="12" t="s">
        <v>16</v>
      </c>
    </row>
    <row r="40" spans="1:11" ht="14.25" thickTop="1" x14ac:dyDescent="0.15">
      <c r="A40" s="187" t="s">
        <v>7</v>
      </c>
      <c r="B40" s="192"/>
      <c r="C40" s="193"/>
      <c r="D40" s="120" t="s">
        <v>4</v>
      </c>
      <c r="E40" s="121" t="s">
        <v>4</v>
      </c>
      <c r="F40" s="122" t="str">
        <f>IF(COUNT(F41:F51)=0,"",SUM(F41:F51))</f>
        <v/>
      </c>
      <c r="G40" s="164"/>
      <c r="H40" s="165"/>
      <c r="I40" s="166"/>
    </row>
    <row r="41" spans="1:11" x14ac:dyDescent="0.15">
      <c r="A41" s="188"/>
      <c r="B41" s="170"/>
      <c r="C41" s="16"/>
      <c r="D41" s="123"/>
      <c r="E41" s="124"/>
      <c r="F41" s="125" t="str">
        <f t="shared" ref="F41:F50" si="3">IF(D41="","",D41*E41)</f>
        <v/>
      </c>
      <c r="G41" s="164"/>
      <c r="H41" s="165"/>
      <c r="I41" s="166"/>
    </row>
    <row r="42" spans="1:11" x14ac:dyDescent="0.15">
      <c r="A42" s="188"/>
      <c r="B42" s="170"/>
      <c r="C42" s="16"/>
      <c r="D42" s="126"/>
      <c r="E42" s="103"/>
      <c r="F42" s="125" t="str">
        <f t="shared" si="3"/>
        <v/>
      </c>
      <c r="G42" s="164"/>
      <c r="H42" s="165"/>
      <c r="I42" s="166"/>
    </row>
    <row r="43" spans="1:11" x14ac:dyDescent="0.15">
      <c r="A43" s="188"/>
      <c r="B43" s="170"/>
      <c r="C43" s="16"/>
      <c r="D43" s="126"/>
      <c r="E43" s="103"/>
      <c r="F43" s="125" t="str">
        <f t="shared" si="3"/>
        <v/>
      </c>
      <c r="G43" s="164"/>
      <c r="H43" s="165"/>
      <c r="I43" s="166"/>
    </row>
    <row r="44" spans="1:11" x14ac:dyDescent="0.15">
      <c r="A44" s="188"/>
      <c r="B44" s="170"/>
      <c r="C44" s="16"/>
      <c r="D44" s="126"/>
      <c r="E44" s="103"/>
      <c r="F44" s="125" t="str">
        <f t="shared" si="3"/>
        <v/>
      </c>
      <c r="G44" s="164"/>
      <c r="H44" s="165"/>
      <c r="I44" s="166"/>
    </row>
    <row r="45" spans="1:11" x14ac:dyDescent="0.15">
      <c r="A45" s="188"/>
      <c r="B45" s="170"/>
      <c r="C45" s="16"/>
      <c r="D45" s="126"/>
      <c r="E45" s="103"/>
      <c r="F45" s="125" t="str">
        <f t="shared" si="3"/>
        <v/>
      </c>
      <c r="G45" s="164"/>
      <c r="H45" s="165"/>
      <c r="I45" s="166"/>
    </row>
    <row r="46" spans="1:11" x14ac:dyDescent="0.15">
      <c r="A46" s="188"/>
      <c r="B46" s="127"/>
      <c r="C46" s="16"/>
      <c r="D46" s="126"/>
      <c r="E46" s="103"/>
      <c r="F46" s="125" t="str">
        <f t="shared" si="3"/>
        <v/>
      </c>
      <c r="G46" s="164"/>
      <c r="H46" s="165"/>
      <c r="I46" s="166"/>
    </row>
    <row r="47" spans="1:11" x14ac:dyDescent="0.15">
      <c r="A47" s="188"/>
      <c r="B47" s="127"/>
      <c r="C47" s="16"/>
      <c r="D47" s="126"/>
      <c r="E47" s="103"/>
      <c r="F47" s="125" t="str">
        <f t="shared" si="3"/>
        <v/>
      </c>
      <c r="G47" s="164"/>
      <c r="H47" s="165"/>
      <c r="I47" s="166"/>
    </row>
    <row r="48" spans="1:11" x14ac:dyDescent="0.15">
      <c r="A48" s="188"/>
      <c r="B48" s="170"/>
      <c r="C48" s="16"/>
      <c r="D48" s="126"/>
      <c r="E48" s="103"/>
      <c r="F48" s="125" t="str">
        <f t="shared" si="3"/>
        <v/>
      </c>
      <c r="G48" s="164"/>
      <c r="H48" s="165"/>
      <c r="I48" s="166"/>
    </row>
    <row r="49" spans="1:9" x14ac:dyDescent="0.15">
      <c r="A49" s="188"/>
      <c r="B49" s="170"/>
      <c r="C49" s="16"/>
      <c r="D49" s="126"/>
      <c r="E49" s="103"/>
      <c r="F49" s="125" t="str">
        <f t="shared" si="3"/>
        <v/>
      </c>
      <c r="G49" s="164"/>
      <c r="H49" s="165"/>
      <c r="I49" s="166"/>
    </row>
    <row r="50" spans="1:9" x14ac:dyDescent="0.15">
      <c r="A50" s="188"/>
      <c r="B50" s="170"/>
      <c r="C50" s="16"/>
      <c r="D50" s="126"/>
      <c r="E50" s="103"/>
      <c r="F50" s="125" t="str">
        <f t="shared" si="3"/>
        <v/>
      </c>
      <c r="G50" s="164"/>
      <c r="H50" s="165"/>
      <c r="I50" s="166"/>
    </row>
    <row r="51" spans="1:9" x14ac:dyDescent="0.15">
      <c r="A51" s="188"/>
      <c r="B51" s="180"/>
      <c r="C51" s="16"/>
      <c r="D51" s="126"/>
      <c r="E51" s="103"/>
      <c r="F51" s="125" t="str">
        <f>IF(D51="","",D51*E51)</f>
        <v/>
      </c>
      <c r="G51" s="164"/>
      <c r="H51" s="165"/>
      <c r="I51" s="166"/>
    </row>
    <row r="52" spans="1:9" x14ac:dyDescent="0.15">
      <c r="A52" s="189"/>
      <c r="B52" s="190" t="s">
        <v>110</v>
      </c>
      <c r="C52" s="191"/>
      <c r="D52" s="174" t="s">
        <v>17</v>
      </c>
      <c r="E52" s="175"/>
      <c r="F52" s="143" t="str">
        <f>IF(COUNT(F40)=0,"",SUM(F40))</f>
        <v/>
      </c>
      <c r="G52" s="164"/>
      <c r="H52" s="165"/>
      <c r="I52" s="166"/>
    </row>
    <row r="53" spans="1:9" x14ac:dyDescent="0.15">
      <c r="A53" s="176" t="s">
        <v>18</v>
      </c>
      <c r="B53" s="177"/>
      <c r="C53" s="178"/>
      <c r="D53" s="159" t="str">
        <f>IF(COUNT(F37,F52)=0,"",SUM(F37,F52))</f>
        <v/>
      </c>
      <c r="E53" s="160"/>
      <c r="F53" s="179"/>
      <c r="G53" s="164"/>
      <c r="H53" s="165"/>
      <c r="I53" s="166"/>
    </row>
    <row r="54" spans="1:9" x14ac:dyDescent="0.15">
      <c r="A54" s="147" t="s">
        <v>99</v>
      </c>
      <c r="B54" s="148"/>
      <c r="C54" s="149"/>
      <c r="D54" s="150" t="str">
        <f>IF(COUNT(D53)=0,"",ROUNDDOWN(D53*G1/100,3))</f>
        <v/>
      </c>
      <c r="E54" s="151"/>
      <c r="F54" s="151"/>
      <c r="G54" s="164"/>
      <c r="H54" s="165"/>
      <c r="I54" s="166"/>
    </row>
    <row r="55" spans="1:9" x14ac:dyDescent="0.15">
      <c r="A55" s="161" t="s">
        <v>100</v>
      </c>
      <c r="B55" s="162"/>
      <c r="C55" s="163"/>
      <c r="D55" s="154"/>
      <c r="E55" s="155"/>
      <c r="F55" s="155"/>
      <c r="G55" s="164"/>
      <c r="H55" s="165"/>
      <c r="I55" s="166"/>
    </row>
    <row r="56" spans="1:9" x14ac:dyDescent="0.15">
      <c r="A56" s="156" t="s">
        <v>8</v>
      </c>
      <c r="B56" s="157"/>
      <c r="C56" s="158"/>
      <c r="D56" s="159" t="str">
        <f>IF(COUNT(D53:F54)=0,"",SUM(D53:F54))</f>
        <v/>
      </c>
      <c r="E56" s="160"/>
      <c r="F56" s="160"/>
      <c r="G56" s="167"/>
      <c r="H56" s="168"/>
      <c r="I56" s="169"/>
    </row>
    <row r="57" spans="1:9" x14ac:dyDescent="0.15">
      <c r="A57" s="85"/>
      <c r="B57" s="85"/>
      <c r="C57" s="85"/>
      <c r="D57" s="128"/>
      <c r="E57" s="128"/>
      <c r="F57" s="128" t="s">
        <v>113</v>
      </c>
      <c r="G57" s="152" t="s">
        <v>107</v>
      </c>
      <c r="H57" s="153"/>
      <c r="I57" s="129"/>
    </row>
    <row r="58" spans="1:9" x14ac:dyDescent="0.15">
      <c r="A58" s="130" t="s">
        <v>24</v>
      </c>
      <c r="B58" s="85"/>
      <c r="C58" s="85"/>
      <c r="D58" s="128"/>
      <c r="E58" s="128"/>
      <c r="F58" s="128"/>
      <c r="G58" s="131"/>
      <c r="H58" s="129"/>
      <c r="I58" s="129"/>
    </row>
    <row r="59" spans="1:9" x14ac:dyDescent="0.15">
      <c r="A59" s="130"/>
      <c r="B59" s="11"/>
      <c r="C59" s="93"/>
      <c r="D59" s="93"/>
      <c r="E59" s="93"/>
      <c r="F59" s="93"/>
      <c r="G59" s="93"/>
      <c r="H59" s="93"/>
      <c r="I59" s="132" t="s">
        <v>104</v>
      </c>
    </row>
    <row r="60" spans="1:9" x14ac:dyDescent="0.15">
      <c r="A60" s="11" t="s">
        <v>114</v>
      </c>
    </row>
    <row r="61" spans="1:9" x14ac:dyDescent="0.15">
      <c r="A61" s="11" t="s">
        <v>115</v>
      </c>
    </row>
    <row r="62" spans="1:9" x14ac:dyDescent="0.15">
      <c r="A62" s="11" t="s">
        <v>111</v>
      </c>
    </row>
  </sheetData>
  <sheetProtection password="A4DE" sheet="1" objects="1" scenarios="1"/>
  <mergeCells count="38">
    <mergeCell ref="C3:F3"/>
    <mergeCell ref="G9:I18"/>
    <mergeCell ref="B19:C19"/>
    <mergeCell ref="B20:B28"/>
    <mergeCell ref="G20:I28"/>
    <mergeCell ref="A4:I4"/>
    <mergeCell ref="A5:I5"/>
    <mergeCell ref="A6:C7"/>
    <mergeCell ref="D6:F6"/>
    <mergeCell ref="G6:G7"/>
    <mergeCell ref="H6:H7"/>
    <mergeCell ref="I6:I7"/>
    <mergeCell ref="B29:C29"/>
    <mergeCell ref="B30:B36"/>
    <mergeCell ref="G30:I36"/>
    <mergeCell ref="A8:A36"/>
    <mergeCell ref="B8:C8"/>
    <mergeCell ref="B9:B18"/>
    <mergeCell ref="B37:C37"/>
    <mergeCell ref="A37:A39"/>
    <mergeCell ref="D52:E52"/>
    <mergeCell ref="A53:C53"/>
    <mergeCell ref="D53:F53"/>
    <mergeCell ref="B48:B51"/>
    <mergeCell ref="B38:F38"/>
    <mergeCell ref="B39:F39"/>
    <mergeCell ref="A40:A52"/>
    <mergeCell ref="B52:C52"/>
    <mergeCell ref="B40:C40"/>
    <mergeCell ref="A54:C54"/>
    <mergeCell ref="D54:F54"/>
    <mergeCell ref="G57:H57"/>
    <mergeCell ref="D55:F55"/>
    <mergeCell ref="A56:C56"/>
    <mergeCell ref="D56:F56"/>
    <mergeCell ref="A55:C55"/>
    <mergeCell ref="G40:I56"/>
    <mergeCell ref="B41:B45"/>
  </mergeCells>
  <phoneticPr fontId="17"/>
  <pageMargins left="0.98425196850393704" right="0.59055118110236227" top="0.78740157480314965" bottom="0.59055118110236227" header="0.31496062992125984" footer="0.31496062992125984"/>
  <pageSetup paperSize="9" scale="9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showGridLines="0" tabSelected="1" view="pageBreakPreview" topLeftCell="A106" zoomScale="85" zoomScaleNormal="100" zoomScaleSheetLayoutView="85" workbookViewId="0">
      <selection activeCell="I121" sqref="I121"/>
    </sheetView>
  </sheetViews>
  <sheetFormatPr defaultRowHeight="13.5" x14ac:dyDescent="0.15"/>
  <cols>
    <col min="1" max="2" width="4.25" style="89" customWidth="1"/>
    <col min="3" max="3" width="32.875" style="89" customWidth="1"/>
    <col min="4" max="4" width="9.875" style="89" customWidth="1"/>
    <col min="5" max="5" width="7" style="89" customWidth="1"/>
    <col min="6" max="6" width="10" style="89" customWidth="1"/>
    <col min="7" max="7" width="7.5" style="89" customWidth="1"/>
    <col min="8" max="8" width="8.875" style="89" customWidth="1"/>
    <col min="9" max="9" width="9.125" style="89" customWidth="1"/>
    <col min="10" max="12" width="4.5" style="89" customWidth="1"/>
    <col min="13" max="13" width="11.625" style="89" customWidth="1"/>
    <col min="14" max="16384" width="9" style="89"/>
  </cols>
  <sheetData>
    <row r="1" spans="1:13" x14ac:dyDescent="0.15">
      <c r="F1" s="89" t="s">
        <v>25</v>
      </c>
      <c r="G1" s="90">
        <v>8</v>
      </c>
      <c r="H1" s="91" t="s">
        <v>26</v>
      </c>
    </row>
    <row r="2" spans="1:13" x14ac:dyDescent="0.15">
      <c r="A2" s="11" t="s">
        <v>121</v>
      </c>
      <c r="B2" s="92"/>
      <c r="C2" s="92"/>
      <c r="D2" s="92"/>
      <c r="E2" s="92"/>
      <c r="F2" s="92"/>
      <c r="G2" s="92"/>
      <c r="H2" s="92"/>
      <c r="I2" s="92"/>
      <c r="J2" s="93"/>
      <c r="K2" s="93"/>
      <c r="M2" s="94"/>
    </row>
    <row r="3" spans="1:13" x14ac:dyDescent="0.15">
      <c r="A3" s="11" t="s">
        <v>13</v>
      </c>
      <c r="B3" s="92"/>
      <c r="C3" s="207"/>
      <c r="D3" s="207"/>
      <c r="E3" s="207"/>
      <c r="F3" s="207"/>
      <c r="G3" s="92"/>
      <c r="H3" s="92"/>
      <c r="I3" s="92"/>
      <c r="J3" s="93"/>
      <c r="K3" s="93"/>
      <c r="M3" s="94"/>
    </row>
    <row r="4" spans="1:13" ht="19.5" customHeight="1" x14ac:dyDescent="0.15">
      <c r="A4" s="218" t="s">
        <v>123</v>
      </c>
      <c r="B4" s="218"/>
      <c r="C4" s="218"/>
      <c r="D4" s="218"/>
      <c r="E4" s="218"/>
      <c r="F4" s="218"/>
      <c r="G4" s="218"/>
      <c r="H4" s="218"/>
      <c r="I4" s="218"/>
      <c r="J4" s="93"/>
      <c r="K4" s="93"/>
      <c r="M4" s="94"/>
    </row>
    <row r="5" spans="1:13" ht="14.25" x14ac:dyDescent="0.15">
      <c r="A5" s="219"/>
      <c r="B5" s="219"/>
      <c r="C5" s="219"/>
      <c r="D5" s="219"/>
      <c r="E5" s="219"/>
      <c r="F5" s="219"/>
      <c r="G5" s="219"/>
      <c r="H5" s="219"/>
      <c r="I5" s="219"/>
      <c r="J5" s="93"/>
      <c r="K5" s="93"/>
      <c r="M5" s="94"/>
    </row>
    <row r="6" spans="1:13" ht="78.75" customHeight="1" x14ac:dyDescent="0.15">
      <c r="A6" s="220" t="s">
        <v>0</v>
      </c>
      <c r="B6" s="221"/>
      <c r="C6" s="222"/>
      <c r="D6" s="226" t="s">
        <v>11</v>
      </c>
      <c r="E6" s="227"/>
      <c r="F6" s="227"/>
      <c r="G6" s="228" t="s">
        <v>108</v>
      </c>
      <c r="H6" s="230" t="s">
        <v>19</v>
      </c>
      <c r="I6" s="228" t="s">
        <v>109</v>
      </c>
      <c r="J6" s="95"/>
      <c r="K6" s="95"/>
      <c r="L6" s="96"/>
      <c r="M6" s="94"/>
    </row>
    <row r="7" spans="1:13" x14ac:dyDescent="0.15">
      <c r="A7" s="223"/>
      <c r="B7" s="224"/>
      <c r="C7" s="225"/>
      <c r="D7" s="27" t="s">
        <v>1</v>
      </c>
      <c r="E7" s="9" t="s">
        <v>2</v>
      </c>
      <c r="F7" s="15" t="s">
        <v>12</v>
      </c>
      <c r="G7" s="229"/>
      <c r="H7" s="231"/>
      <c r="I7" s="229"/>
      <c r="J7" s="95"/>
      <c r="K7" s="95"/>
      <c r="L7" s="96"/>
      <c r="M7" s="94"/>
    </row>
    <row r="8" spans="1:13" ht="13.5" customHeight="1" x14ac:dyDescent="0.15">
      <c r="A8" s="203" t="s">
        <v>10</v>
      </c>
      <c r="B8" s="204"/>
      <c r="C8" s="205"/>
      <c r="D8" s="97" t="s">
        <v>4</v>
      </c>
      <c r="E8" s="29" t="s">
        <v>4</v>
      </c>
      <c r="F8" s="98" t="str">
        <f>IF(COUNT(F9:F18)=0,"",SUM(F9:F18))</f>
        <v/>
      </c>
      <c r="G8" s="23"/>
      <c r="H8" s="99" t="str">
        <f>IF(F8="","",F8)</f>
        <v/>
      </c>
      <c r="I8" s="100"/>
      <c r="J8" s="95"/>
      <c r="K8" s="95"/>
      <c r="L8" s="96"/>
      <c r="M8" s="101"/>
    </row>
    <row r="9" spans="1:13" x14ac:dyDescent="0.15">
      <c r="A9" s="188"/>
      <c r="B9" s="196"/>
      <c r="C9" s="14"/>
      <c r="D9" s="102"/>
      <c r="E9" s="103"/>
      <c r="F9" s="104" t="str">
        <f>IF(D9="","",D9*E9)</f>
        <v/>
      </c>
      <c r="G9" s="208"/>
      <c r="H9" s="209"/>
      <c r="I9" s="210"/>
      <c r="J9" s="95"/>
      <c r="K9" s="95"/>
      <c r="L9" s="96"/>
      <c r="M9" s="101"/>
    </row>
    <row r="10" spans="1:13" x14ac:dyDescent="0.15">
      <c r="A10" s="188"/>
      <c r="B10" s="196"/>
      <c r="C10" s="14"/>
      <c r="D10" s="102"/>
      <c r="E10" s="103"/>
      <c r="F10" s="104" t="str">
        <f t="shared" ref="F10:F18" si="0">IF(D10="","",D10*E10)</f>
        <v/>
      </c>
      <c r="G10" s="211"/>
      <c r="H10" s="212"/>
      <c r="I10" s="213"/>
      <c r="J10" s="95"/>
      <c r="K10" s="95"/>
      <c r="L10" s="96"/>
      <c r="M10" s="101"/>
    </row>
    <row r="11" spans="1:13" x14ac:dyDescent="0.15">
      <c r="A11" s="188"/>
      <c r="B11" s="196"/>
      <c r="C11" s="14"/>
      <c r="D11" s="102"/>
      <c r="E11" s="103"/>
      <c r="F11" s="104" t="str">
        <f t="shared" si="0"/>
        <v/>
      </c>
      <c r="G11" s="211"/>
      <c r="H11" s="212"/>
      <c r="I11" s="213"/>
      <c r="J11" s="93"/>
      <c r="K11" s="93"/>
      <c r="M11" s="101"/>
    </row>
    <row r="12" spans="1:13" x14ac:dyDescent="0.15">
      <c r="A12" s="188"/>
      <c r="B12" s="196"/>
      <c r="C12" s="14"/>
      <c r="D12" s="102"/>
      <c r="E12" s="103"/>
      <c r="F12" s="104" t="str">
        <f t="shared" si="0"/>
        <v/>
      </c>
      <c r="G12" s="211"/>
      <c r="H12" s="212"/>
      <c r="I12" s="213"/>
      <c r="J12" s="93"/>
      <c r="K12" s="93"/>
      <c r="M12" s="101"/>
    </row>
    <row r="13" spans="1:13" x14ac:dyDescent="0.15">
      <c r="A13" s="188"/>
      <c r="B13" s="196"/>
      <c r="C13" s="14"/>
      <c r="D13" s="102"/>
      <c r="E13" s="103"/>
      <c r="F13" s="104" t="str">
        <f t="shared" si="0"/>
        <v/>
      </c>
      <c r="G13" s="211"/>
      <c r="H13" s="212"/>
      <c r="I13" s="213"/>
      <c r="J13" s="93"/>
      <c r="K13" s="93"/>
      <c r="M13" s="94"/>
    </row>
    <row r="14" spans="1:13" x14ac:dyDescent="0.15">
      <c r="A14" s="188"/>
      <c r="B14" s="196"/>
      <c r="C14" s="14"/>
      <c r="D14" s="102"/>
      <c r="E14" s="103"/>
      <c r="F14" s="104" t="str">
        <f t="shared" si="0"/>
        <v/>
      </c>
      <c r="G14" s="211"/>
      <c r="H14" s="212"/>
      <c r="I14" s="213"/>
      <c r="J14" s="93"/>
      <c r="K14" s="93"/>
      <c r="M14" s="94"/>
    </row>
    <row r="15" spans="1:13" x14ac:dyDescent="0.15">
      <c r="A15" s="188"/>
      <c r="B15" s="196"/>
      <c r="C15" s="14"/>
      <c r="D15" s="102"/>
      <c r="E15" s="103"/>
      <c r="F15" s="104" t="str">
        <f t="shared" si="0"/>
        <v/>
      </c>
      <c r="G15" s="211"/>
      <c r="H15" s="212"/>
      <c r="I15" s="213"/>
      <c r="J15" s="93"/>
      <c r="K15" s="93"/>
      <c r="M15" s="94"/>
    </row>
    <row r="16" spans="1:13" x14ac:dyDescent="0.15">
      <c r="A16" s="188"/>
      <c r="B16" s="196"/>
      <c r="C16" s="14"/>
      <c r="D16" s="102"/>
      <c r="E16" s="103"/>
      <c r="F16" s="104" t="str">
        <f t="shared" si="0"/>
        <v/>
      </c>
      <c r="G16" s="211"/>
      <c r="H16" s="212"/>
      <c r="I16" s="213"/>
      <c r="J16" s="93"/>
      <c r="K16" s="93"/>
    </row>
    <row r="17" spans="1:11" x14ac:dyDescent="0.15">
      <c r="A17" s="188"/>
      <c r="B17" s="196"/>
      <c r="C17" s="14"/>
      <c r="D17" s="102"/>
      <c r="E17" s="103"/>
      <c r="F17" s="104" t="str">
        <f t="shared" si="0"/>
        <v/>
      </c>
      <c r="G17" s="211"/>
      <c r="H17" s="212"/>
      <c r="I17" s="213"/>
    </row>
    <row r="18" spans="1:11" x14ac:dyDescent="0.15">
      <c r="A18" s="188"/>
      <c r="B18" s="206"/>
      <c r="C18" s="14"/>
      <c r="D18" s="102"/>
      <c r="E18" s="103"/>
      <c r="F18" s="104" t="str">
        <f t="shared" si="0"/>
        <v/>
      </c>
      <c r="G18" s="214"/>
      <c r="H18" s="212"/>
      <c r="I18" s="215"/>
    </row>
    <row r="19" spans="1:11" x14ac:dyDescent="0.15">
      <c r="A19" s="188"/>
      <c r="B19" s="194" t="s">
        <v>91</v>
      </c>
      <c r="C19" s="195"/>
      <c r="D19" s="105" t="s">
        <v>4</v>
      </c>
      <c r="E19" s="106" t="s">
        <v>4</v>
      </c>
      <c r="F19" s="107" t="str">
        <f>IF(COUNT(F20:F27)=0,"",SUM(F20:F27))</f>
        <v/>
      </c>
      <c r="G19" s="23"/>
      <c r="H19" s="108" t="str">
        <f>IF(F19="","",F19)</f>
        <v/>
      </c>
      <c r="I19" s="23"/>
      <c r="K19" s="89" t="s">
        <v>41</v>
      </c>
    </row>
    <row r="20" spans="1:11" x14ac:dyDescent="0.15">
      <c r="A20" s="188"/>
      <c r="B20" s="216"/>
      <c r="C20" s="14"/>
      <c r="D20" s="102"/>
      <c r="E20" s="103"/>
      <c r="F20" s="104" t="str">
        <f>IF(D20="","",D20*E20)</f>
        <v/>
      </c>
      <c r="G20" s="208"/>
      <c r="H20" s="209"/>
      <c r="I20" s="210"/>
      <c r="K20" s="89" t="s">
        <v>42</v>
      </c>
    </row>
    <row r="21" spans="1:11" x14ac:dyDescent="0.15">
      <c r="A21" s="188"/>
      <c r="B21" s="216"/>
      <c r="C21" s="14"/>
      <c r="D21" s="102"/>
      <c r="E21" s="103"/>
      <c r="F21" s="104" t="str">
        <f t="shared" ref="F21:F27" si="1">IF(D21="","",D21*E21)</f>
        <v/>
      </c>
      <c r="G21" s="211"/>
      <c r="H21" s="212"/>
      <c r="I21" s="213"/>
    </row>
    <row r="22" spans="1:11" x14ac:dyDescent="0.15">
      <c r="A22" s="188"/>
      <c r="B22" s="216"/>
      <c r="C22" s="109"/>
      <c r="D22" s="102"/>
      <c r="E22" s="103"/>
      <c r="F22" s="104" t="str">
        <f t="shared" si="1"/>
        <v/>
      </c>
      <c r="G22" s="211"/>
      <c r="H22" s="212"/>
      <c r="I22" s="213"/>
    </row>
    <row r="23" spans="1:11" x14ac:dyDescent="0.15">
      <c r="A23" s="188"/>
      <c r="B23" s="216"/>
      <c r="C23" s="109"/>
      <c r="D23" s="102"/>
      <c r="E23" s="103"/>
      <c r="F23" s="104" t="str">
        <f t="shared" si="1"/>
        <v/>
      </c>
      <c r="G23" s="211"/>
      <c r="H23" s="212"/>
      <c r="I23" s="213"/>
    </row>
    <row r="24" spans="1:11" x14ac:dyDescent="0.15">
      <c r="A24" s="188"/>
      <c r="B24" s="216"/>
      <c r="C24" s="109"/>
      <c r="D24" s="102"/>
      <c r="E24" s="103"/>
      <c r="F24" s="104" t="str">
        <f t="shared" si="1"/>
        <v/>
      </c>
      <c r="G24" s="211"/>
      <c r="H24" s="212"/>
      <c r="I24" s="213"/>
    </row>
    <row r="25" spans="1:11" x14ac:dyDescent="0.15">
      <c r="A25" s="188"/>
      <c r="B25" s="216"/>
      <c r="C25" s="109"/>
      <c r="D25" s="102"/>
      <c r="E25" s="103"/>
      <c r="F25" s="104" t="str">
        <f t="shared" si="1"/>
        <v/>
      </c>
      <c r="G25" s="211"/>
      <c r="H25" s="212"/>
      <c r="I25" s="213"/>
    </row>
    <row r="26" spans="1:11" x14ac:dyDescent="0.15">
      <c r="A26" s="188"/>
      <c r="B26" s="216"/>
      <c r="C26" s="109"/>
      <c r="D26" s="102"/>
      <c r="E26" s="103"/>
      <c r="F26" s="104" t="str">
        <f t="shared" si="1"/>
        <v/>
      </c>
      <c r="G26" s="211"/>
      <c r="H26" s="212"/>
      <c r="I26" s="213"/>
    </row>
    <row r="27" spans="1:11" x14ac:dyDescent="0.15">
      <c r="A27" s="188"/>
      <c r="B27" s="216"/>
      <c r="C27" s="109"/>
      <c r="D27" s="102"/>
      <c r="E27" s="103"/>
      <c r="F27" s="104" t="str">
        <f t="shared" si="1"/>
        <v/>
      </c>
      <c r="G27" s="211"/>
      <c r="H27" s="212"/>
      <c r="I27" s="213"/>
    </row>
    <row r="28" spans="1:11" x14ac:dyDescent="0.15">
      <c r="A28" s="188"/>
      <c r="B28" s="217"/>
      <c r="C28" s="25" t="s">
        <v>44</v>
      </c>
      <c r="D28" s="110"/>
      <c r="E28" s="111" t="s">
        <v>112</v>
      </c>
      <c r="F28" s="104"/>
      <c r="G28" s="214"/>
      <c r="H28" s="212"/>
      <c r="I28" s="215"/>
      <c r="K28" s="89" t="s">
        <v>43</v>
      </c>
    </row>
    <row r="29" spans="1:11" x14ac:dyDescent="0.15">
      <c r="A29" s="188"/>
      <c r="B29" s="194"/>
      <c r="C29" s="195"/>
      <c r="D29" s="105" t="s">
        <v>4</v>
      </c>
      <c r="E29" s="106" t="s">
        <v>4</v>
      </c>
      <c r="F29" s="107" t="str">
        <f>IF(COUNT(F30:F39)=0,"",SUM(F30:F39))</f>
        <v/>
      </c>
      <c r="G29" s="23"/>
      <c r="H29" s="108" t="str">
        <f>IF(F29="","",F29)</f>
        <v/>
      </c>
      <c r="I29" s="23"/>
    </row>
    <row r="30" spans="1:11" x14ac:dyDescent="0.15">
      <c r="A30" s="188"/>
      <c r="B30" s="196"/>
      <c r="C30" s="14"/>
      <c r="D30" s="102"/>
      <c r="E30" s="103"/>
      <c r="F30" s="104" t="str">
        <f>IF(D30="","",D30*E30)</f>
        <v/>
      </c>
      <c r="G30" s="197"/>
      <c r="H30" s="198"/>
      <c r="I30" s="199"/>
    </row>
    <row r="31" spans="1:11" x14ac:dyDescent="0.15">
      <c r="A31" s="188"/>
      <c r="B31" s="196"/>
      <c r="C31" s="14"/>
      <c r="D31" s="102"/>
      <c r="E31" s="103"/>
      <c r="F31" s="104" t="str">
        <f t="shared" ref="F31:F39" si="2">IF(D31="","",D31*E31)</f>
        <v/>
      </c>
      <c r="G31" s="200"/>
      <c r="H31" s="201"/>
      <c r="I31" s="202"/>
    </row>
    <row r="32" spans="1:11" x14ac:dyDescent="0.15">
      <c r="A32" s="188"/>
      <c r="B32" s="196"/>
      <c r="C32" s="14"/>
      <c r="D32" s="102"/>
      <c r="E32" s="103"/>
      <c r="F32" s="104" t="str">
        <f t="shared" si="2"/>
        <v/>
      </c>
      <c r="G32" s="200"/>
      <c r="H32" s="201"/>
      <c r="I32" s="202"/>
    </row>
    <row r="33" spans="1:9" x14ac:dyDescent="0.15">
      <c r="A33" s="188"/>
      <c r="B33" s="196"/>
      <c r="C33" s="14"/>
      <c r="D33" s="102"/>
      <c r="E33" s="103"/>
      <c r="F33" s="104" t="str">
        <f t="shared" si="2"/>
        <v/>
      </c>
      <c r="G33" s="200"/>
      <c r="H33" s="201"/>
      <c r="I33" s="202"/>
    </row>
    <row r="34" spans="1:9" x14ac:dyDescent="0.15">
      <c r="A34" s="188"/>
      <c r="B34" s="196"/>
      <c r="C34" s="14"/>
      <c r="D34" s="102"/>
      <c r="E34" s="103"/>
      <c r="F34" s="104" t="str">
        <f t="shared" si="2"/>
        <v/>
      </c>
      <c r="G34" s="200"/>
      <c r="H34" s="201"/>
      <c r="I34" s="202"/>
    </row>
    <row r="35" spans="1:9" x14ac:dyDescent="0.15">
      <c r="A35" s="188"/>
      <c r="B35" s="196"/>
      <c r="C35" s="14"/>
      <c r="D35" s="102"/>
      <c r="E35" s="103"/>
      <c r="F35" s="104" t="str">
        <f t="shared" si="2"/>
        <v/>
      </c>
      <c r="G35" s="200"/>
      <c r="H35" s="201"/>
      <c r="I35" s="202"/>
    </row>
    <row r="36" spans="1:9" x14ac:dyDescent="0.15">
      <c r="A36" s="188"/>
      <c r="B36" s="196"/>
      <c r="C36" s="14"/>
      <c r="D36" s="102"/>
      <c r="E36" s="103"/>
      <c r="F36" s="104" t="str">
        <f t="shared" si="2"/>
        <v/>
      </c>
      <c r="G36" s="200"/>
      <c r="H36" s="201"/>
      <c r="I36" s="202"/>
    </row>
    <row r="37" spans="1:9" x14ac:dyDescent="0.15">
      <c r="A37" s="188"/>
      <c r="B37" s="196"/>
      <c r="C37" s="14"/>
      <c r="D37" s="102"/>
      <c r="E37" s="103"/>
      <c r="F37" s="104" t="str">
        <f t="shared" si="2"/>
        <v/>
      </c>
      <c r="G37" s="200"/>
      <c r="H37" s="201"/>
      <c r="I37" s="202"/>
    </row>
    <row r="38" spans="1:9" x14ac:dyDescent="0.15">
      <c r="A38" s="188"/>
      <c r="B38" s="196"/>
      <c r="C38" s="14"/>
      <c r="D38" s="102"/>
      <c r="E38" s="103"/>
      <c r="F38" s="104" t="str">
        <f t="shared" si="2"/>
        <v/>
      </c>
      <c r="G38" s="200"/>
      <c r="H38" s="201"/>
      <c r="I38" s="202"/>
    </row>
    <row r="39" spans="1:9" x14ac:dyDescent="0.15">
      <c r="A39" s="188"/>
      <c r="B39" s="206"/>
      <c r="C39" s="14"/>
      <c r="D39" s="102"/>
      <c r="E39" s="103"/>
      <c r="F39" s="104" t="str">
        <f t="shared" si="2"/>
        <v/>
      </c>
      <c r="G39" s="232"/>
      <c r="H39" s="201"/>
      <c r="I39" s="233"/>
    </row>
    <row r="40" spans="1:9" x14ac:dyDescent="0.15">
      <c r="A40" s="188"/>
      <c r="B40" s="194"/>
      <c r="C40" s="195"/>
      <c r="D40" s="105" t="s">
        <v>4</v>
      </c>
      <c r="E40" s="106" t="s">
        <v>4</v>
      </c>
      <c r="F40" s="107" t="str">
        <f>IF(COUNT(F41:F55)=0,"",SUM(F41:F55))</f>
        <v/>
      </c>
      <c r="G40" s="23"/>
      <c r="H40" s="108" t="str">
        <f>IF(F40="","",F40)</f>
        <v/>
      </c>
      <c r="I40" s="23"/>
    </row>
    <row r="41" spans="1:9" x14ac:dyDescent="0.15">
      <c r="A41" s="188"/>
      <c r="B41" s="196"/>
      <c r="C41" s="14"/>
      <c r="D41" s="102"/>
      <c r="E41" s="103"/>
      <c r="F41" s="104" t="str">
        <f t="shared" ref="F41:F55" si="3">IF(D41="","",D41*E41)</f>
        <v/>
      </c>
      <c r="G41" s="197"/>
      <c r="H41" s="198"/>
      <c r="I41" s="199"/>
    </row>
    <row r="42" spans="1:9" x14ac:dyDescent="0.15">
      <c r="A42" s="188"/>
      <c r="B42" s="196"/>
      <c r="C42" s="14"/>
      <c r="D42" s="102"/>
      <c r="E42" s="103"/>
      <c r="F42" s="104" t="str">
        <f t="shared" si="3"/>
        <v/>
      </c>
      <c r="G42" s="200"/>
      <c r="H42" s="201"/>
      <c r="I42" s="202"/>
    </row>
    <row r="43" spans="1:9" x14ac:dyDescent="0.15">
      <c r="A43" s="188"/>
      <c r="B43" s="196"/>
      <c r="C43" s="14"/>
      <c r="D43" s="102"/>
      <c r="E43" s="103"/>
      <c r="F43" s="104" t="str">
        <f t="shared" si="3"/>
        <v/>
      </c>
      <c r="G43" s="200"/>
      <c r="H43" s="201"/>
      <c r="I43" s="202"/>
    </row>
    <row r="44" spans="1:9" x14ac:dyDescent="0.15">
      <c r="A44" s="188"/>
      <c r="B44" s="196"/>
      <c r="C44" s="14"/>
      <c r="D44" s="102"/>
      <c r="E44" s="103"/>
      <c r="F44" s="104" t="str">
        <f t="shared" si="3"/>
        <v/>
      </c>
      <c r="G44" s="200"/>
      <c r="H44" s="201"/>
      <c r="I44" s="202"/>
    </row>
    <row r="45" spans="1:9" x14ac:dyDescent="0.15">
      <c r="A45" s="188"/>
      <c r="B45" s="196"/>
      <c r="C45" s="14"/>
      <c r="D45" s="102"/>
      <c r="E45" s="103"/>
      <c r="F45" s="104" t="str">
        <f t="shared" si="3"/>
        <v/>
      </c>
      <c r="G45" s="200"/>
      <c r="H45" s="201"/>
      <c r="I45" s="202"/>
    </row>
    <row r="46" spans="1:9" x14ac:dyDescent="0.15">
      <c r="A46" s="188"/>
      <c r="B46" s="196"/>
      <c r="C46" s="14"/>
      <c r="D46" s="102"/>
      <c r="E46" s="103"/>
      <c r="F46" s="104" t="str">
        <f t="shared" si="3"/>
        <v/>
      </c>
      <c r="G46" s="200"/>
      <c r="H46" s="201"/>
      <c r="I46" s="202"/>
    </row>
    <row r="47" spans="1:9" x14ac:dyDescent="0.15">
      <c r="A47" s="188"/>
      <c r="B47" s="196"/>
      <c r="C47" s="14"/>
      <c r="D47" s="102"/>
      <c r="E47" s="103"/>
      <c r="F47" s="104" t="str">
        <f t="shared" si="3"/>
        <v/>
      </c>
      <c r="G47" s="200"/>
      <c r="H47" s="201"/>
      <c r="I47" s="202"/>
    </row>
    <row r="48" spans="1:9" x14ac:dyDescent="0.15">
      <c r="A48" s="188"/>
      <c r="B48" s="196"/>
      <c r="C48" s="14"/>
      <c r="D48" s="102"/>
      <c r="E48" s="103"/>
      <c r="F48" s="104" t="str">
        <f t="shared" si="3"/>
        <v/>
      </c>
      <c r="G48" s="200"/>
      <c r="H48" s="201"/>
      <c r="I48" s="202"/>
    </row>
    <row r="49" spans="1:9" x14ac:dyDescent="0.15">
      <c r="A49" s="188"/>
      <c r="B49" s="196"/>
      <c r="C49" s="14"/>
      <c r="D49" s="102"/>
      <c r="E49" s="103"/>
      <c r="F49" s="104" t="str">
        <f t="shared" si="3"/>
        <v/>
      </c>
      <c r="G49" s="200"/>
      <c r="H49" s="201"/>
      <c r="I49" s="202"/>
    </row>
    <row r="50" spans="1:9" x14ac:dyDescent="0.15">
      <c r="A50" s="188"/>
      <c r="B50" s="196"/>
      <c r="C50" s="14"/>
      <c r="D50" s="102"/>
      <c r="E50" s="103"/>
      <c r="F50" s="104" t="str">
        <f t="shared" si="3"/>
        <v/>
      </c>
      <c r="G50" s="200"/>
      <c r="H50" s="201"/>
      <c r="I50" s="202"/>
    </row>
    <row r="51" spans="1:9" x14ac:dyDescent="0.15">
      <c r="A51" s="188"/>
      <c r="B51" s="196"/>
      <c r="C51" s="14"/>
      <c r="D51" s="102"/>
      <c r="E51" s="103"/>
      <c r="F51" s="104" t="str">
        <f t="shared" si="3"/>
        <v/>
      </c>
      <c r="G51" s="200"/>
      <c r="H51" s="201"/>
      <c r="I51" s="202"/>
    </row>
    <row r="52" spans="1:9" x14ac:dyDescent="0.15">
      <c r="A52" s="188"/>
      <c r="B52" s="196"/>
      <c r="C52" s="14"/>
      <c r="D52" s="102"/>
      <c r="E52" s="103"/>
      <c r="F52" s="104" t="str">
        <f t="shared" si="3"/>
        <v/>
      </c>
      <c r="G52" s="200"/>
      <c r="H52" s="201"/>
      <c r="I52" s="202"/>
    </row>
    <row r="53" spans="1:9" x14ac:dyDescent="0.15">
      <c r="A53" s="188"/>
      <c r="B53" s="196"/>
      <c r="C53" s="14"/>
      <c r="D53" s="102"/>
      <c r="E53" s="103"/>
      <c r="F53" s="104" t="str">
        <f t="shared" si="3"/>
        <v/>
      </c>
      <c r="G53" s="200"/>
      <c r="H53" s="201"/>
      <c r="I53" s="202"/>
    </row>
    <row r="54" spans="1:9" x14ac:dyDescent="0.15">
      <c r="A54" s="188"/>
      <c r="B54" s="196"/>
      <c r="C54" s="14"/>
      <c r="D54" s="102"/>
      <c r="E54" s="103"/>
      <c r="F54" s="104" t="str">
        <f t="shared" si="3"/>
        <v/>
      </c>
      <c r="G54" s="200"/>
      <c r="H54" s="201"/>
      <c r="I54" s="202"/>
    </row>
    <row r="55" spans="1:9" x14ac:dyDescent="0.15">
      <c r="A55" s="188"/>
      <c r="B55" s="206"/>
      <c r="C55" s="14"/>
      <c r="D55" s="102"/>
      <c r="E55" s="103"/>
      <c r="F55" s="104" t="str">
        <f t="shared" si="3"/>
        <v/>
      </c>
      <c r="G55" s="232"/>
      <c r="H55" s="201"/>
      <c r="I55" s="233"/>
    </row>
    <row r="56" spans="1:9" x14ac:dyDescent="0.15">
      <c r="A56" s="188"/>
      <c r="B56" s="194"/>
      <c r="C56" s="195"/>
      <c r="D56" s="105" t="s">
        <v>4</v>
      </c>
      <c r="E56" s="106" t="s">
        <v>4</v>
      </c>
      <c r="F56" s="107" t="str">
        <f>IF(COUNT(F57:F62)=0,"",SUM(F57:F62))</f>
        <v/>
      </c>
      <c r="G56" s="23"/>
      <c r="H56" s="108" t="str">
        <f>IF(F56="","",F56)</f>
        <v/>
      </c>
      <c r="I56" s="23"/>
    </row>
    <row r="57" spans="1:9" x14ac:dyDescent="0.15">
      <c r="A57" s="188"/>
      <c r="B57" s="196"/>
      <c r="C57" s="109"/>
      <c r="D57" s="102"/>
      <c r="E57" s="103"/>
      <c r="F57" s="104" t="str">
        <f t="shared" ref="F57:F62" si="4">IF(D57="","",D57*E57)</f>
        <v/>
      </c>
      <c r="G57" s="197"/>
      <c r="H57" s="198"/>
      <c r="I57" s="199"/>
    </row>
    <row r="58" spans="1:9" x14ac:dyDescent="0.15">
      <c r="A58" s="188"/>
      <c r="B58" s="196"/>
      <c r="C58" s="109"/>
      <c r="D58" s="102"/>
      <c r="E58" s="103"/>
      <c r="F58" s="104" t="str">
        <f t="shared" si="4"/>
        <v/>
      </c>
      <c r="G58" s="200"/>
      <c r="H58" s="201"/>
      <c r="I58" s="202"/>
    </row>
    <row r="59" spans="1:9" x14ac:dyDescent="0.15">
      <c r="A59" s="188"/>
      <c r="B59" s="196"/>
      <c r="C59" s="109"/>
      <c r="D59" s="102"/>
      <c r="E59" s="103"/>
      <c r="F59" s="104" t="str">
        <f t="shared" si="4"/>
        <v/>
      </c>
      <c r="G59" s="200"/>
      <c r="H59" s="201"/>
      <c r="I59" s="202"/>
    </row>
    <row r="60" spans="1:9" x14ac:dyDescent="0.15">
      <c r="A60" s="188"/>
      <c r="B60" s="196"/>
      <c r="C60" s="109"/>
      <c r="D60" s="102"/>
      <c r="E60" s="103"/>
      <c r="F60" s="104" t="str">
        <f t="shared" si="4"/>
        <v/>
      </c>
      <c r="G60" s="200"/>
      <c r="H60" s="201"/>
      <c r="I60" s="202"/>
    </row>
    <row r="61" spans="1:9" x14ac:dyDescent="0.15">
      <c r="A61" s="188"/>
      <c r="B61" s="196"/>
      <c r="C61" s="109"/>
      <c r="D61" s="102"/>
      <c r="E61" s="103"/>
      <c r="F61" s="104" t="str">
        <f t="shared" si="4"/>
        <v/>
      </c>
      <c r="G61" s="200"/>
      <c r="H61" s="201"/>
      <c r="I61" s="202"/>
    </row>
    <row r="62" spans="1:9" x14ac:dyDescent="0.15">
      <c r="A62" s="189"/>
      <c r="B62" s="240"/>
      <c r="C62" s="40"/>
      <c r="D62" s="133"/>
      <c r="E62" s="134"/>
      <c r="F62" s="135" t="str">
        <f t="shared" si="4"/>
        <v/>
      </c>
      <c r="G62" s="241"/>
      <c r="H62" s="242"/>
      <c r="I62" s="243"/>
    </row>
    <row r="63" spans="1:9" x14ac:dyDescent="0.15">
      <c r="I63" s="132" t="s">
        <v>129</v>
      </c>
    </row>
    <row r="64" spans="1:9" x14ac:dyDescent="0.15">
      <c r="A64" s="89" t="str">
        <f>A2</f>
        <v>第15号様式：別紙</v>
      </c>
    </row>
    <row r="65" spans="1:10" x14ac:dyDescent="0.15">
      <c r="A65" s="89" t="str">
        <f>A3</f>
        <v>事業者名</v>
      </c>
      <c r="C65" s="244" t="str">
        <f>IF(C3="","",C3)</f>
        <v/>
      </c>
      <c r="D65" s="244"/>
      <c r="E65" s="244"/>
      <c r="F65" s="244"/>
      <c r="J65" s="93"/>
    </row>
    <row r="66" spans="1:10" ht="18.75" x14ac:dyDescent="0.15">
      <c r="A66" s="218" t="s">
        <v>124</v>
      </c>
      <c r="B66" s="218"/>
      <c r="C66" s="218"/>
      <c r="D66" s="218"/>
      <c r="E66" s="218"/>
      <c r="F66" s="218"/>
      <c r="G66" s="218"/>
      <c r="H66" s="218"/>
      <c r="I66" s="218"/>
    </row>
    <row r="67" spans="1:10" x14ac:dyDescent="0.15">
      <c r="A67" s="11"/>
      <c r="B67" s="93"/>
      <c r="C67" s="93"/>
      <c r="D67" s="93"/>
      <c r="E67" s="93"/>
      <c r="F67" s="93"/>
      <c r="G67" s="93"/>
      <c r="H67" s="93"/>
      <c r="I67" s="93"/>
    </row>
    <row r="68" spans="1:10" ht="74.25" customHeight="1" x14ac:dyDescent="0.15">
      <c r="A68" s="220" t="s">
        <v>0</v>
      </c>
      <c r="B68" s="221"/>
      <c r="C68" s="222"/>
      <c r="D68" s="226" t="s">
        <v>11</v>
      </c>
      <c r="E68" s="227"/>
      <c r="F68" s="227"/>
      <c r="G68" s="228" t="s">
        <v>108</v>
      </c>
      <c r="H68" s="230" t="s">
        <v>19</v>
      </c>
      <c r="I68" s="228" t="s">
        <v>109</v>
      </c>
    </row>
    <row r="69" spans="1:10" x14ac:dyDescent="0.15">
      <c r="A69" s="223"/>
      <c r="B69" s="224"/>
      <c r="C69" s="225"/>
      <c r="D69" s="27" t="s">
        <v>1</v>
      </c>
      <c r="E69" s="9" t="s">
        <v>2</v>
      </c>
      <c r="F69" s="15" t="s">
        <v>12</v>
      </c>
      <c r="G69" s="229"/>
      <c r="H69" s="231"/>
      <c r="I69" s="229"/>
    </row>
    <row r="70" spans="1:10" ht="13.5" customHeight="1" x14ac:dyDescent="0.15">
      <c r="A70" s="245" t="s">
        <v>3</v>
      </c>
      <c r="B70" s="204"/>
      <c r="C70" s="205"/>
      <c r="D70" s="136" t="s">
        <v>4</v>
      </c>
      <c r="E70" s="45" t="s">
        <v>4</v>
      </c>
      <c r="F70" s="107" t="str">
        <f>IF(COUNT(F71:F79)=0,"",SUM(F71:F79))</f>
        <v/>
      </c>
      <c r="G70" s="100"/>
      <c r="H70" s="144" t="str">
        <f>IF(F70="","",F70)</f>
        <v/>
      </c>
      <c r="I70" s="100"/>
    </row>
    <row r="71" spans="1:10" x14ac:dyDescent="0.15">
      <c r="A71" s="172"/>
      <c r="B71" s="196"/>
      <c r="C71" s="109"/>
      <c r="D71" s="102"/>
      <c r="E71" s="103"/>
      <c r="F71" s="104" t="str">
        <f>IF(D71="","",D71*E71)</f>
        <v/>
      </c>
      <c r="G71" s="197"/>
      <c r="H71" s="198"/>
      <c r="I71" s="199"/>
    </row>
    <row r="72" spans="1:10" x14ac:dyDescent="0.15">
      <c r="A72" s="172"/>
      <c r="B72" s="196"/>
      <c r="C72" s="109"/>
      <c r="D72" s="102"/>
      <c r="E72" s="103"/>
      <c r="F72" s="104" t="str">
        <f t="shared" ref="F72:F79" si="5">IF(D72="","",D72*E72)</f>
        <v/>
      </c>
      <c r="G72" s="200"/>
      <c r="H72" s="201"/>
      <c r="I72" s="202"/>
    </row>
    <row r="73" spans="1:10" x14ac:dyDescent="0.15">
      <c r="A73" s="172"/>
      <c r="B73" s="196"/>
      <c r="C73" s="109"/>
      <c r="D73" s="102"/>
      <c r="E73" s="103"/>
      <c r="F73" s="104" t="str">
        <f t="shared" si="5"/>
        <v/>
      </c>
      <c r="G73" s="200"/>
      <c r="H73" s="201"/>
      <c r="I73" s="202"/>
    </row>
    <row r="74" spans="1:10" x14ac:dyDescent="0.15">
      <c r="A74" s="172"/>
      <c r="B74" s="196"/>
      <c r="C74" s="109"/>
      <c r="D74" s="102"/>
      <c r="E74" s="103"/>
      <c r="F74" s="104" t="str">
        <f t="shared" si="5"/>
        <v/>
      </c>
      <c r="G74" s="200"/>
      <c r="H74" s="201"/>
      <c r="I74" s="202"/>
    </row>
    <row r="75" spans="1:10" x14ac:dyDescent="0.15">
      <c r="A75" s="172"/>
      <c r="B75" s="196"/>
      <c r="C75" s="109"/>
      <c r="D75" s="102"/>
      <c r="E75" s="103"/>
      <c r="F75" s="104" t="str">
        <f t="shared" si="5"/>
        <v/>
      </c>
      <c r="G75" s="200"/>
      <c r="H75" s="201"/>
      <c r="I75" s="202"/>
    </row>
    <row r="76" spans="1:10" x14ac:dyDescent="0.15">
      <c r="A76" s="172"/>
      <c r="B76" s="196"/>
      <c r="C76" s="109"/>
      <c r="D76" s="102"/>
      <c r="E76" s="103"/>
      <c r="F76" s="104" t="str">
        <f t="shared" si="5"/>
        <v/>
      </c>
      <c r="G76" s="200"/>
      <c r="H76" s="201"/>
      <c r="I76" s="202"/>
    </row>
    <row r="77" spans="1:10" x14ac:dyDescent="0.15">
      <c r="A77" s="172"/>
      <c r="B77" s="196"/>
      <c r="C77" s="109"/>
      <c r="D77" s="102"/>
      <c r="E77" s="103"/>
      <c r="F77" s="104" t="str">
        <f t="shared" si="5"/>
        <v/>
      </c>
      <c r="G77" s="200"/>
      <c r="H77" s="201"/>
      <c r="I77" s="202"/>
    </row>
    <row r="78" spans="1:10" x14ac:dyDescent="0.15">
      <c r="A78" s="172"/>
      <c r="B78" s="196"/>
      <c r="C78" s="109"/>
      <c r="D78" s="102"/>
      <c r="E78" s="103"/>
      <c r="F78" s="104" t="str">
        <f t="shared" si="5"/>
        <v/>
      </c>
      <c r="G78" s="200"/>
      <c r="H78" s="201"/>
      <c r="I78" s="202"/>
    </row>
    <row r="79" spans="1:10" x14ac:dyDescent="0.15">
      <c r="A79" s="172"/>
      <c r="B79" s="206"/>
      <c r="C79" s="14"/>
      <c r="D79" s="102"/>
      <c r="E79" s="103"/>
      <c r="F79" s="104" t="str">
        <f t="shared" si="5"/>
        <v/>
      </c>
      <c r="G79" s="232"/>
      <c r="H79" s="201"/>
      <c r="I79" s="233"/>
    </row>
    <row r="80" spans="1:10" x14ac:dyDescent="0.15">
      <c r="A80" s="172"/>
      <c r="B80" s="194"/>
      <c r="C80" s="195"/>
      <c r="D80" s="105" t="s">
        <v>4</v>
      </c>
      <c r="E80" s="106" t="s">
        <v>4</v>
      </c>
      <c r="F80" s="107" t="str">
        <f>IF(COUNT(F81:F84)=0,"",SUM(F81:F84))</f>
        <v/>
      </c>
      <c r="G80" s="23"/>
      <c r="H80" s="145" t="str">
        <f>IF(F80="","",F80)</f>
        <v/>
      </c>
      <c r="I80" s="23"/>
    </row>
    <row r="81" spans="1:11" x14ac:dyDescent="0.15">
      <c r="A81" s="172"/>
      <c r="B81" s="196"/>
      <c r="C81" s="109"/>
      <c r="D81" s="102"/>
      <c r="E81" s="103"/>
      <c r="F81" s="104" t="str">
        <f>IF(D81="","",D81*E81)</f>
        <v/>
      </c>
      <c r="G81" s="197"/>
      <c r="H81" s="198"/>
      <c r="I81" s="199"/>
    </row>
    <row r="82" spans="1:11" x14ac:dyDescent="0.15">
      <c r="A82" s="172"/>
      <c r="B82" s="196"/>
      <c r="C82" s="109"/>
      <c r="D82" s="102"/>
      <c r="E82" s="103"/>
      <c r="F82" s="104" t="str">
        <f>IF(D82="","",D82*E82)</f>
        <v/>
      </c>
      <c r="G82" s="200"/>
      <c r="H82" s="201"/>
      <c r="I82" s="202"/>
    </row>
    <row r="83" spans="1:11" x14ac:dyDescent="0.15">
      <c r="A83" s="172"/>
      <c r="B83" s="196"/>
      <c r="C83" s="109"/>
      <c r="D83" s="102"/>
      <c r="E83" s="103"/>
      <c r="F83" s="104" t="str">
        <f>IF(D83="","",D83*E83)</f>
        <v/>
      </c>
      <c r="G83" s="200"/>
      <c r="H83" s="201"/>
      <c r="I83" s="202"/>
    </row>
    <row r="84" spans="1:11" x14ac:dyDescent="0.15">
      <c r="A84" s="172"/>
      <c r="B84" s="206"/>
      <c r="C84" s="14"/>
      <c r="D84" s="102"/>
      <c r="E84" s="103"/>
      <c r="F84" s="104" t="str">
        <f>IF(D84="","",D84*E84)</f>
        <v/>
      </c>
      <c r="G84" s="232"/>
      <c r="H84" s="201"/>
      <c r="I84" s="233"/>
    </row>
    <row r="85" spans="1:11" x14ac:dyDescent="0.15">
      <c r="A85" s="172"/>
      <c r="B85" s="234"/>
      <c r="C85" s="235"/>
      <c r="D85" s="137" t="s">
        <v>4</v>
      </c>
      <c r="E85" s="49" t="s">
        <v>4</v>
      </c>
      <c r="F85" s="107" t="str">
        <f>IF(COUNT(F86:F89)=0,"",SUM(F86:F89))</f>
        <v/>
      </c>
      <c r="G85" s="138"/>
      <c r="H85" s="145" t="str">
        <f>IF(F85="","",F85)</f>
        <v/>
      </c>
      <c r="I85" s="138"/>
    </row>
    <row r="86" spans="1:11" x14ac:dyDescent="0.15">
      <c r="A86" s="172"/>
      <c r="B86" s="196"/>
      <c r="C86" s="14"/>
      <c r="D86" s="102"/>
      <c r="E86" s="103"/>
      <c r="F86" s="104" t="str">
        <f>IF(D86="","",D86*E86)</f>
        <v/>
      </c>
      <c r="G86" s="197"/>
      <c r="H86" s="198"/>
      <c r="I86" s="199"/>
    </row>
    <row r="87" spans="1:11" x14ac:dyDescent="0.15">
      <c r="A87" s="172"/>
      <c r="B87" s="196"/>
      <c r="C87" s="14"/>
      <c r="D87" s="102"/>
      <c r="E87" s="103"/>
      <c r="F87" s="104" t="str">
        <f>IF(D87="","",D87*E87)</f>
        <v/>
      </c>
      <c r="G87" s="200"/>
      <c r="H87" s="201"/>
      <c r="I87" s="202"/>
    </row>
    <row r="88" spans="1:11" x14ac:dyDescent="0.15">
      <c r="A88" s="172"/>
      <c r="B88" s="196"/>
      <c r="C88" s="14"/>
      <c r="D88" s="102"/>
      <c r="E88" s="103"/>
      <c r="F88" s="104" t="str">
        <f>IF(D88="","",D88*E88)</f>
        <v/>
      </c>
      <c r="G88" s="200"/>
      <c r="H88" s="201"/>
      <c r="I88" s="202"/>
    </row>
    <row r="89" spans="1:11" x14ac:dyDescent="0.15">
      <c r="A89" s="172"/>
      <c r="B89" s="206"/>
      <c r="C89" s="14"/>
      <c r="D89" s="102"/>
      <c r="E89" s="103"/>
      <c r="F89" s="104" t="str">
        <f>IF(D89="","",D89*E89)</f>
        <v/>
      </c>
      <c r="G89" s="232"/>
      <c r="H89" s="201"/>
      <c r="I89" s="233"/>
    </row>
    <row r="90" spans="1:11" x14ac:dyDescent="0.15">
      <c r="A90" s="172"/>
      <c r="B90" s="194"/>
      <c r="C90" s="195"/>
      <c r="D90" s="105" t="s">
        <v>4</v>
      </c>
      <c r="E90" s="106" t="s">
        <v>4</v>
      </c>
      <c r="F90" s="107" t="str">
        <f>IF(COUNT(F91:F94)=0,"",SUM(F91:F94))</f>
        <v/>
      </c>
      <c r="G90" s="23"/>
      <c r="H90" s="145" t="str">
        <f>IF(F90="","",F90)</f>
        <v/>
      </c>
      <c r="I90" s="23"/>
    </row>
    <row r="91" spans="1:11" x14ac:dyDescent="0.15">
      <c r="A91" s="172"/>
      <c r="B91" s="196"/>
      <c r="C91" s="14"/>
      <c r="D91" s="102"/>
      <c r="E91" s="103"/>
      <c r="F91" s="104" t="str">
        <f>IF(D91="","",D91*E91)</f>
        <v/>
      </c>
      <c r="G91" s="197"/>
      <c r="H91" s="198"/>
      <c r="I91" s="199"/>
    </row>
    <row r="92" spans="1:11" x14ac:dyDescent="0.15">
      <c r="A92" s="172"/>
      <c r="B92" s="196"/>
      <c r="C92" s="14"/>
      <c r="D92" s="102"/>
      <c r="E92" s="103"/>
      <c r="F92" s="104" t="str">
        <f>IF(D92="","",D92*E92)</f>
        <v/>
      </c>
      <c r="G92" s="200"/>
      <c r="H92" s="201"/>
      <c r="I92" s="202"/>
    </row>
    <row r="93" spans="1:11" x14ac:dyDescent="0.15">
      <c r="A93" s="172"/>
      <c r="B93" s="196"/>
      <c r="C93" s="14"/>
      <c r="D93" s="102"/>
      <c r="E93" s="103"/>
      <c r="F93" s="104" t="str">
        <f>IF(D93="","",D93*E93)</f>
        <v/>
      </c>
      <c r="G93" s="200"/>
      <c r="H93" s="201"/>
      <c r="I93" s="202"/>
    </row>
    <row r="94" spans="1:11" ht="14.25" thickBot="1" x14ac:dyDescent="0.2">
      <c r="A94" s="172"/>
      <c r="B94" s="206"/>
      <c r="C94" s="14"/>
      <c r="D94" s="102"/>
      <c r="E94" s="103"/>
      <c r="F94" s="104" t="str">
        <f>IF(D94="","",D94*E94)</f>
        <v/>
      </c>
      <c r="G94" s="232"/>
      <c r="H94" s="239"/>
      <c r="I94" s="233"/>
    </row>
    <row r="95" spans="1:11" ht="21.75" customHeight="1" thickTop="1" thickBot="1" x14ac:dyDescent="0.2">
      <c r="A95" s="172"/>
      <c r="B95" s="171" t="s">
        <v>14</v>
      </c>
      <c r="C95" s="171"/>
      <c r="D95" s="112"/>
      <c r="E95" s="112"/>
      <c r="F95" s="113" t="str">
        <f>IF(COUNT(F8,F19,F29,F40,F56,F70,F80,F85,F90)=0,"",SUM(F8,F19,F29,F40,F56,F70,F80,F85,F90))</f>
        <v/>
      </c>
      <c r="G95" s="114"/>
      <c r="H95" s="115" t="str">
        <f>IF(COUNT(H8,H29,H40,H56,H70,H80,H85,H90)=0,"",ROUNDDOWN(SUM(H90,H85,H80,H70,H56,H40,H29,H8),0))</f>
        <v/>
      </c>
      <c r="I95" s="115">
        <f>IF(COUNT(I8,I19,I29,I40,I56,I70,I80,I85,I90)=0,0,SUM(I90,I85,I80,I70,I56,I40,I29,I19,I8))</f>
        <v>0</v>
      </c>
      <c r="K95" s="89" t="s">
        <v>92</v>
      </c>
    </row>
    <row r="96" spans="1:11" ht="27" customHeight="1" thickTop="1" x14ac:dyDescent="0.15">
      <c r="A96" s="172"/>
      <c r="B96" s="181" t="s">
        <v>21</v>
      </c>
      <c r="C96" s="182"/>
      <c r="D96" s="182"/>
      <c r="E96" s="182"/>
      <c r="F96" s="183"/>
      <c r="G96" s="116"/>
      <c r="H96" s="117" t="str">
        <f>IF(H95="","",IF(ROUNDDOWN(H95*1/2,0)&gt;100000,100000,ROUNDDOWN(H95*1/2+ROUNDDOWN(D28,2)*20,0)))</f>
        <v/>
      </c>
      <c r="I96" s="13" t="s">
        <v>16</v>
      </c>
      <c r="K96" s="89" t="s">
        <v>93</v>
      </c>
    </row>
    <row r="97" spans="1:9" ht="40.5" customHeight="1" thickBot="1" x14ac:dyDescent="0.2">
      <c r="A97" s="173"/>
      <c r="B97" s="184" t="s">
        <v>15</v>
      </c>
      <c r="C97" s="185"/>
      <c r="D97" s="185"/>
      <c r="E97" s="185"/>
      <c r="F97" s="186"/>
      <c r="G97" s="118"/>
      <c r="H97" s="119" t="str">
        <f>IF(H96="","",IF(H96-I95&lt;0,0,IF(H96-I95&gt;100000,100000,ROUNDDOWN(H96-I95,0))))</f>
        <v/>
      </c>
      <c r="I97" s="12" t="s">
        <v>16</v>
      </c>
    </row>
    <row r="98" spans="1:9" ht="14.25" thickTop="1" x14ac:dyDescent="0.15">
      <c r="A98" s="187" t="s">
        <v>7</v>
      </c>
      <c r="B98" s="192"/>
      <c r="C98" s="193"/>
      <c r="D98" s="120" t="s">
        <v>4</v>
      </c>
      <c r="E98" s="121" t="s">
        <v>4</v>
      </c>
      <c r="F98" s="122" t="str">
        <f>IF(COUNT(F99:F107)=0,"",SUM(F99:F107))</f>
        <v/>
      </c>
      <c r="G98" s="164"/>
      <c r="H98" s="165"/>
      <c r="I98" s="166"/>
    </row>
    <row r="99" spans="1:9" x14ac:dyDescent="0.15">
      <c r="A99" s="188"/>
      <c r="B99" s="170"/>
      <c r="C99" s="139"/>
      <c r="D99" s="123"/>
      <c r="E99" s="124"/>
      <c r="F99" s="125" t="str">
        <f t="shared" ref="F99:F107" si="6">IF(D99="","",D99*E99)</f>
        <v/>
      </c>
      <c r="G99" s="164"/>
      <c r="H99" s="165"/>
      <c r="I99" s="166"/>
    </row>
    <row r="100" spans="1:9" x14ac:dyDescent="0.15">
      <c r="A100" s="188"/>
      <c r="B100" s="170"/>
      <c r="C100" s="16"/>
      <c r="D100" s="126"/>
      <c r="E100" s="103"/>
      <c r="F100" s="125" t="str">
        <f t="shared" si="6"/>
        <v/>
      </c>
      <c r="G100" s="164"/>
      <c r="H100" s="165"/>
      <c r="I100" s="166"/>
    </row>
    <row r="101" spans="1:9" x14ac:dyDescent="0.15">
      <c r="A101" s="188"/>
      <c r="B101" s="170"/>
      <c r="C101" s="16"/>
      <c r="D101" s="126"/>
      <c r="E101" s="103"/>
      <c r="F101" s="125" t="str">
        <f t="shared" si="6"/>
        <v/>
      </c>
      <c r="G101" s="164"/>
      <c r="H101" s="165"/>
      <c r="I101" s="166"/>
    </row>
    <row r="102" spans="1:9" x14ac:dyDescent="0.15">
      <c r="A102" s="188"/>
      <c r="B102" s="170"/>
      <c r="C102" s="16"/>
      <c r="D102" s="126"/>
      <c r="E102" s="103"/>
      <c r="F102" s="125" t="str">
        <f t="shared" si="6"/>
        <v/>
      </c>
      <c r="G102" s="164"/>
      <c r="H102" s="165"/>
      <c r="I102" s="166"/>
    </row>
    <row r="103" spans="1:9" x14ac:dyDescent="0.15">
      <c r="A103" s="188"/>
      <c r="B103" s="170"/>
      <c r="C103" s="16"/>
      <c r="D103" s="126"/>
      <c r="E103" s="103"/>
      <c r="F103" s="125" t="str">
        <f t="shared" si="6"/>
        <v/>
      </c>
      <c r="G103" s="164"/>
      <c r="H103" s="165"/>
      <c r="I103" s="166"/>
    </row>
    <row r="104" spans="1:9" x14ac:dyDescent="0.15">
      <c r="A104" s="188"/>
      <c r="B104" s="170"/>
      <c r="C104" s="16"/>
      <c r="D104" s="126"/>
      <c r="E104" s="103"/>
      <c r="F104" s="125" t="str">
        <f t="shared" si="6"/>
        <v/>
      </c>
      <c r="G104" s="164"/>
      <c r="H104" s="165"/>
      <c r="I104" s="166"/>
    </row>
    <row r="105" spans="1:9" x14ac:dyDescent="0.15">
      <c r="A105" s="188"/>
      <c r="B105" s="170"/>
      <c r="C105" s="16"/>
      <c r="D105" s="126"/>
      <c r="E105" s="103"/>
      <c r="F105" s="125" t="str">
        <f t="shared" si="6"/>
        <v/>
      </c>
      <c r="G105" s="164"/>
      <c r="H105" s="165"/>
      <c r="I105" s="166"/>
    </row>
    <row r="106" spans="1:9" x14ac:dyDescent="0.15">
      <c r="A106" s="188"/>
      <c r="B106" s="170"/>
      <c r="C106" s="16"/>
      <c r="D106" s="126"/>
      <c r="E106" s="103"/>
      <c r="F106" s="125" t="str">
        <f t="shared" si="6"/>
        <v/>
      </c>
      <c r="G106" s="164"/>
      <c r="H106" s="165"/>
      <c r="I106" s="166"/>
    </row>
    <row r="107" spans="1:9" x14ac:dyDescent="0.15">
      <c r="A107" s="188"/>
      <c r="B107" s="180"/>
      <c r="C107" s="16"/>
      <c r="D107" s="126"/>
      <c r="E107" s="103"/>
      <c r="F107" s="125" t="str">
        <f t="shared" si="6"/>
        <v/>
      </c>
      <c r="G107" s="164"/>
      <c r="H107" s="165"/>
      <c r="I107" s="166"/>
    </row>
    <row r="108" spans="1:9" x14ac:dyDescent="0.15">
      <c r="A108" s="188"/>
      <c r="B108" s="237"/>
      <c r="C108" s="238"/>
      <c r="D108" s="140" t="s">
        <v>4</v>
      </c>
      <c r="E108" s="72" t="s">
        <v>4</v>
      </c>
      <c r="F108" s="141" t="str">
        <f>IF(COUNT(F109:F113)=0,"",SUM(F109:F113))</f>
        <v/>
      </c>
      <c r="G108" s="164"/>
      <c r="H108" s="165"/>
      <c r="I108" s="166"/>
    </row>
    <row r="109" spans="1:9" x14ac:dyDescent="0.15">
      <c r="A109" s="188"/>
      <c r="B109" s="170"/>
      <c r="C109" s="16"/>
      <c r="D109" s="126"/>
      <c r="E109" s="103"/>
      <c r="F109" s="125" t="str">
        <f>IF(D109="","",D109*E109)</f>
        <v/>
      </c>
      <c r="G109" s="164"/>
      <c r="H109" s="165"/>
      <c r="I109" s="166"/>
    </row>
    <row r="110" spans="1:9" x14ac:dyDescent="0.15">
      <c r="A110" s="188"/>
      <c r="B110" s="170"/>
      <c r="C110" s="16"/>
      <c r="D110" s="126"/>
      <c r="E110" s="103"/>
      <c r="F110" s="125" t="str">
        <f>IF(D110="","",D110*E110)</f>
        <v/>
      </c>
      <c r="G110" s="164"/>
      <c r="H110" s="165"/>
      <c r="I110" s="166"/>
    </row>
    <row r="111" spans="1:9" x14ac:dyDescent="0.15">
      <c r="A111" s="188"/>
      <c r="B111" s="170"/>
      <c r="C111" s="16"/>
      <c r="D111" s="126"/>
      <c r="E111" s="103"/>
      <c r="F111" s="125" t="str">
        <f>IF(D111="","",D111*E111)</f>
        <v/>
      </c>
      <c r="G111" s="164"/>
      <c r="H111" s="165"/>
      <c r="I111" s="166"/>
    </row>
    <row r="112" spans="1:9" x14ac:dyDescent="0.15">
      <c r="A112" s="188"/>
      <c r="B112" s="170"/>
      <c r="C112" s="16"/>
      <c r="D112" s="126"/>
      <c r="E112" s="103"/>
      <c r="F112" s="125" t="str">
        <f>IF(D112="","",D112*E112)</f>
        <v/>
      </c>
      <c r="G112" s="164"/>
      <c r="H112" s="165"/>
      <c r="I112" s="166"/>
    </row>
    <row r="113" spans="1:9" x14ac:dyDescent="0.15">
      <c r="A113" s="188"/>
      <c r="B113" s="180"/>
      <c r="C113" s="16"/>
      <c r="D113" s="126"/>
      <c r="E113" s="103"/>
      <c r="F113" s="125" t="str">
        <f>IF(D113="","",D113*E113)</f>
        <v/>
      </c>
      <c r="G113" s="164"/>
      <c r="H113" s="165"/>
      <c r="I113" s="166"/>
    </row>
    <row r="114" spans="1:9" x14ac:dyDescent="0.15">
      <c r="A114" s="189"/>
      <c r="B114" s="190" t="s">
        <v>128</v>
      </c>
      <c r="C114" s="191"/>
      <c r="D114" s="174" t="s">
        <v>17</v>
      </c>
      <c r="E114" s="175"/>
      <c r="F114" s="143" t="str">
        <f>IF(COUNT(F98,F108)=0,"",SUM(F98,F108))</f>
        <v/>
      </c>
      <c r="G114" s="164"/>
      <c r="H114" s="165"/>
      <c r="I114" s="166"/>
    </row>
    <row r="115" spans="1:9" x14ac:dyDescent="0.15">
      <c r="A115" s="176" t="s">
        <v>18</v>
      </c>
      <c r="B115" s="177"/>
      <c r="C115" s="178"/>
      <c r="D115" s="159" t="str">
        <f>IF(COUNT(F95,F114)=0,"",SUM(F95,F114))</f>
        <v/>
      </c>
      <c r="E115" s="160"/>
      <c r="F115" s="179"/>
      <c r="G115" s="164"/>
      <c r="H115" s="165"/>
      <c r="I115" s="166"/>
    </row>
    <row r="116" spans="1:9" x14ac:dyDescent="0.15">
      <c r="A116" s="147" t="s">
        <v>99</v>
      </c>
      <c r="B116" s="148"/>
      <c r="C116" s="149"/>
      <c r="D116" s="150" t="str">
        <f>IF(D115="","",ROUNDDOWN(D115*G1/100,3))</f>
        <v/>
      </c>
      <c r="E116" s="151"/>
      <c r="F116" s="151"/>
      <c r="G116" s="164"/>
      <c r="H116" s="165"/>
      <c r="I116" s="166"/>
    </row>
    <row r="117" spans="1:9" x14ac:dyDescent="0.15">
      <c r="A117" s="161" t="s">
        <v>100</v>
      </c>
      <c r="B117" s="162"/>
      <c r="C117" s="163"/>
      <c r="D117" s="154"/>
      <c r="E117" s="155"/>
      <c r="F117" s="155"/>
      <c r="G117" s="164"/>
      <c r="H117" s="165"/>
      <c r="I117" s="166"/>
    </row>
    <row r="118" spans="1:9" x14ac:dyDescent="0.15">
      <c r="A118" s="156" t="s">
        <v>8</v>
      </c>
      <c r="B118" s="157"/>
      <c r="C118" s="158"/>
      <c r="D118" s="159" t="str">
        <f>IF(COUNT(D115:F116)=0,"",SUM(D115:F116))</f>
        <v/>
      </c>
      <c r="E118" s="160"/>
      <c r="F118" s="160"/>
      <c r="G118" s="167"/>
      <c r="H118" s="168"/>
      <c r="I118" s="169"/>
    </row>
    <row r="119" spans="1:9" x14ac:dyDescent="0.15">
      <c r="B119" s="11"/>
      <c r="C119" s="93"/>
      <c r="D119" s="93"/>
      <c r="E119" s="93"/>
      <c r="F119" s="93" t="s">
        <v>23</v>
      </c>
      <c r="G119" s="236" t="s">
        <v>105</v>
      </c>
      <c r="H119" s="236"/>
      <c r="I119" s="93"/>
    </row>
    <row r="120" spans="1:9" x14ac:dyDescent="0.15">
      <c r="A120" s="130" t="s">
        <v>24</v>
      </c>
      <c r="B120" s="11"/>
      <c r="C120" s="93"/>
      <c r="D120" s="93"/>
      <c r="E120" s="93"/>
      <c r="F120" s="93"/>
      <c r="G120" s="142"/>
      <c r="H120" s="142"/>
      <c r="I120" s="93"/>
    </row>
    <row r="121" spans="1:9" x14ac:dyDescent="0.15">
      <c r="A121" s="130"/>
      <c r="B121" s="11"/>
      <c r="C121" s="93"/>
      <c r="D121" s="93"/>
      <c r="E121" s="93"/>
      <c r="F121" s="93"/>
      <c r="G121" s="93"/>
      <c r="H121" s="93"/>
      <c r="I121" s="132" t="s">
        <v>129</v>
      </c>
    </row>
    <row r="122" spans="1:9" x14ac:dyDescent="0.15">
      <c r="A122" s="11" t="s">
        <v>116</v>
      </c>
    </row>
    <row r="123" spans="1:9" x14ac:dyDescent="0.15">
      <c r="A123" s="11" t="s">
        <v>114</v>
      </c>
    </row>
    <row r="124" spans="1:9" x14ac:dyDescent="0.15">
      <c r="A124" s="11" t="s">
        <v>115</v>
      </c>
    </row>
    <row r="125" spans="1:9" x14ac:dyDescent="0.15">
      <c r="A125" s="11" t="s">
        <v>111</v>
      </c>
    </row>
  </sheetData>
  <sheetProtection password="A4DE" sheet="1" objects="1" scenarios="1"/>
  <mergeCells count="64">
    <mergeCell ref="C3:F3"/>
    <mergeCell ref="C65:F65"/>
    <mergeCell ref="B98:C98"/>
    <mergeCell ref="A4:I4"/>
    <mergeCell ref="A5:I5"/>
    <mergeCell ref="A6:C7"/>
    <mergeCell ref="D6:F6"/>
    <mergeCell ref="H6:H7"/>
    <mergeCell ref="B95:C95"/>
    <mergeCell ref="A70:A97"/>
    <mergeCell ref="I6:I7"/>
    <mergeCell ref="B8:C8"/>
    <mergeCell ref="B19:C19"/>
    <mergeCell ref="B20:B28"/>
    <mergeCell ref="G20:I28"/>
    <mergeCell ref="B29:C29"/>
    <mergeCell ref="G6:G7"/>
    <mergeCell ref="G9:I18"/>
    <mergeCell ref="B9:B18"/>
    <mergeCell ref="B30:B39"/>
    <mergeCell ref="G30:I39"/>
    <mergeCell ref="B40:C40"/>
    <mergeCell ref="B41:B55"/>
    <mergeCell ref="G41:I55"/>
    <mergeCell ref="B56:C56"/>
    <mergeCell ref="B57:B62"/>
    <mergeCell ref="G57:I62"/>
    <mergeCell ref="B71:B79"/>
    <mergeCell ref="G71:I79"/>
    <mergeCell ref="A66:I66"/>
    <mergeCell ref="A68:C69"/>
    <mergeCell ref="D68:F68"/>
    <mergeCell ref="G68:G69"/>
    <mergeCell ref="H68:H69"/>
    <mergeCell ref="G119:H119"/>
    <mergeCell ref="A118:C118"/>
    <mergeCell ref="D118:F118"/>
    <mergeCell ref="B86:B89"/>
    <mergeCell ref="B97:F97"/>
    <mergeCell ref="B99:B107"/>
    <mergeCell ref="B109:B113"/>
    <mergeCell ref="A116:C116"/>
    <mergeCell ref="D116:F116"/>
    <mergeCell ref="B108:C108"/>
    <mergeCell ref="B90:C90"/>
    <mergeCell ref="B91:B94"/>
    <mergeCell ref="G91:I94"/>
    <mergeCell ref="G86:I89"/>
    <mergeCell ref="A8:A62"/>
    <mergeCell ref="D114:E114"/>
    <mergeCell ref="A98:A114"/>
    <mergeCell ref="G98:I118"/>
    <mergeCell ref="B96:F96"/>
    <mergeCell ref="A117:C117"/>
    <mergeCell ref="D117:F117"/>
    <mergeCell ref="B114:C114"/>
    <mergeCell ref="A115:C115"/>
    <mergeCell ref="D115:F115"/>
    <mergeCell ref="I68:I69"/>
    <mergeCell ref="B80:C80"/>
    <mergeCell ref="B81:B84"/>
    <mergeCell ref="G81:I84"/>
    <mergeCell ref="B85:C85"/>
    <mergeCell ref="B70:C70"/>
  </mergeCells>
  <phoneticPr fontId="11"/>
  <pageMargins left="0.98425196850393704" right="0.51181102362204722" top="0.78740157480314965" bottom="0.55118110236220474" header="0.31496062992125984" footer="0.31496062992125984"/>
  <pageSetup paperSize="9" scale="9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5"/>
  <sheetViews>
    <sheetView view="pageBreakPreview" zoomScaleNormal="100" zoomScaleSheetLayoutView="100" workbookViewId="0">
      <selection activeCell="C3" sqref="C3"/>
    </sheetView>
  </sheetViews>
  <sheetFormatPr defaultRowHeight="13.5" x14ac:dyDescent="0.15"/>
  <cols>
    <col min="1" max="2" width="4.25" customWidth="1"/>
    <col min="3" max="3" width="31.5" customWidth="1"/>
    <col min="4" max="4" width="8.875" customWidth="1"/>
    <col min="5" max="5" width="7.625" customWidth="1"/>
    <col min="6" max="6" width="10.25" customWidth="1"/>
    <col min="7" max="7" width="8.25" customWidth="1"/>
    <col min="8" max="8" width="8.875" customWidth="1"/>
    <col min="9" max="9" width="10.25" customWidth="1"/>
    <col min="10" max="12" width="4.5" customWidth="1"/>
    <col min="13" max="13" width="11.625" customWidth="1"/>
  </cols>
  <sheetData>
    <row r="1" spans="1:13" x14ac:dyDescent="0.15">
      <c r="F1" t="s">
        <v>45</v>
      </c>
      <c r="G1">
        <v>8</v>
      </c>
      <c r="H1" s="21" t="s">
        <v>46</v>
      </c>
    </row>
    <row r="2" spans="1:13" x14ac:dyDescent="0.15">
      <c r="A2" s="11" t="s">
        <v>121</v>
      </c>
      <c r="B2" s="10"/>
      <c r="C2" s="10"/>
      <c r="D2" s="10"/>
      <c r="E2" s="10"/>
      <c r="F2" s="10"/>
      <c r="G2" s="10"/>
      <c r="H2" s="10"/>
      <c r="I2" s="17" t="s">
        <v>47</v>
      </c>
      <c r="J2" s="1"/>
      <c r="K2" s="1"/>
      <c r="M2" s="3"/>
    </row>
    <row r="3" spans="1:13" x14ac:dyDescent="0.15">
      <c r="A3" s="11" t="s">
        <v>48</v>
      </c>
      <c r="B3" s="10"/>
      <c r="C3" s="22" t="s">
        <v>49</v>
      </c>
      <c r="D3" s="10"/>
      <c r="E3" s="10"/>
      <c r="F3" s="10"/>
      <c r="G3" s="10"/>
      <c r="H3" s="10"/>
      <c r="I3" s="10"/>
      <c r="J3" s="1"/>
      <c r="K3" s="1"/>
      <c r="M3" s="3"/>
    </row>
    <row r="4" spans="1:13" ht="20.25" x14ac:dyDescent="0.15">
      <c r="A4" s="302" t="s">
        <v>126</v>
      </c>
      <c r="B4" s="302"/>
      <c r="C4" s="302"/>
      <c r="D4" s="302"/>
      <c r="E4" s="302"/>
      <c r="F4" s="302"/>
      <c r="G4" s="302"/>
      <c r="H4" s="302"/>
      <c r="I4" s="302"/>
      <c r="J4" s="1"/>
      <c r="K4" s="1"/>
      <c r="M4" s="3"/>
    </row>
    <row r="5" spans="1:13" ht="15.75" x14ac:dyDescent="0.15">
      <c r="A5" s="311"/>
      <c r="B5" s="311"/>
      <c r="C5" s="311"/>
      <c r="D5" s="311"/>
      <c r="E5" s="311"/>
      <c r="F5" s="311"/>
      <c r="G5" s="311"/>
      <c r="H5" s="311"/>
      <c r="I5" s="311"/>
      <c r="J5" s="1"/>
      <c r="K5" s="1"/>
      <c r="M5" s="3"/>
    </row>
    <row r="6" spans="1:13" ht="66.75" customHeight="1" x14ac:dyDescent="0.15">
      <c r="A6" s="220" t="s">
        <v>0</v>
      </c>
      <c r="B6" s="303"/>
      <c r="C6" s="304"/>
      <c r="D6" s="226" t="s">
        <v>11</v>
      </c>
      <c r="E6" s="308"/>
      <c r="F6" s="308"/>
      <c r="G6" s="228" t="s">
        <v>108</v>
      </c>
      <c r="H6" s="230" t="s">
        <v>19</v>
      </c>
      <c r="I6" s="228" t="s">
        <v>109</v>
      </c>
      <c r="J6" s="4"/>
      <c r="K6" s="4"/>
      <c r="L6" s="5"/>
      <c r="M6" s="3"/>
    </row>
    <row r="7" spans="1:13" x14ac:dyDescent="0.15">
      <c r="A7" s="305"/>
      <c r="B7" s="306"/>
      <c r="C7" s="307"/>
      <c r="D7" s="27" t="s">
        <v>1</v>
      </c>
      <c r="E7" s="9" t="s">
        <v>2</v>
      </c>
      <c r="F7" s="15" t="s">
        <v>12</v>
      </c>
      <c r="G7" s="229"/>
      <c r="H7" s="309"/>
      <c r="I7" s="229"/>
      <c r="J7" s="4"/>
      <c r="K7" s="4"/>
      <c r="L7" s="5"/>
      <c r="M7" s="3"/>
    </row>
    <row r="8" spans="1:13" ht="13.5" customHeight="1" x14ac:dyDescent="0.15">
      <c r="A8" s="203" t="s">
        <v>10</v>
      </c>
      <c r="B8" s="204" t="s">
        <v>50</v>
      </c>
      <c r="C8" s="280"/>
      <c r="D8" s="28" t="s">
        <v>4</v>
      </c>
      <c r="E8" s="29" t="s">
        <v>4</v>
      </c>
      <c r="F8" s="30">
        <f>IF(COUNT(F9:F18)=0,"",ROUNDDOWN(SUM(F9:F18),0))</f>
        <v>27800</v>
      </c>
      <c r="G8" s="31" t="s">
        <v>54</v>
      </c>
      <c r="H8" s="32">
        <f>IF(F8="","",F8)</f>
        <v>27800</v>
      </c>
      <c r="I8" s="33">
        <v>9300</v>
      </c>
      <c r="J8" s="4"/>
      <c r="K8" s="4"/>
      <c r="L8" s="5"/>
      <c r="M8" s="8"/>
    </row>
    <row r="9" spans="1:13" x14ac:dyDescent="0.15">
      <c r="A9" s="188"/>
      <c r="B9" s="281"/>
      <c r="C9" s="14" t="s">
        <v>51</v>
      </c>
      <c r="D9" s="34">
        <v>7500</v>
      </c>
      <c r="E9" s="24">
        <v>2</v>
      </c>
      <c r="F9" s="35">
        <f>IF(D9="","",D9*E9)</f>
        <v>15000</v>
      </c>
      <c r="G9" s="312"/>
      <c r="H9" s="313"/>
      <c r="I9" s="314"/>
      <c r="J9" s="4"/>
      <c r="K9" s="4"/>
      <c r="L9" s="5"/>
      <c r="M9" s="8"/>
    </row>
    <row r="10" spans="1:13" x14ac:dyDescent="0.15">
      <c r="A10" s="188"/>
      <c r="B10" s="281"/>
      <c r="C10" s="14" t="s">
        <v>52</v>
      </c>
      <c r="D10" s="34">
        <v>1000</v>
      </c>
      <c r="E10" s="24">
        <v>2</v>
      </c>
      <c r="F10" s="35">
        <f t="shared" ref="F10:F18" si="0">IF(D10="","",D10*E10)</f>
        <v>2000</v>
      </c>
      <c r="G10" s="315"/>
      <c r="H10" s="316"/>
      <c r="I10" s="317"/>
      <c r="J10" s="4"/>
      <c r="K10" s="4"/>
      <c r="L10" s="5"/>
      <c r="M10" s="8"/>
    </row>
    <row r="11" spans="1:13" x14ac:dyDescent="0.15">
      <c r="A11" s="188"/>
      <c r="B11" s="281"/>
      <c r="C11" s="14" t="s">
        <v>53</v>
      </c>
      <c r="D11" s="34">
        <v>10800</v>
      </c>
      <c r="E11" s="24">
        <v>1</v>
      </c>
      <c r="F11" s="35">
        <f t="shared" si="0"/>
        <v>10800</v>
      </c>
      <c r="G11" s="315"/>
      <c r="H11" s="316"/>
      <c r="I11" s="317"/>
      <c r="J11" s="1"/>
      <c r="K11" s="1"/>
      <c r="M11" s="8"/>
    </row>
    <row r="12" spans="1:13" x14ac:dyDescent="0.15">
      <c r="A12" s="188"/>
      <c r="B12" s="281"/>
      <c r="C12" s="14"/>
      <c r="D12" s="34"/>
      <c r="E12" s="24"/>
      <c r="F12" s="35" t="str">
        <f t="shared" si="0"/>
        <v/>
      </c>
      <c r="G12" s="315"/>
      <c r="H12" s="316"/>
      <c r="I12" s="317"/>
      <c r="J12" s="1"/>
      <c r="K12" s="1"/>
      <c r="M12" s="8"/>
    </row>
    <row r="13" spans="1:13" x14ac:dyDescent="0.15">
      <c r="A13" s="188"/>
      <c r="B13" s="281"/>
      <c r="C13" s="36"/>
      <c r="D13" s="34"/>
      <c r="E13" s="24"/>
      <c r="F13" s="35" t="str">
        <f t="shared" si="0"/>
        <v/>
      </c>
      <c r="G13" s="315"/>
      <c r="H13" s="316"/>
      <c r="I13" s="317"/>
      <c r="J13" s="1"/>
      <c r="K13" s="1"/>
      <c r="M13" s="3"/>
    </row>
    <row r="14" spans="1:13" x14ac:dyDescent="0.15">
      <c r="A14" s="188"/>
      <c r="B14" s="281"/>
      <c r="C14" s="36"/>
      <c r="D14" s="34"/>
      <c r="E14" s="24"/>
      <c r="F14" s="35" t="str">
        <f t="shared" si="0"/>
        <v/>
      </c>
      <c r="G14" s="315"/>
      <c r="H14" s="316"/>
      <c r="I14" s="317"/>
      <c r="J14" s="1"/>
      <c r="K14" s="1"/>
      <c r="M14" s="3"/>
    </row>
    <row r="15" spans="1:13" x14ac:dyDescent="0.15">
      <c r="A15" s="188"/>
      <c r="B15" s="281"/>
      <c r="C15" s="36"/>
      <c r="D15" s="34"/>
      <c r="E15" s="24"/>
      <c r="F15" s="35" t="str">
        <f t="shared" si="0"/>
        <v/>
      </c>
      <c r="G15" s="315"/>
      <c r="H15" s="316"/>
      <c r="I15" s="317"/>
      <c r="J15" s="1"/>
      <c r="K15" s="1"/>
      <c r="M15" s="3"/>
    </row>
    <row r="16" spans="1:13" x14ac:dyDescent="0.15">
      <c r="A16" s="188"/>
      <c r="B16" s="281"/>
      <c r="C16" s="36"/>
      <c r="D16" s="34"/>
      <c r="E16" s="24"/>
      <c r="F16" s="35" t="str">
        <f t="shared" si="0"/>
        <v/>
      </c>
      <c r="G16" s="315"/>
      <c r="H16" s="316"/>
      <c r="I16" s="317"/>
      <c r="J16" s="1"/>
      <c r="K16" s="1"/>
    </row>
    <row r="17" spans="1:17" x14ac:dyDescent="0.15">
      <c r="A17" s="188"/>
      <c r="B17" s="281"/>
      <c r="C17" s="36"/>
      <c r="D17" s="34"/>
      <c r="E17" s="24"/>
      <c r="F17" s="35" t="str">
        <f t="shared" si="0"/>
        <v/>
      </c>
      <c r="G17" s="315"/>
      <c r="H17" s="316"/>
      <c r="I17" s="317"/>
    </row>
    <row r="18" spans="1:17" x14ac:dyDescent="0.15">
      <c r="A18" s="188"/>
      <c r="B18" s="282"/>
      <c r="C18" s="76"/>
      <c r="D18" s="41"/>
      <c r="E18" s="42"/>
      <c r="F18" s="77" t="str">
        <f t="shared" si="0"/>
        <v/>
      </c>
      <c r="G18" s="318"/>
      <c r="H18" s="319"/>
      <c r="I18" s="320"/>
    </row>
    <row r="19" spans="1:17" x14ac:dyDescent="0.15">
      <c r="A19" s="188"/>
      <c r="B19" s="234" t="s">
        <v>98</v>
      </c>
      <c r="C19" s="296"/>
      <c r="D19" s="48" t="s">
        <v>4</v>
      </c>
      <c r="E19" s="49" t="s">
        <v>4</v>
      </c>
      <c r="F19" s="67">
        <f>IF(COUNT(F20:F27)=0,"",SUM(F20:F27))</f>
        <v>7060</v>
      </c>
      <c r="G19" s="74" t="s">
        <v>54</v>
      </c>
      <c r="H19" s="75"/>
      <c r="I19" s="51">
        <v>0</v>
      </c>
      <c r="K19" t="s">
        <v>41</v>
      </c>
    </row>
    <row r="20" spans="1:17" x14ac:dyDescent="0.15">
      <c r="A20" s="188"/>
      <c r="B20" s="321"/>
      <c r="C20" s="14" t="s">
        <v>55</v>
      </c>
      <c r="D20" s="34"/>
      <c r="E20" s="24"/>
      <c r="F20" s="35" t="str">
        <f>IF(D20="","",D20*E20)</f>
        <v/>
      </c>
      <c r="G20" s="312"/>
      <c r="H20" s="313"/>
      <c r="I20" s="314"/>
      <c r="K20" t="s">
        <v>42</v>
      </c>
    </row>
    <row r="21" spans="1:17" x14ac:dyDescent="0.15">
      <c r="A21" s="188"/>
      <c r="B21" s="321"/>
      <c r="C21" s="14" t="s">
        <v>56</v>
      </c>
      <c r="D21" s="34">
        <v>36</v>
      </c>
      <c r="E21" s="24">
        <v>85</v>
      </c>
      <c r="F21" s="35">
        <f t="shared" ref="F21:F27" si="1">IF(D21="","",D21*E21)</f>
        <v>3060</v>
      </c>
      <c r="G21" s="315"/>
      <c r="H21" s="316"/>
      <c r="I21" s="317"/>
    </row>
    <row r="22" spans="1:17" x14ac:dyDescent="0.15">
      <c r="A22" s="188"/>
      <c r="B22" s="321"/>
      <c r="C22" s="14" t="s">
        <v>57</v>
      </c>
      <c r="D22" s="34">
        <v>1000</v>
      </c>
      <c r="E22" s="24">
        <v>1</v>
      </c>
      <c r="F22" s="35">
        <f t="shared" si="1"/>
        <v>1000</v>
      </c>
      <c r="G22" s="315"/>
      <c r="H22" s="316"/>
      <c r="I22" s="317"/>
    </row>
    <row r="23" spans="1:17" x14ac:dyDescent="0.15">
      <c r="A23" s="188"/>
      <c r="B23" s="321"/>
      <c r="C23" s="14" t="s">
        <v>58</v>
      </c>
      <c r="D23" s="34">
        <v>3000</v>
      </c>
      <c r="E23" s="24">
        <v>1</v>
      </c>
      <c r="F23" s="35">
        <f t="shared" si="1"/>
        <v>3000</v>
      </c>
      <c r="G23" s="315"/>
      <c r="H23" s="316"/>
      <c r="I23" s="317"/>
    </row>
    <row r="24" spans="1:17" x14ac:dyDescent="0.15">
      <c r="A24" s="188"/>
      <c r="B24" s="321"/>
      <c r="C24" s="14"/>
      <c r="D24" s="34"/>
      <c r="E24" s="24"/>
      <c r="F24" s="35" t="str">
        <f>IF(D24="","",D24*E24)</f>
        <v/>
      </c>
      <c r="G24" s="315"/>
      <c r="H24" s="316"/>
      <c r="I24" s="317"/>
    </row>
    <row r="25" spans="1:17" x14ac:dyDescent="0.15">
      <c r="A25" s="188"/>
      <c r="B25" s="321"/>
      <c r="C25" s="14"/>
      <c r="D25" s="34"/>
      <c r="E25" s="24"/>
      <c r="F25" s="35" t="str">
        <f t="shared" si="1"/>
        <v/>
      </c>
      <c r="G25" s="315"/>
      <c r="H25" s="316"/>
      <c r="I25" s="317"/>
      <c r="M25" s="38"/>
    </row>
    <row r="26" spans="1:17" x14ac:dyDescent="0.15">
      <c r="A26" s="188"/>
      <c r="B26" s="321"/>
      <c r="C26" s="39"/>
      <c r="D26" s="34"/>
      <c r="E26" s="24"/>
      <c r="F26" s="35" t="str">
        <f t="shared" si="1"/>
        <v/>
      </c>
      <c r="G26" s="315"/>
      <c r="H26" s="316"/>
      <c r="I26" s="317"/>
    </row>
    <row r="27" spans="1:17" x14ac:dyDescent="0.15">
      <c r="A27" s="188"/>
      <c r="B27" s="321"/>
      <c r="C27" s="39"/>
      <c r="D27" s="34"/>
      <c r="E27" s="24"/>
      <c r="F27" s="35" t="str">
        <f t="shared" si="1"/>
        <v/>
      </c>
      <c r="G27" s="323"/>
      <c r="H27" s="324"/>
      <c r="I27" s="325"/>
    </row>
    <row r="28" spans="1:17" x14ac:dyDescent="0.15">
      <c r="A28" s="188"/>
      <c r="B28" s="322"/>
      <c r="C28" s="78" t="s">
        <v>59</v>
      </c>
      <c r="D28" s="79">
        <v>20.483000000000001</v>
      </c>
      <c r="E28" s="80" t="s">
        <v>60</v>
      </c>
      <c r="F28" s="77"/>
      <c r="G28" s="82"/>
      <c r="H28" s="83">
        <f>ROUNDDOWN(D28*20,2)</f>
        <v>409.66</v>
      </c>
      <c r="I28" s="82"/>
      <c r="K28" s="246" t="s">
        <v>102</v>
      </c>
      <c r="L28" s="246"/>
      <c r="M28" s="246"/>
      <c r="N28" s="246"/>
      <c r="O28" s="246"/>
      <c r="P28" s="246"/>
      <c r="Q28" s="246"/>
    </row>
    <row r="29" spans="1:17" x14ac:dyDescent="0.15">
      <c r="A29" s="188"/>
      <c r="B29" s="234" t="s">
        <v>61</v>
      </c>
      <c r="C29" s="296"/>
      <c r="D29" s="48" t="s">
        <v>4</v>
      </c>
      <c r="E29" s="49" t="s">
        <v>4</v>
      </c>
      <c r="F29" s="67">
        <f>IF(COUNT(F30:F39)=0,"",SUM(F30:F39))</f>
        <v>700</v>
      </c>
      <c r="G29" s="74" t="s">
        <v>54</v>
      </c>
      <c r="H29" s="75">
        <f>IF(F29="","",F29)</f>
        <v>700</v>
      </c>
      <c r="I29" s="51">
        <v>200</v>
      </c>
      <c r="K29" s="246"/>
      <c r="L29" s="246"/>
      <c r="M29" s="246"/>
      <c r="N29" s="246"/>
      <c r="O29" s="246"/>
      <c r="P29" s="246"/>
      <c r="Q29" s="246"/>
    </row>
    <row r="30" spans="1:17" x14ac:dyDescent="0.15">
      <c r="A30" s="188"/>
      <c r="B30" s="281"/>
      <c r="C30" s="14" t="s">
        <v>103</v>
      </c>
      <c r="D30" s="34">
        <v>350</v>
      </c>
      <c r="E30" s="24">
        <v>2</v>
      </c>
      <c r="F30" s="35">
        <f>IF(D30="","",D30*E30)</f>
        <v>700</v>
      </c>
      <c r="G30" s="287"/>
      <c r="H30" s="288"/>
      <c r="I30" s="289"/>
      <c r="K30" s="246"/>
      <c r="L30" s="246"/>
      <c r="M30" s="246"/>
      <c r="N30" s="246"/>
      <c r="O30" s="246"/>
      <c r="P30" s="246"/>
      <c r="Q30" s="246"/>
    </row>
    <row r="31" spans="1:17" x14ac:dyDescent="0.15">
      <c r="A31" s="188"/>
      <c r="B31" s="281"/>
      <c r="C31" s="14"/>
      <c r="D31" s="34"/>
      <c r="E31" s="24"/>
      <c r="F31" s="35" t="str">
        <f t="shared" ref="F31:F39" si="2">IF(D31="","",D31*E31)</f>
        <v/>
      </c>
      <c r="G31" s="290"/>
      <c r="H31" s="291"/>
      <c r="I31" s="292"/>
      <c r="K31" s="246"/>
      <c r="L31" s="246"/>
      <c r="M31" s="246"/>
      <c r="N31" s="246"/>
      <c r="O31" s="246"/>
      <c r="P31" s="246"/>
      <c r="Q31" s="246"/>
    </row>
    <row r="32" spans="1:17" x14ac:dyDescent="0.15">
      <c r="A32" s="188"/>
      <c r="B32" s="281"/>
      <c r="C32" s="14"/>
      <c r="D32" s="34"/>
      <c r="E32" s="24"/>
      <c r="F32" s="35" t="str">
        <f t="shared" si="2"/>
        <v/>
      </c>
      <c r="G32" s="290"/>
      <c r="H32" s="291"/>
      <c r="I32" s="292"/>
      <c r="K32" s="246"/>
      <c r="L32" s="246"/>
      <c r="M32" s="246"/>
      <c r="N32" s="246"/>
      <c r="O32" s="246"/>
      <c r="P32" s="246"/>
      <c r="Q32" s="246"/>
    </row>
    <row r="33" spans="1:9" x14ac:dyDescent="0.15">
      <c r="A33" s="188"/>
      <c r="B33" s="281"/>
      <c r="C33" s="14"/>
      <c r="D33" s="34"/>
      <c r="E33" s="24"/>
      <c r="F33" s="35" t="str">
        <f t="shared" si="2"/>
        <v/>
      </c>
      <c r="G33" s="290"/>
      <c r="H33" s="291"/>
      <c r="I33" s="292"/>
    </row>
    <row r="34" spans="1:9" x14ac:dyDescent="0.15">
      <c r="A34" s="188"/>
      <c r="B34" s="281"/>
      <c r="C34" s="14"/>
      <c r="D34" s="34"/>
      <c r="E34" s="24"/>
      <c r="F34" s="35" t="str">
        <f t="shared" si="2"/>
        <v/>
      </c>
      <c r="G34" s="290"/>
      <c r="H34" s="291"/>
      <c r="I34" s="292"/>
    </row>
    <row r="35" spans="1:9" x14ac:dyDescent="0.15">
      <c r="A35" s="188"/>
      <c r="B35" s="281"/>
      <c r="C35" s="14"/>
      <c r="D35" s="34"/>
      <c r="E35" s="24"/>
      <c r="F35" s="35" t="str">
        <f t="shared" si="2"/>
        <v/>
      </c>
      <c r="G35" s="290"/>
      <c r="H35" s="291"/>
      <c r="I35" s="292"/>
    </row>
    <row r="36" spans="1:9" x14ac:dyDescent="0.15">
      <c r="A36" s="188"/>
      <c r="B36" s="281"/>
      <c r="C36" s="14"/>
      <c r="D36" s="34"/>
      <c r="E36" s="24"/>
      <c r="F36" s="35" t="str">
        <f t="shared" si="2"/>
        <v/>
      </c>
      <c r="G36" s="290"/>
      <c r="H36" s="291"/>
      <c r="I36" s="292"/>
    </row>
    <row r="37" spans="1:9" x14ac:dyDescent="0.15">
      <c r="A37" s="188"/>
      <c r="B37" s="281"/>
      <c r="C37" s="14"/>
      <c r="D37" s="34"/>
      <c r="E37" s="24"/>
      <c r="F37" s="35" t="str">
        <f t="shared" si="2"/>
        <v/>
      </c>
      <c r="G37" s="290"/>
      <c r="H37" s="291"/>
      <c r="I37" s="292"/>
    </row>
    <row r="38" spans="1:9" x14ac:dyDescent="0.15">
      <c r="A38" s="188"/>
      <c r="B38" s="281"/>
      <c r="C38" s="14"/>
      <c r="D38" s="34"/>
      <c r="E38" s="24"/>
      <c r="F38" s="35" t="str">
        <f t="shared" si="2"/>
        <v/>
      </c>
      <c r="G38" s="290"/>
      <c r="H38" s="291"/>
      <c r="I38" s="292"/>
    </row>
    <row r="39" spans="1:9" x14ac:dyDescent="0.15">
      <c r="A39" s="188"/>
      <c r="B39" s="282"/>
      <c r="C39" s="76"/>
      <c r="D39" s="41"/>
      <c r="E39" s="42"/>
      <c r="F39" s="77" t="str">
        <f t="shared" si="2"/>
        <v/>
      </c>
      <c r="G39" s="293"/>
      <c r="H39" s="294"/>
      <c r="I39" s="295"/>
    </row>
    <row r="40" spans="1:9" x14ac:dyDescent="0.15">
      <c r="A40" s="188"/>
      <c r="B40" s="234" t="s">
        <v>62</v>
      </c>
      <c r="C40" s="296"/>
      <c r="D40" s="48" t="s">
        <v>4</v>
      </c>
      <c r="E40" s="49" t="s">
        <v>4</v>
      </c>
      <c r="F40" s="67">
        <f>IF(COUNT(F41:F55)=0,"",SUM(F41:F55))</f>
        <v>25400</v>
      </c>
      <c r="G40" s="74" t="s">
        <v>54</v>
      </c>
      <c r="H40" s="75">
        <f>IF(F40="","",F40)</f>
        <v>25400</v>
      </c>
      <c r="I40" s="51">
        <v>8500</v>
      </c>
    </row>
    <row r="41" spans="1:9" x14ac:dyDescent="0.15">
      <c r="A41" s="188"/>
      <c r="B41" s="281"/>
      <c r="C41" s="14" t="s">
        <v>63</v>
      </c>
      <c r="D41" s="34">
        <v>20</v>
      </c>
      <c r="E41" s="24">
        <v>100</v>
      </c>
      <c r="F41" s="35">
        <f t="shared" ref="F41:F55" si="3">IF(D41="","",D41*E41)</f>
        <v>2000</v>
      </c>
      <c r="G41" s="287"/>
      <c r="H41" s="288"/>
      <c r="I41" s="289"/>
    </row>
    <row r="42" spans="1:9" x14ac:dyDescent="0.15">
      <c r="A42" s="188"/>
      <c r="B42" s="281"/>
      <c r="C42" s="14" t="s">
        <v>64</v>
      </c>
      <c r="D42" s="34">
        <v>40</v>
      </c>
      <c r="E42" s="24">
        <v>100</v>
      </c>
      <c r="F42" s="35">
        <f t="shared" si="3"/>
        <v>4000</v>
      </c>
      <c r="G42" s="290"/>
      <c r="H42" s="291"/>
      <c r="I42" s="292"/>
    </row>
    <row r="43" spans="1:9" x14ac:dyDescent="0.15">
      <c r="A43" s="188"/>
      <c r="B43" s="281"/>
      <c r="C43" s="14" t="s">
        <v>65</v>
      </c>
      <c r="D43" s="34">
        <v>60</v>
      </c>
      <c r="E43" s="24">
        <v>15</v>
      </c>
      <c r="F43" s="35">
        <f t="shared" si="3"/>
        <v>900</v>
      </c>
      <c r="G43" s="290"/>
      <c r="H43" s="291"/>
      <c r="I43" s="292"/>
    </row>
    <row r="44" spans="1:9" x14ac:dyDescent="0.15">
      <c r="A44" s="188"/>
      <c r="B44" s="281"/>
      <c r="C44" s="14" t="s">
        <v>66</v>
      </c>
      <c r="D44" s="34">
        <v>80</v>
      </c>
      <c r="E44" s="24">
        <v>100</v>
      </c>
      <c r="F44" s="35">
        <f t="shared" si="3"/>
        <v>8000</v>
      </c>
      <c r="G44" s="290"/>
      <c r="H44" s="291"/>
      <c r="I44" s="292"/>
    </row>
    <row r="45" spans="1:9" x14ac:dyDescent="0.15">
      <c r="A45" s="188"/>
      <c r="B45" s="281"/>
      <c r="C45" s="14" t="s">
        <v>67</v>
      </c>
      <c r="D45" s="34">
        <v>30</v>
      </c>
      <c r="E45" s="24">
        <v>20</v>
      </c>
      <c r="F45" s="35">
        <f t="shared" si="3"/>
        <v>600</v>
      </c>
      <c r="G45" s="290"/>
      <c r="H45" s="291"/>
      <c r="I45" s="292"/>
    </row>
    <row r="46" spans="1:9" x14ac:dyDescent="0.15">
      <c r="A46" s="188"/>
      <c r="B46" s="281"/>
      <c r="C46" s="14" t="s">
        <v>68</v>
      </c>
      <c r="D46" s="34">
        <v>60</v>
      </c>
      <c r="E46" s="24">
        <v>30</v>
      </c>
      <c r="F46" s="35">
        <f t="shared" si="3"/>
        <v>1800</v>
      </c>
      <c r="G46" s="290"/>
      <c r="H46" s="291"/>
      <c r="I46" s="292"/>
    </row>
    <row r="47" spans="1:9" x14ac:dyDescent="0.15">
      <c r="A47" s="188"/>
      <c r="B47" s="281"/>
      <c r="C47" s="14" t="s">
        <v>69</v>
      </c>
      <c r="D47" s="34">
        <v>20</v>
      </c>
      <c r="E47" s="24">
        <v>10</v>
      </c>
      <c r="F47" s="35">
        <f t="shared" si="3"/>
        <v>200</v>
      </c>
      <c r="G47" s="290"/>
      <c r="H47" s="291"/>
      <c r="I47" s="292"/>
    </row>
    <row r="48" spans="1:9" x14ac:dyDescent="0.15">
      <c r="A48" s="188"/>
      <c r="B48" s="281"/>
      <c r="C48" s="14" t="s">
        <v>70</v>
      </c>
      <c r="D48" s="34">
        <v>30</v>
      </c>
      <c r="E48" s="24">
        <v>30</v>
      </c>
      <c r="F48" s="35">
        <f t="shared" si="3"/>
        <v>900</v>
      </c>
      <c r="G48" s="290"/>
      <c r="H48" s="291"/>
      <c r="I48" s="292"/>
    </row>
    <row r="49" spans="1:9" x14ac:dyDescent="0.15">
      <c r="A49" s="188"/>
      <c r="B49" s="281"/>
      <c r="C49" s="14" t="s">
        <v>53</v>
      </c>
      <c r="D49" s="34">
        <v>7000</v>
      </c>
      <c r="E49" s="24">
        <v>1</v>
      </c>
      <c r="F49" s="35">
        <f t="shared" si="3"/>
        <v>7000</v>
      </c>
      <c r="G49" s="290"/>
      <c r="H49" s="291"/>
      <c r="I49" s="292"/>
    </row>
    <row r="50" spans="1:9" x14ac:dyDescent="0.15">
      <c r="A50" s="188"/>
      <c r="B50" s="281"/>
      <c r="C50" s="14"/>
      <c r="D50" s="34"/>
      <c r="E50" s="24"/>
      <c r="F50" s="35" t="str">
        <f t="shared" si="3"/>
        <v/>
      </c>
      <c r="G50" s="290"/>
      <c r="H50" s="291"/>
      <c r="I50" s="292"/>
    </row>
    <row r="51" spans="1:9" x14ac:dyDescent="0.15">
      <c r="A51" s="188"/>
      <c r="B51" s="281"/>
      <c r="C51" s="14"/>
      <c r="D51" s="34"/>
      <c r="E51" s="24"/>
      <c r="F51" s="35" t="str">
        <f t="shared" si="3"/>
        <v/>
      </c>
      <c r="G51" s="290"/>
      <c r="H51" s="291"/>
      <c r="I51" s="292"/>
    </row>
    <row r="52" spans="1:9" x14ac:dyDescent="0.15">
      <c r="A52" s="188"/>
      <c r="B52" s="281"/>
      <c r="C52" s="14"/>
      <c r="D52" s="34"/>
      <c r="E52" s="24"/>
      <c r="F52" s="35" t="str">
        <f t="shared" si="3"/>
        <v/>
      </c>
      <c r="G52" s="290"/>
      <c r="H52" s="291"/>
      <c r="I52" s="292"/>
    </row>
    <row r="53" spans="1:9" x14ac:dyDescent="0.15">
      <c r="A53" s="188"/>
      <c r="B53" s="281"/>
      <c r="C53" s="14"/>
      <c r="D53" s="34"/>
      <c r="E53" s="24"/>
      <c r="F53" s="35" t="str">
        <f t="shared" si="3"/>
        <v/>
      </c>
      <c r="G53" s="290"/>
      <c r="H53" s="291"/>
      <c r="I53" s="292"/>
    </row>
    <row r="54" spans="1:9" x14ac:dyDescent="0.15">
      <c r="A54" s="188"/>
      <c r="B54" s="281"/>
      <c r="C54" s="14"/>
      <c r="D54" s="34"/>
      <c r="E54" s="24"/>
      <c r="F54" s="35" t="str">
        <f t="shared" si="3"/>
        <v/>
      </c>
      <c r="G54" s="290"/>
      <c r="H54" s="291"/>
      <c r="I54" s="292"/>
    </row>
    <row r="55" spans="1:9" x14ac:dyDescent="0.15">
      <c r="A55" s="188"/>
      <c r="B55" s="282"/>
      <c r="C55" s="76"/>
      <c r="D55" s="41"/>
      <c r="E55" s="42"/>
      <c r="F55" s="77" t="str">
        <f t="shared" si="3"/>
        <v/>
      </c>
      <c r="G55" s="293"/>
      <c r="H55" s="294"/>
      <c r="I55" s="295"/>
    </row>
    <row r="56" spans="1:9" x14ac:dyDescent="0.15">
      <c r="A56" s="188"/>
      <c r="B56" s="234" t="s">
        <v>71</v>
      </c>
      <c r="C56" s="296"/>
      <c r="D56" s="48" t="s">
        <v>4</v>
      </c>
      <c r="E56" s="49" t="s">
        <v>4</v>
      </c>
      <c r="F56" s="67">
        <f>IF(COUNT(F57:F62)=0,"",SUM(F57:F62))</f>
        <v>28800</v>
      </c>
      <c r="G56" s="74" t="s">
        <v>72</v>
      </c>
      <c r="H56" s="75">
        <f>IF(F56="","",F56)</f>
        <v>28800</v>
      </c>
      <c r="I56" s="51">
        <v>0</v>
      </c>
    </row>
    <row r="57" spans="1:9" x14ac:dyDescent="0.15">
      <c r="A57" s="188"/>
      <c r="B57" s="281"/>
      <c r="C57" s="14" t="s">
        <v>73</v>
      </c>
      <c r="D57" s="34">
        <v>900</v>
      </c>
      <c r="E57" s="24">
        <v>10</v>
      </c>
      <c r="F57" s="35">
        <f t="shared" ref="F57:F62" si="4">IF(D57="","",D57*E57)</f>
        <v>9000</v>
      </c>
      <c r="G57" s="287"/>
      <c r="H57" s="288"/>
      <c r="I57" s="289"/>
    </row>
    <row r="58" spans="1:9" x14ac:dyDescent="0.15">
      <c r="A58" s="188"/>
      <c r="B58" s="281"/>
      <c r="C58" s="14" t="s">
        <v>74</v>
      </c>
      <c r="D58" s="34">
        <v>430</v>
      </c>
      <c r="E58" s="24">
        <v>10</v>
      </c>
      <c r="F58" s="35">
        <f t="shared" si="4"/>
        <v>4300</v>
      </c>
      <c r="G58" s="290"/>
      <c r="H58" s="291"/>
      <c r="I58" s="292"/>
    </row>
    <row r="59" spans="1:9" x14ac:dyDescent="0.15">
      <c r="A59" s="188"/>
      <c r="B59" s="281"/>
      <c r="C59" s="14" t="s">
        <v>75</v>
      </c>
      <c r="D59" s="34">
        <v>250</v>
      </c>
      <c r="E59" s="24">
        <v>10</v>
      </c>
      <c r="F59" s="35">
        <f t="shared" si="4"/>
        <v>2500</v>
      </c>
      <c r="G59" s="290"/>
      <c r="H59" s="291"/>
      <c r="I59" s="292"/>
    </row>
    <row r="60" spans="1:9" x14ac:dyDescent="0.15">
      <c r="A60" s="188"/>
      <c r="B60" s="281"/>
      <c r="C60" s="14" t="s">
        <v>76</v>
      </c>
      <c r="D60" s="34">
        <v>150</v>
      </c>
      <c r="E60" s="24">
        <v>10</v>
      </c>
      <c r="F60" s="35">
        <f t="shared" si="4"/>
        <v>1500</v>
      </c>
      <c r="G60" s="290"/>
      <c r="H60" s="291"/>
      <c r="I60" s="292"/>
    </row>
    <row r="61" spans="1:9" x14ac:dyDescent="0.15">
      <c r="A61" s="188"/>
      <c r="B61" s="281"/>
      <c r="C61" s="14" t="s">
        <v>52</v>
      </c>
      <c r="D61" s="34">
        <v>2000</v>
      </c>
      <c r="E61" s="24">
        <v>1</v>
      </c>
      <c r="F61" s="35">
        <f t="shared" si="4"/>
        <v>2000</v>
      </c>
      <c r="G61" s="290"/>
      <c r="H61" s="291"/>
      <c r="I61" s="292"/>
    </row>
    <row r="62" spans="1:9" x14ac:dyDescent="0.15">
      <c r="A62" s="189"/>
      <c r="B62" s="282"/>
      <c r="C62" s="40" t="s">
        <v>53</v>
      </c>
      <c r="D62" s="41">
        <v>9500</v>
      </c>
      <c r="E62" s="42">
        <v>1</v>
      </c>
      <c r="F62" s="43">
        <f t="shared" si="4"/>
        <v>9500</v>
      </c>
      <c r="G62" s="293"/>
      <c r="H62" s="294"/>
      <c r="I62" s="295"/>
    </row>
    <row r="63" spans="1:9" x14ac:dyDescent="0.15">
      <c r="I63" s="84" t="s">
        <v>104</v>
      </c>
    </row>
    <row r="64" spans="1:9" x14ac:dyDescent="0.15">
      <c r="A64" t="str">
        <f>A2</f>
        <v>第15号様式：別紙</v>
      </c>
    </row>
    <row r="65" spans="1:10" x14ac:dyDescent="0.15">
      <c r="A65" t="str">
        <f>A3</f>
        <v>事業者名</v>
      </c>
      <c r="C65" t="str">
        <f>IF(C3="","",C3)</f>
        <v>ABCエスコ㈱　㈱○○リース</v>
      </c>
      <c r="J65" s="1"/>
    </row>
    <row r="66" spans="1:10" ht="20.25" x14ac:dyDescent="0.15">
      <c r="A66" s="302" t="s">
        <v>127</v>
      </c>
      <c r="B66" s="302"/>
      <c r="C66" s="302"/>
      <c r="D66" s="302"/>
      <c r="E66" s="302"/>
      <c r="F66" s="302"/>
      <c r="G66" s="302"/>
      <c r="H66" s="302"/>
      <c r="I66" s="302"/>
    </row>
    <row r="67" spans="1:10" x14ac:dyDescent="0.15">
      <c r="A67" s="2"/>
      <c r="B67" s="1"/>
      <c r="C67" s="1"/>
      <c r="D67" s="1"/>
      <c r="E67" s="1"/>
      <c r="F67" s="1"/>
      <c r="G67" s="1"/>
      <c r="H67" s="1"/>
      <c r="I67" s="1"/>
    </row>
    <row r="68" spans="1:10" ht="56.25" customHeight="1" x14ac:dyDescent="0.15">
      <c r="A68" s="220" t="s">
        <v>0</v>
      </c>
      <c r="B68" s="303"/>
      <c r="C68" s="304"/>
      <c r="D68" s="226" t="s">
        <v>11</v>
      </c>
      <c r="E68" s="308"/>
      <c r="F68" s="308"/>
      <c r="G68" s="228" t="s">
        <v>108</v>
      </c>
      <c r="H68" s="230" t="s">
        <v>19</v>
      </c>
      <c r="I68" s="228" t="s">
        <v>109</v>
      </c>
    </row>
    <row r="69" spans="1:10" x14ac:dyDescent="0.15">
      <c r="A69" s="305"/>
      <c r="B69" s="306"/>
      <c r="C69" s="307"/>
      <c r="D69" s="27" t="s">
        <v>1</v>
      </c>
      <c r="E69" s="9" t="s">
        <v>2</v>
      </c>
      <c r="F69" s="15" t="s">
        <v>12</v>
      </c>
      <c r="G69" s="229"/>
      <c r="H69" s="309"/>
      <c r="I69" s="229"/>
    </row>
    <row r="70" spans="1:10" ht="13.5" customHeight="1" x14ac:dyDescent="0.15">
      <c r="A70" s="245" t="s">
        <v>3</v>
      </c>
      <c r="B70" s="204"/>
      <c r="C70" s="280"/>
      <c r="D70" s="44" t="s">
        <v>4</v>
      </c>
      <c r="E70" s="45" t="s">
        <v>4</v>
      </c>
      <c r="F70" s="37" t="str">
        <f>IF(COUNT(F71:F79)=0,"",SUM(F71:F79))</f>
        <v/>
      </c>
      <c r="G70" s="46"/>
      <c r="H70" s="47" t="str">
        <f>IF(F70="","",F70)</f>
        <v/>
      </c>
      <c r="I70" s="33"/>
    </row>
    <row r="71" spans="1:10" x14ac:dyDescent="0.15">
      <c r="A71" s="172"/>
      <c r="B71" s="281"/>
      <c r="C71" s="39"/>
      <c r="D71" s="34"/>
      <c r="E71" s="24"/>
      <c r="F71" s="35" t="str">
        <f>IF(D71="","",D71*E71)</f>
        <v/>
      </c>
      <c r="G71" s="287"/>
      <c r="H71" s="288"/>
      <c r="I71" s="289"/>
    </row>
    <row r="72" spans="1:10" x14ac:dyDescent="0.15">
      <c r="A72" s="172"/>
      <c r="B72" s="281"/>
      <c r="C72" s="39"/>
      <c r="D72" s="34"/>
      <c r="E72" s="24"/>
      <c r="F72" s="35" t="str">
        <f t="shared" ref="F72:F79" si="5">IF(D72="","",D72*E72)</f>
        <v/>
      </c>
      <c r="G72" s="290"/>
      <c r="H72" s="291"/>
      <c r="I72" s="292"/>
    </row>
    <row r="73" spans="1:10" x14ac:dyDescent="0.15">
      <c r="A73" s="172"/>
      <c r="B73" s="281"/>
      <c r="C73" s="39"/>
      <c r="D73" s="34"/>
      <c r="E73" s="24"/>
      <c r="F73" s="35" t="str">
        <f t="shared" si="5"/>
        <v/>
      </c>
      <c r="G73" s="290"/>
      <c r="H73" s="291"/>
      <c r="I73" s="292"/>
    </row>
    <row r="74" spans="1:10" x14ac:dyDescent="0.15">
      <c r="A74" s="172"/>
      <c r="B74" s="281"/>
      <c r="C74" s="39"/>
      <c r="D74" s="34"/>
      <c r="E74" s="24"/>
      <c r="F74" s="35" t="str">
        <f t="shared" si="5"/>
        <v/>
      </c>
      <c r="G74" s="290"/>
      <c r="H74" s="291"/>
      <c r="I74" s="292"/>
    </row>
    <row r="75" spans="1:10" x14ac:dyDescent="0.15">
      <c r="A75" s="172"/>
      <c r="B75" s="281"/>
      <c r="C75" s="39"/>
      <c r="D75" s="34"/>
      <c r="E75" s="24"/>
      <c r="F75" s="35" t="str">
        <f t="shared" si="5"/>
        <v/>
      </c>
      <c r="G75" s="290"/>
      <c r="H75" s="291"/>
      <c r="I75" s="292"/>
    </row>
    <row r="76" spans="1:10" x14ac:dyDescent="0.15">
      <c r="A76" s="172"/>
      <c r="B76" s="281"/>
      <c r="C76" s="39"/>
      <c r="D76" s="34"/>
      <c r="E76" s="24"/>
      <c r="F76" s="35" t="str">
        <f t="shared" si="5"/>
        <v/>
      </c>
      <c r="G76" s="290"/>
      <c r="H76" s="291"/>
      <c r="I76" s="292"/>
    </row>
    <row r="77" spans="1:10" x14ac:dyDescent="0.15">
      <c r="A77" s="172"/>
      <c r="B77" s="281"/>
      <c r="C77" s="39"/>
      <c r="D77" s="34"/>
      <c r="E77" s="24"/>
      <c r="F77" s="35" t="str">
        <f t="shared" si="5"/>
        <v/>
      </c>
      <c r="G77" s="290"/>
      <c r="H77" s="291"/>
      <c r="I77" s="292"/>
    </row>
    <row r="78" spans="1:10" x14ac:dyDescent="0.15">
      <c r="A78" s="172"/>
      <c r="B78" s="281"/>
      <c r="C78" s="39"/>
      <c r="D78" s="34"/>
      <c r="E78" s="24"/>
      <c r="F78" s="35" t="str">
        <f t="shared" si="5"/>
        <v/>
      </c>
      <c r="G78" s="290"/>
      <c r="H78" s="291"/>
      <c r="I78" s="292"/>
    </row>
    <row r="79" spans="1:10" x14ac:dyDescent="0.15">
      <c r="A79" s="172"/>
      <c r="B79" s="282"/>
      <c r="C79" s="76"/>
      <c r="D79" s="41"/>
      <c r="E79" s="42"/>
      <c r="F79" s="77" t="str">
        <f t="shared" si="5"/>
        <v/>
      </c>
      <c r="G79" s="293"/>
      <c r="H79" s="294"/>
      <c r="I79" s="295"/>
    </row>
    <row r="80" spans="1:10" x14ac:dyDescent="0.15">
      <c r="A80" s="172"/>
      <c r="B80" s="234"/>
      <c r="C80" s="296"/>
      <c r="D80" s="48" t="s">
        <v>4</v>
      </c>
      <c r="E80" s="49" t="s">
        <v>4</v>
      </c>
      <c r="F80" s="67" t="str">
        <f>IF(COUNT(F81:F84)=0,"",SUM(F81:F84))</f>
        <v/>
      </c>
      <c r="G80" s="50"/>
      <c r="H80" s="81" t="str">
        <f>IF(F80="","",F80)</f>
        <v/>
      </c>
      <c r="I80" s="51"/>
    </row>
    <row r="81" spans="1:17" x14ac:dyDescent="0.15">
      <c r="A81" s="172"/>
      <c r="B81" s="281"/>
      <c r="C81" s="39"/>
      <c r="D81" s="34"/>
      <c r="E81" s="24"/>
      <c r="F81" s="35" t="str">
        <f>IF(D81="","",D81*E81)</f>
        <v/>
      </c>
      <c r="G81" s="287"/>
      <c r="H81" s="288"/>
      <c r="I81" s="289"/>
    </row>
    <row r="82" spans="1:17" x14ac:dyDescent="0.15">
      <c r="A82" s="172"/>
      <c r="B82" s="281"/>
      <c r="C82" s="39"/>
      <c r="D82" s="34"/>
      <c r="E82" s="24"/>
      <c r="F82" s="35" t="str">
        <f>IF(D82="","",D82*E82)</f>
        <v/>
      </c>
      <c r="G82" s="290"/>
      <c r="H82" s="291"/>
      <c r="I82" s="292"/>
    </row>
    <row r="83" spans="1:17" x14ac:dyDescent="0.15">
      <c r="A83" s="172"/>
      <c r="B83" s="281"/>
      <c r="C83" s="39"/>
      <c r="D83" s="34"/>
      <c r="E83" s="24"/>
      <c r="F83" s="35" t="str">
        <f>IF(D83="","",D83*E83)</f>
        <v/>
      </c>
      <c r="G83" s="290"/>
      <c r="H83" s="291"/>
      <c r="I83" s="292"/>
    </row>
    <row r="84" spans="1:17" x14ac:dyDescent="0.15">
      <c r="A84" s="172"/>
      <c r="B84" s="282"/>
      <c r="C84" s="76"/>
      <c r="D84" s="41"/>
      <c r="E84" s="42"/>
      <c r="F84" s="77" t="str">
        <f>IF(D84="","",D84*E84)</f>
        <v/>
      </c>
      <c r="G84" s="293"/>
      <c r="H84" s="294"/>
      <c r="I84" s="295"/>
    </row>
    <row r="85" spans="1:17" x14ac:dyDescent="0.15">
      <c r="A85" s="172"/>
      <c r="B85" s="234"/>
      <c r="C85" s="296"/>
      <c r="D85" s="48" t="s">
        <v>4</v>
      </c>
      <c r="E85" s="49" t="s">
        <v>4</v>
      </c>
      <c r="F85" s="67" t="str">
        <f>IF(COUNT(F86:F89)=0,"",SUM(F86:F89))</f>
        <v/>
      </c>
      <c r="G85" s="50"/>
      <c r="H85" s="81" t="str">
        <f>IF(F85="","",F85)</f>
        <v/>
      </c>
      <c r="I85" s="51"/>
    </row>
    <row r="86" spans="1:17" x14ac:dyDescent="0.15">
      <c r="A86" s="172"/>
      <c r="B86" s="281"/>
      <c r="C86" s="36"/>
      <c r="D86" s="34"/>
      <c r="E86" s="24"/>
      <c r="F86" s="35" t="str">
        <f>IF(D86="","",D86*E86)</f>
        <v/>
      </c>
      <c r="G86" s="287"/>
      <c r="H86" s="288"/>
      <c r="I86" s="289"/>
    </row>
    <row r="87" spans="1:17" x14ac:dyDescent="0.15">
      <c r="A87" s="172"/>
      <c r="B87" s="281"/>
      <c r="C87" s="36"/>
      <c r="D87" s="34"/>
      <c r="E87" s="24"/>
      <c r="F87" s="35" t="str">
        <f>IF(D87="","",D87*E87)</f>
        <v/>
      </c>
      <c r="G87" s="290"/>
      <c r="H87" s="291"/>
      <c r="I87" s="292"/>
    </row>
    <row r="88" spans="1:17" x14ac:dyDescent="0.15">
      <c r="A88" s="172"/>
      <c r="B88" s="281"/>
      <c r="C88" s="36"/>
      <c r="D88" s="34"/>
      <c r="E88" s="24"/>
      <c r="F88" s="35" t="str">
        <f>IF(D88="","",D88*E88)</f>
        <v/>
      </c>
      <c r="G88" s="290"/>
      <c r="H88" s="291"/>
      <c r="I88" s="292"/>
    </row>
    <row r="89" spans="1:17" x14ac:dyDescent="0.15">
      <c r="A89" s="172"/>
      <c r="B89" s="282"/>
      <c r="C89" s="76"/>
      <c r="D89" s="41"/>
      <c r="E89" s="42"/>
      <c r="F89" s="77" t="str">
        <f>IF(D89="","",D89*E89)</f>
        <v/>
      </c>
      <c r="G89" s="293"/>
      <c r="H89" s="294"/>
      <c r="I89" s="295"/>
    </row>
    <row r="90" spans="1:17" x14ac:dyDescent="0.15">
      <c r="A90" s="172"/>
      <c r="B90" s="234"/>
      <c r="C90" s="296"/>
      <c r="D90" s="48" t="s">
        <v>4</v>
      </c>
      <c r="E90" s="49" t="s">
        <v>4</v>
      </c>
      <c r="F90" s="67" t="str">
        <f>IF(COUNT(F91:F94)=0,"",SUM(F91:F94))</f>
        <v/>
      </c>
      <c r="G90" s="50"/>
      <c r="H90" s="81" t="str">
        <f>IF(F90="","",F90)</f>
        <v/>
      </c>
      <c r="I90" s="51"/>
    </row>
    <row r="91" spans="1:17" x14ac:dyDescent="0.15">
      <c r="A91" s="172"/>
      <c r="B91" s="281"/>
      <c r="C91" s="36"/>
      <c r="D91" s="34"/>
      <c r="E91" s="24"/>
      <c r="F91" s="35" t="str">
        <f>IF(D91="","",D91*E91)</f>
        <v/>
      </c>
      <c r="G91" s="287"/>
      <c r="H91" s="288"/>
      <c r="I91" s="289"/>
    </row>
    <row r="92" spans="1:17" x14ac:dyDescent="0.15">
      <c r="A92" s="172"/>
      <c r="B92" s="281"/>
      <c r="C92" s="36"/>
      <c r="D92" s="34"/>
      <c r="E92" s="24"/>
      <c r="F92" s="35" t="str">
        <f>IF(D92="","",D92*E92)</f>
        <v/>
      </c>
      <c r="G92" s="290"/>
      <c r="H92" s="291"/>
      <c r="I92" s="292"/>
    </row>
    <row r="93" spans="1:17" x14ac:dyDescent="0.15">
      <c r="A93" s="172"/>
      <c r="B93" s="281"/>
      <c r="C93" s="36"/>
      <c r="D93" s="34"/>
      <c r="E93" s="24"/>
      <c r="F93" s="35" t="str">
        <f>IF(D93="","",D93*E93)</f>
        <v/>
      </c>
      <c r="G93" s="290"/>
      <c r="H93" s="291"/>
      <c r="I93" s="292"/>
    </row>
    <row r="94" spans="1:17" ht="14.25" thickBot="1" x14ac:dyDescent="0.2">
      <c r="A94" s="172"/>
      <c r="B94" s="297"/>
      <c r="C94" s="36"/>
      <c r="D94" s="34"/>
      <c r="E94" s="24"/>
      <c r="F94" s="35" t="str">
        <f>IF(D94="","",D94*E94)</f>
        <v/>
      </c>
      <c r="G94" s="298"/>
      <c r="H94" s="299"/>
      <c r="I94" s="300"/>
    </row>
    <row r="95" spans="1:17" ht="21.75" customHeight="1" thickTop="1" thickBot="1" x14ac:dyDescent="0.2">
      <c r="A95" s="172"/>
      <c r="B95" s="171" t="s">
        <v>77</v>
      </c>
      <c r="C95" s="301"/>
      <c r="D95" s="52"/>
      <c r="E95" s="52"/>
      <c r="F95" s="53">
        <f>IF(COUNT(F8,F19,F29,F40,F56,F70,F80,F85,F90)=0,"",ROUNDDOWN(SUM(F8,F19,F29,F40,F56,F70,F80,F85,F90),0))</f>
        <v>89760</v>
      </c>
      <c r="G95" s="54"/>
      <c r="H95" s="55">
        <f>IF(COUNT(H8,H29,H40,H56,H70,H80,H85,H90)=0,"",ROUNDDOWN(SUM(H90,H85,H80,H70,H56,H40,H29,H8),0))</f>
        <v>82700</v>
      </c>
      <c r="I95" s="55">
        <f>IF(AND(COUNT(H95)=0,COUNT(I8,I19,I29,I40,I56,I70,I80,I85,I90)=0)=TRUE,"",SUM(I90,I85,I80,I70,I56,I40,I29,I19,I8))</f>
        <v>18000</v>
      </c>
      <c r="K95" t="s">
        <v>92</v>
      </c>
    </row>
    <row r="96" spans="1:17" ht="34.5" customHeight="1" thickTop="1" x14ac:dyDescent="0.15">
      <c r="A96" s="172"/>
      <c r="B96" s="283" t="s">
        <v>78</v>
      </c>
      <c r="C96" s="284"/>
      <c r="D96" s="56"/>
      <c r="E96" s="56"/>
      <c r="F96" s="57"/>
      <c r="G96" s="58"/>
      <c r="H96" s="26">
        <f>IF(H95="","",IF(ROUNDDOWN(H95*1/2,0)&gt;100000,100000,ROUNDDOWN(H95*1/2+H28,0)))</f>
        <v>41759</v>
      </c>
      <c r="I96" s="59" t="s">
        <v>79</v>
      </c>
      <c r="K96" s="310" t="s">
        <v>97</v>
      </c>
      <c r="L96" s="310"/>
      <c r="M96" s="310"/>
      <c r="N96" s="310"/>
      <c r="O96" s="310"/>
      <c r="P96" s="310"/>
      <c r="Q96" s="310"/>
    </row>
    <row r="97" spans="1:9" ht="48.75" customHeight="1" thickBot="1" x14ac:dyDescent="0.2">
      <c r="A97" s="173"/>
      <c r="B97" s="285" t="s">
        <v>80</v>
      </c>
      <c r="C97" s="286"/>
      <c r="D97" s="60"/>
      <c r="E97" s="60"/>
      <c r="F97" s="61"/>
      <c r="G97" s="62"/>
      <c r="H97" s="63">
        <f>IF(H96="","",IF(H96-I95&lt;0,0,H96-I95))</f>
        <v>23759</v>
      </c>
      <c r="I97" s="64" t="s">
        <v>79</v>
      </c>
    </row>
    <row r="98" spans="1:9" ht="14.25" thickTop="1" x14ac:dyDescent="0.15">
      <c r="A98" s="187" t="s">
        <v>7</v>
      </c>
      <c r="B98" s="192" t="s">
        <v>81</v>
      </c>
      <c r="C98" s="261"/>
      <c r="D98" s="65" t="s">
        <v>4</v>
      </c>
      <c r="E98" s="66" t="s">
        <v>4</v>
      </c>
      <c r="F98" s="67">
        <f>IF(COUNT(F99:F107)=0,"",SUM(F99:F107))</f>
        <v>32000</v>
      </c>
      <c r="G98" s="262"/>
      <c r="H98" s="263"/>
      <c r="I98" s="264"/>
    </row>
    <row r="99" spans="1:9" x14ac:dyDescent="0.15">
      <c r="A99" s="260"/>
      <c r="B99" s="268"/>
      <c r="C99" s="16" t="s">
        <v>82</v>
      </c>
      <c r="D99" s="68">
        <v>5000</v>
      </c>
      <c r="E99" s="69">
        <v>1</v>
      </c>
      <c r="F99" s="35">
        <f t="shared" ref="F99:F107" si="6">IF(D99="","",D99*E99)</f>
        <v>5000</v>
      </c>
      <c r="G99" s="262"/>
      <c r="H99" s="263"/>
      <c r="I99" s="264"/>
    </row>
    <row r="100" spans="1:9" x14ac:dyDescent="0.15">
      <c r="A100" s="260"/>
      <c r="B100" s="268"/>
      <c r="C100" s="16" t="s">
        <v>83</v>
      </c>
      <c r="D100" s="34">
        <v>23500</v>
      </c>
      <c r="E100" s="24">
        <v>1</v>
      </c>
      <c r="F100" s="35">
        <f t="shared" si="6"/>
        <v>23500</v>
      </c>
      <c r="G100" s="262"/>
      <c r="H100" s="263"/>
      <c r="I100" s="264"/>
    </row>
    <row r="101" spans="1:9" x14ac:dyDescent="0.15">
      <c r="A101" s="260"/>
      <c r="B101" s="268"/>
      <c r="C101" s="16" t="s">
        <v>94</v>
      </c>
      <c r="D101" s="34">
        <v>1000</v>
      </c>
      <c r="E101" s="24">
        <v>1</v>
      </c>
      <c r="F101" s="35">
        <f t="shared" si="6"/>
        <v>1000</v>
      </c>
      <c r="G101" s="262"/>
      <c r="H101" s="263"/>
      <c r="I101" s="264"/>
    </row>
    <row r="102" spans="1:9" x14ac:dyDescent="0.15">
      <c r="A102" s="260"/>
      <c r="B102" s="268"/>
      <c r="C102" s="16" t="s">
        <v>95</v>
      </c>
      <c r="D102" s="34">
        <v>2000</v>
      </c>
      <c r="E102" s="24">
        <v>1</v>
      </c>
      <c r="F102" s="35">
        <f t="shared" si="6"/>
        <v>2000</v>
      </c>
      <c r="G102" s="262"/>
      <c r="H102" s="263"/>
      <c r="I102" s="264"/>
    </row>
    <row r="103" spans="1:9" x14ac:dyDescent="0.15">
      <c r="A103" s="260"/>
      <c r="B103" s="268"/>
      <c r="C103" s="16" t="s">
        <v>96</v>
      </c>
      <c r="D103" s="34">
        <v>500</v>
      </c>
      <c r="E103" s="24">
        <v>1</v>
      </c>
      <c r="F103" s="35">
        <f t="shared" si="6"/>
        <v>500</v>
      </c>
      <c r="G103" s="262"/>
      <c r="H103" s="263"/>
      <c r="I103" s="264"/>
    </row>
    <row r="104" spans="1:9" x14ac:dyDescent="0.15">
      <c r="A104" s="260"/>
      <c r="B104" s="268"/>
      <c r="C104" s="70"/>
      <c r="D104" s="34"/>
      <c r="E104" s="24"/>
      <c r="F104" s="35" t="str">
        <f t="shared" si="6"/>
        <v/>
      </c>
      <c r="G104" s="262"/>
      <c r="H104" s="263"/>
      <c r="I104" s="264"/>
    </row>
    <row r="105" spans="1:9" x14ac:dyDescent="0.15">
      <c r="A105" s="260"/>
      <c r="B105" s="268"/>
      <c r="C105" s="70"/>
      <c r="D105" s="34"/>
      <c r="E105" s="24"/>
      <c r="F105" s="35" t="str">
        <f t="shared" si="6"/>
        <v/>
      </c>
      <c r="G105" s="262"/>
      <c r="H105" s="263"/>
      <c r="I105" s="264"/>
    </row>
    <row r="106" spans="1:9" x14ac:dyDescent="0.15">
      <c r="A106" s="260"/>
      <c r="B106" s="268"/>
      <c r="C106" s="70"/>
      <c r="D106" s="34"/>
      <c r="E106" s="24"/>
      <c r="F106" s="35" t="str">
        <f t="shared" si="6"/>
        <v/>
      </c>
      <c r="G106" s="262"/>
      <c r="H106" s="263"/>
      <c r="I106" s="264"/>
    </row>
    <row r="107" spans="1:9" x14ac:dyDescent="0.15">
      <c r="A107" s="260"/>
      <c r="B107" s="269"/>
      <c r="C107" s="70"/>
      <c r="D107" s="34"/>
      <c r="E107" s="24"/>
      <c r="F107" s="35" t="str">
        <f t="shared" si="6"/>
        <v/>
      </c>
      <c r="G107" s="262"/>
      <c r="H107" s="263"/>
      <c r="I107" s="264"/>
    </row>
    <row r="108" spans="1:9" x14ac:dyDescent="0.15">
      <c r="A108" s="260"/>
      <c r="B108" s="237" t="s">
        <v>84</v>
      </c>
      <c r="C108" s="270"/>
      <c r="D108" s="71" t="s">
        <v>4</v>
      </c>
      <c r="E108" s="72" t="s">
        <v>4</v>
      </c>
      <c r="F108" s="67">
        <f>IF(COUNT(F109:F113)=0,"",SUM(F109:F113))</f>
        <v>5576.72</v>
      </c>
      <c r="G108" s="262"/>
      <c r="H108" s="263"/>
      <c r="I108" s="264"/>
    </row>
    <row r="109" spans="1:9" x14ac:dyDescent="0.15">
      <c r="A109" s="260"/>
      <c r="B109" s="268"/>
      <c r="C109" s="16" t="s">
        <v>85</v>
      </c>
      <c r="D109" s="34">
        <v>2154.8000000000002</v>
      </c>
      <c r="E109" s="24">
        <v>1</v>
      </c>
      <c r="F109" s="35">
        <f>IF(D109="","",D109*E109)</f>
        <v>2154.8000000000002</v>
      </c>
      <c r="G109" s="262"/>
      <c r="H109" s="263"/>
      <c r="I109" s="264"/>
    </row>
    <row r="110" spans="1:9" x14ac:dyDescent="0.15">
      <c r="A110" s="260"/>
      <c r="B110" s="268"/>
      <c r="C110" s="16" t="s">
        <v>86</v>
      </c>
      <c r="D110" s="34">
        <v>3221.92</v>
      </c>
      <c r="E110" s="24">
        <v>1</v>
      </c>
      <c r="F110" s="35">
        <f>IF(D110="","",D110*E110)</f>
        <v>3221.92</v>
      </c>
      <c r="G110" s="262"/>
      <c r="H110" s="263"/>
      <c r="I110" s="264"/>
    </row>
    <row r="111" spans="1:9" x14ac:dyDescent="0.15">
      <c r="A111" s="260"/>
      <c r="B111" s="268"/>
      <c r="C111" s="16" t="s">
        <v>87</v>
      </c>
      <c r="D111" s="34">
        <v>200</v>
      </c>
      <c r="E111" s="24">
        <v>1</v>
      </c>
      <c r="F111" s="35">
        <f>IF(D111="","",D111*E111)</f>
        <v>200</v>
      </c>
      <c r="G111" s="262"/>
      <c r="H111" s="263"/>
      <c r="I111" s="264"/>
    </row>
    <row r="112" spans="1:9" x14ac:dyDescent="0.15">
      <c r="A112" s="260"/>
      <c r="B112" s="268"/>
      <c r="C112" s="70"/>
      <c r="D112" s="34"/>
      <c r="E112" s="24"/>
      <c r="F112" s="35" t="str">
        <f>IF(D112="","",D112*E112)</f>
        <v/>
      </c>
      <c r="G112" s="262"/>
      <c r="H112" s="263"/>
      <c r="I112" s="264"/>
    </row>
    <row r="113" spans="1:9" x14ac:dyDescent="0.15">
      <c r="A113" s="260"/>
      <c r="B113" s="269"/>
      <c r="C113" s="70"/>
      <c r="D113" s="34"/>
      <c r="E113" s="24"/>
      <c r="F113" s="35" t="str">
        <f>IF(D113="","",D113*E113)</f>
        <v/>
      </c>
      <c r="G113" s="262"/>
      <c r="H113" s="263"/>
      <c r="I113" s="264"/>
    </row>
    <row r="114" spans="1:9" x14ac:dyDescent="0.15">
      <c r="A114" s="260"/>
      <c r="B114" s="271" t="s">
        <v>101</v>
      </c>
      <c r="C114" s="272"/>
      <c r="D114" s="273" t="s">
        <v>88</v>
      </c>
      <c r="E114" s="274"/>
      <c r="F114" s="73">
        <f>IF(COUNT(F98,F108)=0,"",SUM(F98,F108))</f>
        <v>37576.720000000001</v>
      </c>
      <c r="G114" s="262"/>
      <c r="H114" s="263"/>
      <c r="I114" s="264"/>
    </row>
    <row r="115" spans="1:9" x14ac:dyDescent="0.15">
      <c r="A115" s="176" t="s">
        <v>18</v>
      </c>
      <c r="B115" s="275"/>
      <c r="C115" s="276"/>
      <c r="D115" s="277">
        <f>IF(SUM(F95,F114)="","",SUM(F95,F114))</f>
        <v>127336.72</v>
      </c>
      <c r="E115" s="278"/>
      <c r="F115" s="279"/>
      <c r="G115" s="262"/>
      <c r="H115" s="263"/>
      <c r="I115" s="264"/>
    </row>
    <row r="116" spans="1:9" x14ac:dyDescent="0.15">
      <c r="A116" s="147" t="s">
        <v>99</v>
      </c>
      <c r="B116" s="248"/>
      <c r="C116" s="249"/>
      <c r="D116" s="250">
        <f>IF(D115="","",ROUNDDOWN(D115*0.05,3))</f>
        <v>6366.8360000000002</v>
      </c>
      <c r="E116" s="251"/>
      <c r="F116" s="251"/>
      <c r="G116" s="262"/>
      <c r="H116" s="263"/>
      <c r="I116" s="264"/>
    </row>
    <row r="117" spans="1:9" x14ac:dyDescent="0.15">
      <c r="A117" s="161" t="s">
        <v>100</v>
      </c>
      <c r="B117" s="252"/>
      <c r="C117" s="253"/>
      <c r="D117" s="254"/>
      <c r="E117" s="255"/>
      <c r="F117" s="255"/>
      <c r="G117" s="262"/>
      <c r="H117" s="263"/>
      <c r="I117" s="264"/>
    </row>
    <row r="118" spans="1:9" x14ac:dyDescent="0.15">
      <c r="A118" s="156" t="s">
        <v>8</v>
      </c>
      <c r="B118" s="256"/>
      <c r="C118" s="257"/>
      <c r="D118" s="258">
        <f>IF(COUNT(D115:F116)=0,"",SUM(D115:F116))</f>
        <v>133703.55600000001</v>
      </c>
      <c r="E118" s="259"/>
      <c r="F118" s="259"/>
      <c r="G118" s="265"/>
      <c r="H118" s="266"/>
      <c r="I118" s="267"/>
    </row>
    <row r="119" spans="1:9" ht="14.25" x14ac:dyDescent="0.15">
      <c r="A119" s="85"/>
      <c r="B119" s="86"/>
      <c r="C119" s="86"/>
      <c r="D119" s="87"/>
      <c r="E119" s="87"/>
      <c r="F119" s="19" t="s">
        <v>89</v>
      </c>
      <c r="G119" s="247" t="s">
        <v>106</v>
      </c>
      <c r="H119" s="247"/>
      <c r="I119" s="88"/>
    </row>
    <row r="120" spans="1:9" x14ac:dyDescent="0.15">
      <c r="B120" s="2"/>
      <c r="C120" s="1"/>
      <c r="D120" s="1"/>
      <c r="E120" s="1"/>
      <c r="I120" s="84" t="s">
        <v>104</v>
      </c>
    </row>
    <row r="121" spans="1:9" x14ac:dyDescent="0.15">
      <c r="A121" s="20" t="s">
        <v>24</v>
      </c>
      <c r="B121" s="2"/>
      <c r="C121" s="1"/>
      <c r="D121" s="1"/>
      <c r="E121" s="1"/>
      <c r="F121" s="1"/>
      <c r="G121" s="1"/>
      <c r="H121" s="1"/>
      <c r="I121" s="1"/>
    </row>
    <row r="122" spans="1:9" x14ac:dyDescent="0.15">
      <c r="A122" s="2" t="s">
        <v>20</v>
      </c>
    </row>
    <row r="123" spans="1:9" x14ac:dyDescent="0.15">
      <c r="A123" s="2" t="s">
        <v>5</v>
      </c>
    </row>
    <row r="124" spans="1:9" x14ac:dyDescent="0.15">
      <c r="A124" s="2" t="s">
        <v>9</v>
      </c>
    </row>
    <row r="125" spans="1:9" x14ac:dyDescent="0.15">
      <c r="A125" s="2" t="s">
        <v>6</v>
      </c>
    </row>
  </sheetData>
  <sheetProtection password="A4DE" sheet="1" objects="1" scenarios="1"/>
  <mergeCells count="64">
    <mergeCell ref="K96:Q96"/>
    <mergeCell ref="A4:I4"/>
    <mergeCell ref="A5:I5"/>
    <mergeCell ref="A6:C7"/>
    <mergeCell ref="D6:F6"/>
    <mergeCell ref="G6:G7"/>
    <mergeCell ref="H6:H7"/>
    <mergeCell ref="I6:I7"/>
    <mergeCell ref="A8:A62"/>
    <mergeCell ref="B8:C8"/>
    <mergeCell ref="B9:B18"/>
    <mergeCell ref="G9:I18"/>
    <mergeCell ref="B19:C19"/>
    <mergeCell ref="B20:B28"/>
    <mergeCell ref="B29:C29"/>
    <mergeCell ref="G20:I27"/>
    <mergeCell ref="B30:B39"/>
    <mergeCell ref="G30:I39"/>
    <mergeCell ref="B40:C40"/>
    <mergeCell ref="B41:B55"/>
    <mergeCell ref="G41:I55"/>
    <mergeCell ref="B56:C56"/>
    <mergeCell ref="B57:B62"/>
    <mergeCell ref="G57:I62"/>
    <mergeCell ref="A66:I66"/>
    <mergeCell ref="A68:C69"/>
    <mergeCell ref="D68:F68"/>
    <mergeCell ref="G68:G69"/>
    <mergeCell ref="H68:H69"/>
    <mergeCell ref="I68:I69"/>
    <mergeCell ref="G86:I89"/>
    <mergeCell ref="B90:C90"/>
    <mergeCell ref="B91:B94"/>
    <mergeCell ref="G91:I94"/>
    <mergeCell ref="B95:C95"/>
    <mergeCell ref="G71:I79"/>
    <mergeCell ref="B80:C80"/>
    <mergeCell ref="B81:B84"/>
    <mergeCell ref="G81:I84"/>
    <mergeCell ref="B85:C85"/>
    <mergeCell ref="A115:C115"/>
    <mergeCell ref="D115:F115"/>
    <mergeCell ref="A70:A97"/>
    <mergeCell ref="B70:C70"/>
    <mergeCell ref="B71:B79"/>
    <mergeCell ref="B86:B89"/>
    <mergeCell ref="B96:C96"/>
    <mergeCell ref="B97:C97"/>
    <mergeCell ref="K28:Q32"/>
    <mergeCell ref="G119:H119"/>
    <mergeCell ref="A116:C116"/>
    <mergeCell ref="D116:F116"/>
    <mergeCell ref="A117:C117"/>
    <mergeCell ref="D117:F117"/>
    <mergeCell ref="A118:C118"/>
    <mergeCell ref="D118:F118"/>
    <mergeCell ref="A98:A114"/>
    <mergeCell ref="B98:C98"/>
    <mergeCell ref="G98:I118"/>
    <mergeCell ref="B99:B107"/>
    <mergeCell ref="B108:C108"/>
    <mergeCell ref="B109:B113"/>
    <mergeCell ref="B114:C114"/>
    <mergeCell ref="D114:E114"/>
  </mergeCells>
  <phoneticPr fontId="22"/>
  <pageMargins left="0.98425196850393704" right="0.59055118110236227" top="0.78740157480314965" bottom="0.59055118110236227" header="0.31496062992125984" footer="0.31496062992125984"/>
  <pageSetup paperSize="9" scale="90" orientation="portrait" blackAndWhite="1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F18640-AA20-482C-8581-2BD2B9FFD5E3}"/>
</file>

<file path=customXml/itemProps2.xml><?xml version="1.0" encoding="utf-8"?>
<ds:datastoreItem xmlns:ds="http://schemas.openxmlformats.org/officeDocument/2006/customXml" ds:itemID="{4B22C241-0D0A-4C1F-BE5D-09F6553CE51E}"/>
</file>

<file path=customXml/itemProps3.xml><?xml version="1.0" encoding="utf-8"?>
<ds:datastoreItem xmlns:ds="http://schemas.openxmlformats.org/officeDocument/2006/customXml" ds:itemID="{63276248-ABAC-4911-ABAE-A1F98C1407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説明書</vt:lpstr>
      <vt:lpstr>用紙（項目少）</vt:lpstr>
      <vt:lpstr>用紙（項目多）</vt:lpstr>
      <vt:lpstr>記載要領</vt:lpstr>
      <vt:lpstr>記載要領!Print_Area</vt:lpstr>
      <vt:lpstr>'用紙（項目少）'!Print_Area</vt:lpstr>
      <vt:lpstr>'用紙（項目多）'!Print_Area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tccca14</dc:creator>
  <cp:lastModifiedBy>tokyokankyo</cp:lastModifiedBy>
  <cp:lastPrinted>2017-02-22T01:55:11Z</cp:lastPrinted>
  <dcterms:created xsi:type="dcterms:W3CDTF">2010-07-07T01:16:55Z</dcterms:created>
  <dcterms:modified xsi:type="dcterms:W3CDTF">2019-06-26T02:25:34Z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