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2.xml" ContentType="application/vnd.openxmlformats-officedocument.spreadsheetml.comment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985" yWindow="345" windowWidth="16545" windowHeight="7830" tabRatio="741" activeTab="1"/>
  </bookViews>
  <sheets>
    <sheet name="説明書" sheetId="4" r:id="rId1"/>
    <sheet name="用紙" sheetId="12" r:id="rId2"/>
    <sheet name="記載例" sheetId="11" r:id="rId3"/>
  </sheets>
  <definedNames>
    <definedName name="_xlnm.Print_Area" localSheetId="2">記載例!$A$2:$O$125</definedName>
    <definedName name="_xlnm.Print_Area" localSheetId="1">用紙!$A$2:$O$125</definedName>
  </definedNames>
  <calcPr calcId="145621"/>
</workbook>
</file>

<file path=xl/calcChain.xml><?xml version="1.0" encoding="utf-8"?>
<calcChain xmlns="http://schemas.openxmlformats.org/spreadsheetml/2006/main">
  <c r="M3" i="12" l="1"/>
  <c r="I12" i="12" l="1"/>
  <c r="H12" i="12"/>
  <c r="I117" i="12"/>
  <c r="H117" i="12"/>
  <c r="I116" i="12"/>
  <c r="H116" i="12"/>
  <c r="I115" i="12"/>
  <c r="H115" i="12"/>
  <c r="I114" i="12"/>
  <c r="H114" i="12"/>
  <c r="I113" i="12"/>
  <c r="H113" i="12"/>
  <c r="I112" i="12"/>
  <c r="H112" i="12"/>
  <c r="I111" i="12"/>
  <c r="H111" i="12"/>
  <c r="I110" i="12"/>
  <c r="H110" i="12"/>
  <c r="I108" i="12"/>
  <c r="H108" i="12"/>
  <c r="I107" i="12"/>
  <c r="H107" i="12"/>
  <c r="I106" i="12"/>
  <c r="H106" i="12"/>
  <c r="I105" i="12"/>
  <c r="H105" i="12"/>
  <c r="I104" i="12"/>
  <c r="H104" i="12"/>
  <c r="I103" i="12"/>
  <c r="H103" i="12"/>
  <c r="I102" i="12"/>
  <c r="H102" i="12"/>
  <c r="I101" i="12"/>
  <c r="H101" i="12"/>
  <c r="I100" i="12"/>
  <c r="H100" i="12"/>
  <c r="I99" i="12"/>
  <c r="H99" i="12"/>
  <c r="I98" i="12"/>
  <c r="H98" i="12"/>
  <c r="Q95" i="12"/>
  <c r="O93" i="12"/>
  <c r="N93" i="12"/>
  <c r="O92" i="12"/>
  <c r="N92" i="12"/>
  <c r="I90" i="12"/>
  <c r="H90" i="12"/>
  <c r="I89" i="12"/>
  <c r="H89" i="12"/>
  <c r="I88" i="12"/>
  <c r="H88" i="12"/>
  <c r="I87" i="12"/>
  <c r="H87" i="12"/>
  <c r="I86" i="12"/>
  <c r="H86" i="12"/>
  <c r="I85" i="12"/>
  <c r="H85" i="12"/>
  <c r="I84" i="12"/>
  <c r="H84" i="12"/>
  <c r="I83" i="12"/>
  <c r="H83" i="12"/>
  <c r="I82" i="12"/>
  <c r="H82" i="12"/>
  <c r="I81" i="12"/>
  <c r="H81" i="12"/>
  <c r="I80" i="12"/>
  <c r="H80" i="12"/>
  <c r="I79" i="12"/>
  <c r="H79" i="12"/>
  <c r="I78" i="12"/>
  <c r="H78" i="12"/>
  <c r="I77" i="12"/>
  <c r="H77" i="12"/>
  <c r="I76" i="12"/>
  <c r="H76" i="12"/>
  <c r="I75" i="12"/>
  <c r="H75" i="12"/>
  <c r="I74" i="12"/>
  <c r="H74" i="12"/>
  <c r="I73" i="12"/>
  <c r="H73" i="12"/>
  <c r="I72" i="12"/>
  <c r="H72" i="12"/>
  <c r="C66" i="12"/>
  <c r="A66" i="12"/>
  <c r="A65" i="12"/>
  <c r="I63" i="12"/>
  <c r="H63" i="12"/>
  <c r="I62" i="12"/>
  <c r="H62" i="12"/>
  <c r="I61" i="12"/>
  <c r="H61" i="12"/>
  <c r="I60" i="12"/>
  <c r="H60" i="12"/>
  <c r="I59" i="12"/>
  <c r="H59" i="12"/>
  <c r="I58" i="12"/>
  <c r="H58" i="12"/>
  <c r="I57" i="12"/>
  <c r="H57" i="12"/>
  <c r="I56" i="12"/>
  <c r="H56" i="12"/>
  <c r="I55" i="12"/>
  <c r="H55" i="12"/>
  <c r="I54" i="12"/>
  <c r="H54" i="12"/>
  <c r="I53" i="12"/>
  <c r="H53" i="12"/>
  <c r="I52" i="12"/>
  <c r="H52" i="12"/>
  <c r="I51" i="12"/>
  <c r="H51" i="12"/>
  <c r="I50" i="12"/>
  <c r="H50" i="12"/>
  <c r="I49" i="12"/>
  <c r="H49" i="12"/>
  <c r="I48" i="12"/>
  <c r="H48" i="12"/>
  <c r="I47" i="12"/>
  <c r="H47" i="12"/>
  <c r="I46" i="12"/>
  <c r="H46" i="12"/>
  <c r="I45" i="12"/>
  <c r="H45" i="12"/>
  <c r="I44" i="12"/>
  <c r="H44" i="12"/>
  <c r="I43" i="12"/>
  <c r="H43" i="12"/>
  <c r="I42" i="12"/>
  <c r="H42" i="12"/>
  <c r="I40" i="12"/>
  <c r="H40" i="12"/>
  <c r="I39" i="12"/>
  <c r="H39" i="12"/>
  <c r="I38" i="12"/>
  <c r="H38" i="12"/>
  <c r="I37" i="12"/>
  <c r="H37" i="12"/>
  <c r="I36" i="12"/>
  <c r="H36" i="12"/>
  <c r="I35" i="12"/>
  <c r="H35" i="12"/>
  <c r="I34" i="12"/>
  <c r="H34" i="12"/>
  <c r="I33" i="12"/>
  <c r="H33" i="12"/>
  <c r="I32" i="12"/>
  <c r="H32" i="12"/>
  <c r="I31" i="12"/>
  <c r="H31" i="12"/>
  <c r="I30" i="12"/>
  <c r="H30" i="12"/>
  <c r="I29" i="12"/>
  <c r="H29" i="12"/>
  <c r="I28" i="12"/>
  <c r="H28" i="12"/>
  <c r="I27" i="12"/>
  <c r="H27" i="12"/>
  <c r="I26" i="12"/>
  <c r="H26" i="12"/>
  <c r="I25" i="12"/>
  <c r="H25" i="12"/>
  <c r="I24" i="12"/>
  <c r="H24" i="12"/>
  <c r="I23" i="12"/>
  <c r="H23" i="12"/>
  <c r="I22" i="12"/>
  <c r="H22" i="12"/>
  <c r="I21" i="12"/>
  <c r="H21" i="12"/>
  <c r="I20" i="12"/>
  <c r="H20" i="12"/>
  <c r="I19" i="12"/>
  <c r="H19" i="12"/>
  <c r="I18" i="12"/>
  <c r="H18" i="12"/>
  <c r="I17" i="12"/>
  <c r="H17" i="12"/>
  <c r="I16" i="12"/>
  <c r="H16" i="12"/>
  <c r="I15" i="12"/>
  <c r="H15" i="12"/>
  <c r="I14" i="12"/>
  <c r="H14" i="12"/>
  <c r="I13" i="12"/>
  <c r="H13" i="12"/>
  <c r="O93" i="11"/>
  <c r="N93" i="11"/>
  <c r="O92" i="11"/>
  <c r="N92" i="11"/>
  <c r="Q95" i="11"/>
  <c r="I97" i="12"/>
  <c r="O91" i="11"/>
  <c r="I117" i="11"/>
  <c r="I116" i="11"/>
  <c r="I115" i="11"/>
  <c r="I114" i="11"/>
  <c r="I113" i="11"/>
  <c r="I112" i="11"/>
  <c r="I111" i="11"/>
  <c r="I110" i="11"/>
  <c r="I109" i="11"/>
  <c r="I108" i="11"/>
  <c r="I107" i="11"/>
  <c r="I106" i="11"/>
  <c r="I105" i="11"/>
  <c r="I104" i="11"/>
  <c r="I103" i="11"/>
  <c r="I102" i="11"/>
  <c r="I101" i="11"/>
  <c r="I100" i="11"/>
  <c r="I99" i="11"/>
  <c r="I98" i="11"/>
  <c r="I90" i="11"/>
  <c r="I89" i="11"/>
  <c r="I88" i="11"/>
  <c r="I87" i="11"/>
  <c r="I86" i="11"/>
  <c r="I85" i="11"/>
  <c r="I84" i="11"/>
  <c r="I83" i="11"/>
  <c r="I82" i="11"/>
  <c r="I81" i="11"/>
  <c r="I80" i="11"/>
  <c r="I79" i="11"/>
  <c r="I78" i="11"/>
  <c r="I77" i="11"/>
  <c r="I76" i="11"/>
  <c r="I75" i="11"/>
  <c r="I74" i="11"/>
  <c r="I73" i="11"/>
  <c r="I72" i="11"/>
  <c r="I63" i="11"/>
  <c r="I62" i="11"/>
  <c r="I61" i="11"/>
  <c r="I60" i="11"/>
  <c r="I59" i="11"/>
  <c r="I58" i="11"/>
  <c r="I57" i="11"/>
  <c r="I56" i="11"/>
  <c r="I55" i="11"/>
  <c r="I54" i="11"/>
  <c r="I53" i="11"/>
  <c r="I52" i="11"/>
  <c r="I51" i="11"/>
  <c r="I50" i="11"/>
  <c r="I49" i="11"/>
  <c r="I48" i="11"/>
  <c r="I47" i="11"/>
  <c r="I46" i="11"/>
  <c r="I45" i="11"/>
  <c r="I44" i="11"/>
  <c r="I43" i="11"/>
  <c r="I42" i="11"/>
  <c r="I41" i="11"/>
  <c r="I93" i="11" s="1"/>
  <c r="I91" i="11" s="1"/>
  <c r="G120" i="11" s="1"/>
  <c r="I40" i="11"/>
  <c r="I39" i="11"/>
  <c r="I38" i="11"/>
  <c r="I37" i="11"/>
  <c r="I36" i="11"/>
  <c r="I35" i="11"/>
  <c r="I34" i="11"/>
  <c r="I33" i="11"/>
  <c r="I32" i="11"/>
  <c r="I31" i="11"/>
  <c r="I30" i="11"/>
  <c r="I29" i="11"/>
  <c r="I28" i="11"/>
  <c r="I27" i="11"/>
  <c r="I26" i="11"/>
  <c r="I25" i="11"/>
  <c r="I24" i="11"/>
  <c r="I23" i="11"/>
  <c r="I22" i="11"/>
  <c r="I21" i="11"/>
  <c r="I20" i="11"/>
  <c r="I19" i="11"/>
  <c r="I18" i="11"/>
  <c r="I17" i="11"/>
  <c r="I16" i="11"/>
  <c r="I15" i="11"/>
  <c r="I14" i="11"/>
  <c r="I13" i="11"/>
  <c r="I12" i="11"/>
  <c r="H72" i="11"/>
  <c r="H20" i="11"/>
  <c r="H19" i="11"/>
  <c r="H18" i="11"/>
  <c r="H17" i="11"/>
  <c r="H16" i="11"/>
  <c r="H15" i="11"/>
  <c r="H14" i="11"/>
  <c r="H13" i="11"/>
  <c r="H12" i="11"/>
  <c r="H83" i="11"/>
  <c r="H82" i="11"/>
  <c r="H81" i="11"/>
  <c r="H80" i="11"/>
  <c r="H79" i="11"/>
  <c r="H78" i="11"/>
  <c r="H77" i="11"/>
  <c r="H76" i="11"/>
  <c r="H75" i="11"/>
  <c r="H74" i="11"/>
  <c r="H73" i="11"/>
  <c r="H117" i="11"/>
  <c r="H116" i="11"/>
  <c r="H115" i="11"/>
  <c r="H114" i="11"/>
  <c r="H113" i="11"/>
  <c r="H112" i="11"/>
  <c r="H111" i="11"/>
  <c r="H110" i="11"/>
  <c r="H108" i="11"/>
  <c r="H107" i="11"/>
  <c r="H106" i="11"/>
  <c r="H105" i="11"/>
  <c r="H104" i="11"/>
  <c r="H103" i="11"/>
  <c r="H102" i="11"/>
  <c r="H101" i="11"/>
  <c r="H100" i="11"/>
  <c r="H99" i="11"/>
  <c r="H97" i="11"/>
  <c r="H98" i="11"/>
  <c r="N91" i="11"/>
  <c r="H90" i="11"/>
  <c r="H89" i="11"/>
  <c r="H88" i="11"/>
  <c r="H87" i="11"/>
  <c r="H86" i="11"/>
  <c r="H85" i="11"/>
  <c r="H84" i="11"/>
  <c r="C66" i="11"/>
  <c r="A66" i="11"/>
  <c r="A65" i="11"/>
  <c r="H63" i="11"/>
  <c r="H62" i="11"/>
  <c r="H61" i="11"/>
  <c r="H60" i="11"/>
  <c r="H59" i="11"/>
  <c r="H58" i="11"/>
  <c r="H57" i="11"/>
  <c r="H56" i="11"/>
  <c r="H55" i="11"/>
  <c r="H54" i="11"/>
  <c r="H53" i="11"/>
  <c r="H52" i="11"/>
  <c r="H51" i="11"/>
  <c r="H50" i="11"/>
  <c r="H49" i="11"/>
  <c r="H48" i="11"/>
  <c r="H47" i="11"/>
  <c r="H46" i="11"/>
  <c r="H45" i="11"/>
  <c r="H44" i="11"/>
  <c r="H43" i="11"/>
  <c r="H42" i="11"/>
  <c r="H40" i="11"/>
  <c r="H39" i="11"/>
  <c r="H38" i="11"/>
  <c r="H37" i="11"/>
  <c r="H36" i="11"/>
  <c r="H35" i="11"/>
  <c r="H34" i="11"/>
  <c r="H33" i="11"/>
  <c r="H32" i="11"/>
  <c r="H31" i="11"/>
  <c r="H30" i="11"/>
  <c r="H29" i="11"/>
  <c r="H28" i="11"/>
  <c r="H27" i="11"/>
  <c r="H26" i="11"/>
  <c r="H25" i="11"/>
  <c r="H24" i="11"/>
  <c r="H23" i="11"/>
  <c r="H22" i="11"/>
  <c r="H21" i="11"/>
  <c r="I97" i="11"/>
  <c r="I118" i="11"/>
  <c r="H41" i="11"/>
  <c r="H93" i="11" s="1"/>
  <c r="H91" i="11" s="1"/>
  <c r="D120" i="11" s="1"/>
  <c r="D121" i="11" s="1"/>
  <c r="L41" i="11"/>
  <c r="L93" i="11" s="1"/>
  <c r="H11" i="11"/>
  <c r="L11" i="11"/>
  <c r="L92" i="11"/>
  <c r="H109" i="11"/>
  <c r="H118" i="11"/>
  <c r="M41" i="11"/>
  <c r="M93" i="11" s="1"/>
  <c r="I11" i="11"/>
  <c r="I92" i="11"/>
  <c r="H92" i="11"/>
  <c r="M11" i="11"/>
  <c r="M92" i="11"/>
  <c r="L96" i="11" l="1"/>
  <c r="L95" i="11"/>
  <c r="L94" i="11" s="1"/>
  <c r="L91" i="11"/>
  <c r="AA41" i="11"/>
  <c r="M91" i="11"/>
  <c r="G121" i="11"/>
  <c r="D123" i="11" s="1"/>
  <c r="G123" i="11"/>
  <c r="M95" i="11"/>
  <c r="M96" i="11"/>
  <c r="Z41" i="11"/>
  <c r="AB41" i="11" s="1"/>
  <c r="H41" i="12"/>
  <c r="L41" i="12" s="1"/>
  <c r="L93" i="12" s="1"/>
  <c r="H109" i="12"/>
  <c r="H11" i="12"/>
  <c r="L11" i="12" s="1"/>
  <c r="L92" i="12" s="1"/>
  <c r="L95" i="12" s="1"/>
  <c r="I11" i="12"/>
  <c r="I92" i="12" s="1"/>
  <c r="I41" i="12"/>
  <c r="I93" i="12" s="1"/>
  <c r="H97" i="12"/>
  <c r="I109" i="12"/>
  <c r="I118" i="12" s="1"/>
  <c r="O91" i="12"/>
  <c r="N91" i="12"/>
  <c r="M94" i="11" l="1"/>
  <c r="H118" i="12"/>
  <c r="H92" i="12"/>
  <c r="M11" i="12"/>
  <c r="M92" i="12" s="1"/>
  <c r="M95" i="12" s="1"/>
  <c r="L91" i="12"/>
  <c r="I91" i="12"/>
  <c r="G120" i="12" s="1"/>
  <c r="M41" i="12"/>
  <c r="M93" i="12" s="1"/>
  <c r="H93" i="12"/>
  <c r="Z41" i="12"/>
  <c r="L96" i="12"/>
  <c r="L94" i="12" s="1"/>
  <c r="G121" i="12" l="1"/>
  <c r="G123" i="12" s="1"/>
  <c r="H91" i="12"/>
  <c r="D120" i="12" s="1"/>
  <c r="M91" i="12"/>
  <c r="AA41" i="12"/>
  <c r="AB41" i="12" s="1"/>
  <c r="M96" i="12"/>
  <c r="M94" i="12" s="1"/>
  <c r="D121" i="12" l="1"/>
  <c r="D123" i="12" s="1"/>
</calcChain>
</file>

<file path=xl/comments1.xml><?xml version="1.0" encoding="utf-8"?>
<comments xmlns="http://schemas.openxmlformats.org/spreadsheetml/2006/main">
  <authors>
    <author>tokyokankyo</author>
    <author>作成者</author>
    <author>FJ-USER</author>
  </authors>
  <commentList>
    <comment ref="J1" authorId="0">
      <text>
        <r>
          <rPr>
            <b/>
            <sz val="12"/>
            <color indexed="10"/>
            <rFont val="ＭＳ Ｐゴシック"/>
            <family val="3"/>
            <charset val="128"/>
          </rPr>
          <t>工事契約が2019年10月1日以降になる場合は、消費税率を8％から10％に変更してください。</t>
        </r>
      </text>
    </comment>
    <comment ref="C6" authorId="1">
      <text>
        <r>
          <rPr>
            <b/>
            <sz val="9"/>
            <color indexed="81"/>
            <rFont val="ＭＳ Ｐゴシック"/>
            <family val="3"/>
            <charset val="128"/>
          </rPr>
          <t>助成申請モデルのどちらかに、『○』を記入願います。</t>
        </r>
      </text>
    </comment>
    <comment ref="D44" authorId="2">
      <text>
        <r>
          <rPr>
            <sz val="9"/>
            <color indexed="81"/>
            <rFont val="ＭＳ Ｐゴシック"/>
            <family val="3"/>
            <charset val="128"/>
          </rPr>
          <t>単価の表示は、小数点以下1桁のみのですが、</t>
        </r>
        <r>
          <rPr>
            <b/>
            <sz val="9"/>
            <color indexed="81"/>
            <rFont val="ＭＳ Ｐゴシック"/>
            <family val="3"/>
            <charset val="128"/>
          </rPr>
          <t>入力は、小数点以下3桁（円単位）まで入力してください。</t>
        </r>
      </text>
    </comment>
  </commentList>
</comments>
</file>

<file path=xl/comments2.xml><?xml version="1.0" encoding="utf-8"?>
<comments xmlns="http://schemas.openxmlformats.org/spreadsheetml/2006/main">
  <authors>
    <author>作成者</author>
    <author>FJ-USER</author>
  </authors>
  <commentList>
    <comment ref="C6" authorId="0">
      <text>
        <r>
          <rPr>
            <b/>
            <sz val="9"/>
            <color indexed="81"/>
            <rFont val="ＭＳ Ｐゴシック"/>
            <family val="3"/>
            <charset val="128"/>
          </rPr>
          <t>助成申請モデルのどちらかに、『○』を記入願います。</t>
        </r>
      </text>
    </comment>
    <comment ref="D44" authorId="1">
      <text>
        <r>
          <rPr>
            <sz val="9"/>
            <color indexed="81"/>
            <rFont val="ＭＳ Ｐゴシック"/>
            <family val="3"/>
            <charset val="128"/>
          </rPr>
          <t>単価の表示は、小数点以下1桁のみのですが、</t>
        </r>
        <r>
          <rPr>
            <b/>
            <sz val="9"/>
            <color indexed="81"/>
            <rFont val="ＭＳ Ｐゴシック"/>
            <family val="3"/>
            <charset val="128"/>
          </rPr>
          <t>入力は、小数点以下3桁（円単位）まで入力してください。</t>
        </r>
      </text>
    </comment>
  </commentList>
</comments>
</file>

<file path=xl/sharedStrings.xml><?xml version="1.0" encoding="utf-8"?>
<sst xmlns="http://schemas.openxmlformats.org/spreadsheetml/2006/main" count="236" uniqueCount="99">
  <si>
    <t>設備区分</t>
    <rPh sb="0" eb="2">
      <t>セツビ</t>
    </rPh>
    <rPh sb="2" eb="4">
      <t>クブン</t>
    </rPh>
    <phoneticPr fontId="3"/>
  </si>
  <si>
    <t>単価</t>
    <rPh sb="0" eb="2">
      <t>タンカ</t>
    </rPh>
    <phoneticPr fontId="3"/>
  </si>
  <si>
    <t>数量</t>
    <rPh sb="0" eb="2">
      <t>スウリョウ</t>
    </rPh>
    <phoneticPr fontId="3"/>
  </si>
  <si>
    <t>－</t>
  </si>
  <si>
    <t>助成対象外設備</t>
    <rPh sb="0" eb="2">
      <t>ジョセイ</t>
    </rPh>
    <rPh sb="2" eb="4">
      <t>タイショウ</t>
    </rPh>
    <rPh sb="4" eb="5">
      <t>ガイ</t>
    </rPh>
    <rPh sb="5" eb="7">
      <t>セツビ</t>
    </rPh>
    <phoneticPr fontId="3"/>
  </si>
  <si>
    <t>（助成事業に要する経費）</t>
    <rPh sb="1" eb="3">
      <t>ジョセイ</t>
    </rPh>
    <rPh sb="3" eb="5">
      <t>ジギョウ</t>
    </rPh>
    <rPh sb="6" eb="7">
      <t>ヨウ</t>
    </rPh>
    <rPh sb="9" eb="11">
      <t>ケイヒ</t>
    </rPh>
    <phoneticPr fontId="3"/>
  </si>
  <si>
    <t>①助成事業に要する経費　　
（千円）</t>
    <rPh sb="1" eb="3">
      <t>ジョセイ</t>
    </rPh>
    <rPh sb="3" eb="5">
      <t>ジギョウ</t>
    </rPh>
    <rPh sb="6" eb="7">
      <t>ヨウ</t>
    </rPh>
    <rPh sb="9" eb="11">
      <t>ケイヒ</t>
    </rPh>
    <rPh sb="15" eb="16">
      <t>セン</t>
    </rPh>
    <rPh sb="16" eb="17">
      <t>エン</t>
    </rPh>
    <phoneticPr fontId="3"/>
  </si>
  <si>
    <t>②本助成金以外の助成金又は給付金の有無</t>
    <rPh sb="1" eb="2">
      <t>ホン</t>
    </rPh>
    <rPh sb="2" eb="5">
      <t>ジョセイキン</t>
    </rPh>
    <rPh sb="5" eb="7">
      <t>イガイ</t>
    </rPh>
    <rPh sb="8" eb="11">
      <t>ジョセイキン</t>
    </rPh>
    <rPh sb="11" eb="12">
      <t>マタ</t>
    </rPh>
    <rPh sb="13" eb="16">
      <t>キュウフキン</t>
    </rPh>
    <rPh sb="17" eb="19">
      <t>ウム</t>
    </rPh>
    <phoneticPr fontId="3"/>
  </si>
  <si>
    <t>④本助成金以外の助成金又は給付金の額
（千円）</t>
    <rPh sb="1" eb="2">
      <t>ホン</t>
    </rPh>
    <rPh sb="2" eb="5">
      <t>ジョセイキン</t>
    </rPh>
    <rPh sb="5" eb="7">
      <t>イガイ</t>
    </rPh>
    <rPh sb="8" eb="11">
      <t>ジョセイキン</t>
    </rPh>
    <rPh sb="11" eb="12">
      <t>マタ</t>
    </rPh>
    <rPh sb="13" eb="16">
      <t>キュウフキン</t>
    </rPh>
    <rPh sb="17" eb="18">
      <t>ガク</t>
    </rPh>
    <rPh sb="20" eb="22">
      <t>センエン</t>
    </rPh>
    <phoneticPr fontId="3"/>
  </si>
  <si>
    <t>経費</t>
    <rPh sb="0" eb="2">
      <t>ケイヒ</t>
    </rPh>
    <phoneticPr fontId="3"/>
  </si>
  <si>
    <t>事業者名</t>
    <rPh sb="0" eb="3">
      <t>ジギョウシャ</t>
    </rPh>
    <rPh sb="3" eb="4">
      <t>ナ</t>
    </rPh>
    <phoneticPr fontId="9"/>
  </si>
  <si>
    <t>千円</t>
    <rPh sb="0" eb="2">
      <t>センエン</t>
    </rPh>
    <phoneticPr fontId="9"/>
  </si>
  <si>
    <t>－</t>
    <phoneticPr fontId="9"/>
  </si>
  <si>
    <t>諸経費</t>
    <rPh sb="0" eb="3">
      <t>ショケイヒ</t>
    </rPh>
    <phoneticPr fontId="13"/>
  </si>
  <si>
    <t>その他工事費</t>
    <rPh sb="2" eb="3">
      <t>タ</t>
    </rPh>
    <rPh sb="3" eb="6">
      <t>コウジヒ</t>
    </rPh>
    <phoneticPr fontId="13"/>
  </si>
  <si>
    <t>基本設計費</t>
    <rPh sb="0" eb="2">
      <t>キホン</t>
    </rPh>
    <rPh sb="2" eb="4">
      <t>セッケイ</t>
    </rPh>
    <rPh sb="4" eb="5">
      <t>ヒ</t>
    </rPh>
    <phoneticPr fontId="13"/>
  </si>
  <si>
    <t>交通費</t>
    <rPh sb="0" eb="3">
      <t>コウツウヒ</t>
    </rPh>
    <phoneticPr fontId="13"/>
  </si>
  <si>
    <t>安全対策費</t>
    <rPh sb="0" eb="2">
      <t>アンゼン</t>
    </rPh>
    <rPh sb="2" eb="5">
      <t>タイサクヒ</t>
    </rPh>
    <phoneticPr fontId="13"/>
  </si>
  <si>
    <t>公的申請・届出費用</t>
    <rPh sb="0" eb="2">
      <t>コウテキ</t>
    </rPh>
    <rPh sb="2" eb="4">
      <t>シンセイ</t>
    </rPh>
    <rPh sb="5" eb="7">
      <t>トドケデ</t>
    </rPh>
    <rPh sb="7" eb="9">
      <t>ヒヨウ</t>
    </rPh>
    <phoneticPr fontId="13"/>
  </si>
  <si>
    <t>○</t>
    <phoneticPr fontId="13"/>
  </si>
  <si>
    <t>Version</t>
    <phoneticPr fontId="9"/>
  </si>
  <si>
    <t>（注）⑩の額が実施要綱第4条の第1項（5）に定める助成金額の限度額を超える時は、限度額を記入すること。</t>
    <rPh sb="1" eb="2">
      <t>チュウ</t>
    </rPh>
    <rPh sb="5" eb="6">
      <t>ガク</t>
    </rPh>
    <rPh sb="7" eb="9">
      <t>ジッシ</t>
    </rPh>
    <rPh sb="9" eb="11">
      <t>ヨウコウ</t>
    </rPh>
    <rPh sb="11" eb="12">
      <t>ダイ</t>
    </rPh>
    <rPh sb="13" eb="14">
      <t>ジョウ</t>
    </rPh>
    <rPh sb="15" eb="16">
      <t>ダイ</t>
    </rPh>
    <rPh sb="17" eb="18">
      <t>コウ</t>
    </rPh>
    <rPh sb="22" eb="23">
      <t>サダ</t>
    </rPh>
    <rPh sb="25" eb="27">
      <t>ジョセイ</t>
    </rPh>
    <rPh sb="27" eb="29">
      <t>キンガク</t>
    </rPh>
    <rPh sb="30" eb="32">
      <t>ゲンド</t>
    </rPh>
    <rPh sb="32" eb="33">
      <t>ガク</t>
    </rPh>
    <rPh sb="34" eb="35">
      <t>コ</t>
    </rPh>
    <rPh sb="37" eb="38">
      <t>トキ</t>
    </rPh>
    <rPh sb="40" eb="42">
      <t>ゲンド</t>
    </rPh>
    <rPh sb="42" eb="43">
      <t>ガク</t>
    </rPh>
    <rPh sb="44" eb="46">
      <t>キニュウ</t>
    </rPh>
    <phoneticPr fontId="3"/>
  </si>
  <si>
    <t>消費税率：</t>
    <rPh sb="0" eb="3">
      <t>ショウヒゼイ</t>
    </rPh>
    <rPh sb="3" eb="4">
      <t>リツ</t>
    </rPh>
    <phoneticPr fontId="14"/>
  </si>
  <si>
    <t>％</t>
    <phoneticPr fontId="14"/>
  </si>
  <si>
    <t>＜全般＞</t>
    <rPh sb="1" eb="3">
      <t>ゼンパン</t>
    </rPh>
    <phoneticPr fontId="3"/>
  </si>
  <si>
    <t>＜個別＞</t>
    <rPh sb="1" eb="3">
      <t>コベツ</t>
    </rPh>
    <phoneticPr fontId="3"/>
  </si>
  <si>
    <t>1.消費税率を、J1のセルに入力してください。</t>
    <rPh sb="2" eb="5">
      <t>ショウヒゼイ</t>
    </rPh>
    <rPh sb="5" eb="6">
      <t>リツ</t>
    </rPh>
    <rPh sb="14" eb="16">
      <t>ニュウリョク</t>
    </rPh>
    <phoneticPr fontId="3"/>
  </si>
  <si>
    <t>　また、小項目には、機器（仕様・型番明記）・付属品・工事費及び工事に直接係る諸経費も記入すること。</t>
    <rPh sb="4" eb="5">
      <t>ショウ</t>
    </rPh>
    <rPh sb="5" eb="7">
      <t>コウモク</t>
    </rPh>
    <rPh sb="10" eb="12">
      <t>キキ</t>
    </rPh>
    <rPh sb="13" eb="15">
      <t>シヨウ</t>
    </rPh>
    <rPh sb="16" eb="18">
      <t>カタバン</t>
    </rPh>
    <rPh sb="18" eb="20">
      <t>メイキ</t>
    </rPh>
    <rPh sb="22" eb="24">
      <t>フゾク</t>
    </rPh>
    <rPh sb="24" eb="25">
      <t>ヒン</t>
    </rPh>
    <rPh sb="26" eb="28">
      <t>コウジ</t>
    </rPh>
    <rPh sb="29" eb="30">
      <t>オヨ</t>
    </rPh>
    <rPh sb="31" eb="33">
      <t>コウジ</t>
    </rPh>
    <rPh sb="34" eb="36">
      <t>チョクセツ</t>
    </rPh>
    <rPh sb="36" eb="37">
      <t>カカワ</t>
    </rPh>
    <rPh sb="38" eb="41">
      <t>ショケイヒ</t>
    </rPh>
    <rPh sb="42" eb="44">
      <t>キニュウ</t>
    </rPh>
    <phoneticPr fontId="3"/>
  </si>
  <si>
    <t>3.単価は、千円単位での入力ですが、小数点以下3桁まで入力してください。</t>
    <rPh sb="2" eb="4">
      <t>タンカ</t>
    </rPh>
    <rPh sb="6" eb="8">
      <t>センエン</t>
    </rPh>
    <rPh sb="8" eb="10">
      <t>タンイ</t>
    </rPh>
    <rPh sb="12" eb="14">
      <t>ニュウリョク</t>
    </rPh>
    <rPh sb="18" eb="21">
      <t>ショウスウテン</t>
    </rPh>
    <rPh sb="21" eb="23">
      <t>イカ</t>
    </rPh>
    <rPh sb="24" eb="25">
      <t>ケタ</t>
    </rPh>
    <rPh sb="27" eb="29">
      <t>ニュウリョク</t>
    </rPh>
    <phoneticPr fontId="3"/>
  </si>
  <si>
    <t>4.数量は、整数で入力してください。</t>
    <rPh sb="2" eb="3">
      <t>スウ</t>
    </rPh>
    <rPh sb="3" eb="4">
      <t>リョウ</t>
    </rPh>
    <rPh sb="6" eb="8">
      <t>セイスウ</t>
    </rPh>
    <rPh sb="9" eb="11">
      <t>ニュウリョク</t>
    </rPh>
    <phoneticPr fontId="3"/>
  </si>
  <si>
    <t>5.単価と数量を入力すると、機器費は自動計算され、千円単位（千円以下1桁）で表示されます。</t>
    <rPh sb="2" eb="4">
      <t>タンカ</t>
    </rPh>
    <rPh sb="5" eb="7">
      <t>スウリョウ</t>
    </rPh>
    <rPh sb="8" eb="10">
      <t>ニュウリョク</t>
    </rPh>
    <rPh sb="14" eb="16">
      <t>キキ</t>
    </rPh>
    <rPh sb="16" eb="17">
      <t>ヒ</t>
    </rPh>
    <rPh sb="18" eb="20">
      <t>ジドウ</t>
    </rPh>
    <rPh sb="20" eb="22">
      <t>ケイサン</t>
    </rPh>
    <rPh sb="25" eb="27">
      <t>センエン</t>
    </rPh>
    <rPh sb="27" eb="29">
      <t>タンイ</t>
    </rPh>
    <rPh sb="30" eb="32">
      <t>センエン</t>
    </rPh>
    <rPh sb="32" eb="34">
      <t>イカ</t>
    </rPh>
    <rPh sb="35" eb="36">
      <t>ケタ</t>
    </rPh>
    <rPh sb="38" eb="40">
      <t>ヒョウジ</t>
    </rPh>
    <phoneticPr fontId="3"/>
  </si>
  <si>
    <t>6.工事費は、千円単位で入力ですが、単価と同様に小数点以下3桁まで入力してください。</t>
    <rPh sb="2" eb="4">
      <t>コウジ</t>
    </rPh>
    <rPh sb="4" eb="5">
      <t>ヒ</t>
    </rPh>
    <rPh sb="7" eb="9">
      <t>センエン</t>
    </rPh>
    <rPh sb="9" eb="11">
      <t>タンイ</t>
    </rPh>
    <rPh sb="12" eb="14">
      <t>ニュウリョク</t>
    </rPh>
    <rPh sb="18" eb="20">
      <t>タンカ</t>
    </rPh>
    <rPh sb="21" eb="23">
      <t>ドウヨウ</t>
    </rPh>
    <rPh sb="24" eb="27">
      <t>ショウスウテン</t>
    </rPh>
    <rPh sb="27" eb="29">
      <t>イカ</t>
    </rPh>
    <rPh sb="30" eb="31">
      <t>ケタ</t>
    </rPh>
    <rPh sb="33" eb="35">
      <t>ニュウリョク</t>
    </rPh>
    <phoneticPr fontId="3"/>
  </si>
  <si>
    <t>7.本助成金以外の助成金又は給付金を受領する工事には、②の欄に○を記入し、受領対象外の工事には、×を入力してください。</t>
    <rPh sb="2" eb="3">
      <t>ホン</t>
    </rPh>
    <rPh sb="3" eb="6">
      <t>ジョセイキン</t>
    </rPh>
    <rPh sb="6" eb="8">
      <t>イガイ</t>
    </rPh>
    <rPh sb="9" eb="12">
      <t>ジョセイキン</t>
    </rPh>
    <rPh sb="12" eb="13">
      <t>マタ</t>
    </rPh>
    <rPh sb="14" eb="17">
      <t>キュウフキン</t>
    </rPh>
    <rPh sb="18" eb="20">
      <t>ジュリョウ</t>
    </rPh>
    <rPh sb="22" eb="24">
      <t>コウジ</t>
    </rPh>
    <rPh sb="29" eb="30">
      <t>ラン</t>
    </rPh>
    <rPh sb="33" eb="35">
      <t>キニュウ</t>
    </rPh>
    <rPh sb="37" eb="39">
      <t>ジュリョウ</t>
    </rPh>
    <rPh sb="39" eb="41">
      <t>タイショウ</t>
    </rPh>
    <rPh sb="41" eb="42">
      <t>ガイ</t>
    </rPh>
    <rPh sb="43" eb="45">
      <t>コウジ</t>
    </rPh>
    <rPh sb="50" eb="52">
      <t>ニュウリョク</t>
    </rPh>
    <phoneticPr fontId="3"/>
  </si>
  <si>
    <t>8.助成対象経費は、設備区分の機器費＋工事費の合計を千円以下1桁を切り捨てて、千円単位で表示します。</t>
    <rPh sb="2" eb="4">
      <t>ジョセイ</t>
    </rPh>
    <rPh sb="4" eb="6">
      <t>タイショウ</t>
    </rPh>
    <rPh sb="6" eb="7">
      <t>ケイ</t>
    </rPh>
    <rPh sb="7" eb="8">
      <t>ヒ</t>
    </rPh>
    <rPh sb="10" eb="12">
      <t>セツビ</t>
    </rPh>
    <rPh sb="12" eb="14">
      <t>クブン</t>
    </rPh>
    <rPh sb="15" eb="17">
      <t>キキ</t>
    </rPh>
    <rPh sb="17" eb="18">
      <t>ヒ</t>
    </rPh>
    <rPh sb="19" eb="21">
      <t>コウジ</t>
    </rPh>
    <rPh sb="21" eb="22">
      <t>ヒ</t>
    </rPh>
    <rPh sb="23" eb="25">
      <t>ゴウケイ</t>
    </rPh>
    <rPh sb="26" eb="28">
      <t>センエン</t>
    </rPh>
    <rPh sb="28" eb="30">
      <t>イカ</t>
    </rPh>
    <rPh sb="31" eb="32">
      <t>ケタ</t>
    </rPh>
    <rPh sb="33" eb="34">
      <t>キ</t>
    </rPh>
    <rPh sb="35" eb="36">
      <t>ス</t>
    </rPh>
    <rPh sb="39" eb="41">
      <t>センエン</t>
    </rPh>
    <rPh sb="41" eb="43">
      <t>タンイ</t>
    </rPh>
    <rPh sb="44" eb="46">
      <t>ヒョウジ</t>
    </rPh>
    <phoneticPr fontId="3"/>
  </si>
  <si>
    <t>9.本助成金以外の助成金又は給付金を受領予定の場合は、助成総額を一番上の欄に記載してください。</t>
    <rPh sb="2" eb="3">
      <t>ホン</t>
    </rPh>
    <rPh sb="3" eb="6">
      <t>ジョセイキン</t>
    </rPh>
    <rPh sb="6" eb="8">
      <t>イガイ</t>
    </rPh>
    <rPh sb="9" eb="12">
      <t>ジョセイキン</t>
    </rPh>
    <rPh sb="12" eb="13">
      <t>マタ</t>
    </rPh>
    <rPh sb="14" eb="17">
      <t>キュウフキン</t>
    </rPh>
    <rPh sb="18" eb="20">
      <t>ジュリョウ</t>
    </rPh>
    <rPh sb="20" eb="22">
      <t>ヨテイ</t>
    </rPh>
    <rPh sb="23" eb="25">
      <t>バアイ</t>
    </rPh>
    <rPh sb="27" eb="29">
      <t>ジョセイ</t>
    </rPh>
    <rPh sb="29" eb="31">
      <t>ソウガク</t>
    </rPh>
    <rPh sb="32" eb="34">
      <t>イチバン</t>
    </rPh>
    <rPh sb="34" eb="35">
      <t>ウエ</t>
    </rPh>
    <rPh sb="36" eb="37">
      <t>ラン</t>
    </rPh>
    <rPh sb="38" eb="40">
      <t>キサイ</t>
    </rPh>
    <phoneticPr fontId="3"/>
  </si>
  <si>
    <t>10.助成対象経費、交付申請額は自動計算されます。</t>
    <rPh sb="3" eb="5">
      <t>ジョセイ</t>
    </rPh>
    <rPh sb="5" eb="7">
      <t>タイショウ</t>
    </rPh>
    <rPh sb="7" eb="8">
      <t>ケイ</t>
    </rPh>
    <rPh sb="8" eb="9">
      <t>ヒ</t>
    </rPh>
    <rPh sb="10" eb="12">
      <t>コウフ</t>
    </rPh>
    <rPh sb="12" eb="14">
      <t>シンセイ</t>
    </rPh>
    <rPh sb="14" eb="15">
      <t>ガク</t>
    </rPh>
    <rPh sb="16" eb="18">
      <t>ジドウ</t>
    </rPh>
    <rPh sb="18" eb="20">
      <t>ケイサン</t>
    </rPh>
    <phoneticPr fontId="3"/>
  </si>
  <si>
    <t>熱電融通インフラ設置工事</t>
    <rPh sb="0" eb="1">
      <t>ネツ</t>
    </rPh>
    <rPh sb="1" eb="2">
      <t>デン</t>
    </rPh>
    <rPh sb="2" eb="4">
      <t>ユウズウ</t>
    </rPh>
    <rPh sb="8" eb="10">
      <t>セッチ</t>
    </rPh>
    <rPh sb="10" eb="12">
      <t>コウジ</t>
    </rPh>
    <phoneticPr fontId="13"/>
  </si>
  <si>
    <t>熱電融通インフラ設備経費</t>
    <rPh sb="0" eb="1">
      <t>ネツ</t>
    </rPh>
    <rPh sb="1" eb="2">
      <t>デン</t>
    </rPh>
    <rPh sb="2" eb="4">
      <t>ユウズウ</t>
    </rPh>
    <rPh sb="8" eb="10">
      <t>セツビ</t>
    </rPh>
    <rPh sb="10" eb="12">
      <t>ケイヒ</t>
    </rPh>
    <phoneticPr fontId="13"/>
  </si>
  <si>
    <t>詳細設計費</t>
    <rPh sb="0" eb="2">
      <t>ショウサイ</t>
    </rPh>
    <rPh sb="2" eb="4">
      <t>セッケイ</t>
    </rPh>
    <rPh sb="4" eb="5">
      <t>ヒ</t>
    </rPh>
    <phoneticPr fontId="13"/>
  </si>
  <si>
    <t>電力融通インフラ機器</t>
    <rPh sb="0" eb="2">
      <t>デンリョク</t>
    </rPh>
    <rPh sb="2" eb="4">
      <t>ユウズウ</t>
    </rPh>
    <rPh sb="8" eb="10">
      <t>キキ</t>
    </rPh>
    <phoneticPr fontId="13"/>
  </si>
  <si>
    <t>熱融通インフラ機器</t>
    <rPh sb="0" eb="1">
      <t>ネツ</t>
    </rPh>
    <rPh sb="1" eb="3">
      <t>ユウズウ</t>
    </rPh>
    <rPh sb="7" eb="9">
      <t>キキ</t>
    </rPh>
    <phoneticPr fontId="13"/>
  </si>
  <si>
    <t>電力融通インフラ機器設置工事（基礎）</t>
    <rPh sb="0" eb="2">
      <t>デンリョク</t>
    </rPh>
    <rPh sb="2" eb="4">
      <t>ユウズウ</t>
    </rPh>
    <rPh sb="8" eb="10">
      <t>キキ</t>
    </rPh>
    <rPh sb="10" eb="12">
      <t>セッチ</t>
    </rPh>
    <rPh sb="12" eb="14">
      <t>コウジ</t>
    </rPh>
    <rPh sb="15" eb="17">
      <t>キソ</t>
    </rPh>
    <phoneticPr fontId="13"/>
  </si>
  <si>
    <t>電力融通インフラ機器設置工事（据付）</t>
    <rPh sb="0" eb="2">
      <t>デンリョク</t>
    </rPh>
    <rPh sb="2" eb="4">
      <t>ユウズウ</t>
    </rPh>
    <rPh sb="8" eb="10">
      <t>キキ</t>
    </rPh>
    <rPh sb="10" eb="12">
      <t>セッチ</t>
    </rPh>
    <rPh sb="12" eb="14">
      <t>コウジ</t>
    </rPh>
    <rPh sb="15" eb="17">
      <t>スエツケ</t>
    </rPh>
    <phoneticPr fontId="13"/>
  </si>
  <si>
    <t>電力融通インフラ機器設置工事（電気）</t>
    <rPh sb="0" eb="2">
      <t>デンリョク</t>
    </rPh>
    <rPh sb="2" eb="4">
      <t>ユウズウ</t>
    </rPh>
    <rPh sb="8" eb="10">
      <t>キキ</t>
    </rPh>
    <rPh sb="10" eb="12">
      <t>セッチ</t>
    </rPh>
    <rPh sb="12" eb="14">
      <t>コウジ</t>
    </rPh>
    <rPh sb="15" eb="17">
      <t>デンキ</t>
    </rPh>
    <phoneticPr fontId="13"/>
  </si>
  <si>
    <t>電力融通インフラ機器設置工事（計装）</t>
    <rPh sb="0" eb="2">
      <t>デンリョク</t>
    </rPh>
    <rPh sb="2" eb="4">
      <t>ユウズウ</t>
    </rPh>
    <rPh sb="8" eb="10">
      <t>キキ</t>
    </rPh>
    <rPh sb="10" eb="12">
      <t>セッチ</t>
    </rPh>
    <rPh sb="12" eb="14">
      <t>コウジ</t>
    </rPh>
    <rPh sb="15" eb="17">
      <t>ケイソウ</t>
    </rPh>
    <phoneticPr fontId="13"/>
  </si>
  <si>
    <t>熱融通インフラ機器設置工事（基礎）</t>
    <rPh sb="0" eb="1">
      <t>ネツ</t>
    </rPh>
    <rPh sb="1" eb="3">
      <t>ユウズウ</t>
    </rPh>
    <rPh sb="7" eb="9">
      <t>キキ</t>
    </rPh>
    <rPh sb="9" eb="11">
      <t>セッチ</t>
    </rPh>
    <rPh sb="11" eb="13">
      <t>コウジ</t>
    </rPh>
    <rPh sb="14" eb="16">
      <t>キソ</t>
    </rPh>
    <phoneticPr fontId="13"/>
  </si>
  <si>
    <t>熱融通インフラ機器設置工事（据付）</t>
    <rPh sb="0" eb="1">
      <t>ネツ</t>
    </rPh>
    <rPh sb="1" eb="3">
      <t>ユウズウ</t>
    </rPh>
    <rPh sb="7" eb="9">
      <t>キキ</t>
    </rPh>
    <rPh sb="9" eb="11">
      <t>セッチ</t>
    </rPh>
    <rPh sb="11" eb="13">
      <t>コウジ</t>
    </rPh>
    <rPh sb="14" eb="16">
      <t>スエツケ</t>
    </rPh>
    <phoneticPr fontId="13"/>
  </si>
  <si>
    <t>熱融通インフラ機器設置工事（熱）</t>
    <rPh sb="0" eb="1">
      <t>ネツ</t>
    </rPh>
    <rPh sb="1" eb="3">
      <t>ユウズウ</t>
    </rPh>
    <rPh sb="7" eb="9">
      <t>キキ</t>
    </rPh>
    <rPh sb="9" eb="11">
      <t>セッチ</t>
    </rPh>
    <rPh sb="11" eb="13">
      <t>コウジ</t>
    </rPh>
    <rPh sb="14" eb="15">
      <t>ネツ</t>
    </rPh>
    <phoneticPr fontId="13"/>
  </si>
  <si>
    <t>熱融通インフラ機器設置工事（計装）</t>
    <rPh sb="0" eb="1">
      <t>ネツ</t>
    </rPh>
    <rPh sb="1" eb="3">
      <t>ユウズウ</t>
    </rPh>
    <rPh sb="7" eb="9">
      <t>キキ</t>
    </rPh>
    <rPh sb="9" eb="11">
      <t>セッチ</t>
    </rPh>
    <rPh sb="11" eb="13">
      <t>コウジ</t>
    </rPh>
    <rPh sb="14" eb="16">
      <t>ケイソウ</t>
    </rPh>
    <phoneticPr fontId="13"/>
  </si>
  <si>
    <t>既設解体工事</t>
    <rPh sb="0" eb="2">
      <t>キセツ</t>
    </rPh>
    <rPh sb="2" eb="4">
      <t>カイタイ</t>
    </rPh>
    <rPh sb="4" eb="6">
      <t>コウジ</t>
    </rPh>
    <phoneticPr fontId="13"/>
  </si>
  <si>
    <t>産業廃棄物処理費</t>
    <rPh sb="0" eb="2">
      <t>サンギョウ</t>
    </rPh>
    <rPh sb="2" eb="5">
      <t>ハイキブツ</t>
    </rPh>
    <rPh sb="5" eb="7">
      <t>ショリ</t>
    </rPh>
    <rPh sb="7" eb="8">
      <t>ヒ</t>
    </rPh>
    <phoneticPr fontId="13"/>
  </si>
  <si>
    <t>⑪交付申請額</t>
    <rPh sb="1" eb="3">
      <t>コウフ</t>
    </rPh>
    <rPh sb="3" eb="6">
      <t>シンセイガク</t>
    </rPh>
    <phoneticPr fontId="9"/>
  </si>
  <si>
    <t>←熱電融通インフラ設備の費用を記載すること。</t>
    <rPh sb="1" eb="2">
      <t>ネツ</t>
    </rPh>
    <rPh sb="2" eb="3">
      <t>デン</t>
    </rPh>
    <rPh sb="3" eb="5">
      <t>ユウズウ</t>
    </rPh>
    <rPh sb="9" eb="11">
      <t>セツビ</t>
    </rPh>
    <rPh sb="12" eb="14">
      <t>ヒヨウ</t>
    </rPh>
    <rPh sb="15" eb="17">
      <t>キサイ</t>
    </rPh>
    <phoneticPr fontId="13"/>
  </si>
  <si>
    <t>←CGS機器設置工事の費用を記入すること。</t>
    <rPh sb="4" eb="6">
      <t>キキ</t>
    </rPh>
    <rPh sb="6" eb="8">
      <t>セッチ</t>
    </rPh>
    <rPh sb="8" eb="10">
      <t>コウジ</t>
    </rPh>
    <rPh sb="11" eb="13">
      <t>ヒヨウ</t>
    </rPh>
    <rPh sb="14" eb="16">
      <t>キニュウ</t>
    </rPh>
    <phoneticPr fontId="13"/>
  </si>
  <si>
    <t>○</t>
    <phoneticPr fontId="13"/>
  </si>
  <si>
    <t>助成対象設備</t>
    <rPh sb="0" eb="2">
      <t>ジョセイ</t>
    </rPh>
    <rPh sb="2" eb="4">
      <t>タイショウ</t>
    </rPh>
    <rPh sb="4" eb="6">
      <t>セツビ</t>
    </rPh>
    <phoneticPr fontId="13"/>
  </si>
  <si>
    <t>助成対象設備</t>
    <rPh sb="0" eb="2">
      <t>ジョセイ</t>
    </rPh>
    <rPh sb="2" eb="4">
      <t>タイショウ</t>
    </rPh>
    <rPh sb="4" eb="6">
      <t>セツビ</t>
    </rPh>
    <phoneticPr fontId="3"/>
  </si>
  <si>
    <t>⑩助成対象経費合計</t>
    <rPh sb="1" eb="3">
      <t>ジョセイ</t>
    </rPh>
    <rPh sb="3" eb="5">
      <t>タイショウ</t>
    </rPh>
    <rPh sb="5" eb="7">
      <t>ケイヒ</t>
    </rPh>
    <rPh sb="7" eb="9">
      <t>ゴウケイ</t>
    </rPh>
    <phoneticPr fontId="9"/>
  </si>
  <si>
    <t>助成対象外経費合計</t>
    <rPh sb="0" eb="9">
      <t>ジョセイタイショウガイケイヒゴウケイ</t>
    </rPh>
    <phoneticPr fontId="13"/>
  </si>
  <si>
    <t>総計</t>
    <rPh sb="0" eb="1">
      <t>ソウ</t>
    </rPh>
    <phoneticPr fontId="3"/>
  </si>
  <si>
    <t>③助成対象経費
（千円）</t>
    <rPh sb="1" eb="3">
      <t>ジョセイ</t>
    </rPh>
    <rPh sb="3" eb="5">
      <t>タイショウ</t>
    </rPh>
    <rPh sb="5" eb="7">
      <t>ケイヒ</t>
    </rPh>
    <rPh sb="9" eb="11">
      <t>センエン</t>
    </rPh>
    <phoneticPr fontId="3"/>
  </si>
  <si>
    <t>第9号様式：別紙</t>
    <rPh sb="0" eb="1">
      <t>ダイ</t>
    </rPh>
    <rPh sb="2" eb="3">
      <t>ゴウ</t>
    </rPh>
    <rPh sb="3" eb="5">
      <t>ヨウシキ</t>
    </rPh>
    <rPh sb="6" eb="8">
      <t>ベッシ</t>
    </rPh>
    <phoneticPr fontId="3"/>
  </si>
  <si>
    <t>変更前</t>
    <rPh sb="0" eb="1">
      <t>ヘンコウ</t>
    </rPh>
    <rPh sb="1" eb="2">
      <t>マエ</t>
    </rPh>
    <phoneticPr fontId="13"/>
  </si>
  <si>
    <t>変更後</t>
    <rPh sb="0" eb="1">
      <t>ヘンコウ</t>
    </rPh>
    <rPh sb="1" eb="2">
      <t>ゴ</t>
    </rPh>
    <phoneticPr fontId="13"/>
  </si>
  <si>
    <t>2.設備区分（水色部分）は、記載例を参考に記入してください。</t>
    <rPh sb="2" eb="4">
      <t>セツビ</t>
    </rPh>
    <rPh sb="4" eb="6">
      <t>クブン</t>
    </rPh>
    <rPh sb="7" eb="9">
      <t>ミズイロ</t>
    </rPh>
    <rPh sb="9" eb="11">
      <t>ブブン</t>
    </rPh>
    <rPh sb="14" eb="16">
      <t>キサイ</t>
    </rPh>
    <rPh sb="16" eb="17">
      <t>レイ</t>
    </rPh>
    <rPh sb="18" eb="20">
      <t>サンコウ</t>
    </rPh>
    <rPh sb="21" eb="23">
      <t>キニュウ</t>
    </rPh>
    <phoneticPr fontId="3"/>
  </si>
  <si>
    <t>　</t>
    <phoneticPr fontId="3"/>
  </si>
  <si>
    <t>経費状況変更内訳書 (1/2)</t>
    <rPh sb="0" eb="2">
      <t>ケイヒ</t>
    </rPh>
    <rPh sb="2" eb="4">
      <t>ジョウキョウ</t>
    </rPh>
    <rPh sb="4" eb="6">
      <t>ヘンコウ</t>
    </rPh>
    <rPh sb="6" eb="9">
      <t>ウチワケショ</t>
    </rPh>
    <phoneticPr fontId="3"/>
  </si>
  <si>
    <t>CGS設置工事</t>
    <rPh sb="3" eb="5">
      <t>セッチ</t>
    </rPh>
    <rPh sb="5" eb="7">
      <t>コウジ</t>
    </rPh>
    <phoneticPr fontId="13"/>
  </si>
  <si>
    <t>CGS機器設置工事（基礎）</t>
    <rPh sb="3" eb="5">
      <t>キキ</t>
    </rPh>
    <rPh sb="5" eb="7">
      <t>セッチ</t>
    </rPh>
    <rPh sb="7" eb="9">
      <t>コウジ</t>
    </rPh>
    <rPh sb="10" eb="12">
      <t>キソ</t>
    </rPh>
    <phoneticPr fontId="13"/>
  </si>
  <si>
    <t>CGS機器設置工事（据付）</t>
    <rPh sb="3" eb="5">
      <t>キキ</t>
    </rPh>
    <rPh sb="5" eb="7">
      <t>セッチ</t>
    </rPh>
    <rPh sb="7" eb="9">
      <t>コウジ</t>
    </rPh>
    <rPh sb="10" eb="12">
      <t>スエツケ</t>
    </rPh>
    <phoneticPr fontId="13"/>
  </si>
  <si>
    <t>CGS機器設置工事（電気）</t>
    <rPh sb="3" eb="5">
      <t>キキ</t>
    </rPh>
    <rPh sb="5" eb="7">
      <t>セッチ</t>
    </rPh>
    <rPh sb="7" eb="9">
      <t>コウジ</t>
    </rPh>
    <rPh sb="10" eb="12">
      <t>デンキ</t>
    </rPh>
    <phoneticPr fontId="13"/>
  </si>
  <si>
    <t>CGS機器設置工事（ガス）</t>
    <rPh sb="3" eb="5">
      <t>キキ</t>
    </rPh>
    <rPh sb="5" eb="7">
      <t>セッチ</t>
    </rPh>
    <rPh sb="7" eb="9">
      <t>コウジ</t>
    </rPh>
    <phoneticPr fontId="13"/>
  </si>
  <si>
    <t>CGS機器設置工事（排熱）</t>
    <rPh sb="3" eb="5">
      <t>キキ</t>
    </rPh>
    <rPh sb="5" eb="7">
      <t>セッチ</t>
    </rPh>
    <rPh sb="7" eb="9">
      <t>コウジ</t>
    </rPh>
    <rPh sb="10" eb="12">
      <t>ハイネツ</t>
    </rPh>
    <phoneticPr fontId="13"/>
  </si>
  <si>
    <t>CGS機器設置工事（計装）</t>
    <rPh sb="3" eb="5">
      <t>キキ</t>
    </rPh>
    <rPh sb="5" eb="7">
      <t>セッチ</t>
    </rPh>
    <rPh sb="7" eb="9">
      <t>コウジ</t>
    </rPh>
    <rPh sb="10" eb="12">
      <t>ケイソウ</t>
    </rPh>
    <phoneticPr fontId="13"/>
  </si>
  <si>
    <t>CGS発電機（発電能力1,000kW）</t>
    <rPh sb="3" eb="6">
      <t>ハツデンキ</t>
    </rPh>
    <rPh sb="7" eb="9">
      <t>ハツデン</t>
    </rPh>
    <rPh sb="9" eb="11">
      <t>ノウリョク</t>
    </rPh>
    <phoneticPr fontId="13"/>
  </si>
  <si>
    <t>経費状況変更内訳書 (2/2)</t>
    <rPh sb="0" eb="2">
      <t>ケイヒ</t>
    </rPh>
    <rPh sb="2" eb="4">
      <t>ジョウキョウ</t>
    </rPh>
    <rPh sb="4" eb="6">
      <t>ヘンコウ</t>
    </rPh>
    <rPh sb="6" eb="9">
      <t>ウチワケショ</t>
    </rPh>
    <phoneticPr fontId="3"/>
  </si>
  <si>
    <t>CGS設備経費</t>
    <rPh sb="3" eb="5">
      <t>セツビ</t>
    </rPh>
    <rPh sb="5" eb="7">
      <t>ケイヒ</t>
    </rPh>
    <phoneticPr fontId="13"/>
  </si>
  <si>
    <t>消費税等相当額</t>
    <rPh sb="0" eb="3">
      <t>ショウヒゼイ</t>
    </rPh>
    <rPh sb="3" eb="4">
      <t>トウ</t>
    </rPh>
    <rPh sb="4" eb="6">
      <t>ソウトウ</t>
    </rPh>
    <rPh sb="6" eb="7">
      <t>ガク</t>
    </rPh>
    <phoneticPr fontId="3"/>
  </si>
  <si>
    <t>推定総工事金額</t>
    <rPh sb="0" eb="2">
      <t>スイテイ</t>
    </rPh>
    <rPh sb="2" eb="3">
      <t>ソウ</t>
    </rPh>
    <rPh sb="3" eb="5">
      <t>コウジ</t>
    </rPh>
    <rPh sb="5" eb="7">
      <t>キンガク</t>
    </rPh>
    <phoneticPr fontId="3"/>
  </si>
  <si>
    <r>
      <t>注-1）</t>
    </r>
    <r>
      <rPr>
        <sz val="10.5"/>
        <color indexed="11"/>
        <rFont val="ＭＳ Ｐ明朝"/>
        <family val="1"/>
        <charset val="128"/>
      </rPr>
      <t>黄緑色</t>
    </r>
    <r>
      <rPr>
        <sz val="10.5"/>
        <color indexed="8"/>
        <rFont val="ＭＳ Ｐ明朝"/>
        <family val="1"/>
        <charset val="128"/>
      </rPr>
      <t>で着色した部分に『助成事業実施計画書その4』に記載された非義務的電源割合を記入してください。</t>
    </r>
    <rPh sb="0" eb="1">
      <t>チュウ</t>
    </rPh>
    <rPh sb="16" eb="18">
      <t>ジョセイ</t>
    </rPh>
    <rPh sb="18" eb="20">
      <t>ジギョウ</t>
    </rPh>
    <rPh sb="20" eb="22">
      <t>ジッシ</t>
    </rPh>
    <rPh sb="22" eb="25">
      <t>ケイカクショ</t>
    </rPh>
    <rPh sb="30" eb="32">
      <t>キサイ</t>
    </rPh>
    <rPh sb="35" eb="36">
      <t>ヒ</t>
    </rPh>
    <rPh sb="36" eb="39">
      <t>ギムテキ</t>
    </rPh>
    <rPh sb="39" eb="41">
      <t>デンゲン</t>
    </rPh>
    <rPh sb="41" eb="43">
      <t>ワリアイ</t>
    </rPh>
    <rPh sb="44" eb="46">
      <t>キニュウ</t>
    </rPh>
    <phoneticPr fontId="3"/>
  </si>
  <si>
    <r>
      <t>注-2）</t>
    </r>
    <r>
      <rPr>
        <sz val="10.5"/>
        <color indexed="62"/>
        <rFont val="ＭＳ Ｐ明朝"/>
        <family val="1"/>
        <charset val="128"/>
      </rPr>
      <t>水色</t>
    </r>
    <r>
      <rPr>
        <sz val="10.5"/>
        <color indexed="8"/>
        <rFont val="ＭＳ Ｐ明朝"/>
        <family val="1"/>
        <charset val="128"/>
      </rPr>
      <t>で着色した部分に工事名や機器名を記入下さい。　</t>
    </r>
    <rPh sb="0" eb="1">
      <t>チュウ</t>
    </rPh>
    <phoneticPr fontId="3"/>
  </si>
  <si>
    <r>
      <t>注-3）また</t>
    </r>
    <r>
      <rPr>
        <sz val="10.5"/>
        <color indexed="13"/>
        <rFont val="ＭＳ Ｐ明朝"/>
        <family val="1"/>
        <charset val="128"/>
      </rPr>
      <t>黄色</t>
    </r>
    <r>
      <rPr>
        <sz val="10.5"/>
        <color indexed="8"/>
        <rFont val="ＭＳ Ｐ明朝"/>
        <family val="1"/>
        <charset val="128"/>
      </rPr>
      <t>で着色した部分に単価・数良及び工事費を記載下さい。</t>
    </r>
    <rPh sb="0" eb="1">
      <t>チュウ</t>
    </rPh>
    <phoneticPr fontId="3"/>
  </si>
  <si>
    <t>注-4）着色していない部分は保護を掛けていますので、修正できません。</t>
    <rPh sb="0" eb="1">
      <t>チュウ</t>
    </rPh>
    <rPh sb="4" eb="6">
      <t>チャクショク</t>
    </rPh>
    <rPh sb="11" eb="13">
      <t>ブブン</t>
    </rPh>
    <rPh sb="14" eb="16">
      <t>ホゴ</t>
    </rPh>
    <rPh sb="17" eb="18">
      <t>カ</t>
    </rPh>
    <rPh sb="26" eb="28">
      <t>シュウセイ</t>
    </rPh>
    <phoneticPr fontId="3"/>
  </si>
  <si>
    <t>CGS機器（発電能力930kW）</t>
    <rPh sb="3" eb="5">
      <t>キキ</t>
    </rPh>
    <rPh sb="6" eb="8">
      <t>ハツデン</t>
    </rPh>
    <rPh sb="8" eb="10">
      <t>ノウリョク</t>
    </rPh>
    <phoneticPr fontId="13"/>
  </si>
  <si>
    <t>263008　○○不動産株式会社（○×再開地区CGS及び熱電融通インフラ設置事業）</t>
    <rPh sb="9" eb="12">
      <t>フドウサン</t>
    </rPh>
    <rPh sb="12" eb="14">
      <t>カブシキ</t>
    </rPh>
    <rPh sb="14" eb="16">
      <t>カイシャ</t>
    </rPh>
    <rPh sb="19" eb="21">
      <t>サイカイ</t>
    </rPh>
    <rPh sb="21" eb="23">
      <t>チク</t>
    </rPh>
    <rPh sb="26" eb="27">
      <t>オヨ</t>
    </rPh>
    <rPh sb="28" eb="29">
      <t>ネツ</t>
    </rPh>
    <rPh sb="29" eb="30">
      <t>デン</t>
    </rPh>
    <rPh sb="30" eb="32">
      <t>ユウズウ</t>
    </rPh>
    <rPh sb="36" eb="38">
      <t>セッチ</t>
    </rPh>
    <rPh sb="38" eb="40">
      <t>ジギョウ</t>
    </rPh>
    <phoneticPr fontId="13"/>
  </si>
  <si>
    <t>2016-5-20</t>
    <phoneticPr fontId="9"/>
  </si>
  <si>
    <t>助成申請モデル</t>
    <rPh sb="0" eb="2">
      <t>ジョセイ</t>
    </rPh>
    <rPh sb="2" eb="4">
      <t>シンセイ</t>
    </rPh>
    <phoneticPr fontId="3"/>
  </si>
  <si>
    <t>融通インフラモデル</t>
    <rPh sb="0" eb="2">
      <t>ユウズウ</t>
    </rPh>
    <phoneticPr fontId="3"/>
  </si>
  <si>
    <t>単独モデル</t>
    <rPh sb="0" eb="2">
      <t>タンドク</t>
    </rPh>
    <phoneticPr fontId="3"/>
  </si>
  <si>
    <t>1. 着色部以外のセルは保護が掛かっていますので、着色部のみ入力してください。</t>
    <rPh sb="3" eb="5">
      <t>チャクショク</t>
    </rPh>
    <rPh sb="5" eb="6">
      <t>ブ</t>
    </rPh>
    <rPh sb="6" eb="8">
      <t>イガイ</t>
    </rPh>
    <rPh sb="12" eb="14">
      <t>ホゴ</t>
    </rPh>
    <rPh sb="15" eb="16">
      <t>カ</t>
    </rPh>
    <rPh sb="25" eb="27">
      <t>チャクショク</t>
    </rPh>
    <rPh sb="27" eb="28">
      <t>ブ</t>
    </rPh>
    <rPh sb="30" eb="32">
      <t>ニュウリョク</t>
    </rPh>
    <phoneticPr fontId="3"/>
  </si>
  <si>
    <t>2. 本別紙は、2ページに亘っていますので、その他設備、助成対象外設備及び諸経費は、2ページ目に記入してください。</t>
    <rPh sb="3" eb="4">
      <t>ホン</t>
    </rPh>
    <rPh sb="4" eb="6">
      <t>ベッシ</t>
    </rPh>
    <rPh sb="13" eb="14">
      <t>ワタ</t>
    </rPh>
    <rPh sb="24" eb="25">
      <t>タ</t>
    </rPh>
    <rPh sb="25" eb="27">
      <t>セツビ</t>
    </rPh>
    <rPh sb="28" eb="30">
      <t>ジョセイ</t>
    </rPh>
    <rPh sb="30" eb="32">
      <t>タイショウ</t>
    </rPh>
    <rPh sb="32" eb="33">
      <t>ガイ</t>
    </rPh>
    <rPh sb="33" eb="35">
      <t>セツビ</t>
    </rPh>
    <rPh sb="35" eb="36">
      <t>オヨ</t>
    </rPh>
    <rPh sb="37" eb="38">
      <t>ショ</t>
    </rPh>
    <rPh sb="38" eb="39">
      <t>ケイ</t>
    </rPh>
    <rPh sb="39" eb="40">
      <t>ヒ</t>
    </rPh>
    <phoneticPr fontId="3"/>
  </si>
  <si>
    <t>3.項目数が不足する場合は、クール・ネット東京のヘルプデスクにお問い合わせください。</t>
    <rPh sb="2" eb="5">
      <t>コウモクスウ</t>
    </rPh>
    <rPh sb="6" eb="8">
      <t>フソク</t>
    </rPh>
    <rPh sb="10" eb="12">
      <t>バアイ</t>
    </rPh>
    <rPh sb="21" eb="23">
      <t>トウキョウ</t>
    </rPh>
    <rPh sb="32" eb="33">
      <t>ト</t>
    </rPh>
    <rPh sb="34" eb="35">
      <t>ア</t>
    </rPh>
    <phoneticPr fontId="3"/>
  </si>
  <si>
    <t>4.本EXCELファイルは、各シートに計算式が設定されていますので、シート保護を掛けています。</t>
    <rPh sb="2" eb="3">
      <t>ホン</t>
    </rPh>
    <rPh sb="14" eb="15">
      <t>カク</t>
    </rPh>
    <rPh sb="19" eb="21">
      <t>ケイサン</t>
    </rPh>
    <rPh sb="21" eb="22">
      <t>シキ</t>
    </rPh>
    <rPh sb="23" eb="25">
      <t>セッテイ</t>
    </rPh>
    <rPh sb="37" eb="39">
      <t>ホゴ</t>
    </rPh>
    <rPh sb="40" eb="41">
      <t>カ</t>
    </rPh>
    <phoneticPr fontId="3"/>
  </si>
  <si>
    <t>第9号様式：別紙「助成経費変更内訳書」記入説明書</t>
    <rPh sb="0" eb="1">
      <t>ダイ</t>
    </rPh>
    <rPh sb="2" eb="3">
      <t>ゴウ</t>
    </rPh>
    <rPh sb="3" eb="5">
      <t>ヨウシキ</t>
    </rPh>
    <rPh sb="6" eb="8">
      <t>ベッシ</t>
    </rPh>
    <rPh sb="9" eb="11">
      <t>ジョセイ</t>
    </rPh>
    <rPh sb="11" eb="13">
      <t>ケイヒ</t>
    </rPh>
    <rPh sb="13" eb="15">
      <t>ヘンコウ</t>
    </rPh>
    <rPh sb="15" eb="18">
      <t>ウチワケショ</t>
    </rPh>
    <rPh sb="19" eb="21">
      <t>キニュウ</t>
    </rPh>
    <rPh sb="21" eb="23">
      <t>セツメイ</t>
    </rPh>
    <rPh sb="23" eb="24">
      <t>ショ</t>
    </rPh>
    <phoneticPr fontId="8"/>
  </si>
  <si>
    <t>変更前</t>
    <rPh sb="0" eb="2">
      <t>ヘンコウ</t>
    </rPh>
    <rPh sb="2" eb="3">
      <t>マエ</t>
    </rPh>
    <phoneticPr fontId="3"/>
  </si>
  <si>
    <t>変更後</t>
    <rPh sb="0" eb="2">
      <t>ヘンコウ</t>
    </rPh>
    <rPh sb="2" eb="3">
      <t>ゴ</t>
    </rPh>
    <phoneticPr fontId="20"/>
  </si>
  <si>
    <t>2019-06-04</t>
    <phoneticPr fontId="9"/>
  </si>
  <si>
    <t>消費税率</t>
    <rPh sb="0" eb="3">
      <t>ショウヒゼイ</t>
    </rPh>
    <rPh sb="3" eb="4">
      <t>リツ</t>
    </rPh>
    <phoneticPr fontId="20"/>
  </si>
  <si>
    <t>（日本産業規格A列3番）</t>
    <rPh sb="1" eb="3">
      <t>ニホン</t>
    </rPh>
    <rPh sb="3" eb="5">
      <t>サンギョウ</t>
    </rPh>
    <rPh sb="5" eb="7">
      <t>キカク</t>
    </rPh>
    <rPh sb="8" eb="9">
      <t>レツ</t>
    </rPh>
    <rPh sb="10" eb="11">
      <t>バン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</si>
</sst>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¥&quot;#,##0;[Red]&quot;¥&quot;\-#,##0"/>
    <numFmt numFmtId="176" formatCode="#,##0.0;[Red]\-#,##0.0"/>
    <numFmt numFmtId="177" formatCode="#,##0.000;[Red]\-#,##0.000"/>
  </numFmts>
  <fonts count="29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0.5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color indexed="8"/>
      <name val="ＭＳ Ｐ明朝"/>
      <family val="1"/>
      <charset val="128"/>
    </font>
    <font>
      <sz val="10.5"/>
      <color indexed="11"/>
      <name val="ＭＳ Ｐ明朝"/>
      <family val="1"/>
      <charset val="128"/>
    </font>
    <font>
      <sz val="10.5"/>
      <color indexed="62"/>
      <name val="ＭＳ Ｐ明朝"/>
      <family val="1"/>
      <charset val="128"/>
    </font>
    <font>
      <sz val="10.5"/>
      <color indexed="13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u/>
      <sz val="10.5"/>
      <color indexed="10"/>
      <name val="ＭＳ Ｐ明朝"/>
      <family val="1"/>
      <charset val="128"/>
    </font>
    <font>
      <sz val="10.5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b/>
      <u/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b/>
      <sz val="12"/>
      <color indexed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104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 diagonalUp="1">
      <left style="thin">
        <color indexed="64"/>
      </left>
      <right/>
      <top style="double">
        <color indexed="64"/>
      </top>
      <bottom/>
      <diagonal style="thin">
        <color indexed="64"/>
      </diagonal>
    </border>
    <border diagonalUp="1">
      <left/>
      <right/>
      <top style="double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Up="1">
      <left/>
      <right/>
      <top/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hair">
        <color indexed="64"/>
      </top>
      <bottom/>
      <diagonal style="thin">
        <color indexed="64"/>
      </diagonal>
    </border>
    <border diagonalUp="1">
      <left/>
      <right/>
      <top style="hair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/>
      <diagonal style="thin">
        <color indexed="64"/>
      </diagonal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9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6" fontId="10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9" fontId="21" fillId="0" borderId="0" applyFont="0" applyFill="0" applyBorder="0" applyAlignment="0" applyProtection="0">
      <alignment vertical="center"/>
    </xf>
  </cellStyleXfs>
  <cellXfs count="272">
    <xf numFmtId="0" fontId="0" fillId="0" borderId="0" xfId="0">
      <alignment vertical="center"/>
    </xf>
    <xf numFmtId="0" fontId="11" fillId="0" borderId="0" xfId="0" applyFont="1" applyFill="1">
      <alignment vertical="center"/>
    </xf>
    <xf numFmtId="0" fontId="11" fillId="0" borderId="0" xfId="0" applyFont="1" applyFill="1" applyProtection="1">
      <alignment vertical="center"/>
    </xf>
    <xf numFmtId="0" fontId="2" fillId="0" borderId="0" xfId="7" applyFont="1">
      <alignment vertical="center"/>
    </xf>
    <xf numFmtId="0" fontId="2" fillId="2" borderId="1" xfId="7" applyFont="1" applyFill="1" applyBorder="1" applyAlignment="1" applyProtection="1">
      <alignment vertical="center" shrinkToFit="1"/>
      <protection locked="0"/>
    </xf>
    <xf numFmtId="0" fontId="2" fillId="2" borderId="1" xfId="7" applyFont="1" applyFill="1" applyBorder="1" applyAlignment="1" applyProtection="1">
      <alignment vertical="center"/>
      <protection locked="0"/>
    </xf>
    <xf numFmtId="0" fontId="17" fillId="0" borderId="0" xfId="7" applyFont="1" applyAlignment="1">
      <alignment horizontal="right" vertical="center"/>
    </xf>
    <xf numFmtId="0" fontId="2" fillId="0" borderId="0" xfId="7" applyFont="1" applyBorder="1" applyAlignment="1">
      <alignment horizontal="center" vertical="center" textRotation="255"/>
    </xf>
    <xf numFmtId="0" fontId="2" fillId="0" borderId="2" xfId="7" applyFont="1" applyBorder="1" applyAlignment="1">
      <alignment vertical="center"/>
    </xf>
    <xf numFmtId="0" fontId="2" fillId="0" borderId="3" xfId="7" applyFont="1" applyBorder="1" applyAlignment="1">
      <alignment vertical="center"/>
    </xf>
    <xf numFmtId="38" fontId="2" fillId="4" borderId="4" xfId="2" applyFont="1" applyFill="1" applyBorder="1" applyAlignment="1" applyProtection="1">
      <alignment horizontal="center" vertical="center" shrinkToFit="1"/>
      <protection locked="0"/>
    </xf>
    <xf numFmtId="0" fontId="18" fillId="0" borderId="0" xfId="7" applyFont="1" applyFill="1" applyAlignment="1" applyProtection="1">
      <alignment vertical="center" shrinkToFit="1"/>
      <protection locked="0"/>
    </xf>
    <xf numFmtId="38" fontId="2" fillId="4" borderId="5" xfId="2" applyFont="1" applyFill="1" applyBorder="1" applyAlignment="1" applyProtection="1">
      <alignment horizontal="center" vertical="center" shrinkToFit="1"/>
      <protection locked="0"/>
    </xf>
    <xf numFmtId="38" fontId="2" fillId="4" borderId="6" xfId="2" applyFont="1" applyFill="1" applyBorder="1" applyAlignment="1" applyProtection="1">
      <alignment horizontal="center" vertical="center" shrinkToFit="1"/>
      <protection locked="0"/>
    </xf>
    <xf numFmtId="0" fontId="2" fillId="0" borderId="7" xfId="7" quotePrefix="1" applyFont="1" applyBorder="1" applyAlignment="1">
      <alignment horizontal="center" vertical="center" shrinkToFit="1"/>
    </xf>
    <xf numFmtId="0" fontId="2" fillId="0" borderId="8" xfId="7" applyFont="1" applyBorder="1" applyAlignment="1">
      <alignment horizontal="center" vertical="center" wrapText="1"/>
    </xf>
    <xf numFmtId="38" fontId="2" fillId="0" borderId="0" xfId="2" applyFont="1" applyFill="1" applyBorder="1" applyAlignment="1">
      <alignment horizontal="right" vertical="center"/>
    </xf>
    <xf numFmtId="0" fontId="22" fillId="0" borderId="0" xfId="0" applyFont="1">
      <alignment vertical="center"/>
    </xf>
    <xf numFmtId="0" fontId="22" fillId="0" borderId="0" xfId="0" applyFont="1" applyProtection="1">
      <alignment vertical="center"/>
      <protection locked="0"/>
    </xf>
    <xf numFmtId="0" fontId="22" fillId="0" borderId="0" xfId="0" quotePrefix="1" applyFont="1">
      <alignment vertical="center"/>
    </xf>
    <xf numFmtId="0" fontId="17" fillId="0" borderId="0" xfId="7" applyFont="1" applyAlignment="1">
      <alignment vertical="center"/>
    </xf>
    <xf numFmtId="0" fontId="22" fillId="0" borderId="0" xfId="7" applyFont="1">
      <alignment vertical="center"/>
    </xf>
    <xf numFmtId="0" fontId="22" fillId="0" borderId="0" xfId="0" applyFont="1" applyFill="1">
      <alignment vertical="center"/>
    </xf>
    <xf numFmtId="0" fontId="4" fillId="0" borderId="0" xfId="7" applyFont="1" applyBorder="1" applyAlignment="1">
      <alignment horizontal="center" vertical="center"/>
    </xf>
    <xf numFmtId="0" fontId="22" fillId="0" borderId="0" xfId="7" applyFont="1" applyAlignment="1">
      <alignment vertical="center"/>
    </xf>
    <xf numFmtId="0" fontId="22" fillId="0" borderId="0" xfId="0" applyFont="1" applyAlignment="1">
      <alignment vertical="center"/>
    </xf>
    <xf numFmtId="176" fontId="2" fillId="0" borderId="9" xfId="1" quotePrefix="1" applyNumberFormat="1" applyFont="1" applyFill="1" applyBorder="1" applyAlignment="1" applyProtection="1">
      <alignment horizontal="center" vertical="center" shrinkToFit="1"/>
    </xf>
    <xf numFmtId="176" fontId="2" fillId="0" borderId="10" xfId="1" quotePrefix="1" applyNumberFormat="1" applyFont="1" applyFill="1" applyBorder="1" applyAlignment="1" applyProtection="1">
      <alignment horizontal="center" vertical="center" shrinkToFit="1"/>
    </xf>
    <xf numFmtId="0" fontId="2" fillId="0" borderId="3" xfId="7" quotePrefix="1" applyFont="1" applyFill="1" applyBorder="1" applyAlignment="1" applyProtection="1">
      <alignment horizontal="center" vertical="center" shrinkToFit="1"/>
    </xf>
    <xf numFmtId="176" fontId="2" fillId="0" borderId="11" xfId="1" applyNumberFormat="1" applyFont="1" applyBorder="1" applyAlignment="1" applyProtection="1">
      <alignment vertical="center" shrinkToFit="1"/>
    </xf>
    <xf numFmtId="38" fontId="2" fillId="0" borderId="5" xfId="1" applyFont="1" applyFill="1" applyBorder="1" applyAlignment="1">
      <alignment vertical="center" shrinkToFit="1"/>
    </xf>
    <xf numFmtId="38" fontId="2" fillId="0" borderId="6" xfId="1" applyFont="1" applyFill="1" applyBorder="1" applyAlignment="1">
      <alignment vertical="center" shrinkToFit="1"/>
    </xf>
    <xf numFmtId="38" fontId="2" fillId="4" borderId="5" xfId="2" applyFont="1" applyFill="1" applyBorder="1" applyAlignment="1" applyProtection="1">
      <alignment vertical="center" shrinkToFit="1"/>
      <protection locked="0"/>
    </xf>
    <xf numFmtId="38" fontId="2" fillId="4" borderId="6" xfId="2" applyFont="1" applyFill="1" applyBorder="1" applyAlignment="1" applyProtection="1">
      <alignment vertical="center" shrinkToFit="1"/>
      <protection locked="0"/>
    </xf>
    <xf numFmtId="0" fontId="23" fillId="0" borderId="0" xfId="0" applyFont="1">
      <alignment vertical="center"/>
    </xf>
    <xf numFmtId="38" fontId="22" fillId="0" borderId="0" xfId="1" quotePrefix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" fillId="0" borderId="12" xfId="7" applyFont="1" applyBorder="1" applyAlignment="1">
      <alignment vertical="center"/>
    </xf>
    <xf numFmtId="176" fontId="2" fillId="3" borderId="9" xfId="1" applyNumberFormat="1" applyFont="1" applyFill="1" applyBorder="1" applyAlignment="1" applyProtection="1">
      <alignment vertical="center" shrinkToFit="1"/>
      <protection locked="0"/>
    </xf>
    <xf numFmtId="176" fontId="2" fillId="3" borderId="10" xfId="1" applyNumberFormat="1" applyFont="1" applyFill="1" applyBorder="1" applyAlignment="1" applyProtection="1">
      <alignment vertical="center" shrinkToFit="1"/>
      <protection locked="0"/>
    </xf>
    <xf numFmtId="0" fontId="2" fillId="3" borderId="3" xfId="7" applyFont="1" applyFill="1" applyBorder="1" applyAlignment="1" applyProtection="1">
      <alignment vertical="center" shrinkToFit="1"/>
      <protection locked="0"/>
    </xf>
    <xf numFmtId="0" fontId="2" fillId="3" borderId="11" xfId="7" applyFont="1" applyFill="1" applyBorder="1" applyAlignment="1" applyProtection="1">
      <alignment vertical="center" shrinkToFit="1"/>
      <protection locked="0"/>
    </xf>
    <xf numFmtId="176" fontId="2" fillId="0" borderId="11" xfId="1" applyNumberFormat="1" applyFont="1" applyFill="1" applyBorder="1" applyAlignment="1" applyProtection="1">
      <alignment vertical="center" shrinkToFit="1"/>
    </xf>
    <xf numFmtId="0" fontId="23" fillId="0" borderId="0" xfId="0" applyFont="1" applyAlignment="1">
      <alignment vertical="top" wrapText="1"/>
    </xf>
    <xf numFmtId="38" fontId="22" fillId="0" borderId="0" xfId="1" applyFont="1" applyAlignment="1">
      <alignment horizontal="center" vertical="center"/>
    </xf>
    <xf numFmtId="0" fontId="24" fillId="0" borderId="0" xfId="0" applyFont="1" applyAlignment="1">
      <alignment vertical="top" wrapText="1"/>
    </xf>
    <xf numFmtId="38" fontId="22" fillId="0" borderId="0" xfId="0" applyNumberFormat="1" applyFont="1">
      <alignment vertical="center"/>
    </xf>
    <xf numFmtId="176" fontId="2" fillId="0" borderId="13" xfId="1" quotePrefix="1" applyNumberFormat="1" applyFont="1" applyFill="1" applyBorder="1" applyAlignment="1" applyProtection="1">
      <alignment horizontal="center" vertical="center" shrinkToFit="1"/>
    </xf>
    <xf numFmtId="176" fontId="2" fillId="0" borderId="14" xfId="1" quotePrefix="1" applyNumberFormat="1" applyFont="1" applyFill="1" applyBorder="1" applyAlignment="1" applyProtection="1">
      <alignment horizontal="center" vertical="center" shrinkToFit="1"/>
    </xf>
    <xf numFmtId="0" fontId="2" fillId="0" borderId="15" xfId="7" quotePrefix="1" applyFont="1" applyFill="1" applyBorder="1" applyAlignment="1" applyProtection="1">
      <alignment horizontal="center" vertical="center" shrinkToFit="1"/>
    </xf>
    <xf numFmtId="176" fontId="2" fillId="0" borderId="16" xfId="1" applyNumberFormat="1" applyFont="1" applyBorder="1" applyAlignment="1" applyProtection="1">
      <alignment vertical="center" shrinkToFit="1"/>
    </xf>
    <xf numFmtId="38" fontId="2" fillId="0" borderId="4" xfId="1" applyFont="1" applyFill="1" applyBorder="1" applyAlignment="1">
      <alignment vertical="center" shrinkToFit="1"/>
    </xf>
    <xf numFmtId="38" fontId="2" fillId="4" borderId="4" xfId="2" applyFont="1" applyFill="1" applyBorder="1" applyAlignment="1">
      <alignment vertical="center" shrinkToFit="1"/>
    </xf>
    <xf numFmtId="38" fontId="2" fillId="4" borderId="17" xfId="2" applyFont="1" applyFill="1" applyBorder="1" applyAlignment="1">
      <alignment vertical="center" shrinkToFit="1"/>
    </xf>
    <xf numFmtId="0" fontId="23" fillId="0" borderId="0" xfId="7" applyFont="1" applyAlignment="1">
      <alignment vertical="center"/>
    </xf>
    <xf numFmtId="0" fontId="22" fillId="0" borderId="0" xfId="0" applyFont="1" applyFill="1" applyAlignment="1">
      <alignment horizontal="center" vertical="center"/>
    </xf>
    <xf numFmtId="38" fontId="2" fillId="0" borderId="0" xfId="1" quotePrefix="1" applyFont="1" applyBorder="1" applyAlignment="1">
      <alignment vertical="center" shrinkToFit="1"/>
    </xf>
    <xf numFmtId="0" fontId="2" fillId="2" borderId="18" xfId="7" applyFont="1" applyFill="1" applyBorder="1" applyAlignment="1" applyProtection="1">
      <alignment vertical="center" shrinkToFit="1"/>
      <protection locked="0"/>
    </xf>
    <xf numFmtId="0" fontId="2" fillId="0" borderId="19" xfId="7" applyFont="1" applyBorder="1" applyAlignment="1">
      <alignment vertical="center"/>
    </xf>
    <xf numFmtId="0" fontId="2" fillId="2" borderId="20" xfId="7" applyFont="1" applyFill="1" applyBorder="1" applyAlignment="1" applyProtection="1">
      <alignment vertical="center" shrinkToFit="1"/>
      <protection locked="0"/>
    </xf>
    <xf numFmtId="176" fontId="2" fillId="3" borderId="21" xfId="1" applyNumberFormat="1" applyFont="1" applyFill="1" applyBorder="1" applyAlignment="1" applyProtection="1">
      <alignment vertical="center" shrinkToFit="1"/>
      <protection locked="0"/>
    </xf>
    <xf numFmtId="176" fontId="2" fillId="3" borderId="22" xfId="1" applyNumberFormat="1" applyFont="1" applyFill="1" applyBorder="1" applyAlignment="1" applyProtection="1">
      <alignment vertical="center" shrinkToFit="1"/>
      <protection locked="0"/>
    </xf>
    <xf numFmtId="0" fontId="2" fillId="3" borderId="23" xfId="7" applyFont="1" applyFill="1" applyBorder="1" applyAlignment="1" applyProtection="1">
      <alignment vertical="center" shrinkToFit="1"/>
      <protection locked="0"/>
    </xf>
    <xf numFmtId="176" fontId="2" fillId="0" borderId="24" xfId="1" applyNumberFormat="1" applyFont="1" applyFill="1" applyBorder="1" applyAlignment="1" applyProtection="1">
      <alignment vertical="center" shrinkToFit="1"/>
    </xf>
    <xf numFmtId="0" fontId="2" fillId="0" borderId="0" xfId="7" applyFont="1" applyFill="1" applyBorder="1" applyAlignment="1">
      <alignment horizontal="center" vertical="center"/>
    </xf>
    <xf numFmtId="0" fontId="2" fillId="0" borderId="0" xfId="7" applyFont="1" applyFill="1" applyBorder="1" applyAlignment="1" applyProtection="1">
      <alignment vertical="center" shrinkToFit="1"/>
      <protection locked="0"/>
    </xf>
    <xf numFmtId="176" fontId="2" fillId="0" borderId="0" xfId="1" applyNumberFormat="1" applyFont="1" applyFill="1" applyBorder="1" applyAlignment="1" applyProtection="1">
      <alignment vertical="center" shrinkToFit="1"/>
      <protection locked="0"/>
    </xf>
    <xf numFmtId="176" fontId="2" fillId="0" borderId="0" xfId="1" applyNumberFormat="1" applyFont="1" applyFill="1" applyBorder="1" applyAlignment="1" applyProtection="1">
      <alignment vertical="center" shrinkToFit="1"/>
    </xf>
    <xf numFmtId="0" fontId="22" fillId="0" borderId="0" xfId="0" applyFont="1" applyAlignment="1">
      <alignment vertical="center" shrinkToFit="1"/>
    </xf>
    <xf numFmtId="176" fontId="2" fillId="0" borderId="3" xfId="1" applyNumberFormat="1" applyFont="1" applyFill="1" applyBorder="1" applyAlignment="1" applyProtection="1">
      <alignment vertical="center" shrinkToFit="1"/>
    </xf>
    <xf numFmtId="0" fontId="2" fillId="0" borderId="25" xfId="7" applyFont="1" applyBorder="1" applyAlignment="1">
      <alignment vertical="center"/>
    </xf>
    <xf numFmtId="0" fontId="2" fillId="3" borderId="26" xfId="7" applyFont="1" applyFill="1" applyBorder="1" applyAlignment="1" applyProtection="1">
      <alignment vertical="center" shrinkToFit="1"/>
      <protection locked="0"/>
    </xf>
    <xf numFmtId="176" fontId="2" fillId="0" borderId="27" xfId="1" applyNumberFormat="1" applyFont="1" applyFill="1" applyBorder="1" applyAlignment="1" applyProtection="1">
      <alignment vertical="center" shrinkToFit="1"/>
    </xf>
    <xf numFmtId="0" fontId="2" fillId="0" borderId="28" xfId="7" quotePrefix="1" applyFont="1" applyBorder="1" applyAlignment="1">
      <alignment horizontal="center" vertical="center"/>
    </xf>
    <xf numFmtId="0" fontId="2" fillId="0" borderId="29" xfId="7" quotePrefix="1" applyFont="1" applyBorder="1" applyAlignment="1">
      <alignment horizontal="center" vertical="center"/>
    </xf>
    <xf numFmtId="176" fontId="25" fillId="0" borderId="28" xfId="1" applyNumberFormat="1" applyFont="1" applyBorder="1" applyAlignment="1">
      <alignment vertical="center" shrinkToFit="1"/>
    </xf>
    <xf numFmtId="0" fontId="22" fillId="0" borderId="30" xfId="0" applyFont="1" applyBorder="1">
      <alignment vertical="center"/>
    </xf>
    <xf numFmtId="0" fontId="22" fillId="0" borderId="31" xfId="0" applyFont="1" applyBorder="1">
      <alignment vertical="center"/>
    </xf>
    <xf numFmtId="38" fontId="25" fillId="0" borderId="30" xfId="1" applyFont="1" applyBorder="1">
      <alignment vertical="center"/>
    </xf>
    <xf numFmtId="38" fontId="25" fillId="0" borderId="32" xfId="1" applyFont="1" applyBorder="1">
      <alignment vertical="center"/>
    </xf>
    <xf numFmtId="38" fontId="25" fillId="0" borderId="33" xfId="1" applyFont="1" applyBorder="1">
      <alignment vertical="center"/>
    </xf>
    <xf numFmtId="38" fontId="25" fillId="0" borderId="29" xfId="1" applyFont="1" applyBorder="1">
      <alignment vertical="center"/>
    </xf>
    <xf numFmtId="0" fontId="2" fillId="0" borderId="3" xfId="7" quotePrefix="1" applyFont="1" applyBorder="1" applyAlignment="1">
      <alignment horizontal="center" vertical="center"/>
    </xf>
    <xf numFmtId="0" fontId="2" fillId="0" borderId="11" xfId="7" quotePrefix="1" applyFont="1" applyBorder="1" applyAlignment="1">
      <alignment horizontal="center" vertical="center"/>
    </xf>
    <xf numFmtId="176" fontId="2" fillId="0" borderId="3" xfId="1" quotePrefix="1" applyNumberFormat="1" applyFont="1" applyBorder="1" applyAlignment="1">
      <alignment vertical="center" shrinkToFit="1"/>
    </xf>
    <xf numFmtId="38" fontId="2" fillId="0" borderId="9" xfId="2" applyFont="1" applyBorder="1">
      <alignment vertical="center"/>
    </xf>
    <xf numFmtId="38" fontId="2" fillId="0" borderId="1" xfId="2" applyFont="1" applyBorder="1">
      <alignment vertical="center"/>
    </xf>
    <xf numFmtId="38" fontId="2" fillId="0" borderId="9" xfId="1" applyFont="1" applyBorder="1" applyAlignment="1">
      <alignment vertical="center" shrinkToFit="1"/>
    </xf>
    <xf numFmtId="38" fontId="2" fillId="0" borderId="1" xfId="1" applyFont="1" applyBorder="1" applyAlignment="1">
      <alignment vertical="center" shrinkToFit="1"/>
    </xf>
    <xf numFmtId="176" fontId="2" fillId="0" borderId="27" xfId="1" quotePrefix="1" applyNumberFormat="1" applyFont="1" applyBorder="1" applyAlignment="1">
      <alignment vertical="center" shrinkToFit="1"/>
    </xf>
    <xf numFmtId="38" fontId="2" fillId="0" borderId="34" xfId="2" applyFont="1" applyBorder="1">
      <alignment vertical="center"/>
    </xf>
    <xf numFmtId="38" fontId="2" fillId="0" borderId="35" xfId="2" applyFont="1" applyBorder="1">
      <alignment vertical="center"/>
    </xf>
    <xf numFmtId="38" fontId="2" fillId="0" borderId="34" xfId="1" applyFont="1" applyBorder="1" applyAlignment="1">
      <alignment vertical="center" shrinkToFit="1"/>
    </xf>
    <xf numFmtId="38" fontId="2" fillId="0" borderId="35" xfId="1" applyFont="1" applyBorder="1" applyAlignment="1">
      <alignment vertical="center" shrinkToFit="1"/>
    </xf>
    <xf numFmtId="38" fontId="2" fillId="0" borderId="30" xfId="1" applyFont="1" applyBorder="1">
      <alignment vertical="center"/>
    </xf>
    <xf numFmtId="38" fontId="2" fillId="0" borderId="31" xfId="1" applyFont="1" applyBorder="1">
      <alignment vertical="center"/>
    </xf>
    <xf numFmtId="38" fontId="2" fillId="0" borderId="30" xfId="1" applyFont="1" applyBorder="1" applyAlignment="1">
      <alignment vertical="center" shrinkToFit="1"/>
    </xf>
    <xf numFmtId="38" fontId="2" fillId="0" borderId="31" xfId="1" applyFont="1" applyBorder="1" applyAlignment="1">
      <alignment vertical="center" shrinkToFit="1"/>
    </xf>
    <xf numFmtId="38" fontId="2" fillId="0" borderId="3" xfId="3" quotePrefix="1" applyFont="1" applyBorder="1" applyAlignment="1">
      <alignment vertical="center" shrinkToFit="1"/>
    </xf>
    <xf numFmtId="176" fontId="2" fillId="0" borderId="36" xfId="2" quotePrefix="1" applyNumberFormat="1" applyFont="1" applyFill="1" applyBorder="1" applyAlignment="1" applyProtection="1">
      <alignment horizontal="center" vertical="center" shrinkToFit="1"/>
    </xf>
    <xf numFmtId="176" fontId="2" fillId="0" borderId="37" xfId="2" quotePrefix="1" applyNumberFormat="1" applyFont="1" applyFill="1" applyBorder="1" applyAlignment="1" applyProtection="1">
      <alignment horizontal="center" vertical="center" shrinkToFit="1"/>
    </xf>
    <xf numFmtId="0" fontId="2" fillId="0" borderId="38" xfId="7" quotePrefix="1" applyFont="1" applyFill="1" applyBorder="1" applyAlignment="1" applyProtection="1">
      <alignment horizontal="center" vertical="center" shrinkToFit="1"/>
    </xf>
    <xf numFmtId="176" fontId="2" fillId="0" borderId="28" xfId="2" applyNumberFormat="1" applyFont="1" applyBorder="1" applyAlignment="1" applyProtection="1">
      <alignment vertical="center" shrinkToFit="1"/>
    </xf>
    <xf numFmtId="176" fontId="2" fillId="0" borderId="31" xfId="2" applyNumberFormat="1" applyFont="1" applyBorder="1" applyAlignment="1" applyProtection="1">
      <alignment vertical="center" shrinkToFit="1"/>
    </xf>
    <xf numFmtId="176" fontId="2" fillId="3" borderId="39" xfId="2" applyNumberFormat="1" applyFont="1" applyFill="1" applyBorder="1" applyAlignment="1" applyProtection="1">
      <alignment vertical="center" shrinkToFit="1"/>
      <protection locked="0"/>
    </xf>
    <xf numFmtId="176" fontId="2" fillId="3" borderId="40" xfId="2" applyNumberFormat="1" applyFont="1" applyFill="1" applyBorder="1" applyAlignment="1" applyProtection="1">
      <alignment vertical="center" shrinkToFit="1"/>
      <protection locked="0"/>
    </xf>
    <xf numFmtId="0" fontId="2" fillId="3" borderId="41" xfId="7" applyFont="1" applyFill="1" applyBorder="1" applyAlignment="1" applyProtection="1">
      <alignment vertical="center" shrinkToFit="1"/>
      <protection locked="0"/>
    </xf>
    <xf numFmtId="176" fontId="2" fillId="0" borderId="1" xfId="1" applyNumberFormat="1" applyFont="1" applyFill="1" applyBorder="1" applyAlignment="1" applyProtection="1">
      <alignment vertical="center" shrinkToFit="1"/>
    </xf>
    <xf numFmtId="176" fontId="2" fillId="3" borderId="9" xfId="2" applyNumberFormat="1" applyFont="1" applyFill="1" applyBorder="1" applyAlignment="1" applyProtection="1">
      <alignment vertical="center" shrinkToFit="1"/>
      <protection locked="0"/>
    </xf>
    <xf numFmtId="176" fontId="2" fillId="3" borderId="10" xfId="2" applyNumberFormat="1" applyFont="1" applyFill="1" applyBorder="1" applyAlignment="1" applyProtection="1">
      <alignment vertical="center" shrinkToFit="1"/>
      <protection locked="0"/>
    </xf>
    <xf numFmtId="176" fontId="2" fillId="0" borderId="39" xfId="2" quotePrefix="1" applyNumberFormat="1" applyFont="1" applyFill="1" applyBorder="1" applyAlignment="1" applyProtection="1">
      <alignment horizontal="center" vertical="center" shrinkToFit="1"/>
    </xf>
    <xf numFmtId="176" fontId="2" fillId="0" borderId="40" xfId="2" quotePrefix="1" applyNumberFormat="1" applyFont="1" applyFill="1" applyBorder="1" applyAlignment="1" applyProtection="1">
      <alignment horizontal="center" vertical="center" shrinkToFit="1"/>
    </xf>
    <xf numFmtId="0" fontId="2" fillId="0" borderId="41" xfId="7" quotePrefix="1" applyFont="1" applyFill="1" applyBorder="1" applyAlignment="1" applyProtection="1">
      <alignment horizontal="center" vertical="center" shrinkToFit="1"/>
    </xf>
    <xf numFmtId="0" fontId="2" fillId="0" borderId="12" xfId="7" quotePrefix="1" applyFont="1" applyFill="1" applyBorder="1" applyAlignment="1" applyProtection="1">
      <alignment horizontal="center" vertical="center" shrinkToFit="1"/>
    </xf>
    <xf numFmtId="176" fontId="2" fillId="0" borderId="42" xfId="2" applyNumberFormat="1" applyFont="1" applyBorder="1" applyAlignment="1" applyProtection="1">
      <alignment vertical="center" shrinkToFit="1"/>
    </xf>
    <xf numFmtId="176" fontId="2" fillId="0" borderId="43" xfId="2" applyNumberFormat="1" applyFont="1" applyBorder="1" applyAlignment="1" applyProtection="1">
      <alignment vertical="center" shrinkToFit="1"/>
    </xf>
    <xf numFmtId="176" fontId="2" fillId="0" borderId="44" xfId="1" quotePrefix="1" applyNumberFormat="1" applyFont="1" applyBorder="1" applyAlignment="1">
      <alignment vertical="center" shrinkToFit="1"/>
    </xf>
    <xf numFmtId="0" fontId="2" fillId="0" borderId="0" xfId="7" applyFont="1" applyBorder="1" applyAlignment="1">
      <alignment horizontal="center" vertical="center"/>
    </xf>
    <xf numFmtId="177" fontId="2" fillId="0" borderId="0" xfId="2" applyNumberFormat="1" applyFont="1" applyBorder="1" applyAlignment="1">
      <alignment horizontal="center" vertical="center"/>
    </xf>
    <xf numFmtId="0" fontId="22" fillId="0" borderId="0" xfId="7" applyFont="1" applyAlignment="1">
      <alignment horizontal="center" vertical="center"/>
    </xf>
    <xf numFmtId="0" fontId="22" fillId="0" borderId="0" xfId="7" quotePrefix="1" applyFont="1" applyBorder="1" applyAlignment="1">
      <alignment horizontal="center" vertical="center"/>
    </xf>
    <xf numFmtId="38" fontId="2" fillId="0" borderId="0" xfId="2" applyFont="1" applyBorder="1" applyAlignment="1">
      <alignment vertical="center"/>
    </xf>
    <xf numFmtId="0" fontId="26" fillId="0" borderId="0" xfId="0" applyFont="1">
      <alignment vertical="center"/>
    </xf>
    <xf numFmtId="38" fontId="25" fillId="0" borderId="3" xfId="3" applyFont="1" applyBorder="1">
      <alignment vertical="center"/>
    </xf>
    <xf numFmtId="0" fontId="19" fillId="4" borderId="45" xfId="7" applyFont="1" applyFill="1" applyBorder="1" applyAlignment="1" applyProtection="1">
      <alignment horizontal="center" vertical="center"/>
      <protection locked="0"/>
    </xf>
    <xf numFmtId="0" fontId="19" fillId="0" borderId="0" xfId="7" applyFont="1" applyBorder="1" applyAlignment="1">
      <alignment horizontal="right" vertical="center"/>
    </xf>
    <xf numFmtId="0" fontId="22" fillId="0" borderId="0" xfId="0" applyFont="1" applyAlignment="1">
      <alignment vertical="center" shrinkToFit="1"/>
    </xf>
    <xf numFmtId="0" fontId="22" fillId="0" borderId="0" xfId="7" quotePrefix="1" applyFont="1" applyBorder="1" applyAlignment="1">
      <alignment horizontal="center" vertical="center"/>
    </xf>
    <xf numFmtId="0" fontId="22" fillId="0" borderId="0" xfId="0" applyFont="1" applyBorder="1">
      <alignment vertical="center"/>
    </xf>
    <xf numFmtId="38" fontId="25" fillId="0" borderId="31" xfId="1" applyFont="1" applyBorder="1">
      <alignment vertical="center"/>
    </xf>
    <xf numFmtId="176" fontId="2" fillId="0" borderId="24" xfId="1" quotePrefix="1" applyNumberFormat="1" applyFont="1" applyBorder="1" applyAlignment="1">
      <alignment vertical="center" shrinkToFit="1"/>
    </xf>
    <xf numFmtId="176" fontId="2" fillId="4" borderId="5" xfId="2" applyNumberFormat="1" applyFont="1" applyFill="1" applyBorder="1" applyAlignment="1" applyProtection="1">
      <alignment vertical="center" shrinkToFit="1"/>
      <protection locked="0"/>
    </xf>
    <xf numFmtId="176" fontId="2" fillId="4" borderId="6" xfId="2" applyNumberFormat="1" applyFont="1" applyFill="1" applyBorder="1" applyAlignment="1" applyProtection="1">
      <alignment vertical="center" shrinkToFit="1"/>
      <protection locked="0"/>
    </xf>
    <xf numFmtId="176" fontId="2" fillId="4" borderId="4" xfId="2" applyNumberFormat="1" applyFont="1" applyFill="1" applyBorder="1" applyAlignment="1" applyProtection="1">
      <alignment vertical="center" shrinkToFit="1"/>
      <protection locked="0"/>
    </xf>
    <xf numFmtId="176" fontId="2" fillId="4" borderId="17" xfId="2" applyNumberFormat="1" applyFont="1" applyFill="1" applyBorder="1" applyAlignment="1" applyProtection="1">
      <alignment vertical="center" shrinkToFit="1"/>
      <protection locked="0"/>
    </xf>
    <xf numFmtId="0" fontId="2" fillId="0" borderId="21" xfId="7" applyFont="1" applyBorder="1" applyAlignment="1">
      <alignment horizontal="center" vertical="center" wrapText="1"/>
    </xf>
    <xf numFmtId="0" fontId="2" fillId="0" borderId="23" xfId="7" applyFont="1" applyBorder="1" applyAlignment="1">
      <alignment horizontal="center" vertical="center" wrapText="1"/>
    </xf>
    <xf numFmtId="0" fontId="2" fillId="0" borderId="44" xfId="7" applyFont="1" applyBorder="1" applyAlignment="1">
      <alignment horizontal="center" vertical="center" wrapText="1"/>
    </xf>
    <xf numFmtId="0" fontId="2" fillId="0" borderId="46" xfId="7" applyFont="1" applyBorder="1" applyAlignment="1">
      <alignment horizontal="center" vertical="center" wrapText="1"/>
    </xf>
    <xf numFmtId="0" fontId="2" fillId="0" borderId="24" xfId="7" applyFont="1" applyBorder="1" applyAlignment="1">
      <alignment horizontal="center" vertical="center" wrapText="1"/>
    </xf>
    <xf numFmtId="0" fontId="2" fillId="0" borderId="47" xfId="7" applyFont="1" applyBorder="1" applyAlignment="1">
      <alignment horizontal="center" vertical="center" wrapText="1"/>
    </xf>
    <xf numFmtId="0" fontId="2" fillId="0" borderId="8" xfId="7" applyFont="1" applyBorder="1" applyAlignment="1">
      <alignment horizontal="center" vertical="center" wrapText="1"/>
    </xf>
    <xf numFmtId="0" fontId="2" fillId="0" borderId="19" xfId="7" applyFont="1" applyBorder="1" applyAlignment="1">
      <alignment horizontal="center" vertical="center" wrapText="1"/>
    </xf>
    <xf numFmtId="0" fontId="2" fillId="0" borderId="78" xfId="7" applyFont="1" applyBorder="1" applyAlignment="1">
      <alignment horizontal="center" vertical="center" wrapText="1"/>
    </xf>
    <xf numFmtId="0" fontId="2" fillId="0" borderId="79" xfId="7" applyFont="1" applyBorder="1" applyAlignment="1">
      <alignment horizontal="center" vertical="center" wrapText="1"/>
    </xf>
    <xf numFmtId="9" fontId="17" fillId="0" borderId="0" xfId="8" applyFont="1" applyAlignment="1">
      <alignment vertical="center"/>
    </xf>
    <xf numFmtId="0" fontId="12" fillId="0" borderId="0" xfId="0" applyFont="1" applyFill="1" applyAlignment="1" applyProtection="1">
      <alignment horizontal="center" vertical="center"/>
    </xf>
    <xf numFmtId="0" fontId="2" fillId="0" borderId="46" xfId="7" applyFont="1" applyBorder="1" applyAlignment="1">
      <alignment horizontal="center" vertical="center"/>
    </xf>
    <xf numFmtId="0" fontId="2" fillId="0" borderId="47" xfId="7" applyFont="1" applyBorder="1" applyAlignment="1">
      <alignment horizontal="center" vertical="center"/>
    </xf>
    <xf numFmtId="0" fontId="2" fillId="0" borderId="48" xfId="7" applyFont="1" applyBorder="1" applyAlignment="1">
      <alignment horizontal="center" vertical="center"/>
    </xf>
    <xf numFmtId="177" fontId="2" fillId="0" borderId="49" xfId="2" applyNumberFormat="1" applyFont="1" applyBorder="1" applyAlignment="1">
      <alignment horizontal="center" vertical="center"/>
    </xf>
    <xf numFmtId="0" fontId="22" fillId="0" borderId="0" xfId="7" quotePrefix="1" applyFont="1" applyBorder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2" fillId="0" borderId="45" xfId="7" applyFont="1" applyBorder="1" applyAlignment="1">
      <alignment horizontal="center" vertical="center"/>
    </xf>
    <xf numFmtId="0" fontId="2" fillId="0" borderId="50" xfId="7" applyFont="1" applyBorder="1" applyAlignment="1">
      <alignment horizontal="center" vertical="center"/>
    </xf>
    <xf numFmtId="0" fontId="2" fillId="0" borderId="51" xfId="7" applyFont="1" applyBorder="1" applyAlignment="1">
      <alignment horizontal="center" vertical="center"/>
    </xf>
    <xf numFmtId="177" fontId="2" fillId="0" borderId="52" xfId="5" applyNumberFormat="1" applyFont="1" applyFill="1" applyBorder="1" applyAlignment="1" applyProtection="1">
      <alignment horizontal="center" vertical="center"/>
      <protection locked="0"/>
    </xf>
    <xf numFmtId="0" fontId="2" fillId="0" borderId="53" xfId="7" applyFont="1" applyBorder="1" applyAlignment="1">
      <alignment horizontal="center" vertical="center"/>
    </xf>
    <xf numFmtId="0" fontId="2" fillId="0" borderId="54" xfId="7" applyFont="1" applyBorder="1" applyAlignment="1">
      <alignment horizontal="center" vertical="center"/>
    </xf>
    <xf numFmtId="0" fontId="2" fillId="0" borderId="55" xfId="7" applyFont="1" applyBorder="1" applyAlignment="1">
      <alignment horizontal="center" vertical="center"/>
    </xf>
    <xf numFmtId="176" fontId="2" fillId="0" borderId="56" xfId="2" quotePrefix="1" applyNumberFormat="1" applyFont="1" applyBorder="1" applyAlignment="1">
      <alignment horizontal="center" vertical="center"/>
    </xf>
    <xf numFmtId="176" fontId="2" fillId="0" borderId="56" xfId="2" applyNumberFormat="1" applyFont="1" applyBorder="1" applyAlignment="1">
      <alignment horizontal="center" vertical="center"/>
    </xf>
    <xf numFmtId="0" fontId="27" fillId="0" borderId="0" xfId="0" applyFont="1" applyAlignment="1">
      <alignment vertical="center" wrapText="1"/>
    </xf>
    <xf numFmtId="0" fontId="2" fillId="0" borderId="59" xfId="7" applyFont="1" applyBorder="1" applyAlignment="1">
      <alignment vertical="center"/>
    </xf>
    <xf numFmtId="0" fontId="2" fillId="0" borderId="60" xfId="7" applyFont="1" applyBorder="1" applyAlignment="1">
      <alignment vertical="center"/>
    </xf>
    <xf numFmtId="0" fontId="2" fillId="0" borderId="61" xfId="7" applyFont="1" applyBorder="1" applyAlignment="1">
      <alignment vertical="center"/>
    </xf>
    <xf numFmtId="38" fontId="2" fillId="0" borderId="62" xfId="2" applyFont="1" applyBorder="1" applyAlignment="1">
      <alignment horizontal="center" vertical="center"/>
    </xf>
    <xf numFmtId="38" fontId="2" fillId="0" borderId="61" xfId="2" applyFont="1" applyBorder="1" applyAlignment="1">
      <alignment horizontal="center" vertical="center"/>
    </xf>
    <xf numFmtId="0" fontId="2" fillId="0" borderId="36" xfId="7" applyFont="1" applyBorder="1" applyAlignment="1">
      <alignment horizontal="center" vertical="center" textRotation="255"/>
    </xf>
    <xf numFmtId="0" fontId="2" fillId="0" borderId="63" xfId="7" applyFont="1" applyBorder="1" applyAlignment="1">
      <alignment horizontal="center" vertical="center" textRotation="255"/>
    </xf>
    <xf numFmtId="0" fontId="2" fillId="0" borderId="64" xfId="7" applyFont="1" applyBorder="1" applyAlignment="1">
      <alignment horizontal="center" vertical="center" textRotation="255"/>
    </xf>
    <xf numFmtId="0" fontId="2" fillId="2" borderId="65" xfId="7" applyFont="1" applyFill="1" applyBorder="1" applyAlignment="1" applyProtection="1">
      <alignment vertical="center"/>
      <protection locked="0"/>
    </xf>
    <xf numFmtId="0" fontId="2" fillId="2" borderId="66" xfId="7" applyFont="1" applyFill="1" applyBorder="1" applyAlignment="1" applyProtection="1">
      <alignment vertical="center"/>
      <protection locked="0"/>
    </xf>
    <xf numFmtId="38" fontId="2" fillId="0" borderId="67" xfId="2" applyFont="1" applyBorder="1" applyAlignment="1">
      <alignment horizontal="center" vertical="center"/>
    </xf>
    <xf numFmtId="38" fontId="2" fillId="0" borderId="68" xfId="2" applyFont="1" applyBorder="1" applyAlignment="1">
      <alignment horizontal="center" vertical="center"/>
    </xf>
    <xf numFmtId="38" fontId="2" fillId="0" borderId="69" xfId="2" applyFont="1" applyBorder="1" applyAlignment="1">
      <alignment horizontal="center" vertical="center"/>
    </xf>
    <xf numFmtId="38" fontId="2" fillId="0" borderId="70" xfId="2" applyFont="1" applyBorder="1" applyAlignment="1">
      <alignment horizontal="center" vertical="center"/>
    </xf>
    <xf numFmtId="38" fontId="2" fillId="0" borderId="71" xfId="2" applyFont="1" applyBorder="1" applyAlignment="1">
      <alignment horizontal="center" vertical="center"/>
    </xf>
    <xf numFmtId="38" fontId="2" fillId="0" borderId="72" xfId="2" applyFont="1" applyBorder="1" applyAlignment="1">
      <alignment horizontal="center" vertical="center"/>
    </xf>
    <xf numFmtId="38" fontId="2" fillId="0" borderId="73" xfId="2" applyFont="1" applyBorder="1" applyAlignment="1">
      <alignment horizontal="center" vertical="center"/>
    </xf>
    <xf numFmtId="38" fontId="2" fillId="0" borderId="74" xfId="2" applyFont="1" applyBorder="1" applyAlignment="1">
      <alignment horizontal="center" vertical="center"/>
    </xf>
    <xf numFmtId="38" fontId="2" fillId="0" borderId="75" xfId="2" applyFont="1" applyBorder="1" applyAlignment="1">
      <alignment horizontal="center" vertical="center"/>
    </xf>
    <xf numFmtId="0" fontId="2" fillId="0" borderId="2" xfId="7" applyFont="1" applyFill="1" applyBorder="1" applyAlignment="1" applyProtection="1">
      <alignment horizontal="center" vertical="center"/>
    </xf>
    <xf numFmtId="0" fontId="2" fillId="0" borderId="76" xfId="7" applyFont="1" applyFill="1" applyBorder="1" applyAlignment="1" applyProtection="1">
      <alignment horizontal="center" vertical="center"/>
    </xf>
    <xf numFmtId="0" fontId="2" fillId="2" borderId="26" xfId="7" applyFont="1" applyFill="1" applyBorder="1" applyAlignment="1" applyProtection="1">
      <alignment vertical="center"/>
      <protection locked="0"/>
    </xf>
    <xf numFmtId="0" fontId="2" fillId="2" borderId="77" xfId="7" applyFont="1" applyFill="1" applyBorder="1" applyAlignment="1" applyProtection="1">
      <alignment vertical="center"/>
      <protection locked="0"/>
    </xf>
    <xf numFmtId="0" fontId="2" fillId="0" borderId="7" xfId="7" applyFont="1" applyBorder="1" applyAlignment="1">
      <alignment horizontal="left" vertical="center"/>
    </xf>
    <xf numFmtId="0" fontId="2" fillId="0" borderId="20" xfId="7" applyFont="1" applyBorder="1" applyAlignment="1">
      <alignment horizontal="left" vertical="center"/>
    </xf>
    <xf numFmtId="0" fontId="2" fillId="0" borderId="57" xfId="7" quotePrefix="1" applyFont="1" applyBorder="1" applyAlignment="1">
      <alignment horizontal="center" vertical="center" shrinkToFit="1"/>
    </xf>
    <xf numFmtId="0" fontId="2" fillId="0" borderId="7" xfId="7" quotePrefix="1" applyFont="1" applyBorder="1" applyAlignment="1">
      <alignment horizontal="center" vertical="center" shrinkToFit="1"/>
    </xf>
    <xf numFmtId="0" fontId="2" fillId="0" borderId="4" xfId="7" quotePrefix="1" applyFont="1" applyBorder="1" applyAlignment="1">
      <alignment horizontal="center" vertical="center" shrinkToFit="1"/>
    </xf>
    <xf numFmtId="177" fontId="2" fillId="0" borderId="58" xfId="2" applyNumberFormat="1" applyFont="1" applyBorder="1" applyAlignment="1">
      <alignment horizontal="center" vertical="center"/>
    </xf>
    <xf numFmtId="0" fontId="2" fillId="0" borderId="53" xfId="7" applyFont="1" applyBorder="1" applyAlignment="1">
      <alignment horizontal="center" vertical="center" wrapText="1"/>
    </xf>
    <xf numFmtId="0" fontId="2" fillId="0" borderId="55" xfId="7" applyFont="1" applyBorder="1" applyAlignment="1">
      <alignment horizontal="center" vertical="center" wrapText="1"/>
    </xf>
    <xf numFmtId="0" fontId="2" fillId="0" borderId="100" xfId="7" applyFont="1" applyBorder="1" applyAlignment="1">
      <alignment horizontal="center" vertical="center" wrapText="1"/>
    </xf>
    <xf numFmtId="0" fontId="2" fillId="0" borderId="101" xfId="7" applyFont="1" applyBorder="1" applyAlignment="1">
      <alignment horizontal="center" vertical="center" wrapText="1"/>
    </xf>
    <xf numFmtId="0" fontId="2" fillId="0" borderId="102" xfId="7" applyFont="1" applyBorder="1" applyAlignment="1">
      <alignment horizontal="center" vertical="center" wrapText="1"/>
    </xf>
    <xf numFmtId="0" fontId="2" fillId="0" borderId="103" xfId="7" applyFont="1" applyBorder="1" applyAlignment="1">
      <alignment horizontal="center" vertical="center" wrapText="1"/>
    </xf>
    <xf numFmtId="0" fontId="2" fillId="0" borderId="13" xfId="7" applyFont="1" applyBorder="1" applyAlignment="1">
      <alignment horizontal="center" vertical="center" textRotation="255"/>
    </xf>
    <xf numFmtId="0" fontId="2" fillId="0" borderId="80" xfId="7" applyFont="1" applyBorder="1" applyAlignment="1">
      <alignment horizontal="center" vertical="center" textRotation="255"/>
    </xf>
    <xf numFmtId="0" fontId="22" fillId="0" borderId="81" xfId="0" applyFont="1" applyBorder="1" applyAlignment="1">
      <alignment horizontal="center" vertical="center"/>
    </xf>
    <xf numFmtId="0" fontId="22" fillId="0" borderId="82" xfId="0" applyFont="1" applyBorder="1" applyAlignment="1">
      <alignment horizontal="center" vertical="center"/>
    </xf>
    <xf numFmtId="0" fontId="22" fillId="0" borderId="83" xfId="0" applyFont="1" applyBorder="1" applyAlignment="1">
      <alignment horizontal="center" vertical="center"/>
    </xf>
    <xf numFmtId="0" fontId="22" fillId="0" borderId="70" xfId="0" applyFont="1" applyBorder="1" applyAlignment="1">
      <alignment horizontal="center" vertical="center"/>
    </xf>
    <xf numFmtId="0" fontId="22" fillId="0" borderId="71" xfId="0" applyFont="1" applyBorder="1" applyAlignment="1">
      <alignment horizontal="center" vertical="center"/>
    </xf>
    <xf numFmtId="0" fontId="22" fillId="0" borderId="72" xfId="0" applyFont="1" applyBorder="1" applyAlignment="1">
      <alignment horizontal="center" vertical="center"/>
    </xf>
    <xf numFmtId="0" fontId="22" fillId="0" borderId="84" xfId="0" applyFont="1" applyBorder="1" applyAlignment="1">
      <alignment horizontal="center" vertical="center"/>
    </xf>
    <xf numFmtId="0" fontId="22" fillId="0" borderId="85" xfId="0" applyFont="1" applyBorder="1" applyAlignment="1">
      <alignment horizontal="center" vertical="center"/>
    </xf>
    <xf numFmtId="0" fontId="22" fillId="0" borderId="86" xfId="0" applyFont="1" applyBorder="1" applyAlignment="1">
      <alignment horizontal="center" vertical="center"/>
    </xf>
    <xf numFmtId="0" fontId="2" fillId="0" borderId="65" xfId="7" applyFont="1" applyBorder="1" applyAlignment="1">
      <alignment vertical="center" wrapText="1"/>
    </xf>
    <xf numFmtId="0" fontId="2" fillId="0" borderId="37" xfId="7" applyFont="1" applyBorder="1" applyAlignment="1">
      <alignment vertical="center" wrapText="1"/>
    </xf>
    <xf numFmtId="0" fontId="2" fillId="0" borderId="65" xfId="7" applyFont="1" applyBorder="1" applyAlignment="1">
      <alignment vertical="top" wrapText="1"/>
    </xf>
    <xf numFmtId="0" fontId="2" fillId="0" borderId="87" xfId="7" applyFont="1" applyBorder="1" applyAlignment="1">
      <alignment vertical="top" wrapText="1"/>
    </xf>
    <xf numFmtId="0" fontId="2" fillId="0" borderId="66" xfId="7" applyFont="1" applyBorder="1" applyAlignment="1">
      <alignment vertical="top" wrapText="1"/>
    </xf>
    <xf numFmtId="38" fontId="2" fillId="0" borderId="33" xfId="2" applyFont="1" applyBorder="1" applyAlignment="1">
      <alignment horizontal="center" vertical="center"/>
    </xf>
    <xf numFmtId="38" fontId="2" fillId="0" borderId="88" xfId="2" applyFont="1" applyBorder="1" applyAlignment="1">
      <alignment horizontal="center" vertical="center"/>
    </xf>
    <xf numFmtId="0" fontId="2" fillId="0" borderId="2" xfId="7" applyFont="1" applyBorder="1" applyAlignment="1">
      <alignment vertical="center" wrapText="1"/>
    </xf>
    <xf numFmtId="0" fontId="2" fillId="0" borderId="11" xfId="7" applyFont="1" applyBorder="1" applyAlignment="1">
      <alignment vertical="center"/>
    </xf>
    <xf numFmtId="0" fontId="2" fillId="0" borderId="89" xfId="7" applyFont="1" applyBorder="1" applyAlignment="1">
      <alignment vertical="center"/>
    </xf>
    <xf numFmtId="0" fontId="2" fillId="0" borderId="90" xfId="7" applyFont="1" applyBorder="1" applyAlignment="1">
      <alignment vertical="center"/>
    </xf>
    <xf numFmtId="38" fontId="2" fillId="0" borderId="91" xfId="2" applyFont="1" applyBorder="1" applyAlignment="1">
      <alignment horizontal="center" vertical="center"/>
    </xf>
    <xf numFmtId="38" fontId="2" fillId="0" borderId="90" xfId="2" applyFont="1" applyBorder="1" applyAlignment="1">
      <alignment horizontal="center" vertical="center"/>
    </xf>
    <xf numFmtId="0" fontId="2" fillId="0" borderId="54" xfId="7" applyFont="1" applyBorder="1" applyAlignment="1">
      <alignment horizontal="center" vertical="center" wrapText="1"/>
    </xf>
    <xf numFmtId="0" fontId="2" fillId="0" borderId="0" xfId="7" applyFont="1" applyBorder="1" applyAlignment="1">
      <alignment horizontal="center" vertical="center" wrapText="1"/>
    </xf>
    <xf numFmtId="0" fontId="2" fillId="0" borderId="46" xfId="7" applyFont="1" applyBorder="1" applyAlignment="1">
      <alignment horizontal="center" vertical="center" wrapText="1"/>
    </xf>
    <xf numFmtId="0" fontId="2" fillId="0" borderId="47" xfId="7" applyFont="1" applyBorder="1" applyAlignment="1">
      <alignment horizontal="center" vertical="center" wrapText="1"/>
    </xf>
    <xf numFmtId="0" fontId="2" fillId="0" borderId="48" xfId="7" applyFont="1" applyBorder="1" applyAlignment="1">
      <alignment horizontal="center" vertical="center" wrapText="1"/>
    </xf>
    <xf numFmtId="0" fontId="2" fillId="0" borderId="92" xfId="7" applyFont="1" applyBorder="1" applyAlignment="1">
      <alignment horizontal="center" vertical="center" wrapText="1"/>
    </xf>
    <xf numFmtId="0" fontId="2" fillId="0" borderId="93" xfId="7" applyFont="1" applyBorder="1" applyAlignment="1">
      <alignment horizontal="center" vertical="center" wrapText="1"/>
    </xf>
    <xf numFmtId="0" fontId="2" fillId="0" borderId="8" xfId="7" applyFont="1" applyBorder="1" applyAlignment="1">
      <alignment horizontal="center" vertical="center" wrapText="1"/>
    </xf>
    <xf numFmtId="0" fontId="2" fillId="0" borderId="91" xfId="7" applyFont="1" applyBorder="1" applyAlignment="1">
      <alignment horizontal="center" vertical="center" wrapText="1"/>
    </xf>
    <xf numFmtId="0" fontId="2" fillId="0" borderId="10" xfId="7" applyFont="1" applyBorder="1" applyAlignment="1">
      <alignment horizontal="center" vertical="center" wrapText="1"/>
    </xf>
    <xf numFmtId="0" fontId="2" fillId="0" borderId="11" xfId="7" applyFont="1" applyBorder="1" applyAlignment="1">
      <alignment horizontal="center" vertical="center" wrapText="1"/>
    </xf>
    <xf numFmtId="0" fontId="2" fillId="0" borderId="90" xfId="7" applyFont="1" applyBorder="1" applyAlignment="1">
      <alignment horizontal="center" vertical="center" wrapText="1"/>
    </xf>
    <xf numFmtId="0" fontId="2" fillId="2" borderId="26" xfId="7" applyFont="1" applyFill="1" applyBorder="1" applyAlignment="1" applyProtection="1">
      <alignment vertical="center" shrinkToFit="1"/>
    </xf>
    <xf numFmtId="0" fontId="2" fillId="2" borderId="77" xfId="7" applyFont="1" applyFill="1" applyBorder="1" applyAlignment="1" applyProtection="1">
      <alignment vertical="center" shrinkToFit="1"/>
    </xf>
    <xf numFmtId="38" fontId="2" fillId="0" borderId="0" xfId="2" applyFont="1" applyFill="1" applyBorder="1" applyAlignment="1">
      <alignment horizontal="right" vertical="center"/>
    </xf>
    <xf numFmtId="0" fontId="22" fillId="0" borderId="0" xfId="0" applyFont="1" applyAlignment="1">
      <alignment vertical="center" shrinkToFit="1"/>
    </xf>
    <xf numFmtId="0" fontId="4" fillId="0" borderId="0" xfId="7" applyFont="1" applyBorder="1" applyAlignment="1">
      <alignment horizontal="center" vertical="center"/>
    </xf>
    <xf numFmtId="38" fontId="2" fillId="0" borderId="94" xfId="2" applyFont="1" applyFill="1" applyBorder="1" applyAlignment="1">
      <alignment horizontal="center" vertical="center" shrinkToFit="1"/>
    </xf>
    <xf numFmtId="38" fontId="2" fillId="0" borderId="95" xfId="2" applyFont="1" applyFill="1" applyBorder="1" applyAlignment="1">
      <alignment horizontal="center" vertical="center" shrinkToFit="1"/>
    </xf>
    <xf numFmtId="38" fontId="2" fillId="0" borderId="96" xfId="2" applyFont="1" applyFill="1" applyBorder="1" applyAlignment="1">
      <alignment horizontal="center" vertical="center" shrinkToFit="1"/>
    </xf>
    <xf numFmtId="38" fontId="2" fillId="0" borderId="70" xfId="2" applyFont="1" applyFill="1" applyBorder="1" applyAlignment="1">
      <alignment horizontal="center" vertical="center" shrinkToFit="1"/>
    </xf>
    <xf numFmtId="38" fontId="2" fillId="0" borderId="71" xfId="2" applyFont="1" applyFill="1" applyBorder="1" applyAlignment="1">
      <alignment horizontal="center" vertical="center" shrinkToFit="1"/>
    </xf>
    <xf numFmtId="38" fontId="2" fillId="0" borderId="72" xfId="2" applyFont="1" applyFill="1" applyBorder="1" applyAlignment="1">
      <alignment horizontal="center" vertical="center" shrinkToFit="1"/>
    </xf>
    <xf numFmtId="38" fontId="2" fillId="0" borderId="73" xfId="2" applyFont="1" applyFill="1" applyBorder="1" applyAlignment="1">
      <alignment horizontal="center" vertical="center" shrinkToFit="1"/>
    </xf>
    <xf numFmtId="38" fontId="2" fillId="0" borderId="74" xfId="2" applyFont="1" applyFill="1" applyBorder="1" applyAlignment="1">
      <alignment horizontal="center" vertical="center" shrinkToFit="1"/>
    </xf>
    <xf numFmtId="38" fontId="2" fillId="0" borderId="75" xfId="2" applyFont="1" applyFill="1" applyBorder="1" applyAlignment="1">
      <alignment horizontal="center" vertical="center" shrinkToFit="1"/>
    </xf>
    <xf numFmtId="0" fontId="2" fillId="2" borderId="97" xfId="7" applyFont="1" applyFill="1" applyBorder="1" applyAlignment="1" applyProtection="1">
      <alignment vertical="center" shrinkToFit="1"/>
    </xf>
    <xf numFmtId="0" fontId="2" fillId="2" borderId="55" xfId="7" applyFont="1" applyFill="1" applyBorder="1" applyAlignment="1" applyProtection="1">
      <alignment vertical="center" shrinkToFit="1"/>
    </xf>
    <xf numFmtId="0" fontId="22" fillId="0" borderId="94" xfId="0" applyFont="1" applyBorder="1" applyAlignment="1">
      <alignment horizontal="center" vertical="center"/>
    </xf>
    <xf numFmtId="0" fontId="22" fillId="0" borderId="95" xfId="0" applyFont="1" applyBorder="1" applyAlignment="1">
      <alignment horizontal="center" vertical="center"/>
    </xf>
    <xf numFmtId="0" fontId="22" fillId="0" borderId="96" xfId="0" applyFont="1" applyBorder="1" applyAlignment="1">
      <alignment horizontal="center" vertical="center"/>
    </xf>
    <xf numFmtId="0" fontId="22" fillId="0" borderId="73" xfId="0" applyFont="1" applyBorder="1" applyAlignment="1">
      <alignment horizontal="center" vertical="center"/>
    </xf>
    <xf numFmtId="0" fontId="22" fillId="0" borderId="74" xfId="0" applyFont="1" applyBorder="1" applyAlignment="1">
      <alignment horizontal="center" vertical="center"/>
    </xf>
    <xf numFmtId="0" fontId="22" fillId="0" borderId="75" xfId="0" applyFont="1" applyBorder="1" applyAlignment="1">
      <alignment horizontal="center" vertical="center"/>
    </xf>
    <xf numFmtId="0" fontId="18" fillId="5" borderId="0" xfId="7" applyFont="1" applyFill="1" applyAlignment="1" applyProtection="1">
      <alignment vertical="center" shrinkToFit="1"/>
      <protection locked="0"/>
    </xf>
    <xf numFmtId="0" fontId="19" fillId="0" borderId="50" xfId="7" applyFont="1" applyBorder="1" applyAlignment="1">
      <alignment vertical="center" shrinkToFit="1"/>
    </xf>
    <xf numFmtId="0" fontId="19" fillId="0" borderId="51" xfId="7" applyFont="1" applyBorder="1" applyAlignment="1">
      <alignment vertical="center" shrinkToFit="1"/>
    </xf>
    <xf numFmtId="0" fontId="19" fillId="0" borderId="50" xfId="7" applyFont="1" applyBorder="1" applyAlignment="1">
      <alignment vertical="center"/>
    </xf>
    <xf numFmtId="0" fontId="19" fillId="0" borderId="51" xfId="7" applyFont="1" applyBorder="1" applyAlignment="1">
      <alignment vertical="center"/>
    </xf>
    <xf numFmtId="0" fontId="19" fillId="0" borderId="0" xfId="7" applyFont="1" applyBorder="1" applyAlignment="1">
      <alignment horizontal="center" vertical="center"/>
    </xf>
    <xf numFmtId="0" fontId="2" fillId="0" borderId="5" xfId="7" applyFont="1" applyBorder="1" applyAlignment="1">
      <alignment horizontal="center" vertical="center" wrapText="1"/>
    </xf>
    <xf numFmtId="0" fontId="2" fillId="0" borderId="98" xfId="7" applyFont="1" applyBorder="1" applyAlignment="1">
      <alignment horizontal="center" vertical="center" wrapText="1"/>
    </xf>
    <xf numFmtId="0" fontId="2" fillId="0" borderId="6" xfId="7" applyFont="1" applyBorder="1" applyAlignment="1">
      <alignment horizontal="center" vertical="center" wrapText="1"/>
    </xf>
    <xf numFmtId="0" fontId="2" fillId="0" borderId="63" xfId="7" applyFont="1" applyBorder="1" applyAlignment="1">
      <alignment horizontal="center" vertical="center" wrapText="1"/>
    </xf>
    <xf numFmtId="0" fontId="2" fillId="0" borderId="12" xfId="7" applyFont="1" applyBorder="1" applyAlignment="1">
      <alignment horizontal="center" vertical="center" wrapText="1"/>
    </xf>
    <xf numFmtId="0" fontId="2" fillId="0" borderId="99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center" vertical="center" wrapText="1"/>
    </xf>
    <xf numFmtId="0" fontId="2" fillId="0" borderId="23" xfId="7" applyFont="1" applyBorder="1" applyAlignment="1">
      <alignment horizontal="center" vertical="center" wrapText="1"/>
    </xf>
    <xf numFmtId="0" fontId="2" fillId="0" borderId="44" xfId="7" applyFont="1" applyBorder="1" applyAlignment="1">
      <alignment horizontal="center" vertical="center" wrapText="1"/>
    </xf>
  </cellXfs>
  <cellStyles count="9">
    <cellStyle name="パーセント" xfId="8" builtinId="5"/>
    <cellStyle name="桁区切り" xfId="1" builtinId="6"/>
    <cellStyle name="桁区切り 2" xfId="2"/>
    <cellStyle name="桁区切り 2 2" xfId="3"/>
    <cellStyle name="桁区切り 3" xfId="4"/>
    <cellStyle name="通貨 2" xfId="5"/>
    <cellStyle name="通貨 2 2" xfId="6"/>
    <cellStyle name="標準" xfId="0" builtinId="0"/>
    <cellStyle name="標準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showGridLines="0" view="pageBreakPreview" zoomScaleNormal="100" zoomScaleSheetLayoutView="100" workbookViewId="0">
      <selection activeCell="A3" sqref="A3"/>
    </sheetView>
  </sheetViews>
  <sheetFormatPr defaultRowHeight="14.25" x14ac:dyDescent="0.15"/>
  <cols>
    <col min="1" max="1" width="3.875" style="1" customWidth="1"/>
    <col min="2" max="2" width="4.5" style="1" customWidth="1"/>
    <col min="3" max="9" width="9" style="1"/>
    <col min="10" max="10" width="14.25" style="1" customWidth="1"/>
    <col min="11" max="16384" width="9" style="1"/>
  </cols>
  <sheetData>
    <row r="1" spans="1:15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8.75" x14ac:dyDescent="0.15">
      <c r="A2" s="146" t="s">
        <v>93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</row>
    <row r="3" spans="1:15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x14ac:dyDescent="0.15">
      <c r="A4" s="2" t="s">
        <v>24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x14ac:dyDescent="0.15">
      <c r="A5" s="2"/>
      <c r="B5" s="2" t="s">
        <v>89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x14ac:dyDescent="0.15">
      <c r="A7" s="2"/>
      <c r="B7" s="2" t="s">
        <v>90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x14ac:dyDescent="0.15">
      <c r="A9" s="2"/>
      <c r="B9" s="2" t="s">
        <v>91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5" x14ac:dyDescent="0.15">
      <c r="A10" s="2"/>
      <c r="B10" s="2" t="s">
        <v>65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5" x14ac:dyDescent="0.15">
      <c r="A11" s="2"/>
      <c r="B11" s="2" t="s">
        <v>92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 x14ac:dyDescent="0.15">
      <c r="A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x14ac:dyDescent="0.15">
      <c r="A15" s="2" t="s">
        <v>25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x14ac:dyDescent="0.15">
      <c r="A16" s="2"/>
      <c r="B16" s="2" t="s">
        <v>26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x14ac:dyDescent="0.15">
      <c r="A18" s="2"/>
      <c r="B18" s="2" t="s">
        <v>64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x14ac:dyDescent="0.15">
      <c r="A19" s="2"/>
      <c r="B19" s="2" t="s">
        <v>27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x14ac:dyDescent="0.15">
      <c r="A21" s="2"/>
      <c r="B21" s="2" t="s">
        <v>28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x14ac:dyDescent="0.1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x14ac:dyDescent="0.15">
      <c r="A23" s="2"/>
      <c r="B23" s="2" t="s">
        <v>29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x14ac:dyDescent="0.1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x14ac:dyDescent="0.15">
      <c r="A25" s="2"/>
      <c r="B25" s="2" t="s">
        <v>30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x14ac:dyDescent="0.15">
      <c r="A27" s="2"/>
      <c r="B27" s="2" t="s">
        <v>31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x14ac:dyDescent="0.15">
      <c r="A29" s="2"/>
      <c r="B29" s="2" t="s">
        <v>32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x14ac:dyDescent="0.15">
      <c r="A31" s="2"/>
      <c r="B31" s="2" t="s">
        <v>33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x14ac:dyDescent="0.15">
      <c r="A33" s="2"/>
      <c r="B33" s="2" t="s">
        <v>34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x14ac:dyDescent="0.15">
      <c r="A35" s="2"/>
      <c r="B35" s="2" t="s">
        <v>35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</sheetData>
  <sheetProtection password="A4DE" sheet="1" objects="1" scenarios="1"/>
  <mergeCells count="1">
    <mergeCell ref="A2:O2"/>
  </mergeCells>
  <phoneticPr fontId="8"/>
  <pageMargins left="0.70866141732283472" right="0.70866141732283472" top="0.94488188976377963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30"/>
  <sheetViews>
    <sheetView showGridLines="0" tabSelected="1" view="pageBreakPreview" zoomScale="90" zoomScaleNormal="100" zoomScaleSheetLayoutView="90" workbookViewId="0">
      <selection activeCell="C17" sqref="C17"/>
    </sheetView>
  </sheetViews>
  <sheetFormatPr defaultRowHeight="13.5" x14ac:dyDescent="0.15"/>
  <cols>
    <col min="1" max="2" width="4.75" style="17" customWidth="1"/>
    <col min="3" max="3" width="65.125" style="17" customWidth="1"/>
    <col min="4" max="5" width="11.75" style="17" customWidth="1"/>
    <col min="6" max="7" width="9.625" style="17" customWidth="1"/>
    <col min="8" max="9" width="12.5" style="17" customWidth="1"/>
    <col min="10" max="10" width="10.375" style="17" customWidth="1"/>
    <col min="11" max="11" width="9.625" style="17" customWidth="1"/>
    <col min="12" max="15" width="12.25" style="17" customWidth="1"/>
    <col min="16" max="16" width="4.5" style="17" customWidth="1"/>
    <col min="17" max="23" width="8.125" style="17" customWidth="1"/>
    <col min="24" max="16384" width="9" style="17"/>
  </cols>
  <sheetData>
    <row r="1" spans="1:28" x14ac:dyDescent="0.15">
      <c r="H1" s="17" t="s">
        <v>22</v>
      </c>
      <c r="J1" s="18">
        <v>8</v>
      </c>
      <c r="K1" s="18"/>
      <c r="L1" s="19" t="s">
        <v>23</v>
      </c>
      <c r="M1" s="19"/>
    </row>
    <row r="2" spans="1:28" x14ac:dyDescent="0.15">
      <c r="A2" s="3" t="s">
        <v>61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6"/>
      <c r="O2" s="6"/>
      <c r="P2" s="21"/>
      <c r="Q2" s="21"/>
      <c r="S2" s="22"/>
    </row>
    <row r="3" spans="1:28" x14ac:dyDescent="0.15">
      <c r="A3" s="3" t="s">
        <v>10</v>
      </c>
      <c r="B3" s="20"/>
      <c r="C3" s="257"/>
      <c r="D3" s="257"/>
      <c r="E3" s="257"/>
      <c r="F3" s="257"/>
      <c r="G3" s="11"/>
      <c r="H3" s="11"/>
      <c r="I3" s="11"/>
      <c r="J3" s="20"/>
      <c r="K3" s="20"/>
      <c r="L3" s="20" t="s">
        <v>97</v>
      </c>
      <c r="M3" s="145">
        <f>J1/100</f>
        <v>0.08</v>
      </c>
      <c r="N3" s="20"/>
      <c r="O3" s="20"/>
      <c r="P3" s="21"/>
      <c r="Q3" s="21"/>
      <c r="S3" s="22"/>
    </row>
    <row r="4" spans="1:28" ht="18.75" x14ac:dyDescent="0.15">
      <c r="A4" s="239" t="s">
        <v>66</v>
      </c>
      <c r="B4" s="239"/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"/>
      <c r="P4" s="21"/>
      <c r="Q4" s="21"/>
      <c r="S4" s="22"/>
    </row>
    <row r="5" spans="1:28" ht="9.75" customHeight="1" x14ac:dyDescent="0.1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1"/>
      <c r="Q5" s="21"/>
      <c r="S5" s="22"/>
    </row>
    <row r="6" spans="1:28" ht="18.75" x14ac:dyDescent="0.15">
      <c r="A6" s="23"/>
      <c r="B6" s="23"/>
      <c r="C6" s="125" t="s">
        <v>86</v>
      </c>
      <c r="D6" s="124"/>
      <c r="E6" s="258" t="s">
        <v>87</v>
      </c>
      <c r="F6" s="259"/>
      <c r="G6" s="124"/>
      <c r="H6" s="260" t="s">
        <v>88</v>
      </c>
      <c r="I6" s="261"/>
      <c r="J6" s="21"/>
      <c r="K6" s="21"/>
      <c r="M6" s="22"/>
    </row>
    <row r="7" spans="1:28" x14ac:dyDescent="0.15">
      <c r="A7" s="262"/>
      <c r="B7" s="262"/>
      <c r="C7" s="262"/>
      <c r="D7" s="262"/>
      <c r="E7" s="262"/>
      <c r="F7" s="262"/>
      <c r="G7" s="262"/>
      <c r="H7" s="262"/>
      <c r="I7" s="262"/>
      <c r="J7" s="21"/>
      <c r="K7" s="21"/>
      <c r="M7" s="22"/>
    </row>
    <row r="8" spans="1:28" ht="48" customHeight="1" x14ac:dyDescent="0.15">
      <c r="A8" s="263" t="s">
        <v>0</v>
      </c>
      <c r="B8" s="264"/>
      <c r="C8" s="265"/>
      <c r="D8" s="228" t="s">
        <v>6</v>
      </c>
      <c r="E8" s="229"/>
      <c r="F8" s="229"/>
      <c r="G8" s="229"/>
      <c r="H8" s="229"/>
      <c r="I8" s="15"/>
      <c r="J8" s="193" t="s">
        <v>7</v>
      </c>
      <c r="K8" s="194"/>
      <c r="L8" s="193" t="s">
        <v>60</v>
      </c>
      <c r="M8" s="194"/>
      <c r="N8" s="193" t="s">
        <v>8</v>
      </c>
      <c r="O8" s="194"/>
      <c r="P8" s="24"/>
      <c r="Q8" s="24"/>
      <c r="R8" s="25"/>
      <c r="S8" s="22"/>
    </row>
    <row r="9" spans="1:28" ht="16.5" customHeight="1" x14ac:dyDescent="0.15">
      <c r="A9" s="266"/>
      <c r="B9" s="267"/>
      <c r="C9" s="268"/>
      <c r="D9" s="231" t="s">
        <v>1</v>
      </c>
      <c r="E9" s="232"/>
      <c r="F9" s="233" t="s">
        <v>2</v>
      </c>
      <c r="G9" s="232"/>
      <c r="H9" s="233" t="s">
        <v>9</v>
      </c>
      <c r="I9" s="234"/>
      <c r="J9" s="195"/>
      <c r="K9" s="196"/>
      <c r="L9" s="197"/>
      <c r="M9" s="198"/>
      <c r="N9" s="195"/>
      <c r="O9" s="196"/>
      <c r="P9" s="24"/>
      <c r="Q9" s="24"/>
      <c r="R9" s="25"/>
      <c r="S9" s="22"/>
    </row>
    <row r="10" spans="1:28" x14ac:dyDescent="0.15">
      <c r="A10" s="269"/>
      <c r="B10" s="270"/>
      <c r="C10" s="271"/>
      <c r="D10" s="138" t="s">
        <v>94</v>
      </c>
      <c r="E10" s="139" t="s">
        <v>95</v>
      </c>
      <c r="F10" s="136" t="s">
        <v>94</v>
      </c>
      <c r="G10" s="140" t="s">
        <v>95</v>
      </c>
      <c r="H10" s="139" t="s">
        <v>94</v>
      </c>
      <c r="I10" s="137" t="s">
        <v>95</v>
      </c>
      <c r="J10" s="136" t="s">
        <v>94</v>
      </c>
      <c r="K10" s="139" t="s">
        <v>95</v>
      </c>
      <c r="L10" s="135" t="s">
        <v>94</v>
      </c>
      <c r="M10" s="140" t="s">
        <v>95</v>
      </c>
      <c r="N10" s="135" t="s">
        <v>94</v>
      </c>
      <c r="O10" s="137" t="s">
        <v>95</v>
      </c>
      <c r="P10" s="24"/>
      <c r="Q10" s="24"/>
      <c r="R10" s="25"/>
      <c r="S10" s="22"/>
    </row>
    <row r="11" spans="1:28" ht="13.5" customHeight="1" x14ac:dyDescent="0.15">
      <c r="A11" s="199" t="s">
        <v>56</v>
      </c>
      <c r="B11" s="235" t="s">
        <v>67</v>
      </c>
      <c r="C11" s="236"/>
      <c r="D11" s="26" t="s">
        <v>3</v>
      </c>
      <c r="E11" s="27"/>
      <c r="F11" s="28" t="s">
        <v>3</v>
      </c>
      <c r="G11" s="28"/>
      <c r="H11" s="29">
        <f>IF(COUNT(H12:H40)=0,"",SUM(H12:H40))</f>
        <v>0</v>
      </c>
      <c r="I11" s="29">
        <f>IF(COUNT(I12:I40)=0,"",SUM(I12:I40))</f>
        <v>0</v>
      </c>
      <c r="J11" s="12"/>
      <c r="K11" s="13"/>
      <c r="L11" s="30">
        <f>IF(H11="","",ROUNDDOWN(H11,0))</f>
        <v>0</v>
      </c>
      <c r="M11" s="31">
        <f>IF(I11="","",ROUNDDOWN(IF(H11-I11&gt;0,I11,H11),0))</f>
        <v>0</v>
      </c>
      <c r="N11" s="131"/>
      <c r="O11" s="132"/>
      <c r="Q11" s="34" t="s">
        <v>53</v>
      </c>
      <c r="Z11" s="35"/>
      <c r="AA11" s="35"/>
      <c r="AB11" s="36"/>
    </row>
    <row r="12" spans="1:28" x14ac:dyDescent="0.15">
      <c r="A12" s="170"/>
      <c r="B12" s="37"/>
      <c r="C12" s="4"/>
      <c r="D12" s="38"/>
      <c r="E12" s="39"/>
      <c r="F12" s="40"/>
      <c r="G12" s="41"/>
      <c r="H12" s="42">
        <f>IF(D12="",0,D12*F12)</f>
        <v>0</v>
      </c>
      <c r="I12" s="42">
        <f>IF(E12="",0,E12*G12)</f>
        <v>0</v>
      </c>
      <c r="J12" s="240"/>
      <c r="K12" s="241"/>
      <c r="L12" s="241"/>
      <c r="M12" s="241"/>
      <c r="N12" s="241"/>
      <c r="O12" s="242"/>
      <c r="Q12" s="43"/>
      <c r="R12" s="43"/>
      <c r="S12" s="43"/>
      <c r="T12" s="43"/>
      <c r="U12" s="43"/>
      <c r="V12" s="43"/>
      <c r="W12" s="43"/>
      <c r="Z12" s="35"/>
      <c r="AA12" s="35"/>
      <c r="AB12" s="44"/>
    </row>
    <row r="13" spans="1:28" x14ac:dyDescent="0.15">
      <c r="A13" s="170"/>
      <c r="B13" s="37"/>
      <c r="C13" s="4"/>
      <c r="D13" s="38"/>
      <c r="E13" s="39"/>
      <c r="F13" s="40"/>
      <c r="G13" s="41"/>
      <c r="H13" s="42" t="str">
        <f t="shared" ref="H13:I28" si="0">IF(D13="","",D13*F13)</f>
        <v/>
      </c>
      <c r="I13" s="42" t="str">
        <f t="shared" si="0"/>
        <v/>
      </c>
      <c r="J13" s="243"/>
      <c r="K13" s="244"/>
      <c r="L13" s="244"/>
      <c r="M13" s="244"/>
      <c r="N13" s="244"/>
      <c r="O13" s="245"/>
      <c r="Q13" s="43"/>
      <c r="R13" s="43"/>
      <c r="S13" s="43"/>
      <c r="T13" s="43"/>
      <c r="U13" s="43"/>
      <c r="V13" s="43"/>
      <c r="W13" s="43"/>
      <c r="Z13" s="35"/>
      <c r="AA13" s="35"/>
      <c r="AB13" s="36"/>
    </row>
    <row r="14" spans="1:28" x14ac:dyDescent="0.15">
      <c r="A14" s="170"/>
      <c r="B14" s="37"/>
      <c r="C14" s="4"/>
      <c r="D14" s="38"/>
      <c r="E14" s="39"/>
      <c r="F14" s="40"/>
      <c r="G14" s="41"/>
      <c r="H14" s="42" t="str">
        <f t="shared" si="0"/>
        <v/>
      </c>
      <c r="I14" s="42" t="str">
        <f t="shared" si="0"/>
        <v/>
      </c>
      <c r="J14" s="243"/>
      <c r="K14" s="244"/>
      <c r="L14" s="244"/>
      <c r="M14" s="244"/>
      <c r="N14" s="244"/>
      <c r="O14" s="245"/>
      <c r="Q14" s="45"/>
      <c r="R14" s="45"/>
      <c r="S14" s="45"/>
      <c r="T14" s="45"/>
      <c r="U14" s="45"/>
      <c r="V14" s="45"/>
      <c r="W14" s="45"/>
      <c r="Y14" s="46"/>
      <c r="Z14" s="44"/>
      <c r="AA14" s="44"/>
      <c r="AB14" s="44"/>
    </row>
    <row r="15" spans="1:28" x14ac:dyDescent="0.15">
      <c r="A15" s="170"/>
      <c r="B15" s="37"/>
      <c r="C15" s="4"/>
      <c r="D15" s="38"/>
      <c r="E15" s="39"/>
      <c r="F15" s="40"/>
      <c r="G15" s="41"/>
      <c r="H15" s="42" t="str">
        <f t="shared" si="0"/>
        <v/>
      </c>
      <c r="I15" s="42" t="str">
        <f t="shared" si="0"/>
        <v/>
      </c>
      <c r="J15" s="243"/>
      <c r="K15" s="244"/>
      <c r="L15" s="244"/>
      <c r="M15" s="244"/>
      <c r="N15" s="244"/>
      <c r="O15" s="245"/>
      <c r="Q15" s="45"/>
      <c r="R15" s="45"/>
      <c r="S15" s="45"/>
      <c r="T15" s="45"/>
      <c r="U15" s="45"/>
      <c r="V15" s="45"/>
      <c r="W15" s="45"/>
    </row>
    <row r="16" spans="1:28" x14ac:dyDescent="0.15">
      <c r="A16" s="170"/>
      <c r="B16" s="37"/>
      <c r="C16" s="4"/>
      <c r="D16" s="38"/>
      <c r="E16" s="39"/>
      <c r="F16" s="40"/>
      <c r="G16" s="41"/>
      <c r="H16" s="42" t="str">
        <f t="shared" si="0"/>
        <v/>
      </c>
      <c r="I16" s="42" t="str">
        <f t="shared" si="0"/>
        <v/>
      </c>
      <c r="J16" s="243"/>
      <c r="K16" s="244"/>
      <c r="L16" s="244"/>
      <c r="M16" s="244"/>
      <c r="N16" s="244"/>
      <c r="O16" s="245"/>
      <c r="Q16" s="45"/>
      <c r="R16" s="45"/>
      <c r="S16" s="45"/>
      <c r="T16" s="45"/>
      <c r="U16" s="45"/>
      <c r="V16" s="45"/>
      <c r="W16" s="45"/>
    </row>
    <row r="17" spans="1:19" x14ac:dyDescent="0.15">
      <c r="A17" s="170"/>
      <c r="B17" s="8"/>
      <c r="C17" s="4"/>
      <c r="D17" s="38"/>
      <c r="E17" s="39"/>
      <c r="F17" s="40"/>
      <c r="G17" s="41"/>
      <c r="H17" s="42" t="str">
        <f t="shared" si="0"/>
        <v/>
      </c>
      <c r="I17" s="42" t="str">
        <f t="shared" si="0"/>
        <v/>
      </c>
      <c r="J17" s="243"/>
      <c r="K17" s="244"/>
      <c r="L17" s="244"/>
      <c r="M17" s="244"/>
      <c r="N17" s="244"/>
      <c r="O17" s="245"/>
      <c r="P17" s="21"/>
      <c r="Q17" s="21"/>
      <c r="S17" s="22"/>
    </row>
    <row r="18" spans="1:19" x14ac:dyDescent="0.15">
      <c r="A18" s="170"/>
      <c r="B18" s="8"/>
      <c r="C18" s="4"/>
      <c r="D18" s="38"/>
      <c r="E18" s="39"/>
      <c r="F18" s="40"/>
      <c r="G18" s="41"/>
      <c r="H18" s="42" t="str">
        <f t="shared" si="0"/>
        <v/>
      </c>
      <c r="I18" s="42" t="str">
        <f t="shared" si="0"/>
        <v/>
      </c>
      <c r="J18" s="243"/>
      <c r="K18" s="244"/>
      <c r="L18" s="244"/>
      <c r="M18" s="244"/>
      <c r="N18" s="244"/>
      <c r="O18" s="245"/>
      <c r="P18" s="21"/>
      <c r="Q18" s="21"/>
      <c r="S18" s="22"/>
    </row>
    <row r="19" spans="1:19" x14ac:dyDescent="0.15">
      <c r="A19" s="170"/>
      <c r="B19" s="8"/>
      <c r="C19" s="4"/>
      <c r="D19" s="38"/>
      <c r="E19" s="39"/>
      <c r="F19" s="40"/>
      <c r="G19" s="41"/>
      <c r="H19" s="42" t="str">
        <f t="shared" si="0"/>
        <v/>
      </c>
      <c r="I19" s="42" t="str">
        <f t="shared" si="0"/>
        <v/>
      </c>
      <c r="J19" s="243"/>
      <c r="K19" s="244"/>
      <c r="L19" s="244"/>
      <c r="M19" s="244"/>
      <c r="N19" s="244"/>
      <c r="O19" s="245"/>
      <c r="P19" s="21"/>
      <c r="Q19" s="21"/>
      <c r="S19" s="22"/>
    </row>
    <row r="20" spans="1:19" x14ac:dyDescent="0.15">
      <c r="A20" s="170"/>
      <c r="B20" s="8"/>
      <c r="C20" s="4"/>
      <c r="D20" s="38"/>
      <c r="E20" s="39"/>
      <c r="F20" s="40"/>
      <c r="G20" s="41"/>
      <c r="H20" s="42" t="str">
        <f t="shared" si="0"/>
        <v/>
      </c>
      <c r="I20" s="42" t="str">
        <f t="shared" si="0"/>
        <v/>
      </c>
      <c r="J20" s="243"/>
      <c r="K20" s="244"/>
      <c r="L20" s="244"/>
      <c r="M20" s="244"/>
      <c r="N20" s="244"/>
      <c r="O20" s="245"/>
      <c r="P20" s="21"/>
      <c r="Q20" s="21"/>
      <c r="S20" s="22"/>
    </row>
    <row r="21" spans="1:19" x14ac:dyDescent="0.15">
      <c r="A21" s="170"/>
      <c r="B21" s="8"/>
      <c r="C21" s="4"/>
      <c r="D21" s="38"/>
      <c r="E21" s="39"/>
      <c r="F21" s="40"/>
      <c r="G21" s="40"/>
      <c r="H21" s="42" t="str">
        <f t="shared" si="0"/>
        <v/>
      </c>
      <c r="I21" s="42" t="str">
        <f t="shared" si="0"/>
        <v/>
      </c>
      <c r="J21" s="243"/>
      <c r="K21" s="244"/>
      <c r="L21" s="244"/>
      <c r="M21" s="244"/>
      <c r="N21" s="244"/>
      <c r="O21" s="245"/>
      <c r="P21" s="21"/>
      <c r="Q21" s="21"/>
      <c r="S21" s="22"/>
    </row>
    <row r="22" spans="1:19" x14ac:dyDescent="0.15">
      <c r="A22" s="170"/>
      <c r="B22" s="8"/>
      <c r="C22" s="4"/>
      <c r="D22" s="38"/>
      <c r="E22" s="39"/>
      <c r="F22" s="40"/>
      <c r="G22" s="40"/>
      <c r="H22" s="42" t="str">
        <f t="shared" si="0"/>
        <v/>
      </c>
      <c r="I22" s="42" t="str">
        <f t="shared" si="0"/>
        <v/>
      </c>
      <c r="J22" s="243"/>
      <c r="K22" s="244"/>
      <c r="L22" s="244"/>
      <c r="M22" s="244"/>
      <c r="N22" s="244"/>
      <c r="O22" s="245"/>
      <c r="P22" s="21"/>
      <c r="Q22" s="21"/>
      <c r="S22" s="22"/>
    </row>
    <row r="23" spans="1:19" x14ac:dyDescent="0.15">
      <c r="A23" s="170"/>
      <c r="B23" s="8"/>
      <c r="C23" s="4"/>
      <c r="D23" s="38"/>
      <c r="E23" s="39"/>
      <c r="F23" s="40"/>
      <c r="G23" s="40"/>
      <c r="H23" s="42" t="str">
        <f t="shared" si="0"/>
        <v/>
      </c>
      <c r="I23" s="42" t="str">
        <f t="shared" si="0"/>
        <v/>
      </c>
      <c r="J23" s="243"/>
      <c r="K23" s="244"/>
      <c r="L23" s="244"/>
      <c r="M23" s="244"/>
      <c r="N23" s="244"/>
      <c r="O23" s="245"/>
      <c r="P23" s="21"/>
      <c r="Q23" s="21"/>
      <c r="S23" s="22"/>
    </row>
    <row r="24" spans="1:19" x14ac:dyDescent="0.15">
      <c r="A24" s="170"/>
      <c r="B24" s="8"/>
      <c r="C24" s="4"/>
      <c r="D24" s="38"/>
      <c r="E24" s="39"/>
      <c r="F24" s="40"/>
      <c r="G24" s="40"/>
      <c r="H24" s="42" t="str">
        <f t="shared" si="0"/>
        <v/>
      </c>
      <c r="I24" s="42" t="str">
        <f t="shared" si="0"/>
        <v/>
      </c>
      <c r="J24" s="243"/>
      <c r="K24" s="244"/>
      <c r="L24" s="244"/>
      <c r="M24" s="244"/>
      <c r="N24" s="244"/>
      <c r="O24" s="245"/>
      <c r="P24" s="21"/>
      <c r="Q24" s="21"/>
      <c r="S24" s="22"/>
    </row>
    <row r="25" spans="1:19" x14ac:dyDescent="0.15">
      <c r="A25" s="170"/>
      <c r="B25" s="8"/>
      <c r="C25" s="4"/>
      <c r="D25" s="38"/>
      <c r="E25" s="39"/>
      <c r="F25" s="40"/>
      <c r="G25" s="40"/>
      <c r="H25" s="42" t="str">
        <f t="shared" si="0"/>
        <v/>
      </c>
      <c r="I25" s="42" t="str">
        <f t="shared" si="0"/>
        <v/>
      </c>
      <c r="J25" s="243"/>
      <c r="K25" s="244"/>
      <c r="L25" s="244"/>
      <c r="M25" s="244"/>
      <c r="N25" s="244"/>
      <c r="O25" s="245"/>
      <c r="P25" s="21"/>
      <c r="Q25" s="21"/>
      <c r="S25" s="22"/>
    </row>
    <row r="26" spans="1:19" x14ac:dyDescent="0.15">
      <c r="A26" s="170"/>
      <c r="B26" s="8"/>
      <c r="C26" s="4"/>
      <c r="D26" s="38"/>
      <c r="E26" s="39"/>
      <c r="F26" s="40"/>
      <c r="G26" s="40"/>
      <c r="H26" s="42" t="str">
        <f t="shared" si="0"/>
        <v/>
      </c>
      <c r="I26" s="42" t="str">
        <f t="shared" si="0"/>
        <v/>
      </c>
      <c r="J26" s="243"/>
      <c r="K26" s="244"/>
      <c r="L26" s="244"/>
      <c r="M26" s="244"/>
      <c r="N26" s="244"/>
      <c r="O26" s="245"/>
      <c r="P26" s="21"/>
      <c r="Q26" s="21"/>
      <c r="S26" s="22"/>
    </row>
    <row r="27" spans="1:19" x14ac:dyDescent="0.15">
      <c r="A27" s="170"/>
      <c r="B27" s="8"/>
      <c r="C27" s="4"/>
      <c r="D27" s="38"/>
      <c r="E27" s="39"/>
      <c r="F27" s="40"/>
      <c r="G27" s="40"/>
      <c r="H27" s="42" t="str">
        <f t="shared" si="0"/>
        <v/>
      </c>
      <c r="I27" s="42" t="str">
        <f t="shared" si="0"/>
        <v/>
      </c>
      <c r="J27" s="243"/>
      <c r="K27" s="244"/>
      <c r="L27" s="244"/>
      <c r="M27" s="244"/>
      <c r="N27" s="244"/>
      <c r="O27" s="245"/>
      <c r="P27" s="21"/>
      <c r="Q27" s="21"/>
      <c r="S27" s="22"/>
    </row>
    <row r="28" spans="1:19" x14ac:dyDescent="0.15">
      <c r="A28" s="170"/>
      <c r="B28" s="8"/>
      <c r="C28" s="4"/>
      <c r="D28" s="38"/>
      <c r="E28" s="39"/>
      <c r="F28" s="40"/>
      <c r="G28" s="40"/>
      <c r="H28" s="42" t="str">
        <f t="shared" si="0"/>
        <v/>
      </c>
      <c r="I28" s="42" t="str">
        <f t="shared" si="0"/>
        <v/>
      </c>
      <c r="J28" s="243"/>
      <c r="K28" s="244"/>
      <c r="L28" s="244"/>
      <c r="M28" s="244"/>
      <c r="N28" s="244"/>
      <c r="O28" s="245"/>
      <c r="P28" s="21"/>
      <c r="Q28" s="21"/>
      <c r="S28" s="22"/>
    </row>
    <row r="29" spans="1:19" x14ac:dyDescent="0.15">
      <c r="A29" s="170"/>
      <c r="B29" s="8"/>
      <c r="C29" s="4"/>
      <c r="D29" s="38"/>
      <c r="E29" s="39"/>
      <c r="F29" s="40"/>
      <c r="G29" s="40"/>
      <c r="H29" s="42" t="str">
        <f t="shared" ref="H29:I63" si="1">IF(D29="","",D29*F29)</f>
        <v/>
      </c>
      <c r="I29" s="42" t="str">
        <f t="shared" si="1"/>
        <v/>
      </c>
      <c r="J29" s="243"/>
      <c r="K29" s="244"/>
      <c r="L29" s="244"/>
      <c r="M29" s="244"/>
      <c r="N29" s="244"/>
      <c r="O29" s="245"/>
      <c r="P29" s="21"/>
      <c r="Q29" s="21"/>
      <c r="S29" s="22"/>
    </row>
    <row r="30" spans="1:19" x14ac:dyDescent="0.15">
      <c r="A30" s="170"/>
      <c r="B30" s="8"/>
      <c r="C30" s="4"/>
      <c r="D30" s="38"/>
      <c r="E30" s="39"/>
      <c r="F30" s="40"/>
      <c r="G30" s="40"/>
      <c r="H30" s="42" t="str">
        <f t="shared" si="1"/>
        <v/>
      </c>
      <c r="I30" s="42" t="str">
        <f t="shared" si="1"/>
        <v/>
      </c>
      <c r="J30" s="243"/>
      <c r="K30" s="244"/>
      <c r="L30" s="244"/>
      <c r="M30" s="244"/>
      <c r="N30" s="244"/>
      <c r="O30" s="245"/>
      <c r="P30" s="21"/>
      <c r="Q30" s="21"/>
      <c r="S30" s="22"/>
    </row>
    <row r="31" spans="1:19" x14ac:dyDescent="0.15">
      <c r="A31" s="170"/>
      <c r="B31" s="8"/>
      <c r="C31" s="4"/>
      <c r="D31" s="38"/>
      <c r="E31" s="39"/>
      <c r="F31" s="40"/>
      <c r="G31" s="40"/>
      <c r="H31" s="42" t="str">
        <f t="shared" si="1"/>
        <v/>
      </c>
      <c r="I31" s="42" t="str">
        <f t="shared" si="1"/>
        <v/>
      </c>
      <c r="J31" s="243"/>
      <c r="K31" s="244"/>
      <c r="L31" s="244"/>
      <c r="M31" s="244"/>
      <c r="N31" s="244"/>
      <c r="O31" s="245"/>
      <c r="P31" s="21"/>
      <c r="Q31" s="21"/>
      <c r="S31" s="22"/>
    </row>
    <row r="32" spans="1:19" x14ac:dyDescent="0.15">
      <c r="A32" s="170"/>
      <c r="B32" s="8"/>
      <c r="C32" s="4"/>
      <c r="D32" s="38"/>
      <c r="E32" s="39"/>
      <c r="F32" s="40"/>
      <c r="G32" s="40"/>
      <c r="H32" s="42" t="str">
        <f t="shared" si="1"/>
        <v/>
      </c>
      <c r="I32" s="42" t="str">
        <f t="shared" si="1"/>
        <v/>
      </c>
      <c r="J32" s="243"/>
      <c r="K32" s="244"/>
      <c r="L32" s="244"/>
      <c r="M32" s="244"/>
      <c r="N32" s="244"/>
      <c r="O32" s="245"/>
      <c r="P32" s="21"/>
      <c r="Q32" s="21"/>
      <c r="S32" s="22"/>
    </row>
    <row r="33" spans="1:28" x14ac:dyDescent="0.15">
      <c r="A33" s="170"/>
      <c r="B33" s="8"/>
      <c r="C33" s="4"/>
      <c r="D33" s="38"/>
      <c r="E33" s="39"/>
      <c r="F33" s="40"/>
      <c r="G33" s="40"/>
      <c r="H33" s="42" t="str">
        <f t="shared" si="1"/>
        <v/>
      </c>
      <c r="I33" s="42" t="str">
        <f t="shared" si="1"/>
        <v/>
      </c>
      <c r="J33" s="243"/>
      <c r="K33" s="244"/>
      <c r="L33" s="244"/>
      <c r="M33" s="244"/>
      <c r="N33" s="244"/>
      <c r="O33" s="245"/>
      <c r="P33" s="21"/>
      <c r="Q33" s="21"/>
      <c r="S33" s="22"/>
    </row>
    <row r="34" spans="1:28" x14ac:dyDescent="0.15">
      <c r="A34" s="170"/>
      <c r="B34" s="8"/>
      <c r="C34" s="4"/>
      <c r="D34" s="38"/>
      <c r="E34" s="39"/>
      <c r="F34" s="40"/>
      <c r="G34" s="40"/>
      <c r="H34" s="42" t="str">
        <f t="shared" si="1"/>
        <v/>
      </c>
      <c r="I34" s="42" t="str">
        <f t="shared" si="1"/>
        <v/>
      </c>
      <c r="J34" s="243"/>
      <c r="K34" s="244"/>
      <c r="L34" s="244"/>
      <c r="M34" s="244"/>
      <c r="N34" s="244"/>
      <c r="O34" s="245"/>
      <c r="P34" s="21"/>
      <c r="Q34" s="21"/>
      <c r="S34" s="22"/>
    </row>
    <row r="35" spans="1:28" x14ac:dyDescent="0.15">
      <c r="A35" s="170"/>
      <c r="B35" s="8"/>
      <c r="C35" s="4"/>
      <c r="D35" s="38"/>
      <c r="E35" s="39"/>
      <c r="F35" s="40"/>
      <c r="G35" s="40"/>
      <c r="H35" s="42" t="str">
        <f t="shared" si="1"/>
        <v/>
      </c>
      <c r="I35" s="42" t="str">
        <f t="shared" si="1"/>
        <v/>
      </c>
      <c r="J35" s="243"/>
      <c r="K35" s="244"/>
      <c r="L35" s="244"/>
      <c r="M35" s="244"/>
      <c r="N35" s="244"/>
      <c r="O35" s="245"/>
      <c r="P35" s="21"/>
      <c r="Q35" s="21"/>
      <c r="S35" s="22"/>
    </row>
    <row r="36" spans="1:28" x14ac:dyDescent="0.15">
      <c r="A36" s="170"/>
      <c r="B36" s="8"/>
      <c r="C36" s="4"/>
      <c r="D36" s="38"/>
      <c r="E36" s="39"/>
      <c r="F36" s="40"/>
      <c r="G36" s="40"/>
      <c r="H36" s="42" t="str">
        <f t="shared" si="1"/>
        <v/>
      </c>
      <c r="I36" s="42" t="str">
        <f t="shared" si="1"/>
        <v/>
      </c>
      <c r="J36" s="243"/>
      <c r="K36" s="244"/>
      <c r="L36" s="244"/>
      <c r="M36" s="244"/>
      <c r="N36" s="244"/>
      <c r="O36" s="245"/>
      <c r="P36" s="21"/>
      <c r="Q36" s="21"/>
      <c r="S36" s="22"/>
    </row>
    <row r="37" spans="1:28" x14ac:dyDescent="0.15">
      <c r="A37" s="170"/>
      <c r="C37" s="4"/>
      <c r="D37" s="38"/>
      <c r="E37" s="39"/>
      <c r="F37" s="40"/>
      <c r="G37" s="40"/>
      <c r="H37" s="42" t="str">
        <f t="shared" si="1"/>
        <v/>
      </c>
      <c r="I37" s="42" t="str">
        <f t="shared" si="1"/>
        <v/>
      </c>
      <c r="J37" s="243"/>
      <c r="K37" s="244"/>
      <c r="L37" s="244"/>
      <c r="M37" s="244"/>
      <c r="N37" s="244"/>
      <c r="O37" s="245"/>
    </row>
    <row r="38" spans="1:28" x14ac:dyDescent="0.15">
      <c r="A38" s="170"/>
      <c r="B38" s="8"/>
      <c r="C38" s="4"/>
      <c r="D38" s="38"/>
      <c r="E38" s="39"/>
      <c r="F38" s="40"/>
      <c r="G38" s="40"/>
      <c r="H38" s="42" t="str">
        <f t="shared" si="1"/>
        <v/>
      </c>
      <c r="I38" s="42" t="str">
        <f t="shared" si="1"/>
        <v/>
      </c>
      <c r="J38" s="243"/>
      <c r="K38" s="244"/>
      <c r="L38" s="244"/>
      <c r="M38" s="244"/>
      <c r="N38" s="244"/>
      <c r="O38" s="245"/>
      <c r="P38" s="21"/>
      <c r="Q38" s="21"/>
      <c r="S38" s="22"/>
    </row>
    <row r="39" spans="1:28" x14ac:dyDescent="0.15">
      <c r="A39" s="170"/>
      <c r="B39" s="8"/>
      <c r="C39" s="4"/>
      <c r="D39" s="38"/>
      <c r="E39" s="39"/>
      <c r="F39" s="40"/>
      <c r="G39" s="40"/>
      <c r="H39" s="42" t="str">
        <f t="shared" si="1"/>
        <v/>
      </c>
      <c r="I39" s="42" t="str">
        <f t="shared" si="1"/>
        <v/>
      </c>
      <c r="J39" s="243"/>
      <c r="K39" s="244"/>
      <c r="L39" s="244"/>
      <c r="M39" s="244"/>
      <c r="N39" s="244"/>
      <c r="O39" s="245"/>
      <c r="P39" s="21"/>
      <c r="Q39" s="21"/>
      <c r="S39" s="22"/>
    </row>
    <row r="40" spans="1:28" x14ac:dyDescent="0.15">
      <c r="A40" s="170"/>
      <c r="B40" s="8"/>
      <c r="C40" s="4"/>
      <c r="D40" s="38"/>
      <c r="E40" s="39"/>
      <c r="F40" s="40"/>
      <c r="G40" s="40"/>
      <c r="H40" s="42" t="str">
        <f t="shared" si="1"/>
        <v/>
      </c>
      <c r="I40" s="42" t="str">
        <f t="shared" si="1"/>
        <v/>
      </c>
      <c r="J40" s="246"/>
      <c r="K40" s="247"/>
      <c r="L40" s="247"/>
      <c r="M40" s="247"/>
      <c r="N40" s="247"/>
      <c r="O40" s="248"/>
      <c r="P40" s="21"/>
      <c r="Q40" s="21"/>
      <c r="S40" s="22"/>
    </row>
    <row r="41" spans="1:28" x14ac:dyDescent="0.15">
      <c r="A41" s="170"/>
      <c r="B41" s="249" t="s">
        <v>36</v>
      </c>
      <c r="C41" s="250"/>
      <c r="D41" s="47" t="s">
        <v>3</v>
      </c>
      <c r="E41" s="48"/>
      <c r="F41" s="49" t="s">
        <v>3</v>
      </c>
      <c r="G41" s="49"/>
      <c r="H41" s="50" t="str">
        <f>IF(COUNT(H42:H90)=0,"",SUM(H42:H90))</f>
        <v/>
      </c>
      <c r="I41" s="50" t="str">
        <f>IF(COUNT(I42:I90)=0,"",SUM(I42:I90))</f>
        <v/>
      </c>
      <c r="J41" s="10"/>
      <c r="K41" s="10"/>
      <c r="L41" s="51" t="str">
        <f>IF(H41="","",ROUNDDOWN(H41,0))</f>
        <v/>
      </c>
      <c r="M41" s="31" t="str">
        <f>IF(I41="","",ROUNDDOWN(IF(H41-I41&gt;0,I41,H41),0))</f>
        <v/>
      </c>
      <c r="N41" s="133"/>
      <c r="O41" s="134"/>
      <c r="P41" s="24"/>
      <c r="Q41" s="54" t="s">
        <v>52</v>
      </c>
      <c r="R41" s="25"/>
      <c r="S41" s="55"/>
      <c r="Z41" s="56">
        <f>IF($L$93="","",IF($N$93&gt;0,IF($L$93*2/3-$N$93&gt;=$L$93/2,ROUNDDOWN(MIN($L$93/2,50000),0),IF($L$93*2/3-$N$93&gt;0,ROUNDDOWN(MIN($L$93*2/3-$N$93,50000),0),0)),ROUNDDOWN(MIN($L$93/2,100000),0)))</f>
        <v>0</v>
      </c>
      <c r="AA41" s="56">
        <f>IF($M$93="","",IF($O$93&gt;0,IF($M$93*2/3-$O$93&gt;=$M$93/2,ROUNDDOWN(MIN($M$93/2,50000),0),IF($M$93*2/3-$O$93&gt;0,ROUNDDOWN(MIN($M$93*2/3-$O$93,50000),0),0)),ROUNDDOWN(MIN($M$93/2,100000),0)))</f>
        <v>0</v>
      </c>
      <c r="AB41" s="44">
        <f>IF(AA41&gt;Z43,Z41,AA41)</f>
        <v>0</v>
      </c>
    </row>
    <row r="42" spans="1:28" x14ac:dyDescent="0.15">
      <c r="A42" s="170"/>
      <c r="B42" s="8"/>
      <c r="C42" s="4"/>
      <c r="D42" s="38"/>
      <c r="E42" s="39"/>
      <c r="F42" s="40"/>
      <c r="G42" s="40"/>
      <c r="H42" s="42" t="str">
        <f t="shared" si="1"/>
        <v/>
      </c>
      <c r="I42" s="42" t="str">
        <f t="shared" si="1"/>
        <v/>
      </c>
      <c r="J42" s="251"/>
      <c r="K42" s="252"/>
      <c r="L42" s="252"/>
      <c r="M42" s="252"/>
      <c r="N42" s="252"/>
      <c r="O42" s="253"/>
      <c r="P42" s="21"/>
      <c r="Q42" s="21"/>
      <c r="S42" s="22"/>
    </row>
    <row r="43" spans="1:28" x14ac:dyDescent="0.15">
      <c r="A43" s="170"/>
      <c r="B43" s="8"/>
      <c r="C43" s="4"/>
      <c r="D43" s="38"/>
      <c r="E43" s="39"/>
      <c r="F43" s="40"/>
      <c r="G43" s="40"/>
      <c r="H43" s="42" t="str">
        <f t="shared" si="1"/>
        <v/>
      </c>
      <c r="I43" s="42" t="str">
        <f t="shared" si="1"/>
        <v/>
      </c>
      <c r="J43" s="204"/>
      <c r="K43" s="205"/>
      <c r="L43" s="205"/>
      <c r="M43" s="205"/>
      <c r="N43" s="205"/>
      <c r="O43" s="206"/>
      <c r="P43" s="21"/>
      <c r="Q43" s="21"/>
      <c r="S43" s="22"/>
    </row>
    <row r="44" spans="1:28" x14ac:dyDescent="0.15">
      <c r="A44" s="170"/>
      <c r="B44" s="8"/>
      <c r="C44" s="4"/>
      <c r="D44" s="38"/>
      <c r="E44" s="39"/>
      <c r="F44" s="40"/>
      <c r="G44" s="40"/>
      <c r="H44" s="42" t="str">
        <f t="shared" si="1"/>
        <v/>
      </c>
      <c r="I44" s="42" t="str">
        <f t="shared" si="1"/>
        <v/>
      </c>
      <c r="J44" s="204"/>
      <c r="K44" s="205"/>
      <c r="L44" s="205"/>
      <c r="M44" s="205"/>
      <c r="N44" s="205"/>
      <c r="O44" s="206"/>
      <c r="P44" s="21"/>
      <c r="Q44" s="21"/>
      <c r="S44" s="22"/>
    </row>
    <row r="45" spans="1:28" x14ac:dyDescent="0.15">
      <c r="A45" s="170"/>
      <c r="B45" s="8"/>
      <c r="C45" s="4"/>
      <c r="D45" s="38"/>
      <c r="E45" s="39"/>
      <c r="F45" s="40"/>
      <c r="G45" s="40"/>
      <c r="H45" s="42" t="str">
        <f t="shared" si="1"/>
        <v/>
      </c>
      <c r="I45" s="42" t="str">
        <f t="shared" si="1"/>
        <v/>
      </c>
      <c r="J45" s="204"/>
      <c r="K45" s="205"/>
      <c r="L45" s="205"/>
      <c r="M45" s="205"/>
      <c r="N45" s="205"/>
      <c r="O45" s="206"/>
      <c r="P45" s="21"/>
      <c r="Q45" s="21"/>
      <c r="S45" s="22"/>
    </row>
    <row r="46" spans="1:28" x14ac:dyDescent="0.15">
      <c r="A46" s="170"/>
      <c r="B46" s="8"/>
      <c r="C46" s="4"/>
      <c r="D46" s="38"/>
      <c r="E46" s="39"/>
      <c r="F46" s="40"/>
      <c r="G46" s="40"/>
      <c r="H46" s="42" t="str">
        <f t="shared" si="1"/>
        <v/>
      </c>
      <c r="I46" s="42" t="str">
        <f t="shared" si="1"/>
        <v/>
      </c>
      <c r="J46" s="204"/>
      <c r="K46" s="205"/>
      <c r="L46" s="205"/>
      <c r="M46" s="205"/>
      <c r="N46" s="205"/>
      <c r="O46" s="206"/>
      <c r="P46" s="21"/>
      <c r="Q46" s="21"/>
      <c r="S46" s="22"/>
    </row>
    <row r="47" spans="1:28" x14ac:dyDescent="0.15">
      <c r="A47" s="170"/>
      <c r="B47" s="8"/>
      <c r="C47" s="4"/>
      <c r="D47" s="38"/>
      <c r="E47" s="39"/>
      <c r="F47" s="40"/>
      <c r="G47" s="40"/>
      <c r="H47" s="42" t="str">
        <f t="shared" si="1"/>
        <v/>
      </c>
      <c r="I47" s="42" t="str">
        <f t="shared" si="1"/>
        <v/>
      </c>
      <c r="J47" s="204"/>
      <c r="K47" s="205"/>
      <c r="L47" s="205"/>
      <c r="M47" s="205"/>
      <c r="N47" s="205"/>
      <c r="O47" s="206"/>
      <c r="P47" s="21"/>
      <c r="Q47" s="21"/>
      <c r="S47" s="22"/>
    </row>
    <row r="48" spans="1:28" x14ac:dyDescent="0.15">
      <c r="A48" s="170"/>
      <c r="B48" s="8"/>
      <c r="C48" s="4"/>
      <c r="D48" s="38"/>
      <c r="E48" s="39"/>
      <c r="F48" s="40"/>
      <c r="G48" s="40"/>
      <c r="H48" s="42" t="str">
        <f t="shared" si="1"/>
        <v/>
      </c>
      <c r="I48" s="42" t="str">
        <f t="shared" si="1"/>
        <v/>
      </c>
      <c r="J48" s="204"/>
      <c r="K48" s="205"/>
      <c r="L48" s="205"/>
      <c r="M48" s="205"/>
      <c r="N48" s="205"/>
      <c r="O48" s="206"/>
      <c r="P48" s="21"/>
      <c r="Q48" s="21"/>
      <c r="S48" s="22"/>
    </row>
    <row r="49" spans="1:19" x14ac:dyDescent="0.15">
      <c r="A49" s="170"/>
      <c r="B49" s="8"/>
      <c r="C49" s="4"/>
      <c r="D49" s="38"/>
      <c r="E49" s="39"/>
      <c r="F49" s="40"/>
      <c r="G49" s="40"/>
      <c r="H49" s="42" t="str">
        <f t="shared" si="1"/>
        <v/>
      </c>
      <c r="I49" s="42" t="str">
        <f t="shared" si="1"/>
        <v/>
      </c>
      <c r="J49" s="204"/>
      <c r="K49" s="205"/>
      <c r="L49" s="205"/>
      <c r="M49" s="205"/>
      <c r="N49" s="205"/>
      <c r="O49" s="206"/>
      <c r="P49" s="21"/>
      <c r="Q49" s="21"/>
      <c r="S49" s="22"/>
    </row>
    <row r="50" spans="1:19" x14ac:dyDescent="0.15">
      <c r="A50" s="170"/>
      <c r="B50" s="8"/>
      <c r="C50" s="4"/>
      <c r="D50" s="38"/>
      <c r="E50" s="39"/>
      <c r="F50" s="40"/>
      <c r="G50" s="40"/>
      <c r="H50" s="42" t="str">
        <f t="shared" si="1"/>
        <v/>
      </c>
      <c r="I50" s="42" t="str">
        <f t="shared" si="1"/>
        <v/>
      </c>
      <c r="J50" s="204"/>
      <c r="K50" s="205"/>
      <c r="L50" s="205"/>
      <c r="M50" s="205"/>
      <c r="N50" s="205"/>
      <c r="O50" s="206"/>
      <c r="P50" s="21"/>
      <c r="Q50" s="21"/>
      <c r="S50" s="22"/>
    </row>
    <row r="51" spans="1:19" x14ac:dyDescent="0.15">
      <c r="A51" s="170"/>
      <c r="B51" s="8"/>
      <c r="C51" s="4"/>
      <c r="D51" s="38"/>
      <c r="E51" s="39"/>
      <c r="F51" s="40"/>
      <c r="G51" s="40"/>
      <c r="H51" s="42" t="str">
        <f t="shared" si="1"/>
        <v/>
      </c>
      <c r="I51" s="42" t="str">
        <f t="shared" si="1"/>
        <v/>
      </c>
      <c r="J51" s="204"/>
      <c r="K51" s="205"/>
      <c r="L51" s="205"/>
      <c r="M51" s="205"/>
      <c r="N51" s="205"/>
      <c r="O51" s="206"/>
      <c r="P51" s="21"/>
      <c r="Q51" s="21"/>
      <c r="S51" s="22"/>
    </row>
    <row r="52" spans="1:19" x14ac:dyDescent="0.15">
      <c r="A52" s="170"/>
      <c r="B52" s="8"/>
      <c r="C52" s="4"/>
      <c r="D52" s="38"/>
      <c r="E52" s="39"/>
      <c r="F52" s="40"/>
      <c r="G52" s="40"/>
      <c r="H52" s="42" t="str">
        <f t="shared" si="1"/>
        <v/>
      </c>
      <c r="I52" s="42" t="str">
        <f t="shared" si="1"/>
        <v/>
      </c>
      <c r="J52" s="204"/>
      <c r="K52" s="205"/>
      <c r="L52" s="205"/>
      <c r="M52" s="205"/>
      <c r="N52" s="205"/>
      <c r="O52" s="206"/>
      <c r="P52" s="21"/>
      <c r="Q52" s="21"/>
      <c r="S52" s="22"/>
    </row>
    <row r="53" spans="1:19" x14ac:dyDescent="0.15">
      <c r="A53" s="170"/>
      <c r="B53" s="8"/>
      <c r="C53" s="4"/>
      <c r="D53" s="38"/>
      <c r="E53" s="39"/>
      <c r="F53" s="40"/>
      <c r="G53" s="40"/>
      <c r="H53" s="42" t="str">
        <f t="shared" si="1"/>
        <v/>
      </c>
      <c r="I53" s="42" t="str">
        <f t="shared" si="1"/>
        <v/>
      </c>
      <c r="J53" s="204"/>
      <c r="K53" s="205"/>
      <c r="L53" s="205"/>
      <c r="M53" s="205"/>
      <c r="N53" s="205"/>
      <c r="O53" s="206"/>
      <c r="P53" s="21"/>
      <c r="Q53" s="21"/>
      <c r="S53" s="22"/>
    </row>
    <row r="54" spans="1:19" x14ac:dyDescent="0.15">
      <c r="A54" s="170"/>
      <c r="B54" s="8"/>
      <c r="C54" s="4"/>
      <c r="D54" s="38"/>
      <c r="E54" s="39"/>
      <c r="F54" s="40"/>
      <c r="G54" s="40"/>
      <c r="H54" s="42" t="str">
        <f t="shared" si="1"/>
        <v/>
      </c>
      <c r="I54" s="42" t="str">
        <f t="shared" si="1"/>
        <v/>
      </c>
      <c r="J54" s="204"/>
      <c r="K54" s="205"/>
      <c r="L54" s="205"/>
      <c r="M54" s="205"/>
      <c r="N54" s="205"/>
      <c r="O54" s="206"/>
      <c r="P54" s="21"/>
      <c r="Q54" s="21"/>
    </row>
    <row r="55" spans="1:19" x14ac:dyDescent="0.15">
      <c r="A55" s="170"/>
      <c r="B55" s="8"/>
      <c r="C55" s="4"/>
      <c r="D55" s="38"/>
      <c r="E55" s="39"/>
      <c r="F55" s="40"/>
      <c r="G55" s="40"/>
      <c r="H55" s="42" t="str">
        <f t="shared" si="1"/>
        <v/>
      </c>
      <c r="I55" s="42" t="str">
        <f t="shared" si="1"/>
        <v/>
      </c>
      <c r="J55" s="204"/>
      <c r="K55" s="205"/>
      <c r="L55" s="205"/>
      <c r="M55" s="205"/>
      <c r="N55" s="205"/>
      <c r="O55" s="206"/>
    </row>
    <row r="56" spans="1:19" x14ac:dyDescent="0.15">
      <c r="A56" s="170"/>
      <c r="B56" s="8"/>
      <c r="C56" s="4"/>
      <c r="D56" s="38"/>
      <c r="E56" s="39"/>
      <c r="F56" s="40"/>
      <c r="G56" s="40"/>
      <c r="H56" s="42" t="str">
        <f t="shared" si="1"/>
        <v/>
      </c>
      <c r="I56" s="42" t="str">
        <f t="shared" si="1"/>
        <v/>
      </c>
      <c r="J56" s="204"/>
      <c r="K56" s="205"/>
      <c r="L56" s="205"/>
      <c r="M56" s="205"/>
      <c r="N56" s="205"/>
      <c r="O56" s="206"/>
    </row>
    <row r="57" spans="1:19" x14ac:dyDescent="0.15">
      <c r="A57" s="170"/>
      <c r="B57" s="8"/>
      <c r="C57" s="4"/>
      <c r="D57" s="38"/>
      <c r="E57" s="39"/>
      <c r="F57" s="40"/>
      <c r="G57" s="40"/>
      <c r="H57" s="42" t="str">
        <f t="shared" si="1"/>
        <v/>
      </c>
      <c r="I57" s="42" t="str">
        <f t="shared" si="1"/>
        <v/>
      </c>
      <c r="J57" s="204"/>
      <c r="K57" s="205"/>
      <c r="L57" s="205"/>
      <c r="M57" s="205"/>
      <c r="N57" s="205"/>
      <c r="O57" s="206"/>
    </row>
    <row r="58" spans="1:19" x14ac:dyDescent="0.15">
      <c r="A58" s="170"/>
      <c r="B58" s="8"/>
      <c r="C58" s="57"/>
      <c r="D58" s="38"/>
      <c r="E58" s="39"/>
      <c r="F58" s="40"/>
      <c r="G58" s="40"/>
      <c r="H58" s="42" t="str">
        <f t="shared" si="1"/>
        <v/>
      </c>
      <c r="I58" s="42" t="str">
        <f t="shared" si="1"/>
        <v/>
      </c>
      <c r="J58" s="204"/>
      <c r="K58" s="205"/>
      <c r="L58" s="205"/>
      <c r="M58" s="205"/>
      <c r="N58" s="205"/>
      <c r="O58" s="206"/>
    </row>
    <row r="59" spans="1:19" x14ac:dyDescent="0.15">
      <c r="A59" s="170"/>
      <c r="B59" s="8"/>
      <c r="C59" s="57"/>
      <c r="D59" s="38"/>
      <c r="E59" s="39"/>
      <c r="F59" s="40"/>
      <c r="G59" s="40"/>
      <c r="H59" s="42" t="str">
        <f t="shared" si="1"/>
        <v/>
      </c>
      <c r="I59" s="42" t="str">
        <f t="shared" si="1"/>
        <v/>
      </c>
      <c r="J59" s="204"/>
      <c r="K59" s="205"/>
      <c r="L59" s="205"/>
      <c r="M59" s="205"/>
      <c r="N59" s="205"/>
      <c r="O59" s="206"/>
    </row>
    <row r="60" spans="1:19" x14ac:dyDescent="0.15">
      <c r="A60" s="170"/>
      <c r="B60" s="8"/>
      <c r="C60" s="57"/>
      <c r="D60" s="38"/>
      <c r="E60" s="39"/>
      <c r="F60" s="40"/>
      <c r="G60" s="40"/>
      <c r="H60" s="42" t="str">
        <f t="shared" si="1"/>
        <v/>
      </c>
      <c r="I60" s="42" t="str">
        <f t="shared" si="1"/>
        <v/>
      </c>
      <c r="J60" s="204"/>
      <c r="K60" s="205"/>
      <c r="L60" s="205"/>
      <c r="M60" s="205"/>
      <c r="N60" s="205"/>
      <c r="O60" s="206"/>
    </row>
    <row r="61" spans="1:19" x14ac:dyDescent="0.15">
      <c r="A61" s="170"/>
      <c r="B61" s="8"/>
      <c r="C61" s="57"/>
      <c r="D61" s="38"/>
      <c r="E61" s="39"/>
      <c r="F61" s="40"/>
      <c r="G61" s="40"/>
      <c r="H61" s="42" t="str">
        <f t="shared" si="1"/>
        <v/>
      </c>
      <c r="I61" s="42" t="str">
        <f t="shared" si="1"/>
        <v/>
      </c>
      <c r="J61" s="204"/>
      <c r="K61" s="205"/>
      <c r="L61" s="205"/>
      <c r="M61" s="205"/>
      <c r="N61" s="205"/>
      <c r="O61" s="206"/>
    </row>
    <row r="62" spans="1:19" x14ac:dyDescent="0.15">
      <c r="A62" s="170"/>
      <c r="B62" s="8"/>
      <c r="C62" s="4"/>
      <c r="D62" s="38"/>
      <c r="E62" s="39"/>
      <c r="F62" s="40"/>
      <c r="G62" s="40"/>
      <c r="H62" s="42" t="str">
        <f t="shared" si="1"/>
        <v/>
      </c>
      <c r="I62" s="42" t="str">
        <f t="shared" si="1"/>
        <v/>
      </c>
      <c r="J62" s="204"/>
      <c r="K62" s="205"/>
      <c r="L62" s="205"/>
      <c r="M62" s="205"/>
      <c r="N62" s="205"/>
      <c r="O62" s="206"/>
    </row>
    <row r="63" spans="1:19" x14ac:dyDescent="0.15">
      <c r="A63" s="171"/>
      <c r="B63" s="58"/>
      <c r="C63" s="59"/>
      <c r="D63" s="60"/>
      <c r="E63" s="61"/>
      <c r="F63" s="62"/>
      <c r="G63" s="62"/>
      <c r="H63" s="63" t="str">
        <f t="shared" si="1"/>
        <v/>
      </c>
      <c r="I63" s="63" t="str">
        <f t="shared" si="1"/>
        <v/>
      </c>
      <c r="J63" s="254"/>
      <c r="K63" s="255"/>
      <c r="L63" s="255"/>
      <c r="M63" s="255"/>
      <c r="N63" s="255"/>
      <c r="O63" s="256"/>
    </row>
    <row r="64" spans="1:19" x14ac:dyDescent="0.15">
      <c r="A64" s="7"/>
      <c r="B64" s="64"/>
      <c r="C64" s="65"/>
      <c r="D64" s="66"/>
      <c r="E64" s="66"/>
      <c r="F64" s="65"/>
      <c r="G64" s="65"/>
      <c r="H64" s="67"/>
      <c r="I64" s="67"/>
      <c r="J64" s="237" t="s">
        <v>98</v>
      </c>
      <c r="K64" s="237"/>
      <c r="L64" s="237"/>
      <c r="M64" s="237"/>
      <c r="N64" s="237"/>
      <c r="O64" s="16"/>
    </row>
    <row r="65" spans="1:19" x14ac:dyDescent="0.15">
      <c r="A65" s="17" t="str">
        <f>A2</f>
        <v>第9号様式：別紙</v>
      </c>
    </row>
    <row r="66" spans="1:19" x14ac:dyDescent="0.15">
      <c r="A66" s="17" t="str">
        <f>A3</f>
        <v>事業者名</v>
      </c>
      <c r="C66" s="238" t="str">
        <f>IF(C3="","",C3)</f>
        <v/>
      </c>
      <c r="D66" s="238"/>
      <c r="E66" s="238"/>
      <c r="F66" s="126"/>
      <c r="G66" s="126"/>
      <c r="H66" s="126"/>
      <c r="I66" s="126"/>
    </row>
    <row r="67" spans="1:19" ht="18.75" x14ac:dyDescent="0.15">
      <c r="A67" s="239" t="s">
        <v>75</v>
      </c>
      <c r="B67" s="239"/>
      <c r="C67" s="239"/>
      <c r="D67" s="239"/>
      <c r="E67" s="239"/>
      <c r="F67" s="239"/>
      <c r="G67" s="239"/>
      <c r="H67" s="239"/>
      <c r="I67" s="239"/>
      <c r="J67" s="239"/>
      <c r="K67" s="239"/>
      <c r="L67" s="239"/>
      <c r="M67" s="239"/>
      <c r="N67" s="239"/>
      <c r="O67" s="23"/>
    </row>
    <row r="68" spans="1:19" x14ac:dyDescent="0.15">
      <c r="A68" s="3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</row>
    <row r="69" spans="1:19" ht="47.25" customHeight="1" x14ac:dyDescent="0.15">
      <c r="A69" s="193" t="s">
        <v>0</v>
      </c>
      <c r="B69" s="223"/>
      <c r="C69" s="194"/>
      <c r="D69" s="228" t="s">
        <v>6</v>
      </c>
      <c r="E69" s="229"/>
      <c r="F69" s="229"/>
      <c r="G69" s="229"/>
      <c r="H69" s="229"/>
      <c r="I69" s="230"/>
      <c r="J69" s="193" t="s">
        <v>7</v>
      </c>
      <c r="K69" s="194"/>
      <c r="L69" s="193" t="s">
        <v>60</v>
      </c>
      <c r="M69" s="194"/>
      <c r="N69" s="193" t="s">
        <v>8</v>
      </c>
      <c r="O69" s="194"/>
    </row>
    <row r="70" spans="1:19" x14ac:dyDescent="0.15">
      <c r="A70" s="195"/>
      <c r="B70" s="224"/>
      <c r="C70" s="196"/>
      <c r="D70" s="231" t="s">
        <v>1</v>
      </c>
      <c r="E70" s="232"/>
      <c r="F70" s="233" t="s">
        <v>2</v>
      </c>
      <c r="G70" s="232"/>
      <c r="H70" s="233" t="s">
        <v>9</v>
      </c>
      <c r="I70" s="234"/>
      <c r="J70" s="195"/>
      <c r="K70" s="196"/>
      <c r="L70" s="195"/>
      <c r="M70" s="196"/>
      <c r="N70" s="197"/>
      <c r="O70" s="198"/>
      <c r="P70" s="24"/>
      <c r="Q70" s="24"/>
      <c r="R70" s="25"/>
      <c r="S70" s="22"/>
    </row>
    <row r="71" spans="1:19" ht="14.25" customHeight="1" x14ac:dyDescent="0.15">
      <c r="A71" s="225"/>
      <c r="B71" s="226"/>
      <c r="C71" s="227"/>
      <c r="D71" s="138" t="s">
        <v>94</v>
      </c>
      <c r="E71" s="142" t="s">
        <v>95</v>
      </c>
      <c r="F71" s="143" t="s">
        <v>94</v>
      </c>
      <c r="G71" s="140" t="s">
        <v>95</v>
      </c>
      <c r="H71" s="142" t="s">
        <v>94</v>
      </c>
      <c r="I71" s="144" t="s">
        <v>95</v>
      </c>
      <c r="J71" s="135" t="s">
        <v>94</v>
      </c>
      <c r="K71" s="137" t="s">
        <v>95</v>
      </c>
      <c r="L71" s="135" t="s">
        <v>94</v>
      </c>
      <c r="M71" s="137" t="s">
        <v>95</v>
      </c>
      <c r="N71" s="142" t="s">
        <v>94</v>
      </c>
      <c r="O71" s="144" t="s">
        <v>95</v>
      </c>
    </row>
    <row r="72" spans="1:19" x14ac:dyDescent="0.15">
      <c r="A72" s="199" t="s">
        <v>55</v>
      </c>
      <c r="B72" s="128"/>
      <c r="C72" s="4"/>
      <c r="D72" s="38"/>
      <c r="E72" s="39"/>
      <c r="F72" s="40"/>
      <c r="G72" s="41"/>
      <c r="H72" s="69" t="str">
        <f>IF(D72="","",D72*F72)</f>
        <v/>
      </c>
      <c r="I72" s="69" t="str">
        <f>IF(E72="","",E72*G72)</f>
        <v/>
      </c>
      <c r="J72" s="201"/>
      <c r="K72" s="202"/>
      <c r="L72" s="202"/>
      <c r="M72" s="202"/>
      <c r="N72" s="202"/>
      <c r="O72" s="203"/>
    </row>
    <row r="73" spans="1:19" x14ac:dyDescent="0.15">
      <c r="A73" s="170"/>
      <c r="B73" s="128"/>
      <c r="C73" s="4"/>
      <c r="D73" s="38"/>
      <c r="E73" s="39"/>
      <c r="F73" s="40"/>
      <c r="G73" s="41"/>
      <c r="H73" s="69" t="str">
        <f>IF(D73="","",D73*F73)</f>
        <v/>
      </c>
      <c r="I73" s="69" t="str">
        <f>IF(E73="","",E73*G73)</f>
        <v/>
      </c>
      <c r="J73" s="204"/>
      <c r="K73" s="205"/>
      <c r="L73" s="205"/>
      <c r="M73" s="205"/>
      <c r="N73" s="205"/>
      <c r="O73" s="206"/>
    </row>
    <row r="74" spans="1:19" x14ac:dyDescent="0.15">
      <c r="A74" s="170"/>
      <c r="B74" s="128"/>
      <c r="C74" s="4"/>
      <c r="D74" s="38"/>
      <c r="E74" s="39"/>
      <c r="F74" s="40"/>
      <c r="G74" s="41"/>
      <c r="H74" s="69" t="str">
        <f t="shared" ref="H74:I89" si="2">IF(D74="","",D74*F74)</f>
        <v/>
      </c>
      <c r="I74" s="69" t="str">
        <f t="shared" si="2"/>
        <v/>
      </c>
      <c r="J74" s="204"/>
      <c r="K74" s="205"/>
      <c r="L74" s="205"/>
      <c r="M74" s="205"/>
      <c r="N74" s="205"/>
      <c r="O74" s="206"/>
    </row>
    <row r="75" spans="1:19" x14ac:dyDescent="0.15">
      <c r="A75" s="170"/>
      <c r="B75" s="128"/>
      <c r="C75" s="4"/>
      <c r="D75" s="38"/>
      <c r="E75" s="39"/>
      <c r="F75" s="40"/>
      <c r="G75" s="41"/>
      <c r="H75" s="69" t="str">
        <f t="shared" si="2"/>
        <v/>
      </c>
      <c r="I75" s="69" t="str">
        <f t="shared" si="2"/>
        <v/>
      </c>
      <c r="J75" s="204"/>
      <c r="K75" s="205"/>
      <c r="L75" s="205"/>
      <c r="M75" s="205"/>
      <c r="N75" s="205"/>
      <c r="O75" s="206"/>
    </row>
    <row r="76" spans="1:19" x14ac:dyDescent="0.15">
      <c r="A76" s="170"/>
      <c r="B76" s="128"/>
      <c r="C76" s="4"/>
      <c r="D76" s="38"/>
      <c r="E76" s="39"/>
      <c r="F76" s="40"/>
      <c r="G76" s="41"/>
      <c r="H76" s="69" t="str">
        <f t="shared" si="2"/>
        <v/>
      </c>
      <c r="I76" s="69" t="str">
        <f t="shared" si="2"/>
        <v/>
      </c>
      <c r="J76" s="204"/>
      <c r="K76" s="205"/>
      <c r="L76" s="205"/>
      <c r="M76" s="205"/>
      <c r="N76" s="205"/>
      <c r="O76" s="206"/>
    </row>
    <row r="77" spans="1:19" x14ac:dyDescent="0.15">
      <c r="A77" s="170"/>
      <c r="B77" s="128"/>
      <c r="C77" s="4"/>
      <c r="D77" s="38"/>
      <c r="E77" s="39"/>
      <c r="F77" s="40"/>
      <c r="G77" s="41"/>
      <c r="H77" s="69" t="str">
        <f t="shared" si="2"/>
        <v/>
      </c>
      <c r="I77" s="69" t="str">
        <f t="shared" si="2"/>
        <v/>
      </c>
      <c r="J77" s="204"/>
      <c r="K77" s="205"/>
      <c r="L77" s="205"/>
      <c r="M77" s="205"/>
      <c r="N77" s="205"/>
      <c r="O77" s="206"/>
    </row>
    <row r="78" spans="1:19" x14ac:dyDescent="0.15">
      <c r="A78" s="170"/>
      <c r="B78" s="37"/>
      <c r="C78" s="4"/>
      <c r="D78" s="38"/>
      <c r="E78" s="39"/>
      <c r="F78" s="40"/>
      <c r="G78" s="41"/>
      <c r="H78" s="69" t="str">
        <f t="shared" si="2"/>
        <v/>
      </c>
      <c r="I78" s="69" t="str">
        <f t="shared" si="2"/>
        <v/>
      </c>
      <c r="J78" s="204"/>
      <c r="K78" s="205"/>
      <c r="L78" s="205"/>
      <c r="M78" s="205"/>
      <c r="N78" s="205"/>
      <c r="O78" s="206"/>
    </row>
    <row r="79" spans="1:19" x14ac:dyDescent="0.15">
      <c r="A79" s="170"/>
      <c r="B79" s="37"/>
      <c r="C79" s="4"/>
      <c r="D79" s="38"/>
      <c r="E79" s="39"/>
      <c r="F79" s="40"/>
      <c r="G79" s="41"/>
      <c r="H79" s="69" t="str">
        <f t="shared" si="2"/>
        <v/>
      </c>
      <c r="I79" s="69" t="str">
        <f t="shared" si="2"/>
        <v/>
      </c>
      <c r="J79" s="204"/>
      <c r="K79" s="205"/>
      <c r="L79" s="205"/>
      <c r="M79" s="205"/>
      <c r="N79" s="205"/>
      <c r="O79" s="206"/>
    </row>
    <row r="80" spans="1:19" x14ac:dyDescent="0.15">
      <c r="A80" s="170"/>
      <c r="B80" s="37"/>
      <c r="C80" s="4"/>
      <c r="D80" s="38"/>
      <c r="E80" s="39"/>
      <c r="F80" s="40"/>
      <c r="G80" s="41"/>
      <c r="H80" s="69" t="str">
        <f t="shared" si="2"/>
        <v/>
      </c>
      <c r="I80" s="69" t="str">
        <f t="shared" si="2"/>
        <v/>
      </c>
      <c r="J80" s="204"/>
      <c r="K80" s="205"/>
      <c r="L80" s="205"/>
      <c r="M80" s="205"/>
      <c r="N80" s="205"/>
      <c r="O80" s="206"/>
    </row>
    <row r="81" spans="1:23" x14ac:dyDescent="0.15">
      <c r="A81" s="170"/>
      <c r="B81" s="37"/>
      <c r="C81" s="4"/>
      <c r="D81" s="38"/>
      <c r="E81" s="39"/>
      <c r="F81" s="40"/>
      <c r="G81" s="41"/>
      <c r="H81" s="69" t="str">
        <f t="shared" si="2"/>
        <v/>
      </c>
      <c r="I81" s="69" t="str">
        <f t="shared" si="2"/>
        <v/>
      </c>
      <c r="J81" s="204"/>
      <c r="K81" s="205"/>
      <c r="L81" s="205"/>
      <c r="M81" s="205"/>
      <c r="N81" s="205"/>
      <c r="O81" s="206"/>
    </row>
    <row r="82" spans="1:23" x14ac:dyDescent="0.15">
      <c r="A82" s="170"/>
      <c r="B82" s="37"/>
      <c r="C82" s="4"/>
      <c r="D82" s="38"/>
      <c r="E82" s="39"/>
      <c r="F82" s="40"/>
      <c r="G82" s="41"/>
      <c r="H82" s="69" t="str">
        <f t="shared" si="2"/>
        <v/>
      </c>
      <c r="I82" s="69" t="str">
        <f t="shared" si="2"/>
        <v/>
      </c>
      <c r="J82" s="204"/>
      <c r="K82" s="205"/>
      <c r="L82" s="205"/>
      <c r="M82" s="205"/>
      <c r="N82" s="205"/>
      <c r="O82" s="206"/>
    </row>
    <row r="83" spans="1:23" x14ac:dyDescent="0.15">
      <c r="A83" s="170"/>
      <c r="B83" s="37"/>
      <c r="C83" s="4"/>
      <c r="D83" s="38"/>
      <c r="E83" s="39"/>
      <c r="F83" s="40"/>
      <c r="G83" s="41"/>
      <c r="H83" s="69" t="str">
        <f t="shared" si="2"/>
        <v/>
      </c>
      <c r="I83" s="69" t="str">
        <f t="shared" si="2"/>
        <v/>
      </c>
      <c r="J83" s="204"/>
      <c r="K83" s="205"/>
      <c r="L83" s="205"/>
      <c r="M83" s="205"/>
      <c r="N83" s="205"/>
      <c r="O83" s="206"/>
    </row>
    <row r="84" spans="1:23" x14ac:dyDescent="0.15">
      <c r="A84" s="170"/>
      <c r="B84" s="37"/>
      <c r="C84" s="4"/>
      <c r="D84" s="38"/>
      <c r="E84" s="39"/>
      <c r="F84" s="40"/>
      <c r="G84" s="41"/>
      <c r="H84" s="69" t="str">
        <f t="shared" si="2"/>
        <v/>
      </c>
      <c r="I84" s="69" t="str">
        <f t="shared" si="2"/>
        <v/>
      </c>
      <c r="J84" s="204"/>
      <c r="K84" s="205"/>
      <c r="L84" s="205"/>
      <c r="M84" s="205"/>
      <c r="N84" s="205"/>
      <c r="O84" s="206"/>
    </row>
    <row r="85" spans="1:23" x14ac:dyDescent="0.15">
      <c r="A85" s="170"/>
      <c r="B85" s="37"/>
      <c r="C85" s="4"/>
      <c r="D85" s="38"/>
      <c r="E85" s="39"/>
      <c r="F85" s="40"/>
      <c r="G85" s="41"/>
      <c r="H85" s="69" t="str">
        <f t="shared" si="2"/>
        <v/>
      </c>
      <c r="I85" s="69" t="str">
        <f t="shared" si="2"/>
        <v/>
      </c>
      <c r="J85" s="204"/>
      <c r="K85" s="205"/>
      <c r="L85" s="205"/>
      <c r="M85" s="205"/>
      <c r="N85" s="205"/>
      <c r="O85" s="206"/>
    </row>
    <row r="86" spans="1:23" x14ac:dyDescent="0.15">
      <c r="A86" s="170"/>
      <c r="B86" s="37"/>
      <c r="C86" s="4"/>
      <c r="D86" s="38"/>
      <c r="E86" s="39"/>
      <c r="F86" s="40"/>
      <c r="G86" s="41"/>
      <c r="H86" s="69" t="str">
        <f t="shared" si="2"/>
        <v/>
      </c>
      <c r="I86" s="69" t="str">
        <f t="shared" si="2"/>
        <v/>
      </c>
      <c r="J86" s="204"/>
      <c r="K86" s="205"/>
      <c r="L86" s="205"/>
      <c r="M86" s="205"/>
      <c r="N86" s="205"/>
      <c r="O86" s="206"/>
    </row>
    <row r="87" spans="1:23" x14ac:dyDescent="0.15">
      <c r="A87" s="170"/>
      <c r="B87" s="37"/>
      <c r="C87" s="4"/>
      <c r="D87" s="38"/>
      <c r="E87" s="39"/>
      <c r="F87" s="40"/>
      <c r="G87" s="41"/>
      <c r="H87" s="69" t="str">
        <f t="shared" si="2"/>
        <v/>
      </c>
      <c r="I87" s="69" t="str">
        <f t="shared" si="2"/>
        <v/>
      </c>
      <c r="J87" s="204"/>
      <c r="K87" s="205"/>
      <c r="L87" s="205"/>
      <c r="M87" s="205"/>
      <c r="N87" s="205"/>
      <c r="O87" s="206"/>
    </row>
    <row r="88" spans="1:23" x14ac:dyDescent="0.15">
      <c r="A88" s="170"/>
      <c r="B88" s="37"/>
      <c r="C88" s="4"/>
      <c r="D88" s="38"/>
      <c r="E88" s="39"/>
      <c r="F88" s="40"/>
      <c r="G88" s="41"/>
      <c r="H88" s="69" t="str">
        <f t="shared" si="2"/>
        <v/>
      </c>
      <c r="I88" s="69" t="str">
        <f t="shared" si="2"/>
        <v/>
      </c>
      <c r="J88" s="204"/>
      <c r="K88" s="205"/>
      <c r="L88" s="205"/>
      <c r="M88" s="205"/>
      <c r="N88" s="205"/>
      <c r="O88" s="206"/>
    </row>
    <row r="89" spans="1:23" x14ac:dyDescent="0.15">
      <c r="A89" s="170"/>
      <c r="B89" s="37"/>
      <c r="C89" s="4"/>
      <c r="D89" s="38"/>
      <c r="E89" s="39"/>
      <c r="F89" s="40"/>
      <c r="G89" s="41"/>
      <c r="H89" s="69" t="str">
        <f t="shared" si="2"/>
        <v/>
      </c>
      <c r="I89" s="69" t="str">
        <f t="shared" si="2"/>
        <v/>
      </c>
      <c r="J89" s="204"/>
      <c r="K89" s="205"/>
      <c r="L89" s="205"/>
      <c r="M89" s="205"/>
      <c r="N89" s="205"/>
      <c r="O89" s="206"/>
    </row>
    <row r="90" spans="1:23" ht="14.25" thickBot="1" x14ac:dyDescent="0.2">
      <c r="A90" s="170"/>
      <c r="B90" s="70"/>
      <c r="C90" s="4"/>
      <c r="D90" s="38"/>
      <c r="E90" s="39"/>
      <c r="F90" s="40"/>
      <c r="G90" s="71"/>
      <c r="H90" s="72" t="str">
        <f>IF(D90="","",D90*F90)</f>
        <v/>
      </c>
      <c r="I90" s="72" t="str">
        <f>IF(E90="","",E90*G90)</f>
        <v/>
      </c>
      <c r="J90" s="207"/>
      <c r="K90" s="208"/>
      <c r="L90" s="208"/>
      <c r="M90" s="208"/>
      <c r="N90" s="208"/>
      <c r="O90" s="209"/>
    </row>
    <row r="91" spans="1:23" ht="16.5" customHeight="1" thickTop="1" x14ac:dyDescent="0.15">
      <c r="A91" s="170"/>
      <c r="B91" s="210" t="s">
        <v>57</v>
      </c>
      <c r="C91" s="211"/>
      <c r="D91" s="73"/>
      <c r="E91" s="73"/>
      <c r="F91" s="73"/>
      <c r="G91" s="74"/>
      <c r="H91" s="75" t="str">
        <f>IF(SUM(H92:H93)&gt;0,SUM(H92:H93),"")</f>
        <v/>
      </c>
      <c r="I91" s="75" t="str">
        <f>IF(SUM(I92:I93)&gt;0,SUM(I92:I93),"")</f>
        <v/>
      </c>
      <c r="J91" s="76"/>
      <c r="K91" s="77"/>
      <c r="L91" s="78" t="str">
        <f>IF(SUM(L92:L93)&gt;0,SUM(L92:L93),"")</f>
        <v/>
      </c>
      <c r="M91" s="79" t="str">
        <f>IF(SUM(M92:M93)&gt;0,SUM(M92:M93),"")</f>
        <v/>
      </c>
      <c r="N91" s="80" t="str">
        <f>IF(SUM(N92:N93)&gt;0,SUM(N92:N93),"")</f>
        <v/>
      </c>
      <c r="O91" s="129" t="str">
        <f>IF(SUM(O92:O93)&gt;0,SUM(O92:O93),"")</f>
        <v/>
      </c>
    </row>
    <row r="92" spans="1:23" ht="21.75" customHeight="1" x14ac:dyDescent="0.15">
      <c r="A92" s="170"/>
      <c r="B92" s="8"/>
      <c r="C92" s="9" t="s">
        <v>76</v>
      </c>
      <c r="D92" s="82"/>
      <c r="E92" s="82"/>
      <c r="F92" s="82"/>
      <c r="G92" s="83"/>
      <c r="H92" s="84">
        <f>IF(H11="","",H11)</f>
        <v>0</v>
      </c>
      <c r="I92" s="84">
        <f>IF(I11="","",I11)</f>
        <v>0</v>
      </c>
      <c r="J92" s="85"/>
      <c r="K92" s="86"/>
      <c r="L92" s="87">
        <f>IF(L11="","",L11)</f>
        <v>0</v>
      </c>
      <c r="M92" s="88">
        <f>IF(M11="","",M11)</f>
        <v>0</v>
      </c>
      <c r="N92" s="87">
        <f>IF(N11="",0,N11)</f>
        <v>0</v>
      </c>
      <c r="O92" s="88">
        <f>IF(O11="",0,O11)</f>
        <v>0</v>
      </c>
    </row>
    <row r="93" spans="1:23" ht="21.75" customHeight="1" thickBot="1" x14ac:dyDescent="0.2">
      <c r="A93" s="170"/>
      <c r="B93" s="8"/>
      <c r="C93" s="9" t="s">
        <v>37</v>
      </c>
      <c r="D93" s="82"/>
      <c r="E93" s="82"/>
      <c r="F93" s="82"/>
      <c r="G93" s="83"/>
      <c r="H93" s="89" t="str">
        <f>IF(H41="","",H41)</f>
        <v/>
      </c>
      <c r="I93" s="89" t="str">
        <f>IF(I41="","",I41)</f>
        <v/>
      </c>
      <c r="J93" s="90"/>
      <c r="K93" s="91"/>
      <c r="L93" s="92">
        <f>IF(L41="",0,L41)</f>
        <v>0</v>
      </c>
      <c r="M93" s="93">
        <f>IF(M41="",0,M41)</f>
        <v>0</v>
      </c>
      <c r="N93" s="92">
        <f>IF(N41="",0,N41)</f>
        <v>0</v>
      </c>
      <c r="O93" s="93">
        <f>IF(O41="",0,O41)</f>
        <v>0</v>
      </c>
    </row>
    <row r="94" spans="1:23" ht="16.5" customHeight="1" thickTop="1" x14ac:dyDescent="0.15">
      <c r="A94" s="170"/>
      <c r="B94" s="212" t="s">
        <v>51</v>
      </c>
      <c r="C94" s="213"/>
      <c r="D94" s="213"/>
      <c r="E94" s="213"/>
      <c r="F94" s="213"/>
      <c r="G94" s="213"/>
      <c r="H94" s="213"/>
      <c r="I94" s="214"/>
      <c r="J94" s="94"/>
      <c r="K94" s="95"/>
      <c r="L94" s="96">
        <f>SUM(L95:L96)</f>
        <v>0</v>
      </c>
      <c r="M94" s="97">
        <f>SUM(M95:M96)</f>
        <v>0</v>
      </c>
      <c r="N94" s="215" t="s">
        <v>11</v>
      </c>
      <c r="O94" s="216"/>
    </row>
    <row r="95" spans="1:23" ht="21.75" customHeight="1" x14ac:dyDescent="0.15">
      <c r="A95" s="170"/>
      <c r="B95" s="217"/>
      <c r="C95" s="218" t="s">
        <v>76</v>
      </c>
      <c r="D95" s="219"/>
      <c r="E95" s="219"/>
      <c r="F95" s="219"/>
      <c r="G95" s="219"/>
      <c r="H95" s="219"/>
      <c r="I95" s="220"/>
      <c r="J95" s="85"/>
      <c r="K95" s="86"/>
      <c r="L95" s="123">
        <f>IF(L92="","",IF((L92/2-N92)&gt;0,IF(OR(AND(D6="",G6="")=TRUE,AND(OR(D6="○",D6="●",D6="◎")=TRUE,OR(G6="○",G6="●",G6="◎")=TRUE)=TRUE)=TRUE,"",IF(OR(G6="○",G6="●",G6="◎")=TRUE,IF(N92&gt;0,ROUNDDOWN(MIN(L92/6,67000,L92/2-N92),0),ROUNDDOWN(MIN(L92/4,100000),0)),IF(L93&gt;0,IF(N92&gt;0,ROUNDDOWN(MIN(L92/2-N92,133000,L92/6),0),ROUNDDOWN(MIN(L92/2,400000),0)),IF(N92&gt;0,ROUNDDOWN(MIN(L92/6,L92/2-N92,67000),0),ROUNDDOWN(MIN(L92/4,100000),0))))),0))</f>
        <v>0</v>
      </c>
      <c r="M95" s="123">
        <f>IF(M92="","",IF((M92/2-O92)&gt;0,IF(OR(AND(D6="",G6="")=TRUE,AND(OR(D6="○",D6="●",D6="◎")=TRUE,OR(G6="○",G6="●",G6="◎")=TRUE)=TRUE)=TRUE,"",IF(OR(G6="○",G6="●",G6="◎")=TRUE,IF(O92&gt;0,ROUNDDOWN(MIN(M92/6,67000,M92/2-O92),0),ROUNDDOWN(MIN(M92/4,100000),0)),IF(M93&gt;0,IF(O92&gt;0,ROUNDDOWN(MIN(M92/2-O92,133000,M92/6),0),ROUNDDOWN(MIN(M92/2,400000),0)),IF(O92&gt;0,ROUNDDOWN(MIN(M92/6,M92/2-O92,67000),0),ROUNDDOWN(MIN(M92/4,100000),0))))),0))</f>
        <v>0</v>
      </c>
      <c r="N95" s="221" t="s">
        <v>11</v>
      </c>
      <c r="O95" s="222"/>
      <c r="Q95" s="163" t="str">
        <f>IF(OR(AND(D6="",G6="")=TRUE,AND(OR(D6="○",D6="●",D6="◎")=TRUE,OR(G6="○",G6="●",G6="◎")=TRUE)=TRUE)=TRUE,"←冒頭の助成申請モデルのどちらかに『○』を記入してください。","")</f>
        <v>←冒頭の助成申請モデルのどちらかに『○』を記入してください。</v>
      </c>
      <c r="R95" s="163"/>
      <c r="S95" s="163"/>
      <c r="T95" s="163"/>
      <c r="U95" s="163"/>
      <c r="V95" s="163"/>
      <c r="W95" s="163"/>
    </row>
    <row r="96" spans="1:23" ht="21.75" customHeight="1" thickBot="1" x14ac:dyDescent="0.2">
      <c r="A96" s="200"/>
      <c r="B96" s="217"/>
      <c r="C96" s="164" t="s">
        <v>37</v>
      </c>
      <c r="D96" s="165"/>
      <c r="E96" s="165"/>
      <c r="F96" s="165"/>
      <c r="G96" s="165"/>
      <c r="H96" s="165"/>
      <c r="I96" s="166"/>
      <c r="J96" s="90"/>
      <c r="K96" s="91"/>
      <c r="L96" s="98">
        <f>IF(L93="","",IF((L93*2/3-N93)&gt;0,IF(OR(AND(D6="",G6="")=TRUE,AND(OR(D6="○",D6="●",D6="◎")=TRUE,OR(G6="○",G6="●",G6="◎")=TRUE)=TRUE)=TRUE,"",IF(N93&gt;0,ROUNDDOWN(MIN(L93/6,33000,L93*2/3-N93),0),ROUNDDOWN(MIN(L93/2,100000),0))),0))</f>
        <v>0</v>
      </c>
      <c r="M96" s="98">
        <f>IF(M93="","",IF((M93*2/3-O93)&gt;0,IF(OR(AND(D6="",G6="")=TRUE,AND(OR(D6="○",D6="●",D6="◎")=TRUE,OR(G6="○",G6="●",G6="◎")=TRUE)=TRUE)=TRUE,"",IF(O93&gt;0,ROUNDDOWN(MIN(M93/6,33000,M93*2/3-O93),0),ROUNDDOWN(MIN(M93/2,100000),0))),0))</f>
        <v>0</v>
      </c>
      <c r="N96" s="167" t="s">
        <v>11</v>
      </c>
      <c r="O96" s="168"/>
      <c r="Q96" s="163"/>
      <c r="R96" s="163"/>
      <c r="S96" s="163"/>
      <c r="T96" s="163"/>
      <c r="U96" s="163"/>
      <c r="V96" s="163"/>
      <c r="W96" s="163"/>
    </row>
    <row r="97" spans="1:15" ht="14.25" thickTop="1" x14ac:dyDescent="0.15">
      <c r="A97" s="169" t="s">
        <v>4</v>
      </c>
      <c r="B97" s="172" t="s">
        <v>14</v>
      </c>
      <c r="C97" s="173"/>
      <c r="D97" s="99" t="s">
        <v>3</v>
      </c>
      <c r="E97" s="100"/>
      <c r="F97" s="101" t="s">
        <v>3</v>
      </c>
      <c r="G97" s="101"/>
      <c r="H97" s="102" t="str">
        <f>IF(COUNT(H98:H108)=0,"",SUM(H98:H108))</f>
        <v/>
      </c>
      <c r="I97" s="103" t="str">
        <f>IF(COUNT(I98:I108)=0,"",SUM(I98:I108))</f>
        <v/>
      </c>
      <c r="J97" s="174"/>
      <c r="K97" s="175"/>
      <c r="L97" s="175"/>
      <c r="M97" s="175"/>
      <c r="N97" s="175"/>
      <c r="O97" s="176"/>
    </row>
    <row r="98" spans="1:15" x14ac:dyDescent="0.15">
      <c r="A98" s="170"/>
      <c r="B98" s="183"/>
      <c r="C98" s="5"/>
      <c r="D98" s="104"/>
      <c r="E98" s="105"/>
      <c r="F98" s="106"/>
      <c r="G98" s="106"/>
      <c r="H98" s="69" t="str">
        <f t="shared" ref="H98:I108" si="3">IF(D98="","",D98*F98)</f>
        <v/>
      </c>
      <c r="I98" s="107" t="str">
        <f t="shared" si="3"/>
        <v/>
      </c>
      <c r="J98" s="177"/>
      <c r="K98" s="178"/>
      <c r="L98" s="178"/>
      <c r="M98" s="178"/>
      <c r="N98" s="178"/>
      <c r="O98" s="179"/>
    </row>
    <row r="99" spans="1:15" ht="14.25" customHeight="1" x14ac:dyDescent="0.15">
      <c r="A99" s="170"/>
      <c r="B99" s="183"/>
      <c r="C99" s="5"/>
      <c r="D99" s="108"/>
      <c r="E99" s="109"/>
      <c r="F99" s="40"/>
      <c r="G99" s="40"/>
      <c r="H99" s="69" t="str">
        <f t="shared" si="3"/>
        <v/>
      </c>
      <c r="I99" s="107" t="str">
        <f t="shared" si="3"/>
        <v/>
      </c>
      <c r="J99" s="177"/>
      <c r="K99" s="178"/>
      <c r="L99" s="178"/>
      <c r="M99" s="178"/>
      <c r="N99" s="178"/>
      <c r="O99" s="179"/>
    </row>
    <row r="100" spans="1:15" x14ac:dyDescent="0.15">
      <c r="A100" s="170"/>
      <c r="B100" s="183"/>
      <c r="C100" s="5"/>
      <c r="D100" s="108"/>
      <c r="E100" s="109"/>
      <c r="F100" s="40"/>
      <c r="G100" s="40"/>
      <c r="H100" s="69" t="str">
        <f t="shared" si="3"/>
        <v/>
      </c>
      <c r="I100" s="107" t="str">
        <f t="shared" si="3"/>
        <v/>
      </c>
      <c r="J100" s="177"/>
      <c r="K100" s="178"/>
      <c r="L100" s="178"/>
      <c r="M100" s="178"/>
      <c r="N100" s="178"/>
      <c r="O100" s="179"/>
    </row>
    <row r="101" spans="1:15" x14ac:dyDescent="0.15">
      <c r="A101" s="170"/>
      <c r="B101" s="183"/>
      <c r="C101" s="5"/>
      <c r="D101" s="108"/>
      <c r="E101" s="109"/>
      <c r="F101" s="40"/>
      <c r="G101" s="40"/>
      <c r="H101" s="69" t="str">
        <f t="shared" si="3"/>
        <v/>
      </c>
      <c r="I101" s="107" t="str">
        <f t="shared" si="3"/>
        <v/>
      </c>
      <c r="J101" s="177"/>
      <c r="K101" s="178"/>
      <c r="L101" s="178"/>
      <c r="M101" s="178"/>
      <c r="N101" s="178"/>
      <c r="O101" s="179"/>
    </row>
    <row r="102" spans="1:15" x14ac:dyDescent="0.15">
      <c r="A102" s="170"/>
      <c r="B102" s="183"/>
      <c r="C102" s="5"/>
      <c r="D102" s="108"/>
      <c r="E102" s="109"/>
      <c r="F102" s="40"/>
      <c r="G102" s="40"/>
      <c r="H102" s="69" t="str">
        <f t="shared" si="3"/>
        <v/>
      </c>
      <c r="I102" s="107" t="str">
        <f t="shared" si="3"/>
        <v/>
      </c>
      <c r="J102" s="177"/>
      <c r="K102" s="178"/>
      <c r="L102" s="178"/>
      <c r="M102" s="178"/>
      <c r="N102" s="178"/>
      <c r="O102" s="179"/>
    </row>
    <row r="103" spans="1:15" x14ac:dyDescent="0.15">
      <c r="A103" s="170"/>
      <c r="B103" s="183"/>
      <c r="C103" s="5"/>
      <c r="D103" s="108"/>
      <c r="E103" s="109"/>
      <c r="F103" s="40"/>
      <c r="G103" s="40"/>
      <c r="H103" s="69" t="str">
        <f t="shared" si="3"/>
        <v/>
      </c>
      <c r="I103" s="107" t="str">
        <f t="shared" si="3"/>
        <v/>
      </c>
      <c r="J103" s="177"/>
      <c r="K103" s="178"/>
      <c r="L103" s="178"/>
      <c r="M103" s="178"/>
      <c r="N103" s="178"/>
      <c r="O103" s="179"/>
    </row>
    <row r="104" spans="1:15" x14ac:dyDescent="0.15">
      <c r="A104" s="170"/>
      <c r="B104" s="183"/>
      <c r="C104" s="5"/>
      <c r="D104" s="108"/>
      <c r="E104" s="109"/>
      <c r="F104" s="40"/>
      <c r="G104" s="40"/>
      <c r="H104" s="69" t="str">
        <f t="shared" si="3"/>
        <v/>
      </c>
      <c r="I104" s="107" t="str">
        <f t="shared" si="3"/>
        <v/>
      </c>
      <c r="J104" s="177"/>
      <c r="K104" s="178"/>
      <c r="L104" s="178"/>
      <c r="M104" s="178"/>
      <c r="N104" s="178"/>
      <c r="O104" s="179"/>
    </row>
    <row r="105" spans="1:15" x14ac:dyDescent="0.15">
      <c r="A105" s="170"/>
      <c r="B105" s="183"/>
      <c r="C105" s="5"/>
      <c r="D105" s="108"/>
      <c r="E105" s="109"/>
      <c r="F105" s="40"/>
      <c r="G105" s="40"/>
      <c r="H105" s="69" t="str">
        <f t="shared" si="3"/>
        <v/>
      </c>
      <c r="I105" s="107" t="str">
        <f t="shared" si="3"/>
        <v/>
      </c>
      <c r="J105" s="177"/>
      <c r="K105" s="178"/>
      <c r="L105" s="178"/>
      <c r="M105" s="178"/>
      <c r="N105" s="178"/>
      <c r="O105" s="179"/>
    </row>
    <row r="106" spans="1:15" x14ac:dyDescent="0.15">
      <c r="A106" s="170"/>
      <c r="B106" s="183"/>
      <c r="C106" s="5"/>
      <c r="D106" s="108"/>
      <c r="E106" s="109"/>
      <c r="F106" s="40"/>
      <c r="G106" s="40"/>
      <c r="H106" s="69" t="str">
        <f t="shared" si="3"/>
        <v/>
      </c>
      <c r="I106" s="107" t="str">
        <f t="shared" si="3"/>
        <v/>
      </c>
      <c r="J106" s="177"/>
      <c r="K106" s="178"/>
      <c r="L106" s="178"/>
      <c r="M106" s="178"/>
      <c r="N106" s="178"/>
      <c r="O106" s="179"/>
    </row>
    <row r="107" spans="1:15" x14ac:dyDescent="0.15">
      <c r="A107" s="170"/>
      <c r="B107" s="183"/>
      <c r="C107" s="5"/>
      <c r="D107" s="108"/>
      <c r="E107" s="109"/>
      <c r="F107" s="40"/>
      <c r="G107" s="40"/>
      <c r="H107" s="69" t="str">
        <f t="shared" si="3"/>
        <v/>
      </c>
      <c r="I107" s="107" t="str">
        <f t="shared" si="3"/>
        <v/>
      </c>
      <c r="J107" s="177"/>
      <c r="K107" s="178"/>
      <c r="L107" s="178"/>
      <c r="M107" s="178"/>
      <c r="N107" s="178"/>
      <c r="O107" s="179"/>
    </row>
    <row r="108" spans="1:15" x14ac:dyDescent="0.15">
      <c r="A108" s="170"/>
      <c r="B108" s="184"/>
      <c r="C108" s="5"/>
      <c r="D108" s="108"/>
      <c r="E108" s="109"/>
      <c r="F108" s="40"/>
      <c r="G108" s="40"/>
      <c r="H108" s="69" t="str">
        <f t="shared" si="3"/>
        <v/>
      </c>
      <c r="I108" s="107" t="str">
        <f t="shared" si="3"/>
        <v/>
      </c>
      <c r="J108" s="177"/>
      <c r="K108" s="178"/>
      <c r="L108" s="178"/>
      <c r="M108" s="178"/>
      <c r="N108" s="178"/>
      <c r="O108" s="179"/>
    </row>
    <row r="109" spans="1:15" x14ac:dyDescent="0.15">
      <c r="A109" s="170"/>
      <c r="B109" s="185" t="s">
        <v>13</v>
      </c>
      <c r="C109" s="186"/>
      <c r="D109" s="110" t="s">
        <v>3</v>
      </c>
      <c r="E109" s="111"/>
      <c r="F109" s="112" t="s">
        <v>3</v>
      </c>
      <c r="G109" s="113"/>
      <c r="H109" s="114" t="str">
        <f>IF(COUNT(H110:H117)=0,"",SUM(H110:H117))</f>
        <v/>
      </c>
      <c r="I109" s="115" t="str">
        <f>IF(COUNT(I110:I117)=0,"",SUM(I110:I117))</f>
        <v/>
      </c>
      <c r="J109" s="177"/>
      <c r="K109" s="178"/>
      <c r="L109" s="178"/>
      <c r="M109" s="178"/>
      <c r="N109" s="178"/>
      <c r="O109" s="179"/>
    </row>
    <row r="110" spans="1:15" x14ac:dyDescent="0.15">
      <c r="A110" s="170"/>
      <c r="B110" s="183"/>
      <c r="C110" s="5"/>
      <c r="D110" s="108"/>
      <c r="E110" s="109"/>
      <c r="F110" s="40"/>
      <c r="G110" s="40"/>
      <c r="H110" s="69" t="str">
        <f t="shared" ref="H110:I117" si="4">IF(D110="","",D110*F110)</f>
        <v/>
      </c>
      <c r="I110" s="107" t="str">
        <f t="shared" si="4"/>
        <v/>
      </c>
      <c r="J110" s="177"/>
      <c r="K110" s="178"/>
      <c r="L110" s="178"/>
      <c r="M110" s="178"/>
      <c r="N110" s="178"/>
      <c r="O110" s="179"/>
    </row>
    <row r="111" spans="1:15" x14ac:dyDescent="0.15">
      <c r="A111" s="170"/>
      <c r="B111" s="183"/>
      <c r="C111" s="5"/>
      <c r="D111" s="108"/>
      <c r="E111" s="109"/>
      <c r="F111" s="40"/>
      <c r="G111" s="40"/>
      <c r="H111" s="69" t="str">
        <f t="shared" si="4"/>
        <v/>
      </c>
      <c r="I111" s="107" t="str">
        <f t="shared" si="4"/>
        <v/>
      </c>
      <c r="J111" s="177"/>
      <c r="K111" s="178"/>
      <c r="L111" s="178"/>
      <c r="M111" s="178"/>
      <c r="N111" s="178"/>
      <c r="O111" s="179"/>
    </row>
    <row r="112" spans="1:15" x14ac:dyDescent="0.15">
      <c r="A112" s="170"/>
      <c r="B112" s="183"/>
      <c r="C112" s="5"/>
      <c r="D112" s="108"/>
      <c r="E112" s="109"/>
      <c r="F112" s="40"/>
      <c r="G112" s="40"/>
      <c r="H112" s="69" t="str">
        <f t="shared" si="4"/>
        <v/>
      </c>
      <c r="I112" s="107" t="str">
        <f t="shared" si="4"/>
        <v/>
      </c>
      <c r="J112" s="177"/>
      <c r="K112" s="178"/>
      <c r="L112" s="178"/>
      <c r="M112" s="178"/>
      <c r="N112" s="178"/>
      <c r="O112" s="179"/>
    </row>
    <row r="113" spans="1:15" x14ac:dyDescent="0.15">
      <c r="A113" s="170"/>
      <c r="B113" s="183"/>
      <c r="C113" s="5"/>
      <c r="D113" s="108"/>
      <c r="E113" s="109"/>
      <c r="F113" s="40"/>
      <c r="G113" s="40"/>
      <c r="H113" s="69" t="str">
        <f t="shared" si="4"/>
        <v/>
      </c>
      <c r="I113" s="107" t="str">
        <f t="shared" si="4"/>
        <v/>
      </c>
      <c r="J113" s="177"/>
      <c r="K113" s="178"/>
      <c r="L113" s="178"/>
      <c r="M113" s="178"/>
      <c r="N113" s="178"/>
      <c r="O113" s="179"/>
    </row>
    <row r="114" spans="1:15" x14ac:dyDescent="0.15">
      <c r="A114" s="170"/>
      <c r="B114" s="183"/>
      <c r="C114" s="5"/>
      <c r="D114" s="108"/>
      <c r="E114" s="109"/>
      <c r="F114" s="40"/>
      <c r="G114" s="40"/>
      <c r="H114" s="69" t="str">
        <f t="shared" si="4"/>
        <v/>
      </c>
      <c r="I114" s="107" t="str">
        <f t="shared" si="4"/>
        <v/>
      </c>
      <c r="J114" s="177"/>
      <c r="K114" s="178"/>
      <c r="L114" s="178"/>
      <c r="M114" s="178"/>
      <c r="N114" s="178"/>
      <c r="O114" s="179"/>
    </row>
    <row r="115" spans="1:15" x14ac:dyDescent="0.15">
      <c r="A115" s="170"/>
      <c r="B115" s="183"/>
      <c r="C115" s="5"/>
      <c r="D115" s="108"/>
      <c r="E115" s="109"/>
      <c r="F115" s="40"/>
      <c r="G115" s="40"/>
      <c r="H115" s="69" t="str">
        <f t="shared" si="4"/>
        <v/>
      </c>
      <c r="I115" s="107" t="str">
        <f t="shared" si="4"/>
        <v/>
      </c>
      <c r="J115" s="177"/>
      <c r="K115" s="178"/>
      <c r="L115" s="178"/>
      <c r="M115" s="178"/>
      <c r="N115" s="178"/>
      <c r="O115" s="179"/>
    </row>
    <row r="116" spans="1:15" x14ac:dyDescent="0.15">
      <c r="A116" s="170"/>
      <c r="B116" s="183"/>
      <c r="C116" s="5"/>
      <c r="D116" s="108"/>
      <c r="E116" s="109"/>
      <c r="F116" s="40"/>
      <c r="G116" s="40"/>
      <c r="H116" s="69" t="str">
        <f t="shared" si="4"/>
        <v/>
      </c>
      <c r="I116" s="107" t="str">
        <f t="shared" si="4"/>
        <v/>
      </c>
      <c r="J116" s="177"/>
      <c r="K116" s="178"/>
      <c r="L116" s="178"/>
      <c r="M116" s="178"/>
      <c r="N116" s="178"/>
      <c r="O116" s="179"/>
    </row>
    <row r="117" spans="1:15" x14ac:dyDescent="0.15">
      <c r="A117" s="170"/>
      <c r="B117" s="184"/>
      <c r="C117" s="5"/>
      <c r="D117" s="108"/>
      <c r="E117" s="109"/>
      <c r="F117" s="40"/>
      <c r="G117" s="40"/>
      <c r="H117" s="69" t="str">
        <f t="shared" si="4"/>
        <v/>
      </c>
      <c r="I117" s="107" t="str">
        <f t="shared" si="4"/>
        <v/>
      </c>
      <c r="J117" s="177"/>
      <c r="K117" s="178"/>
      <c r="L117" s="178"/>
      <c r="M117" s="178"/>
      <c r="N117" s="178"/>
      <c r="O117" s="179"/>
    </row>
    <row r="118" spans="1:15" x14ac:dyDescent="0.15">
      <c r="A118" s="171"/>
      <c r="B118" s="187" t="s">
        <v>58</v>
      </c>
      <c r="C118" s="188"/>
      <c r="D118" s="189" t="s">
        <v>12</v>
      </c>
      <c r="E118" s="190"/>
      <c r="F118" s="190"/>
      <c r="G118" s="14"/>
      <c r="H118" s="130" t="str">
        <f>IF(COUNT(H97,H109)=0,"",SUM(H97,H109))</f>
        <v/>
      </c>
      <c r="I118" s="116" t="str">
        <f>IF(COUNT(I97,I109)=0,"",SUM(I97,I109))</f>
        <v/>
      </c>
      <c r="J118" s="177"/>
      <c r="K118" s="178"/>
      <c r="L118" s="178"/>
      <c r="M118" s="178"/>
      <c r="N118" s="178"/>
      <c r="O118" s="179"/>
    </row>
    <row r="119" spans="1:15" ht="15.75" customHeight="1" x14ac:dyDescent="0.15">
      <c r="A119" s="158" t="s">
        <v>59</v>
      </c>
      <c r="B119" s="159"/>
      <c r="C119" s="160"/>
      <c r="D119" s="191" t="s">
        <v>62</v>
      </c>
      <c r="E119" s="191"/>
      <c r="F119" s="191"/>
      <c r="G119" s="191" t="s">
        <v>63</v>
      </c>
      <c r="H119" s="191"/>
      <c r="I119" s="191"/>
      <c r="J119" s="177"/>
      <c r="K119" s="178"/>
      <c r="L119" s="178"/>
      <c r="M119" s="178"/>
      <c r="N119" s="178"/>
      <c r="O119" s="179"/>
    </row>
    <row r="120" spans="1:15" x14ac:dyDescent="0.15">
      <c r="A120" s="147"/>
      <c r="B120" s="148"/>
      <c r="C120" s="149"/>
      <c r="D120" s="192">
        <f>IF(SUM(H91,H118)="","",SUM(H91,H118))</f>
        <v>0</v>
      </c>
      <c r="E120" s="192"/>
      <c r="F120" s="192"/>
      <c r="G120" s="192">
        <f>IF(SUM(I91,I118)="","",SUM(I91,I118))</f>
        <v>0</v>
      </c>
      <c r="H120" s="192"/>
      <c r="I120" s="192"/>
      <c r="J120" s="177"/>
      <c r="K120" s="178"/>
      <c r="L120" s="178"/>
      <c r="M120" s="178"/>
      <c r="N120" s="178"/>
      <c r="O120" s="179"/>
    </row>
    <row r="121" spans="1:15" x14ac:dyDescent="0.15">
      <c r="A121" s="154" t="s">
        <v>77</v>
      </c>
      <c r="B121" s="155"/>
      <c r="C121" s="156"/>
      <c r="D121" s="157">
        <f>IF(D120="","",ROUNDDOWN(D120*J1/100,3))</f>
        <v>0</v>
      </c>
      <c r="E121" s="157"/>
      <c r="F121" s="157"/>
      <c r="G121" s="157">
        <f>IF(G120="","",ROUNDDOWN(G120*J1/100,3))</f>
        <v>0</v>
      </c>
      <c r="H121" s="157"/>
      <c r="I121" s="157"/>
      <c r="J121" s="177"/>
      <c r="K121" s="178"/>
      <c r="L121" s="178"/>
      <c r="M121" s="178"/>
      <c r="N121" s="178"/>
      <c r="O121" s="179"/>
    </row>
    <row r="122" spans="1:15" x14ac:dyDescent="0.15">
      <c r="A122" s="158" t="s">
        <v>78</v>
      </c>
      <c r="B122" s="159"/>
      <c r="C122" s="160"/>
      <c r="D122" s="161"/>
      <c r="E122" s="161"/>
      <c r="F122" s="161"/>
      <c r="G122" s="162"/>
      <c r="H122" s="162"/>
      <c r="I122" s="162"/>
      <c r="J122" s="177"/>
      <c r="K122" s="178"/>
      <c r="L122" s="178"/>
      <c r="M122" s="178"/>
      <c r="N122" s="178"/>
      <c r="O122" s="179"/>
    </row>
    <row r="123" spans="1:15" x14ac:dyDescent="0.15">
      <c r="A123" s="147" t="s">
        <v>5</v>
      </c>
      <c r="B123" s="148"/>
      <c r="C123" s="149"/>
      <c r="D123" s="150">
        <f>IF(COUNT(D120:F121)=0,"",SUM(D120:F121))</f>
        <v>0</v>
      </c>
      <c r="E123" s="150"/>
      <c r="F123" s="150"/>
      <c r="G123" s="150">
        <f>IF(COUNT(G120:I121)=0,"",SUM(G120:I121))</f>
        <v>0</v>
      </c>
      <c r="H123" s="150"/>
      <c r="I123" s="150"/>
      <c r="J123" s="180"/>
      <c r="K123" s="181"/>
      <c r="L123" s="181"/>
      <c r="M123" s="181"/>
      <c r="N123" s="181"/>
      <c r="O123" s="182"/>
    </row>
    <row r="124" spans="1:15" x14ac:dyDescent="0.15">
      <c r="A124" s="117"/>
      <c r="B124" s="117"/>
      <c r="C124" s="117"/>
      <c r="D124" s="118"/>
      <c r="E124" s="118"/>
      <c r="F124" s="118"/>
      <c r="G124" s="118"/>
      <c r="H124" s="119" t="s">
        <v>20</v>
      </c>
      <c r="I124" s="119"/>
      <c r="J124" s="151" t="s">
        <v>96</v>
      </c>
      <c r="K124" s="151"/>
      <c r="L124" s="151"/>
      <c r="M124" s="127"/>
      <c r="N124" s="121"/>
      <c r="O124" s="121"/>
    </row>
    <row r="125" spans="1:15" x14ac:dyDescent="0.15">
      <c r="B125" s="3"/>
      <c r="C125" s="21"/>
      <c r="D125" s="21"/>
      <c r="E125" s="21"/>
      <c r="F125" s="21"/>
      <c r="G125" s="21"/>
      <c r="H125" s="152" t="s">
        <v>98</v>
      </c>
      <c r="I125" s="153"/>
      <c r="J125" s="153"/>
      <c r="K125" s="153"/>
      <c r="L125" s="153"/>
      <c r="M125" s="153"/>
      <c r="N125" s="153"/>
      <c r="O125" s="153"/>
    </row>
    <row r="126" spans="1:15" x14ac:dyDescent="0.15">
      <c r="A126" s="122" t="s">
        <v>21</v>
      </c>
      <c r="B126" s="3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</row>
    <row r="127" spans="1:15" x14ac:dyDescent="0.15">
      <c r="A127" s="3" t="s">
        <v>79</v>
      </c>
    </row>
    <row r="128" spans="1:15" x14ac:dyDescent="0.15">
      <c r="A128" s="3" t="s">
        <v>80</v>
      </c>
    </row>
    <row r="129" spans="1:1" x14ac:dyDescent="0.15">
      <c r="A129" s="3" t="s">
        <v>81</v>
      </c>
    </row>
    <row r="130" spans="1:1" x14ac:dyDescent="0.15">
      <c r="A130" s="3" t="s">
        <v>82</v>
      </c>
    </row>
  </sheetData>
  <sheetProtection password="A4DE" sheet="1" objects="1" scenarios="1"/>
  <mergeCells count="64">
    <mergeCell ref="J8:K9"/>
    <mergeCell ref="L8:M9"/>
    <mergeCell ref="N8:O9"/>
    <mergeCell ref="C3:F3"/>
    <mergeCell ref="A4:N4"/>
    <mergeCell ref="E6:F6"/>
    <mergeCell ref="H6:I6"/>
    <mergeCell ref="A7:I7"/>
    <mergeCell ref="A8:C10"/>
    <mergeCell ref="D8:H8"/>
    <mergeCell ref="D9:E9"/>
    <mergeCell ref="F9:G9"/>
    <mergeCell ref="H9:I9"/>
    <mergeCell ref="A11:A63"/>
    <mergeCell ref="B11:C11"/>
    <mergeCell ref="J64:N64"/>
    <mergeCell ref="C66:E66"/>
    <mergeCell ref="A67:N67"/>
    <mergeCell ref="J12:O40"/>
    <mergeCell ref="B41:C41"/>
    <mergeCell ref="J42:O63"/>
    <mergeCell ref="J69:K70"/>
    <mergeCell ref="L69:M70"/>
    <mergeCell ref="N69:O70"/>
    <mergeCell ref="A72:A96"/>
    <mergeCell ref="J72:O90"/>
    <mergeCell ref="B91:C91"/>
    <mergeCell ref="B94:I94"/>
    <mergeCell ref="N94:O94"/>
    <mergeCell ref="B95:B96"/>
    <mergeCell ref="C95:I95"/>
    <mergeCell ref="N95:O95"/>
    <mergeCell ref="A69:C71"/>
    <mergeCell ref="D69:I69"/>
    <mergeCell ref="D70:E70"/>
    <mergeCell ref="F70:G70"/>
    <mergeCell ref="H70:I70"/>
    <mergeCell ref="Q95:W96"/>
    <mergeCell ref="C96:I96"/>
    <mergeCell ref="N96:O96"/>
    <mergeCell ref="A97:A118"/>
    <mergeCell ref="B97:C97"/>
    <mergeCell ref="J97:O123"/>
    <mergeCell ref="B98:B108"/>
    <mergeCell ref="B109:C109"/>
    <mergeCell ref="B110:B117"/>
    <mergeCell ref="B118:C118"/>
    <mergeCell ref="D118:F118"/>
    <mergeCell ref="A119:C120"/>
    <mergeCell ref="D119:F119"/>
    <mergeCell ref="G119:I119"/>
    <mergeCell ref="D120:F120"/>
    <mergeCell ref="G120:I120"/>
    <mergeCell ref="A121:C121"/>
    <mergeCell ref="D121:F121"/>
    <mergeCell ref="G121:I121"/>
    <mergeCell ref="A122:C122"/>
    <mergeCell ref="D122:F122"/>
    <mergeCell ref="G122:I122"/>
    <mergeCell ref="A123:C123"/>
    <mergeCell ref="D123:F123"/>
    <mergeCell ref="G123:I123"/>
    <mergeCell ref="J124:L124"/>
    <mergeCell ref="H125:O125"/>
  </mergeCells>
  <phoneticPr fontId="20"/>
  <pageMargins left="0.98425196850393704" right="0.39370078740157483" top="0.78740157480314965" bottom="0.59055118110236227" header="0.31496062992125984" footer="0.31496062992125984"/>
  <pageSetup paperSize="8" scale="90" orientation="landscape" blackAndWhite="1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30"/>
  <sheetViews>
    <sheetView showGridLines="0" view="pageBreakPreview" zoomScale="70" zoomScaleNormal="100" zoomScaleSheetLayoutView="70" workbookViewId="0">
      <selection activeCell="M5" sqref="M5"/>
    </sheetView>
  </sheetViews>
  <sheetFormatPr defaultRowHeight="13.5" x14ac:dyDescent="0.15"/>
  <cols>
    <col min="1" max="2" width="4.75" style="17" customWidth="1"/>
    <col min="3" max="3" width="65.125" style="17" customWidth="1"/>
    <col min="4" max="5" width="11.75" style="17" customWidth="1"/>
    <col min="6" max="7" width="9.625" style="17" customWidth="1"/>
    <col min="8" max="9" width="12.5" style="17" customWidth="1"/>
    <col min="10" max="10" width="10.375" style="17" customWidth="1"/>
    <col min="11" max="11" width="9.625" style="17" customWidth="1"/>
    <col min="12" max="15" width="12.25" style="17" customWidth="1"/>
    <col min="16" max="16" width="4.5" style="17" customWidth="1"/>
    <col min="17" max="23" width="8.125" style="17" customWidth="1"/>
    <col min="24" max="16384" width="9" style="17"/>
  </cols>
  <sheetData>
    <row r="1" spans="1:28" x14ac:dyDescent="0.15">
      <c r="H1" s="17" t="s">
        <v>22</v>
      </c>
      <c r="J1" s="18">
        <v>8</v>
      </c>
      <c r="K1" s="18"/>
      <c r="L1" s="19" t="s">
        <v>23</v>
      </c>
      <c r="M1" s="19"/>
    </row>
    <row r="2" spans="1:28" x14ac:dyDescent="0.15">
      <c r="A2" s="3" t="s">
        <v>61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6"/>
      <c r="O2" s="6"/>
      <c r="P2" s="21"/>
      <c r="Q2" s="21"/>
      <c r="S2" s="22"/>
    </row>
    <row r="3" spans="1:28" x14ac:dyDescent="0.15">
      <c r="A3" s="3" t="s">
        <v>10</v>
      </c>
      <c r="B3" s="20"/>
      <c r="C3" s="257" t="s">
        <v>84</v>
      </c>
      <c r="D3" s="257"/>
      <c r="E3" s="257"/>
      <c r="F3" s="257"/>
      <c r="G3" s="11"/>
      <c r="H3" s="11"/>
      <c r="I3" s="11"/>
      <c r="J3" s="20"/>
      <c r="K3" s="20"/>
      <c r="L3" s="20"/>
      <c r="M3" s="20"/>
      <c r="N3" s="20"/>
      <c r="O3" s="20"/>
      <c r="P3" s="21"/>
      <c r="Q3" s="21"/>
      <c r="S3" s="22"/>
    </row>
    <row r="4" spans="1:28" ht="18.75" x14ac:dyDescent="0.15">
      <c r="A4" s="239" t="s">
        <v>66</v>
      </c>
      <c r="B4" s="239"/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"/>
      <c r="P4" s="21"/>
      <c r="Q4" s="21"/>
      <c r="S4" s="22"/>
    </row>
    <row r="5" spans="1:28" ht="9.75" customHeight="1" x14ac:dyDescent="0.1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1"/>
      <c r="Q5" s="21"/>
      <c r="S5" s="22"/>
    </row>
    <row r="6" spans="1:28" ht="18.75" x14ac:dyDescent="0.15">
      <c r="A6" s="23"/>
      <c r="B6" s="23"/>
      <c r="C6" s="125" t="s">
        <v>86</v>
      </c>
      <c r="D6" s="124" t="s">
        <v>19</v>
      </c>
      <c r="E6" s="258" t="s">
        <v>87</v>
      </c>
      <c r="F6" s="259"/>
      <c r="G6" s="124"/>
      <c r="H6" s="260" t="s">
        <v>88</v>
      </c>
      <c r="I6" s="261"/>
      <c r="J6" s="21"/>
      <c r="K6" s="21"/>
      <c r="M6" s="22"/>
    </row>
    <row r="7" spans="1:28" x14ac:dyDescent="0.15">
      <c r="A7" s="262"/>
      <c r="B7" s="262"/>
      <c r="C7" s="262"/>
      <c r="D7" s="262"/>
      <c r="E7" s="262"/>
      <c r="F7" s="262"/>
      <c r="G7" s="262"/>
      <c r="H7" s="262"/>
      <c r="I7" s="262"/>
      <c r="J7" s="21"/>
      <c r="K7" s="21"/>
      <c r="M7" s="22"/>
    </row>
    <row r="8" spans="1:28" ht="48" customHeight="1" x14ac:dyDescent="0.15">
      <c r="A8" s="263" t="s">
        <v>0</v>
      </c>
      <c r="B8" s="264"/>
      <c r="C8" s="265"/>
      <c r="D8" s="228" t="s">
        <v>6</v>
      </c>
      <c r="E8" s="229"/>
      <c r="F8" s="229"/>
      <c r="G8" s="229"/>
      <c r="H8" s="229"/>
      <c r="I8" s="141"/>
      <c r="J8" s="193" t="s">
        <v>7</v>
      </c>
      <c r="K8" s="194"/>
      <c r="L8" s="193" t="s">
        <v>60</v>
      </c>
      <c r="M8" s="194"/>
      <c r="N8" s="193" t="s">
        <v>8</v>
      </c>
      <c r="O8" s="194"/>
      <c r="P8" s="24"/>
      <c r="Q8" s="24"/>
      <c r="R8" s="25"/>
      <c r="S8" s="22"/>
    </row>
    <row r="9" spans="1:28" ht="16.5" customHeight="1" x14ac:dyDescent="0.15">
      <c r="A9" s="266"/>
      <c r="B9" s="267"/>
      <c r="C9" s="268"/>
      <c r="D9" s="231" t="s">
        <v>1</v>
      </c>
      <c r="E9" s="232"/>
      <c r="F9" s="233" t="s">
        <v>2</v>
      </c>
      <c r="G9" s="232"/>
      <c r="H9" s="233" t="s">
        <v>9</v>
      </c>
      <c r="I9" s="234"/>
      <c r="J9" s="195"/>
      <c r="K9" s="196"/>
      <c r="L9" s="197"/>
      <c r="M9" s="198"/>
      <c r="N9" s="195"/>
      <c r="O9" s="196"/>
      <c r="P9" s="24"/>
      <c r="Q9" s="24"/>
      <c r="R9" s="25"/>
      <c r="S9" s="22"/>
    </row>
    <row r="10" spans="1:28" x14ac:dyDescent="0.15">
      <c r="A10" s="269"/>
      <c r="B10" s="270"/>
      <c r="C10" s="271"/>
      <c r="D10" s="138" t="s">
        <v>94</v>
      </c>
      <c r="E10" s="139" t="s">
        <v>95</v>
      </c>
      <c r="F10" s="136" t="s">
        <v>94</v>
      </c>
      <c r="G10" s="140" t="s">
        <v>95</v>
      </c>
      <c r="H10" s="139" t="s">
        <v>94</v>
      </c>
      <c r="I10" s="137" t="s">
        <v>95</v>
      </c>
      <c r="J10" s="136" t="s">
        <v>94</v>
      </c>
      <c r="K10" s="139" t="s">
        <v>95</v>
      </c>
      <c r="L10" s="135" t="s">
        <v>94</v>
      </c>
      <c r="M10" s="140" t="s">
        <v>95</v>
      </c>
      <c r="N10" s="135" t="s">
        <v>94</v>
      </c>
      <c r="O10" s="137" t="s">
        <v>95</v>
      </c>
      <c r="P10" s="24"/>
      <c r="Q10" s="24"/>
      <c r="R10" s="25"/>
      <c r="S10" s="22"/>
    </row>
    <row r="11" spans="1:28" ht="13.5" customHeight="1" x14ac:dyDescent="0.15">
      <c r="A11" s="199" t="s">
        <v>56</v>
      </c>
      <c r="B11" s="235" t="s">
        <v>67</v>
      </c>
      <c r="C11" s="236"/>
      <c r="D11" s="26" t="s">
        <v>3</v>
      </c>
      <c r="E11" s="27"/>
      <c r="F11" s="28" t="s">
        <v>3</v>
      </c>
      <c r="G11" s="28"/>
      <c r="H11" s="29">
        <f>IF(COUNT(H12:H40)=0,"",SUM(H12:H40))</f>
        <v>715000</v>
      </c>
      <c r="I11" s="29">
        <f>IF(COUNT(I12:I40)=0,"",SUM(I12:I40))</f>
        <v>698000</v>
      </c>
      <c r="J11" s="12" t="s">
        <v>19</v>
      </c>
      <c r="K11" s="13" t="s">
        <v>19</v>
      </c>
      <c r="L11" s="30">
        <f>IF(H11="","",ROUNDDOWN(H11,0))</f>
        <v>715000</v>
      </c>
      <c r="M11" s="31">
        <f>IF(I11="","",ROUNDDOWN(IF(H11-I11&gt;0,I11,H11),0))</f>
        <v>698000</v>
      </c>
      <c r="N11" s="32">
        <v>120000</v>
      </c>
      <c r="O11" s="33">
        <v>180000</v>
      </c>
      <c r="Q11" s="34" t="s">
        <v>53</v>
      </c>
      <c r="Z11" s="35"/>
      <c r="AA11" s="35"/>
      <c r="AB11" s="36"/>
    </row>
    <row r="12" spans="1:28" x14ac:dyDescent="0.15">
      <c r="A12" s="170"/>
      <c r="B12" s="37"/>
      <c r="C12" s="4" t="s">
        <v>38</v>
      </c>
      <c r="D12" s="38">
        <v>10000</v>
      </c>
      <c r="E12" s="39">
        <v>8000</v>
      </c>
      <c r="F12" s="40">
        <v>1</v>
      </c>
      <c r="G12" s="41">
        <v>1</v>
      </c>
      <c r="H12" s="42">
        <f>IF(D12="",0,D12*F12)</f>
        <v>10000</v>
      </c>
      <c r="I12" s="42">
        <f>IF(E12="",0,E12*G12)</f>
        <v>8000</v>
      </c>
      <c r="J12" s="240"/>
      <c r="K12" s="241"/>
      <c r="L12" s="241"/>
      <c r="M12" s="241"/>
      <c r="N12" s="241"/>
      <c r="O12" s="242"/>
      <c r="Q12" s="43"/>
      <c r="R12" s="43"/>
      <c r="S12" s="43"/>
      <c r="T12" s="43"/>
      <c r="U12" s="43"/>
      <c r="V12" s="43"/>
      <c r="W12" s="43"/>
      <c r="Z12" s="35"/>
      <c r="AA12" s="35"/>
      <c r="AB12" s="44"/>
    </row>
    <row r="13" spans="1:28" x14ac:dyDescent="0.15">
      <c r="A13" s="170"/>
      <c r="B13" s="37"/>
      <c r="C13" s="4" t="s">
        <v>83</v>
      </c>
      <c r="D13" s="38">
        <v>180000</v>
      </c>
      <c r="E13" s="39">
        <v>0</v>
      </c>
      <c r="F13" s="40">
        <v>3</v>
      </c>
      <c r="G13" s="41"/>
      <c r="H13" s="42">
        <f t="shared" ref="H13:I20" si="0">IF(D13="","",D13*F13)</f>
        <v>540000</v>
      </c>
      <c r="I13" s="42">
        <f t="shared" si="0"/>
        <v>0</v>
      </c>
      <c r="J13" s="243"/>
      <c r="K13" s="244"/>
      <c r="L13" s="244"/>
      <c r="M13" s="244"/>
      <c r="N13" s="244"/>
      <c r="O13" s="245"/>
      <c r="Q13" s="43"/>
      <c r="R13" s="43"/>
      <c r="S13" s="43"/>
      <c r="T13" s="43"/>
      <c r="U13" s="43"/>
      <c r="V13" s="43"/>
      <c r="W13" s="43"/>
      <c r="Z13" s="35"/>
      <c r="AA13" s="35"/>
      <c r="AB13" s="36"/>
    </row>
    <row r="14" spans="1:28" x14ac:dyDescent="0.15">
      <c r="A14" s="170"/>
      <c r="B14" s="37"/>
      <c r="C14" s="4" t="s">
        <v>68</v>
      </c>
      <c r="D14" s="38">
        <v>20000</v>
      </c>
      <c r="E14" s="39">
        <v>17000</v>
      </c>
      <c r="F14" s="40">
        <v>1</v>
      </c>
      <c r="G14" s="41">
        <v>1</v>
      </c>
      <c r="H14" s="42">
        <f t="shared" si="0"/>
        <v>20000</v>
      </c>
      <c r="I14" s="42">
        <f t="shared" si="0"/>
        <v>17000</v>
      </c>
      <c r="J14" s="243"/>
      <c r="K14" s="244"/>
      <c r="L14" s="244"/>
      <c r="M14" s="244"/>
      <c r="N14" s="244"/>
      <c r="O14" s="245"/>
      <c r="Q14" s="45"/>
      <c r="R14" s="45"/>
      <c r="S14" s="45"/>
      <c r="T14" s="45"/>
      <c r="U14" s="45"/>
      <c r="V14" s="45"/>
      <c r="W14" s="45"/>
      <c r="Y14" s="46"/>
      <c r="Z14" s="44"/>
      <c r="AA14" s="44"/>
      <c r="AB14" s="44"/>
    </row>
    <row r="15" spans="1:28" x14ac:dyDescent="0.15">
      <c r="A15" s="170"/>
      <c r="B15" s="37"/>
      <c r="C15" s="4" t="s">
        <v>69</v>
      </c>
      <c r="D15" s="38">
        <v>60000</v>
      </c>
      <c r="E15" s="39">
        <v>45000</v>
      </c>
      <c r="F15" s="40">
        <v>1</v>
      </c>
      <c r="G15" s="41">
        <v>1</v>
      </c>
      <c r="H15" s="42">
        <f t="shared" si="0"/>
        <v>60000</v>
      </c>
      <c r="I15" s="42">
        <f t="shared" si="0"/>
        <v>45000</v>
      </c>
      <c r="J15" s="243"/>
      <c r="K15" s="244"/>
      <c r="L15" s="244"/>
      <c r="M15" s="244"/>
      <c r="N15" s="244"/>
      <c r="O15" s="245"/>
      <c r="Q15" s="45"/>
      <c r="R15" s="45"/>
      <c r="S15" s="45"/>
      <c r="T15" s="45"/>
      <c r="U15" s="45"/>
      <c r="V15" s="45"/>
      <c r="W15" s="45"/>
    </row>
    <row r="16" spans="1:28" x14ac:dyDescent="0.15">
      <c r="A16" s="170"/>
      <c r="B16" s="37"/>
      <c r="C16" s="4" t="s">
        <v>70</v>
      </c>
      <c r="D16" s="38">
        <v>30000</v>
      </c>
      <c r="E16" s="39">
        <v>18000</v>
      </c>
      <c r="F16" s="40">
        <v>1</v>
      </c>
      <c r="G16" s="41">
        <v>1</v>
      </c>
      <c r="H16" s="42">
        <f t="shared" si="0"/>
        <v>30000</v>
      </c>
      <c r="I16" s="42">
        <f t="shared" si="0"/>
        <v>18000</v>
      </c>
      <c r="J16" s="243"/>
      <c r="K16" s="244"/>
      <c r="L16" s="244"/>
      <c r="M16" s="244"/>
      <c r="N16" s="244"/>
      <c r="O16" s="245"/>
      <c r="Q16" s="45"/>
      <c r="R16" s="45"/>
      <c r="S16" s="45"/>
      <c r="T16" s="45"/>
      <c r="U16" s="45"/>
      <c r="V16" s="45"/>
      <c r="W16" s="45"/>
    </row>
    <row r="17" spans="1:19" x14ac:dyDescent="0.15">
      <c r="A17" s="170"/>
      <c r="B17" s="8"/>
      <c r="C17" s="4" t="s">
        <v>71</v>
      </c>
      <c r="D17" s="38">
        <v>15000</v>
      </c>
      <c r="E17" s="39">
        <v>13000</v>
      </c>
      <c r="F17" s="40">
        <v>1</v>
      </c>
      <c r="G17" s="41">
        <v>1</v>
      </c>
      <c r="H17" s="42">
        <f t="shared" si="0"/>
        <v>15000</v>
      </c>
      <c r="I17" s="42">
        <f t="shared" si="0"/>
        <v>13000</v>
      </c>
      <c r="J17" s="243"/>
      <c r="K17" s="244"/>
      <c r="L17" s="244"/>
      <c r="M17" s="244"/>
      <c r="N17" s="244"/>
      <c r="O17" s="245"/>
      <c r="P17" s="21"/>
      <c r="Q17" s="21"/>
      <c r="S17" s="22"/>
    </row>
    <row r="18" spans="1:19" x14ac:dyDescent="0.15">
      <c r="A18" s="170"/>
      <c r="B18" s="8"/>
      <c r="C18" s="4" t="s">
        <v>72</v>
      </c>
      <c r="D18" s="38">
        <v>25000</v>
      </c>
      <c r="E18" s="39">
        <v>15000</v>
      </c>
      <c r="F18" s="40">
        <v>1</v>
      </c>
      <c r="G18" s="41">
        <v>1</v>
      </c>
      <c r="H18" s="42">
        <f t="shared" si="0"/>
        <v>25000</v>
      </c>
      <c r="I18" s="42">
        <f t="shared" si="0"/>
        <v>15000</v>
      </c>
      <c r="J18" s="243"/>
      <c r="K18" s="244"/>
      <c r="L18" s="244"/>
      <c r="M18" s="244"/>
      <c r="N18" s="244"/>
      <c r="O18" s="245"/>
      <c r="P18" s="21"/>
      <c r="Q18" s="21"/>
      <c r="S18" s="22"/>
    </row>
    <row r="19" spans="1:19" x14ac:dyDescent="0.15">
      <c r="A19" s="170"/>
      <c r="B19" s="8"/>
      <c r="C19" s="4" t="s">
        <v>73</v>
      </c>
      <c r="D19" s="38">
        <v>15000</v>
      </c>
      <c r="E19" s="39">
        <v>12000</v>
      </c>
      <c r="F19" s="40">
        <v>1</v>
      </c>
      <c r="G19" s="41">
        <v>1</v>
      </c>
      <c r="H19" s="42">
        <f t="shared" si="0"/>
        <v>15000</v>
      </c>
      <c r="I19" s="42">
        <f t="shared" si="0"/>
        <v>12000</v>
      </c>
      <c r="J19" s="243"/>
      <c r="K19" s="244"/>
      <c r="L19" s="244"/>
      <c r="M19" s="244"/>
      <c r="N19" s="244"/>
      <c r="O19" s="245"/>
      <c r="P19" s="21"/>
      <c r="Q19" s="21"/>
      <c r="S19" s="22"/>
    </row>
    <row r="20" spans="1:19" x14ac:dyDescent="0.15">
      <c r="A20" s="170"/>
      <c r="B20" s="8"/>
      <c r="C20" s="4" t="s">
        <v>74</v>
      </c>
      <c r="D20" s="38">
        <v>0</v>
      </c>
      <c r="E20" s="39">
        <v>190000</v>
      </c>
      <c r="F20" s="40"/>
      <c r="G20" s="41">
        <v>3</v>
      </c>
      <c r="H20" s="42">
        <f t="shared" si="0"/>
        <v>0</v>
      </c>
      <c r="I20" s="42">
        <f t="shared" si="0"/>
        <v>570000</v>
      </c>
      <c r="J20" s="243"/>
      <c r="K20" s="244"/>
      <c r="L20" s="244"/>
      <c r="M20" s="244"/>
      <c r="N20" s="244"/>
      <c r="O20" s="245"/>
      <c r="P20" s="21"/>
      <c r="Q20" s="21"/>
      <c r="S20" s="22"/>
    </row>
    <row r="21" spans="1:19" x14ac:dyDescent="0.15">
      <c r="A21" s="170"/>
      <c r="B21" s="8"/>
      <c r="C21" s="4"/>
      <c r="D21" s="38"/>
      <c r="E21" s="39"/>
      <c r="F21" s="40"/>
      <c r="G21" s="40"/>
      <c r="H21" s="42" t="str">
        <f t="shared" ref="H21:I63" si="1">IF(D21="","",D21*F21)</f>
        <v/>
      </c>
      <c r="I21" s="42" t="str">
        <f t="shared" si="1"/>
        <v/>
      </c>
      <c r="J21" s="243"/>
      <c r="K21" s="244"/>
      <c r="L21" s="244"/>
      <c r="M21" s="244"/>
      <c r="N21" s="244"/>
      <c r="O21" s="245"/>
      <c r="P21" s="21"/>
      <c r="Q21" s="21"/>
      <c r="S21" s="22"/>
    </row>
    <row r="22" spans="1:19" x14ac:dyDescent="0.15">
      <c r="A22" s="170"/>
      <c r="B22" s="8"/>
      <c r="C22" s="4"/>
      <c r="D22" s="38"/>
      <c r="E22" s="39"/>
      <c r="F22" s="40"/>
      <c r="G22" s="40"/>
      <c r="H22" s="42" t="str">
        <f t="shared" si="1"/>
        <v/>
      </c>
      <c r="I22" s="42" t="str">
        <f t="shared" si="1"/>
        <v/>
      </c>
      <c r="J22" s="243"/>
      <c r="K22" s="244"/>
      <c r="L22" s="244"/>
      <c r="M22" s="244"/>
      <c r="N22" s="244"/>
      <c r="O22" s="245"/>
      <c r="P22" s="21"/>
      <c r="Q22" s="21"/>
      <c r="S22" s="22"/>
    </row>
    <row r="23" spans="1:19" x14ac:dyDescent="0.15">
      <c r="A23" s="170"/>
      <c r="B23" s="8"/>
      <c r="C23" s="4"/>
      <c r="D23" s="38"/>
      <c r="E23" s="39"/>
      <c r="F23" s="40"/>
      <c r="G23" s="40"/>
      <c r="H23" s="42" t="str">
        <f t="shared" si="1"/>
        <v/>
      </c>
      <c r="I23" s="42" t="str">
        <f t="shared" si="1"/>
        <v/>
      </c>
      <c r="J23" s="243"/>
      <c r="K23" s="244"/>
      <c r="L23" s="244"/>
      <c r="M23" s="244"/>
      <c r="N23" s="244"/>
      <c r="O23" s="245"/>
      <c r="P23" s="21"/>
      <c r="Q23" s="21"/>
      <c r="S23" s="22"/>
    </row>
    <row r="24" spans="1:19" x14ac:dyDescent="0.15">
      <c r="A24" s="170"/>
      <c r="B24" s="8"/>
      <c r="C24" s="4"/>
      <c r="D24" s="38"/>
      <c r="E24" s="39"/>
      <c r="F24" s="40"/>
      <c r="G24" s="40"/>
      <c r="H24" s="42" t="str">
        <f t="shared" si="1"/>
        <v/>
      </c>
      <c r="I24" s="42" t="str">
        <f t="shared" si="1"/>
        <v/>
      </c>
      <c r="J24" s="243"/>
      <c r="K24" s="244"/>
      <c r="L24" s="244"/>
      <c r="M24" s="244"/>
      <c r="N24" s="244"/>
      <c r="O24" s="245"/>
      <c r="P24" s="21"/>
      <c r="Q24" s="21"/>
      <c r="S24" s="22"/>
    </row>
    <row r="25" spans="1:19" x14ac:dyDescent="0.15">
      <c r="A25" s="170"/>
      <c r="B25" s="8"/>
      <c r="C25" s="4"/>
      <c r="D25" s="38"/>
      <c r="E25" s="39"/>
      <c r="F25" s="40"/>
      <c r="G25" s="40"/>
      <c r="H25" s="42" t="str">
        <f t="shared" si="1"/>
        <v/>
      </c>
      <c r="I25" s="42" t="str">
        <f t="shared" si="1"/>
        <v/>
      </c>
      <c r="J25" s="243"/>
      <c r="K25" s="244"/>
      <c r="L25" s="244"/>
      <c r="M25" s="244"/>
      <c r="N25" s="244"/>
      <c r="O25" s="245"/>
      <c r="P25" s="21"/>
      <c r="Q25" s="21"/>
      <c r="S25" s="22"/>
    </row>
    <row r="26" spans="1:19" x14ac:dyDescent="0.15">
      <c r="A26" s="170"/>
      <c r="B26" s="8"/>
      <c r="C26" s="4"/>
      <c r="D26" s="38"/>
      <c r="E26" s="39"/>
      <c r="F26" s="40"/>
      <c r="G26" s="40"/>
      <c r="H26" s="42" t="str">
        <f t="shared" si="1"/>
        <v/>
      </c>
      <c r="I26" s="42" t="str">
        <f t="shared" si="1"/>
        <v/>
      </c>
      <c r="J26" s="243"/>
      <c r="K26" s="244"/>
      <c r="L26" s="244"/>
      <c r="M26" s="244"/>
      <c r="N26" s="244"/>
      <c r="O26" s="245"/>
      <c r="P26" s="21"/>
      <c r="Q26" s="21"/>
      <c r="S26" s="22"/>
    </row>
    <row r="27" spans="1:19" x14ac:dyDescent="0.15">
      <c r="A27" s="170"/>
      <c r="B27" s="8"/>
      <c r="C27" s="4"/>
      <c r="D27" s="38"/>
      <c r="E27" s="39"/>
      <c r="F27" s="40"/>
      <c r="G27" s="40"/>
      <c r="H27" s="42" t="str">
        <f t="shared" si="1"/>
        <v/>
      </c>
      <c r="I27" s="42" t="str">
        <f t="shared" si="1"/>
        <v/>
      </c>
      <c r="J27" s="243"/>
      <c r="K27" s="244"/>
      <c r="L27" s="244"/>
      <c r="M27" s="244"/>
      <c r="N27" s="244"/>
      <c r="O27" s="245"/>
      <c r="P27" s="21"/>
      <c r="Q27" s="21"/>
      <c r="S27" s="22"/>
    </row>
    <row r="28" spans="1:19" x14ac:dyDescent="0.15">
      <c r="A28" s="170"/>
      <c r="B28" s="8"/>
      <c r="C28" s="4"/>
      <c r="D28" s="38"/>
      <c r="E28" s="39"/>
      <c r="F28" s="40"/>
      <c r="G28" s="40"/>
      <c r="H28" s="42" t="str">
        <f t="shared" si="1"/>
        <v/>
      </c>
      <c r="I28" s="42" t="str">
        <f t="shared" si="1"/>
        <v/>
      </c>
      <c r="J28" s="243"/>
      <c r="K28" s="244"/>
      <c r="L28" s="244"/>
      <c r="M28" s="244"/>
      <c r="N28" s="244"/>
      <c r="O28" s="245"/>
      <c r="P28" s="21"/>
      <c r="Q28" s="21"/>
      <c r="S28" s="22"/>
    </row>
    <row r="29" spans="1:19" x14ac:dyDescent="0.15">
      <c r="A29" s="170"/>
      <c r="B29" s="8"/>
      <c r="C29" s="4"/>
      <c r="D29" s="38"/>
      <c r="E29" s="39"/>
      <c r="F29" s="40"/>
      <c r="G29" s="40"/>
      <c r="H29" s="42" t="str">
        <f t="shared" si="1"/>
        <v/>
      </c>
      <c r="I29" s="42" t="str">
        <f t="shared" si="1"/>
        <v/>
      </c>
      <c r="J29" s="243"/>
      <c r="K29" s="244"/>
      <c r="L29" s="244"/>
      <c r="M29" s="244"/>
      <c r="N29" s="244"/>
      <c r="O29" s="245"/>
      <c r="P29" s="21"/>
      <c r="Q29" s="21"/>
      <c r="S29" s="22"/>
    </row>
    <row r="30" spans="1:19" x14ac:dyDescent="0.15">
      <c r="A30" s="170"/>
      <c r="B30" s="8"/>
      <c r="C30" s="4"/>
      <c r="D30" s="38"/>
      <c r="E30" s="39"/>
      <c r="F30" s="40"/>
      <c r="G30" s="40"/>
      <c r="H30" s="42" t="str">
        <f t="shared" si="1"/>
        <v/>
      </c>
      <c r="I30" s="42" t="str">
        <f t="shared" si="1"/>
        <v/>
      </c>
      <c r="J30" s="243"/>
      <c r="K30" s="244"/>
      <c r="L30" s="244"/>
      <c r="M30" s="244"/>
      <c r="N30" s="244"/>
      <c r="O30" s="245"/>
      <c r="P30" s="21"/>
      <c r="Q30" s="21"/>
      <c r="S30" s="22"/>
    </row>
    <row r="31" spans="1:19" x14ac:dyDescent="0.15">
      <c r="A31" s="170"/>
      <c r="B31" s="8"/>
      <c r="C31" s="4"/>
      <c r="D31" s="38"/>
      <c r="E31" s="39"/>
      <c r="F31" s="40"/>
      <c r="G31" s="40"/>
      <c r="H31" s="42" t="str">
        <f t="shared" si="1"/>
        <v/>
      </c>
      <c r="I31" s="42" t="str">
        <f t="shared" si="1"/>
        <v/>
      </c>
      <c r="J31" s="243"/>
      <c r="K31" s="244"/>
      <c r="L31" s="244"/>
      <c r="M31" s="244"/>
      <c r="N31" s="244"/>
      <c r="O31" s="245"/>
      <c r="P31" s="21"/>
      <c r="Q31" s="21"/>
      <c r="S31" s="22"/>
    </row>
    <row r="32" spans="1:19" x14ac:dyDescent="0.15">
      <c r="A32" s="170"/>
      <c r="B32" s="8"/>
      <c r="C32" s="4"/>
      <c r="D32" s="38"/>
      <c r="E32" s="39"/>
      <c r="F32" s="40"/>
      <c r="G32" s="40"/>
      <c r="H32" s="42" t="str">
        <f t="shared" si="1"/>
        <v/>
      </c>
      <c r="I32" s="42" t="str">
        <f t="shared" si="1"/>
        <v/>
      </c>
      <c r="J32" s="243"/>
      <c r="K32" s="244"/>
      <c r="L32" s="244"/>
      <c r="M32" s="244"/>
      <c r="N32" s="244"/>
      <c r="O32" s="245"/>
      <c r="P32" s="21"/>
      <c r="Q32" s="21"/>
      <c r="S32" s="22"/>
    </row>
    <row r="33" spans="1:28" x14ac:dyDescent="0.15">
      <c r="A33" s="170"/>
      <c r="B33" s="8"/>
      <c r="C33" s="4"/>
      <c r="D33" s="38"/>
      <c r="E33" s="39"/>
      <c r="F33" s="40"/>
      <c r="G33" s="40"/>
      <c r="H33" s="42" t="str">
        <f t="shared" si="1"/>
        <v/>
      </c>
      <c r="I33" s="42" t="str">
        <f t="shared" si="1"/>
        <v/>
      </c>
      <c r="J33" s="243"/>
      <c r="K33" s="244"/>
      <c r="L33" s="244"/>
      <c r="M33" s="244"/>
      <c r="N33" s="244"/>
      <c r="O33" s="245"/>
      <c r="P33" s="21"/>
      <c r="Q33" s="21"/>
      <c r="S33" s="22"/>
    </row>
    <row r="34" spans="1:28" x14ac:dyDescent="0.15">
      <c r="A34" s="170"/>
      <c r="B34" s="8"/>
      <c r="C34" s="4"/>
      <c r="D34" s="38"/>
      <c r="E34" s="39"/>
      <c r="F34" s="40"/>
      <c r="G34" s="40"/>
      <c r="H34" s="42" t="str">
        <f t="shared" si="1"/>
        <v/>
      </c>
      <c r="I34" s="42" t="str">
        <f t="shared" si="1"/>
        <v/>
      </c>
      <c r="J34" s="243"/>
      <c r="K34" s="244"/>
      <c r="L34" s="244"/>
      <c r="M34" s="244"/>
      <c r="N34" s="244"/>
      <c r="O34" s="245"/>
      <c r="P34" s="21"/>
      <c r="Q34" s="21"/>
      <c r="S34" s="22"/>
    </row>
    <row r="35" spans="1:28" x14ac:dyDescent="0.15">
      <c r="A35" s="170"/>
      <c r="B35" s="8"/>
      <c r="C35" s="4"/>
      <c r="D35" s="38"/>
      <c r="E35" s="39"/>
      <c r="F35" s="40"/>
      <c r="G35" s="40"/>
      <c r="H35" s="42" t="str">
        <f t="shared" si="1"/>
        <v/>
      </c>
      <c r="I35" s="42" t="str">
        <f t="shared" si="1"/>
        <v/>
      </c>
      <c r="J35" s="243"/>
      <c r="K35" s="244"/>
      <c r="L35" s="244"/>
      <c r="M35" s="244"/>
      <c r="N35" s="244"/>
      <c r="O35" s="245"/>
      <c r="P35" s="21"/>
      <c r="Q35" s="21"/>
      <c r="S35" s="22"/>
    </row>
    <row r="36" spans="1:28" x14ac:dyDescent="0.15">
      <c r="A36" s="170"/>
      <c r="B36" s="8"/>
      <c r="C36" s="4"/>
      <c r="D36" s="38"/>
      <c r="E36" s="39"/>
      <c r="F36" s="40"/>
      <c r="G36" s="40"/>
      <c r="H36" s="42" t="str">
        <f t="shared" si="1"/>
        <v/>
      </c>
      <c r="I36" s="42" t="str">
        <f t="shared" si="1"/>
        <v/>
      </c>
      <c r="J36" s="243"/>
      <c r="K36" s="244"/>
      <c r="L36" s="244"/>
      <c r="M36" s="244"/>
      <c r="N36" s="244"/>
      <c r="O36" s="245"/>
      <c r="P36" s="21"/>
      <c r="Q36" s="21"/>
      <c r="S36" s="22"/>
    </row>
    <row r="37" spans="1:28" x14ac:dyDescent="0.15">
      <c r="A37" s="170"/>
      <c r="C37" s="4"/>
      <c r="D37" s="38"/>
      <c r="E37" s="39"/>
      <c r="F37" s="40"/>
      <c r="G37" s="40"/>
      <c r="H37" s="42" t="str">
        <f t="shared" si="1"/>
        <v/>
      </c>
      <c r="I37" s="42" t="str">
        <f t="shared" si="1"/>
        <v/>
      </c>
      <c r="J37" s="243"/>
      <c r="K37" s="244"/>
      <c r="L37" s="244"/>
      <c r="M37" s="244"/>
      <c r="N37" s="244"/>
      <c r="O37" s="245"/>
    </row>
    <row r="38" spans="1:28" x14ac:dyDescent="0.15">
      <c r="A38" s="170"/>
      <c r="B38" s="8"/>
      <c r="C38" s="4"/>
      <c r="D38" s="38"/>
      <c r="E38" s="39"/>
      <c r="F38" s="40"/>
      <c r="G38" s="40"/>
      <c r="H38" s="42" t="str">
        <f t="shared" si="1"/>
        <v/>
      </c>
      <c r="I38" s="42" t="str">
        <f t="shared" si="1"/>
        <v/>
      </c>
      <c r="J38" s="243"/>
      <c r="K38" s="244"/>
      <c r="L38" s="244"/>
      <c r="M38" s="244"/>
      <c r="N38" s="244"/>
      <c r="O38" s="245"/>
      <c r="P38" s="21"/>
      <c r="Q38" s="21"/>
      <c r="S38" s="22"/>
    </row>
    <row r="39" spans="1:28" x14ac:dyDescent="0.15">
      <c r="A39" s="170"/>
      <c r="B39" s="8"/>
      <c r="C39" s="4"/>
      <c r="D39" s="38"/>
      <c r="E39" s="39"/>
      <c r="F39" s="40"/>
      <c r="G39" s="40"/>
      <c r="H39" s="42" t="str">
        <f t="shared" si="1"/>
        <v/>
      </c>
      <c r="I39" s="42" t="str">
        <f t="shared" si="1"/>
        <v/>
      </c>
      <c r="J39" s="243"/>
      <c r="K39" s="244"/>
      <c r="L39" s="244"/>
      <c r="M39" s="244"/>
      <c r="N39" s="244"/>
      <c r="O39" s="245"/>
      <c r="P39" s="21"/>
      <c r="Q39" s="21"/>
      <c r="S39" s="22"/>
    </row>
    <row r="40" spans="1:28" x14ac:dyDescent="0.15">
      <c r="A40" s="170"/>
      <c r="B40" s="8"/>
      <c r="C40" s="4"/>
      <c r="D40" s="38"/>
      <c r="E40" s="39"/>
      <c r="F40" s="40"/>
      <c r="G40" s="40"/>
      <c r="H40" s="42" t="str">
        <f t="shared" si="1"/>
        <v/>
      </c>
      <c r="I40" s="42" t="str">
        <f t="shared" si="1"/>
        <v/>
      </c>
      <c r="J40" s="246"/>
      <c r="K40" s="247"/>
      <c r="L40" s="247"/>
      <c r="M40" s="247"/>
      <c r="N40" s="247"/>
      <c r="O40" s="248"/>
      <c r="P40" s="21"/>
      <c r="Q40" s="21"/>
      <c r="S40" s="22"/>
    </row>
    <row r="41" spans="1:28" x14ac:dyDescent="0.15">
      <c r="A41" s="170"/>
      <c r="B41" s="249" t="s">
        <v>36</v>
      </c>
      <c r="C41" s="250"/>
      <c r="D41" s="47" t="s">
        <v>3</v>
      </c>
      <c r="E41" s="48"/>
      <c r="F41" s="49" t="s">
        <v>3</v>
      </c>
      <c r="G41" s="49"/>
      <c r="H41" s="50">
        <f>IF(COUNT(H42:H90)=0,"",SUM(H42:H90))</f>
        <v>106000</v>
      </c>
      <c r="I41" s="50">
        <f>IF(COUNT(I42:I90)=0,"",SUM(I42:I90))</f>
        <v>96500</v>
      </c>
      <c r="J41" s="10" t="s">
        <v>54</v>
      </c>
      <c r="K41" s="10" t="s">
        <v>19</v>
      </c>
      <c r="L41" s="51">
        <f>IF(H41="","",ROUNDDOWN(H41,0))</f>
        <v>106000</v>
      </c>
      <c r="M41" s="31">
        <f>IF(I41="","",ROUNDDOWN(IF(H41-I41&gt;0,I41,H41),0))</f>
        <v>96500</v>
      </c>
      <c r="N41" s="52">
        <v>35333</v>
      </c>
      <c r="O41" s="53">
        <v>33000</v>
      </c>
      <c r="P41" s="24"/>
      <c r="Q41" s="54" t="s">
        <v>52</v>
      </c>
      <c r="R41" s="25"/>
      <c r="S41" s="55"/>
      <c r="Z41" s="56">
        <f>IF($L$93="","",IF($N$93&gt;0,IF($L$93*2/3-$N$93&gt;=$L$93/2,ROUNDDOWN(MIN($L$93/2,50000),0),IF($L$93*2/3-$N$93&gt;0,ROUNDDOWN(MIN($L$93*2/3-$N$93,50000),0),0)),ROUNDDOWN(MIN($L$93/2,100000),0)))</f>
        <v>35333</v>
      </c>
      <c r="AA41" s="56">
        <f>IF($M$93="","",IF($O$93&gt;0,IF($M$93*2/3-$O$93&gt;=$M$93/2,ROUNDDOWN(MIN($M$93/2,50000),0),IF($M$93*2/3-$O$93&gt;0,ROUNDDOWN(MIN($M$93*2/3-$O$93,50000),0),0)),ROUNDDOWN(MIN($M$93/2,100000),0)))</f>
        <v>31333</v>
      </c>
      <c r="AB41" s="44">
        <f>IF(AA41&gt;Z43,Z41,AA41)</f>
        <v>35333</v>
      </c>
    </row>
    <row r="42" spans="1:28" x14ac:dyDescent="0.15">
      <c r="A42" s="170"/>
      <c r="B42" s="8"/>
      <c r="C42" s="4" t="s">
        <v>38</v>
      </c>
      <c r="D42" s="38">
        <v>10000</v>
      </c>
      <c r="E42" s="39">
        <v>9000</v>
      </c>
      <c r="F42" s="40">
        <v>1</v>
      </c>
      <c r="G42" s="40">
        <v>1</v>
      </c>
      <c r="H42" s="42">
        <f t="shared" si="1"/>
        <v>10000</v>
      </c>
      <c r="I42" s="42">
        <f t="shared" si="1"/>
        <v>9000</v>
      </c>
      <c r="J42" s="251"/>
      <c r="K42" s="252"/>
      <c r="L42" s="252"/>
      <c r="M42" s="252"/>
      <c r="N42" s="252"/>
      <c r="O42" s="253"/>
      <c r="P42" s="21"/>
      <c r="Q42" s="21"/>
      <c r="S42" s="22"/>
    </row>
    <row r="43" spans="1:28" x14ac:dyDescent="0.15">
      <c r="A43" s="170"/>
      <c r="B43" s="8"/>
      <c r="C43" s="4" t="s">
        <v>39</v>
      </c>
      <c r="D43" s="38">
        <v>15000</v>
      </c>
      <c r="E43" s="39">
        <v>14000</v>
      </c>
      <c r="F43" s="40">
        <v>1</v>
      </c>
      <c r="G43" s="40">
        <v>1</v>
      </c>
      <c r="H43" s="42">
        <f t="shared" si="1"/>
        <v>15000</v>
      </c>
      <c r="I43" s="42">
        <f t="shared" si="1"/>
        <v>14000</v>
      </c>
      <c r="J43" s="204"/>
      <c r="K43" s="205"/>
      <c r="L43" s="205"/>
      <c r="M43" s="205"/>
      <c r="N43" s="205"/>
      <c r="O43" s="206"/>
      <c r="P43" s="21"/>
      <c r="Q43" s="21"/>
      <c r="S43" s="22"/>
    </row>
    <row r="44" spans="1:28" x14ac:dyDescent="0.15">
      <c r="A44" s="170"/>
      <c r="B44" s="8"/>
      <c r="C44" s="4" t="s">
        <v>40</v>
      </c>
      <c r="D44" s="38">
        <v>20000</v>
      </c>
      <c r="E44" s="39">
        <v>15000</v>
      </c>
      <c r="F44" s="40">
        <v>1</v>
      </c>
      <c r="G44" s="40">
        <v>1</v>
      </c>
      <c r="H44" s="42">
        <f t="shared" si="1"/>
        <v>20000</v>
      </c>
      <c r="I44" s="42">
        <f t="shared" si="1"/>
        <v>15000</v>
      </c>
      <c r="J44" s="204"/>
      <c r="K44" s="205"/>
      <c r="L44" s="205"/>
      <c r="M44" s="205"/>
      <c r="N44" s="205"/>
      <c r="O44" s="206"/>
      <c r="P44" s="21"/>
      <c r="Q44" s="21"/>
      <c r="S44" s="22"/>
    </row>
    <row r="45" spans="1:28" x14ac:dyDescent="0.15">
      <c r="A45" s="170"/>
      <c r="B45" s="8"/>
      <c r="C45" s="4" t="s">
        <v>41</v>
      </c>
      <c r="D45" s="38">
        <v>7500</v>
      </c>
      <c r="E45" s="39">
        <v>5000</v>
      </c>
      <c r="F45" s="40">
        <v>1</v>
      </c>
      <c r="G45" s="40">
        <v>1</v>
      </c>
      <c r="H45" s="42">
        <f t="shared" si="1"/>
        <v>7500</v>
      </c>
      <c r="I45" s="42">
        <f t="shared" si="1"/>
        <v>5000</v>
      </c>
      <c r="J45" s="204"/>
      <c r="K45" s="205"/>
      <c r="L45" s="205"/>
      <c r="M45" s="205"/>
      <c r="N45" s="205"/>
      <c r="O45" s="206"/>
      <c r="P45" s="21"/>
      <c r="Q45" s="21"/>
      <c r="S45" s="22"/>
    </row>
    <row r="46" spans="1:28" x14ac:dyDescent="0.15">
      <c r="A46" s="170"/>
      <c r="B46" s="8"/>
      <c r="C46" s="4" t="s">
        <v>42</v>
      </c>
      <c r="D46" s="38">
        <v>8000</v>
      </c>
      <c r="E46" s="39">
        <v>8000</v>
      </c>
      <c r="F46" s="40">
        <v>1</v>
      </c>
      <c r="G46" s="40">
        <v>1</v>
      </c>
      <c r="H46" s="42">
        <f t="shared" si="1"/>
        <v>8000</v>
      </c>
      <c r="I46" s="42">
        <f t="shared" si="1"/>
        <v>8000</v>
      </c>
      <c r="J46" s="204"/>
      <c r="K46" s="205"/>
      <c r="L46" s="205"/>
      <c r="M46" s="205"/>
      <c r="N46" s="205"/>
      <c r="O46" s="206"/>
      <c r="P46" s="21"/>
      <c r="Q46" s="21"/>
      <c r="S46" s="22"/>
    </row>
    <row r="47" spans="1:28" x14ac:dyDescent="0.15">
      <c r="A47" s="170"/>
      <c r="B47" s="8"/>
      <c r="C47" s="4" t="s">
        <v>43</v>
      </c>
      <c r="D47" s="38">
        <v>9000</v>
      </c>
      <c r="E47" s="39">
        <v>9000</v>
      </c>
      <c r="F47" s="40">
        <v>1</v>
      </c>
      <c r="G47" s="40">
        <v>1</v>
      </c>
      <c r="H47" s="42">
        <f t="shared" si="1"/>
        <v>9000</v>
      </c>
      <c r="I47" s="42">
        <f t="shared" si="1"/>
        <v>9000</v>
      </c>
      <c r="J47" s="204"/>
      <c r="K47" s="205"/>
      <c r="L47" s="205"/>
      <c r="M47" s="205"/>
      <c r="N47" s="205"/>
      <c r="O47" s="206"/>
      <c r="P47" s="21"/>
      <c r="Q47" s="21"/>
      <c r="S47" s="22"/>
    </row>
    <row r="48" spans="1:28" x14ac:dyDescent="0.15">
      <c r="A48" s="170"/>
      <c r="B48" s="8"/>
      <c r="C48" s="4" t="s">
        <v>44</v>
      </c>
      <c r="D48" s="38">
        <v>5000</v>
      </c>
      <c r="E48" s="39">
        <v>5000</v>
      </c>
      <c r="F48" s="40">
        <v>1</v>
      </c>
      <c r="G48" s="40">
        <v>1</v>
      </c>
      <c r="H48" s="42">
        <f t="shared" si="1"/>
        <v>5000</v>
      </c>
      <c r="I48" s="42">
        <f t="shared" si="1"/>
        <v>5000</v>
      </c>
      <c r="J48" s="204"/>
      <c r="K48" s="205"/>
      <c r="L48" s="205"/>
      <c r="M48" s="205"/>
      <c r="N48" s="205"/>
      <c r="O48" s="206"/>
      <c r="P48" s="21"/>
      <c r="Q48" s="21"/>
      <c r="S48" s="22"/>
    </row>
    <row r="49" spans="1:19" x14ac:dyDescent="0.15">
      <c r="A49" s="170"/>
      <c r="B49" s="8"/>
      <c r="C49" s="4" t="s">
        <v>45</v>
      </c>
      <c r="D49" s="38">
        <v>7500</v>
      </c>
      <c r="E49" s="39">
        <v>7500</v>
      </c>
      <c r="F49" s="40">
        <v>1</v>
      </c>
      <c r="G49" s="40">
        <v>1</v>
      </c>
      <c r="H49" s="42">
        <f t="shared" si="1"/>
        <v>7500</v>
      </c>
      <c r="I49" s="42">
        <f t="shared" si="1"/>
        <v>7500</v>
      </c>
      <c r="J49" s="204"/>
      <c r="K49" s="205"/>
      <c r="L49" s="205"/>
      <c r="M49" s="205"/>
      <c r="N49" s="205"/>
      <c r="O49" s="206"/>
      <c r="P49" s="21"/>
      <c r="Q49" s="21"/>
      <c r="S49" s="22"/>
    </row>
    <row r="50" spans="1:19" x14ac:dyDescent="0.15">
      <c r="A50" s="170"/>
      <c r="B50" s="8"/>
      <c r="C50" s="4" t="s">
        <v>46</v>
      </c>
      <c r="D50" s="38">
        <v>9000</v>
      </c>
      <c r="E50" s="39">
        <v>9000</v>
      </c>
      <c r="F50" s="40">
        <v>1</v>
      </c>
      <c r="G50" s="40">
        <v>1</v>
      </c>
      <c r="H50" s="42">
        <f t="shared" si="1"/>
        <v>9000</v>
      </c>
      <c r="I50" s="42">
        <f t="shared" si="1"/>
        <v>9000</v>
      </c>
      <c r="J50" s="204"/>
      <c r="K50" s="205"/>
      <c r="L50" s="205"/>
      <c r="M50" s="205"/>
      <c r="N50" s="205"/>
      <c r="O50" s="206"/>
      <c r="P50" s="21"/>
      <c r="Q50" s="21"/>
      <c r="S50" s="22"/>
    </row>
    <row r="51" spans="1:19" x14ac:dyDescent="0.15">
      <c r="A51" s="170"/>
      <c r="B51" s="8"/>
      <c r="C51" s="4" t="s">
        <v>47</v>
      </c>
      <c r="D51" s="38">
        <v>10000</v>
      </c>
      <c r="E51" s="39">
        <v>10000</v>
      </c>
      <c r="F51" s="40">
        <v>1</v>
      </c>
      <c r="G51" s="40">
        <v>1</v>
      </c>
      <c r="H51" s="42">
        <f t="shared" si="1"/>
        <v>10000</v>
      </c>
      <c r="I51" s="42">
        <f t="shared" si="1"/>
        <v>10000</v>
      </c>
      <c r="J51" s="204"/>
      <c r="K51" s="205"/>
      <c r="L51" s="205"/>
      <c r="M51" s="205"/>
      <c r="N51" s="205"/>
      <c r="O51" s="206"/>
      <c r="P51" s="21"/>
      <c r="Q51" s="21"/>
      <c r="S51" s="22"/>
    </row>
    <row r="52" spans="1:19" x14ac:dyDescent="0.15">
      <c r="A52" s="170"/>
      <c r="B52" s="8"/>
      <c r="C52" s="4" t="s">
        <v>48</v>
      </c>
      <c r="D52" s="38">
        <v>5000</v>
      </c>
      <c r="E52" s="39">
        <v>5000</v>
      </c>
      <c r="F52" s="40">
        <v>1</v>
      </c>
      <c r="G52" s="40">
        <v>1</v>
      </c>
      <c r="H52" s="42">
        <f t="shared" si="1"/>
        <v>5000</v>
      </c>
      <c r="I52" s="42">
        <f t="shared" si="1"/>
        <v>5000</v>
      </c>
      <c r="J52" s="204"/>
      <c r="K52" s="205"/>
      <c r="L52" s="205"/>
      <c r="M52" s="205"/>
      <c r="N52" s="205"/>
      <c r="O52" s="206"/>
      <c r="P52" s="21"/>
      <c r="Q52" s="21"/>
      <c r="S52" s="22"/>
    </row>
    <row r="53" spans="1:19" x14ac:dyDescent="0.15">
      <c r="A53" s="170"/>
      <c r="B53" s="8"/>
      <c r="C53" s="4"/>
      <c r="D53" s="38"/>
      <c r="E53" s="39"/>
      <c r="F53" s="40"/>
      <c r="G53" s="40"/>
      <c r="H53" s="42" t="str">
        <f t="shared" si="1"/>
        <v/>
      </c>
      <c r="I53" s="42" t="str">
        <f t="shared" si="1"/>
        <v/>
      </c>
      <c r="J53" s="204"/>
      <c r="K53" s="205"/>
      <c r="L53" s="205"/>
      <c r="M53" s="205"/>
      <c r="N53" s="205"/>
      <c r="O53" s="206"/>
      <c r="P53" s="21"/>
      <c r="Q53" s="21"/>
      <c r="S53" s="22"/>
    </row>
    <row r="54" spans="1:19" x14ac:dyDescent="0.15">
      <c r="A54" s="170"/>
      <c r="B54" s="8"/>
      <c r="C54" s="4"/>
      <c r="D54" s="38"/>
      <c r="E54" s="39"/>
      <c r="F54" s="40"/>
      <c r="G54" s="40"/>
      <c r="H54" s="42" t="str">
        <f t="shared" si="1"/>
        <v/>
      </c>
      <c r="I54" s="42" t="str">
        <f t="shared" si="1"/>
        <v/>
      </c>
      <c r="J54" s="204"/>
      <c r="K54" s="205"/>
      <c r="L54" s="205"/>
      <c r="M54" s="205"/>
      <c r="N54" s="205"/>
      <c r="O54" s="206"/>
      <c r="P54" s="21"/>
      <c r="Q54" s="21"/>
    </row>
    <row r="55" spans="1:19" x14ac:dyDescent="0.15">
      <c r="A55" s="170"/>
      <c r="B55" s="8"/>
      <c r="C55" s="4"/>
      <c r="D55" s="38"/>
      <c r="E55" s="39"/>
      <c r="F55" s="40"/>
      <c r="G55" s="40"/>
      <c r="H55" s="42" t="str">
        <f t="shared" si="1"/>
        <v/>
      </c>
      <c r="I55" s="42" t="str">
        <f t="shared" si="1"/>
        <v/>
      </c>
      <c r="J55" s="204"/>
      <c r="K55" s="205"/>
      <c r="L55" s="205"/>
      <c r="M55" s="205"/>
      <c r="N55" s="205"/>
      <c r="O55" s="206"/>
    </row>
    <row r="56" spans="1:19" x14ac:dyDescent="0.15">
      <c r="A56" s="170"/>
      <c r="B56" s="8"/>
      <c r="C56" s="4"/>
      <c r="D56" s="38"/>
      <c r="E56" s="39"/>
      <c r="F56" s="40"/>
      <c r="G56" s="40"/>
      <c r="H56" s="42" t="str">
        <f t="shared" si="1"/>
        <v/>
      </c>
      <c r="I56" s="42" t="str">
        <f t="shared" si="1"/>
        <v/>
      </c>
      <c r="J56" s="204"/>
      <c r="K56" s="205"/>
      <c r="L56" s="205"/>
      <c r="M56" s="205"/>
      <c r="N56" s="205"/>
      <c r="O56" s="206"/>
    </row>
    <row r="57" spans="1:19" x14ac:dyDescent="0.15">
      <c r="A57" s="170"/>
      <c r="B57" s="8"/>
      <c r="C57" s="4"/>
      <c r="D57" s="38"/>
      <c r="E57" s="39"/>
      <c r="F57" s="40"/>
      <c r="G57" s="40"/>
      <c r="H57" s="42" t="str">
        <f t="shared" si="1"/>
        <v/>
      </c>
      <c r="I57" s="42" t="str">
        <f t="shared" si="1"/>
        <v/>
      </c>
      <c r="J57" s="204"/>
      <c r="K57" s="205"/>
      <c r="L57" s="205"/>
      <c r="M57" s="205"/>
      <c r="N57" s="205"/>
      <c r="O57" s="206"/>
    </row>
    <row r="58" spans="1:19" x14ac:dyDescent="0.15">
      <c r="A58" s="170"/>
      <c r="B58" s="8"/>
      <c r="C58" s="57"/>
      <c r="D58" s="38"/>
      <c r="E58" s="39"/>
      <c r="F58" s="40"/>
      <c r="G58" s="40"/>
      <c r="H58" s="42" t="str">
        <f t="shared" si="1"/>
        <v/>
      </c>
      <c r="I58" s="42" t="str">
        <f t="shared" si="1"/>
        <v/>
      </c>
      <c r="J58" s="204"/>
      <c r="K58" s="205"/>
      <c r="L58" s="205"/>
      <c r="M58" s="205"/>
      <c r="N58" s="205"/>
      <c r="O58" s="206"/>
    </row>
    <row r="59" spans="1:19" x14ac:dyDescent="0.15">
      <c r="A59" s="170"/>
      <c r="B59" s="8"/>
      <c r="C59" s="57"/>
      <c r="D59" s="38"/>
      <c r="E59" s="39"/>
      <c r="F59" s="40"/>
      <c r="G59" s="40"/>
      <c r="H59" s="42" t="str">
        <f t="shared" si="1"/>
        <v/>
      </c>
      <c r="I59" s="42" t="str">
        <f t="shared" si="1"/>
        <v/>
      </c>
      <c r="J59" s="204"/>
      <c r="K59" s="205"/>
      <c r="L59" s="205"/>
      <c r="M59" s="205"/>
      <c r="N59" s="205"/>
      <c r="O59" s="206"/>
    </row>
    <row r="60" spans="1:19" x14ac:dyDescent="0.15">
      <c r="A60" s="170"/>
      <c r="B60" s="8"/>
      <c r="C60" s="57"/>
      <c r="D60" s="38"/>
      <c r="E60" s="39"/>
      <c r="F60" s="40"/>
      <c r="G60" s="40"/>
      <c r="H60" s="42" t="str">
        <f t="shared" si="1"/>
        <v/>
      </c>
      <c r="I60" s="42" t="str">
        <f t="shared" si="1"/>
        <v/>
      </c>
      <c r="J60" s="204"/>
      <c r="K60" s="205"/>
      <c r="L60" s="205"/>
      <c r="M60" s="205"/>
      <c r="N60" s="205"/>
      <c r="O60" s="206"/>
    </row>
    <row r="61" spans="1:19" x14ac:dyDescent="0.15">
      <c r="A61" s="170"/>
      <c r="B61" s="8"/>
      <c r="C61" s="57"/>
      <c r="D61" s="38"/>
      <c r="E61" s="39"/>
      <c r="F61" s="40"/>
      <c r="G61" s="40"/>
      <c r="H61" s="42" t="str">
        <f t="shared" si="1"/>
        <v/>
      </c>
      <c r="I61" s="42" t="str">
        <f t="shared" si="1"/>
        <v/>
      </c>
      <c r="J61" s="204"/>
      <c r="K61" s="205"/>
      <c r="L61" s="205"/>
      <c r="M61" s="205"/>
      <c r="N61" s="205"/>
      <c r="O61" s="206"/>
    </row>
    <row r="62" spans="1:19" x14ac:dyDescent="0.15">
      <c r="A62" s="170"/>
      <c r="B62" s="8"/>
      <c r="C62" s="4"/>
      <c r="D62" s="38"/>
      <c r="E62" s="39"/>
      <c r="F62" s="40"/>
      <c r="G62" s="40"/>
      <c r="H62" s="42" t="str">
        <f t="shared" si="1"/>
        <v/>
      </c>
      <c r="I62" s="42" t="str">
        <f t="shared" si="1"/>
        <v/>
      </c>
      <c r="J62" s="204"/>
      <c r="K62" s="205"/>
      <c r="L62" s="205"/>
      <c r="M62" s="205"/>
      <c r="N62" s="205"/>
      <c r="O62" s="206"/>
    </row>
    <row r="63" spans="1:19" x14ac:dyDescent="0.15">
      <c r="A63" s="171"/>
      <c r="B63" s="58"/>
      <c r="C63" s="59"/>
      <c r="D63" s="60"/>
      <c r="E63" s="61"/>
      <c r="F63" s="62"/>
      <c r="G63" s="62"/>
      <c r="H63" s="63" t="str">
        <f t="shared" si="1"/>
        <v/>
      </c>
      <c r="I63" s="63" t="str">
        <f t="shared" si="1"/>
        <v/>
      </c>
      <c r="J63" s="254"/>
      <c r="K63" s="255"/>
      <c r="L63" s="255"/>
      <c r="M63" s="255"/>
      <c r="N63" s="255"/>
      <c r="O63" s="256"/>
    </row>
    <row r="64" spans="1:19" x14ac:dyDescent="0.15">
      <c r="A64" s="7"/>
      <c r="B64" s="64"/>
      <c r="C64" s="65"/>
      <c r="D64" s="66"/>
      <c r="E64" s="66"/>
      <c r="F64" s="65"/>
      <c r="G64" s="65"/>
      <c r="H64" s="67"/>
      <c r="I64" s="67"/>
      <c r="J64" s="237" t="s">
        <v>98</v>
      </c>
      <c r="K64" s="237"/>
      <c r="L64" s="237"/>
      <c r="M64" s="237"/>
      <c r="N64" s="237"/>
      <c r="O64" s="16"/>
    </row>
    <row r="65" spans="1:19" x14ac:dyDescent="0.15">
      <c r="A65" s="17" t="str">
        <f>A2</f>
        <v>第9号様式：別紙</v>
      </c>
    </row>
    <row r="66" spans="1:19" x14ac:dyDescent="0.15">
      <c r="A66" s="17" t="str">
        <f>A3</f>
        <v>事業者名</v>
      </c>
      <c r="C66" s="238" t="str">
        <f>IF(C3="","",C3)</f>
        <v>263008　○○不動産株式会社（○×再開地区CGS及び熱電融通インフラ設置事業）</v>
      </c>
      <c r="D66" s="238"/>
      <c r="E66" s="238"/>
      <c r="F66" s="68"/>
      <c r="G66" s="68"/>
      <c r="H66" s="68"/>
      <c r="I66" s="68"/>
    </row>
    <row r="67" spans="1:19" ht="18.75" x14ac:dyDescent="0.15">
      <c r="A67" s="239" t="s">
        <v>75</v>
      </c>
      <c r="B67" s="239"/>
      <c r="C67" s="239"/>
      <c r="D67" s="239"/>
      <c r="E67" s="239"/>
      <c r="F67" s="239"/>
      <c r="G67" s="239"/>
      <c r="H67" s="239"/>
      <c r="I67" s="239"/>
      <c r="J67" s="239"/>
      <c r="K67" s="239"/>
      <c r="L67" s="239"/>
      <c r="M67" s="239"/>
      <c r="N67" s="239"/>
      <c r="O67" s="23"/>
    </row>
    <row r="68" spans="1:19" x14ac:dyDescent="0.15">
      <c r="A68" s="3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</row>
    <row r="69" spans="1:19" ht="47.25" customHeight="1" x14ac:dyDescent="0.15">
      <c r="A69" s="193" t="s">
        <v>0</v>
      </c>
      <c r="B69" s="223"/>
      <c r="C69" s="194"/>
      <c r="D69" s="228" t="s">
        <v>6</v>
      </c>
      <c r="E69" s="229"/>
      <c r="F69" s="229"/>
      <c r="G69" s="229"/>
      <c r="H69" s="229"/>
      <c r="I69" s="230"/>
      <c r="J69" s="193" t="s">
        <v>7</v>
      </c>
      <c r="K69" s="194"/>
      <c r="L69" s="193" t="s">
        <v>60</v>
      </c>
      <c r="M69" s="194"/>
      <c r="N69" s="193" t="s">
        <v>8</v>
      </c>
      <c r="O69" s="194"/>
    </row>
    <row r="70" spans="1:19" x14ac:dyDescent="0.15">
      <c r="A70" s="195"/>
      <c r="B70" s="224"/>
      <c r="C70" s="196"/>
      <c r="D70" s="231" t="s">
        <v>1</v>
      </c>
      <c r="E70" s="232"/>
      <c r="F70" s="233" t="s">
        <v>2</v>
      </c>
      <c r="G70" s="232"/>
      <c r="H70" s="233" t="s">
        <v>9</v>
      </c>
      <c r="I70" s="234"/>
      <c r="J70" s="195"/>
      <c r="K70" s="196"/>
      <c r="L70" s="195"/>
      <c r="M70" s="196"/>
      <c r="N70" s="197"/>
      <c r="O70" s="198"/>
      <c r="P70" s="24"/>
      <c r="Q70" s="24"/>
      <c r="R70" s="25"/>
      <c r="S70" s="22"/>
    </row>
    <row r="71" spans="1:19" ht="14.25" customHeight="1" x14ac:dyDescent="0.15">
      <c r="A71" s="225"/>
      <c r="B71" s="226"/>
      <c r="C71" s="227"/>
      <c r="D71" s="138" t="s">
        <v>94</v>
      </c>
      <c r="E71" s="142" t="s">
        <v>95</v>
      </c>
      <c r="F71" s="143" t="s">
        <v>94</v>
      </c>
      <c r="G71" s="140" t="s">
        <v>95</v>
      </c>
      <c r="H71" s="142" t="s">
        <v>94</v>
      </c>
      <c r="I71" s="144" t="s">
        <v>95</v>
      </c>
      <c r="J71" s="135" t="s">
        <v>94</v>
      </c>
      <c r="K71" s="137" t="s">
        <v>95</v>
      </c>
      <c r="L71" s="135" t="s">
        <v>94</v>
      </c>
      <c r="M71" s="137" t="s">
        <v>95</v>
      </c>
      <c r="N71" s="142" t="s">
        <v>94</v>
      </c>
      <c r="O71" s="137" t="s">
        <v>95</v>
      </c>
    </row>
    <row r="72" spans="1:19" x14ac:dyDescent="0.15">
      <c r="A72" s="199" t="s">
        <v>55</v>
      </c>
      <c r="C72" s="4"/>
      <c r="D72" s="38"/>
      <c r="E72" s="39"/>
      <c r="F72" s="40"/>
      <c r="G72" s="41"/>
      <c r="H72" s="69" t="str">
        <f>IF(D72="","",D72*F72)</f>
        <v/>
      </c>
      <c r="I72" s="69" t="str">
        <f>IF(E72="","",E72*G72)</f>
        <v/>
      </c>
      <c r="J72" s="201"/>
      <c r="K72" s="202"/>
      <c r="L72" s="202"/>
      <c r="M72" s="202"/>
      <c r="N72" s="202"/>
      <c r="O72" s="203"/>
    </row>
    <row r="73" spans="1:19" x14ac:dyDescent="0.15">
      <c r="A73" s="170"/>
      <c r="C73" s="4"/>
      <c r="D73" s="38"/>
      <c r="E73" s="39"/>
      <c r="F73" s="40"/>
      <c r="G73" s="41"/>
      <c r="H73" s="69" t="str">
        <f>IF(D73="","",D73*F73)</f>
        <v/>
      </c>
      <c r="I73" s="69" t="str">
        <f>IF(E73="","",E73*G73)</f>
        <v/>
      </c>
      <c r="J73" s="204"/>
      <c r="K73" s="205"/>
      <c r="L73" s="205"/>
      <c r="M73" s="205"/>
      <c r="N73" s="205"/>
      <c r="O73" s="206"/>
    </row>
    <row r="74" spans="1:19" x14ac:dyDescent="0.15">
      <c r="A74" s="170"/>
      <c r="C74" s="4"/>
      <c r="D74" s="38"/>
      <c r="E74" s="39"/>
      <c r="F74" s="40"/>
      <c r="G74" s="41"/>
      <c r="H74" s="69" t="str">
        <f t="shared" ref="H74:I83" si="2">IF(D74="","",D74*F74)</f>
        <v/>
      </c>
      <c r="I74" s="69" t="str">
        <f t="shared" si="2"/>
        <v/>
      </c>
      <c r="J74" s="204"/>
      <c r="K74" s="205"/>
      <c r="L74" s="205"/>
      <c r="M74" s="205"/>
      <c r="N74" s="205"/>
      <c r="O74" s="206"/>
    </row>
    <row r="75" spans="1:19" x14ac:dyDescent="0.15">
      <c r="A75" s="170"/>
      <c r="C75" s="4"/>
      <c r="D75" s="38"/>
      <c r="E75" s="39"/>
      <c r="F75" s="40"/>
      <c r="G75" s="41"/>
      <c r="H75" s="69" t="str">
        <f t="shared" si="2"/>
        <v/>
      </c>
      <c r="I75" s="69" t="str">
        <f t="shared" si="2"/>
        <v/>
      </c>
      <c r="J75" s="204"/>
      <c r="K75" s="205"/>
      <c r="L75" s="205"/>
      <c r="M75" s="205"/>
      <c r="N75" s="205"/>
      <c r="O75" s="206"/>
    </row>
    <row r="76" spans="1:19" x14ac:dyDescent="0.15">
      <c r="A76" s="170"/>
      <c r="C76" s="4"/>
      <c r="D76" s="38"/>
      <c r="E76" s="39"/>
      <c r="F76" s="40"/>
      <c r="G76" s="41"/>
      <c r="H76" s="69" t="str">
        <f t="shared" si="2"/>
        <v/>
      </c>
      <c r="I76" s="69" t="str">
        <f t="shared" si="2"/>
        <v/>
      </c>
      <c r="J76" s="204"/>
      <c r="K76" s="205"/>
      <c r="L76" s="205"/>
      <c r="M76" s="205"/>
      <c r="N76" s="205"/>
      <c r="O76" s="206"/>
    </row>
    <row r="77" spans="1:19" x14ac:dyDescent="0.15">
      <c r="A77" s="170"/>
      <c r="C77" s="4"/>
      <c r="D77" s="38"/>
      <c r="E77" s="39"/>
      <c r="F77" s="40"/>
      <c r="G77" s="41"/>
      <c r="H77" s="69" t="str">
        <f t="shared" si="2"/>
        <v/>
      </c>
      <c r="I77" s="69" t="str">
        <f t="shared" si="2"/>
        <v/>
      </c>
      <c r="J77" s="204"/>
      <c r="K77" s="205"/>
      <c r="L77" s="205"/>
      <c r="M77" s="205"/>
      <c r="N77" s="205"/>
      <c r="O77" s="206"/>
    </row>
    <row r="78" spans="1:19" x14ac:dyDescent="0.15">
      <c r="A78" s="170"/>
      <c r="B78" s="37"/>
      <c r="C78" s="4"/>
      <c r="D78" s="38"/>
      <c r="E78" s="39"/>
      <c r="F78" s="40"/>
      <c r="G78" s="41"/>
      <c r="H78" s="69" t="str">
        <f t="shared" si="2"/>
        <v/>
      </c>
      <c r="I78" s="69" t="str">
        <f t="shared" si="2"/>
        <v/>
      </c>
      <c r="J78" s="204"/>
      <c r="K78" s="205"/>
      <c r="L78" s="205"/>
      <c r="M78" s="205"/>
      <c r="N78" s="205"/>
      <c r="O78" s="206"/>
    </row>
    <row r="79" spans="1:19" x14ac:dyDescent="0.15">
      <c r="A79" s="170"/>
      <c r="B79" s="37"/>
      <c r="C79" s="4"/>
      <c r="D79" s="38"/>
      <c r="E79" s="39"/>
      <c r="F79" s="40"/>
      <c r="G79" s="41"/>
      <c r="H79" s="69" t="str">
        <f t="shared" si="2"/>
        <v/>
      </c>
      <c r="I79" s="69" t="str">
        <f t="shared" si="2"/>
        <v/>
      </c>
      <c r="J79" s="204"/>
      <c r="K79" s="205"/>
      <c r="L79" s="205"/>
      <c r="M79" s="205"/>
      <c r="N79" s="205"/>
      <c r="O79" s="206"/>
    </row>
    <row r="80" spans="1:19" x14ac:dyDescent="0.15">
      <c r="A80" s="170"/>
      <c r="B80" s="37"/>
      <c r="C80" s="4"/>
      <c r="D80" s="38"/>
      <c r="E80" s="39"/>
      <c r="F80" s="40"/>
      <c r="G80" s="41"/>
      <c r="H80" s="69" t="str">
        <f t="shared" si="2"/>
        <v/>
      </c>
      <c r="I80" s="69" t="str">
        <f t="shared" si="2"/>
        <v/>
      </c>
      <c r="J80" s="204"/>
      <c r="K80" s="205"/>
      <c r="L80" s="205"/>
      <c r="M80" s="205"/>
      <c r="N80" s="205"/>
      <c r="O80" s="206"/>
    </row>
    <row r="81" spans="1:23" x14ac:dyDescent="0.15">
      <c r="A81" s="170"/>
      <c r="B81" s="37"/>
      <c r="C81" s="4"/>
      <c r="D81" s="38"/>
      <c r="E81" s="39"/>
      <c r="F81" s="40"/>
      <c r="G81" s="41"/>
      <c r="H81" s="69" t="str">
        <f t="shared" si="2"/>
        <v/>
      </c>
      <c r="I81" s="69" t="str">
        <f t="shared" si="2"/>
        <v/>
      </c>
      <c r="J81" s="204"/>
      <c r="K81" s="205"/>
      <c r="L81" s="205"/>
      <c r="M81" s="205"/>
      <c r="N81" s="205"/>
      <c r="O81" s="206"/>
    </row>
    <row r="82" spans="1:23" x14ac:dyDescent="0.15">
      <c r="A82" s="170"/>
      <c r="B82" s="37"/>
      <c r="C82" s="4"/>
      <c r="D82" s="38"/>
      <c r="E82" s="39"/>
      <c r="F82" s="40"/>
      <c r="G82" s="41"/>
      <c r="H82" s="69" t="str">
        <f t="shared" si="2"/>
        <v/>
      </c>
      <c r="I82" s="69" t="str">
        <f t="shared" si="2"/>
        <v/>
      </c>
      <c r="J82" s="204"/>
      <c r="K82" s="205"/>
      <c r="L82" s="205"/>
      <c r="M82" s="205"/>
      <c r="N82" s="205"/>
      <c r="O82" s="206"/>
    </row>
    <row r="83" spans="1:23" x14ac:dyDescent="0.15">
      <c r="A83" s="170"/>
      <c r="B83" s="37"/>
      <c r="C83" s="4"/>
      <c r="D83" s="38"/>
      <c r="E83" s="39"/>
      <c r="F83" s="40"/>
      <c r="G83" s="41"/>
      <c r="H83" s="69" t="str">
        <f t="shared" si="2"/>
        <v/>
      </c>
      <c r="I83" s="69" t="str">
        <f t="shared" si="2"/>
        <v/>
      </c>
      <c r="J83" s="204"/>
      <c r="K83" s="205"/>
      <c r="L83" s="205"/>
      <c r="M83" s="205"/>
      <c r="N83" s="205"/>
      <c r="O83" s="206"/>
    </row>
    <row r="84" spans="1:23" x14ac:dyDescent="0.15">
      <c r="A84" s="170"/>
      <c r="B84" s="37"/>
      <c r="C84" s="4"/>
      <c r="D84" s="38"/>
      <c r="E84" s="39"/>
      <c r="F84" s="40"/>
      <c r="G84" s="41"/>
      <c r="H84" s="69" t="str">
        <f t="shared" ref="H84:I90" si="3">IF(D84="","",D84*F84)</f>
        <v/>
      </c>
      <c r="I84" s="69" t="str">
        <f t="shared" si="3"/>
        <v/>
      </c>
      <c r="J84" s="204"/>
      <c r="K84" s="205"/>
      <c r="L84" s="205"/>
      <c r="M84" s="205"/>
      <c r="N84" s="205"/>
      <c r="O84" s="206"/>
    </row>
    <row r="85" spans="1:23" x14ac:dyDescent="0.15">
      <c r="A85" s="170"/>
      <c r="B85" s="37"/>
      <c r="C85" s="4"/>
      <c r="D85" s="38"/>
      <c r="E85" s="39"/>
      <c r="F85" s="40"/>
      <c r="G85" s="41"/>
      <c r="H85" s="69" t="str">
        <f t="shared" si="3"/>
        <v/>
      </c>
      <c r="I85" s="69" t="str">
        <f t="shared" si="3"/>
        <v/>
      </c>
      <c r="J85" s="204"/>
      <c r="K85" s="205"/>
      <c r="L85" s="205"/>
      <c r="M85" s="205"/>
      <c r="N85" s="205"/>
      <c r="O85" s="206"/>
    </row>
    <row r="86" spans="1:23" x14ac:dyDescent="0.15">
      <c r="A86" s="170"/>
      <c r="B86" s="37"/>
      <c r="C86" s="4"/>
      <c r="D86" s="38"/>
      <c r="E86" s="39"/>
      <c r="F86" s="40"/>
      <c r="G86" s="41"/>
      <c r="H86" s="69" t="str">
        <f t="shared" si="3"/>
        <v/>
      </c>
      <c r="I86" s="69" t="str">
        <f t="shared" si="3"/>
        <v/>
      </c>
      <c r="J86" s="204"/>
      <c r="K86" s="205"/>
      <c r="L86" s="205"/>
      <c r="M86" s="205"/>
      <c r="N86" s="205"/>
      <c r="O86" s="206"/>
    </row>
    <row r="87" spans="1:23" x14ac:dyDescent="0.15">
      <c r="A87" s="170"/>
      <c r="B87" s="37"/>
      <c r="C87" s="4"/>
      <c r="D87" s="38"/>
      <c r="E87" s="39"/>
      <c r="F87" s="40"/>
      <c r="G87" s="41"/>
      <c r="H87" s="69" t="str">
        <f t="shared" si="3"/>
        <v/>
      </c>
      <c r="I87" s="69" t="str">
        <f t="shared" si="3"/>
        <v/>
      </c>
      <c r="J87" s="204"/>
      <c r="K87" s="205"/>
      <c r="L87" s="205"/>
      <c r="M87" s="205"/>
      <c r="N87" s="205"/>
      <c r="O87" s="206"/>
    </row>
    <row r="88" spans="1:23" x14ac:dyDescent="0.15">
      <c r="A88" s="170"/>
      <c r="B88" s="37"/>
      <c r="C88" s="4"/>
      <c r="D88" s="38"/>
      <c r="E88" s="39"/>
      <c r="F88" s="40"/>
      <c r="G88" s="41"/>
      <c r="H88" s="69" t="str">
        <f t="shared" si="3"/>
        <v/>
      </c>
      <c r="I88" s="69" t="str">
        <f t="shared" si="3"/>
        <v/>
      </c>
      <c r="J88" s="204"/>
      <c r="K88" s="205"/>
      <c r="L88" s="205"/>
      <c r="M88" s="205"/>
      <c r="N88" s="205"/>
      <c r="O88" s="206"/>
    </row>
    <row r="89" spans="1:23" x14ac:dyDescent="0.15">
      <c r="A89" s="170"/>
      <c r="B89" s="37"/>
      <c r="C89" s="4"/>
      <c r="D89" s="38"/>
      <c r="E89" s="39"/>
      <c r="F89" s="40"/>
      <c r="G89" s="41"/>
      <c r="H89" s="69" t="str">
        <f t="shared" si="3"/>
        <v/>
      </c>
      <c r="I89" s="69" t="str">
        <f t="shared" si="3"/>
        <v/>
      </c>
      <c r="J89" s="204"/>
      <c r="K89" s="205"/>
      <c r="L89" s="205"/>
      <c r="M89" s="205"/>
      <c r="N89" s="205"/>
      <c r="O89" s="206"/>
    </row>
    <row r="90" spans="1:23" ht="14.25" thickBot="1" x14ac:dyDescent="0.2">
      <c r="A90" s="170"/>
      <c r="B90" s="70"/>
      <c r="C90" s="4"/>
      <c r="D90" s="38"/>
      <c r="E90" s="39"/>
      <c r="F90" s="40"/>
      <c r="G90" s="71"/>
      <c r="H90" s="72" t="str">
        <f t="shared" si="3"/>
        <v/>
      </c>
      <c r="I90" s="72" t="str">
        <f t="shared" si="3"/>
        <v/>
      </c>
      <c r="J90" s="207"/>
      <c r="K90" s="208"/>
      <c r="L90" s="208"/>
      <c r="M90" s="208"/>
      <c r="N90" s="208"/>
      <c r="O90" s="209"/>
    </row>
    <row r="91" spans="1:23" ht="16.5" customHeight="1" thickTop="1" x14ac:dyDescent="0.15">
      <c r="A91" s="170"/>
      <c r="B91" s="210" t="s">
        <v>57</v>
      </c>
      <c r="C91" s="211"/>
      <c r="D91" s="73"/>
      <c r="E91" s="73"/>
      <c r="F91" s="73"/>
      <c r="G91" s="74"/>
      <c r="H91" s="75">
        <f>IF(SUM(H92:H93)&gt;0,SUM(H92:H93),"")</f>
        <v>821000</v>
      </c>
      <c r="I91" s="75">
        <f>IF(SUM(I92:I93)&gt;0,SUM(I92:I93),"")</f>
        <v>794500</v>
      </c>
      <c r="J91" s="76"/>
      <c r="K91" s="77"/>
      <c r="L91" s="78">
        <f>IF(SUM(L92:L93)&gt;0,SUM(L92:L93),"")</f>
        <v>821000</v>
      </c>
      <c r="M91" s="79">
        <f>IF(SUM(M92:M93)&gt;0,SUM(M92:M93),"")</f>
        <v>794500</v>
      </c>
      <c r="N91" s="80">
        <f>IF(SUM(N92:N93)&gt;0,SUM(N92:N93),"")</f>
        <v>155333</v>
      </c>
      <c r="O91" s="81">
        <f>IF(SUM(O92:O93)&gt;0,SUM(O92:O93),"")</f>
        <v>213000</v>
      </c>
    </row>
    <row r="92" spans="1:23" ht="21.75" customHeight="1" x14ac:dyDescent="0.15">
      <c r="A92" s="170"/>
      <c r="B92" s="8"/>
      <c r="C92" s="9" t="s">
        <v>76</v>
      </c>
      <c r="D92" s="82"/>
      <c r="E92" s="82"/>
      <c r="F92" s="82"/>
      <c r="G92" s="83"/>
      <c r="H92" s="84">
        <f>IF(H11="","",H11)</f>
        <v>715000</v>
      </c>
      <c r="I92" s="84">
        <f>IF(I11="","",I11)</f>
        <v>698000</v>
      </c>
      <c r="J92" s="85"/>
      <c r="K92" s="86"/>
      <c r="L92" s="87">
        <f>IF(L11="","",L11)</f>
        <v>715000</v>
      </c>
      <c r="M92" s="88">
        <f>IF(M11="","",M11)</f>
        <v>698000</v>
      </c>
      <c r="N92" s="87">
        <f>IF(N11="",0,N11)</f>
        <v>120000</v>
      </c>
      <c r="O92" s="88">
        <f>IF(O11="",0,O11)</f>
        <v>180000</v>
      </c>
    </row>
    <row r="93" spans="1:23" ht="21.75" customHeight="1" thickBot="1" x14ac:dyDescent="0.2">
      <c r="A93" s="170"/>
      <c r="B93" s="8"/>
      <c r="C93" s="9" t="s">
        <v>37</v>
      </c>
      <c r="D93" s="82"/>
      <c r="E93" s="82"/>
      <c r="F93" s="82"/>
      <c r="G93" s="83"/>
      <c r="H93" s="89">
        <f>IF(H41="","",H41)</f>
        <v>106000</v>
      </c>
      <c r="I93" s="89">
        <f>IF(I41="","",I41)</f>
        <v>96500</v>
      </c>
      <c r="J93" s="90"/>
      <c r="K93" s="91"/>
      <c r="L93" s="92">
        <f>IF(L41="",0,L41)</f>
        <v>106000</v>
      </c>
      <c r="M93" s="93">
        <f>IF(M41="",0,M41)</f>
        <v>96500</v>
      </c>
      <c r="N93" s="92">
        <f>IF(N41="",0,N41)</f>
        <v>35333</v>
      </c>
      <c r="O93" s="93">
        <f>IF(O41="",0,O41)</f>
        <v>33000</v>
      </c>
    </row>
    <row r="94" spans="1:23" ht="16.5" customHeight="1" thickTop="1" x14ac:dyDescent="0.15">
      <c r="A94" s="170"/>
      <c r="B94" s="212" t="s">
        <v>51</v>
      </c>
      <c r="C94" s="213"/>
      <c r="D94" s="213"/>
      <c r="E94" s="213"/>
      <c r="F94" s="213"/>
      <c r="G94" s="213"/>
      <c r="H94" s="213"/>
      <c r="I94" s="214"/>
      <c r="J94" s="94"/>
      <c r="K94" s="95"/>
      <c r="L94" s="96">
        <f>SUM(L95:L96)</f>
        <v>136832</v>
      </c>
      <c r="M94" s="97">
        <f>SUM(M95:M96)</f>
        <v>132416</v>
      </c>
      <c r="N94" s="215" t="s">
        <v>11</v>
      </c>
      <c r="O94" s="216"/>
    </row>
    <row r="95" spans="1:23" ht="21" customHeight="1" x14ac:dyDescent="0.15">
      <c r="A95" s="170"/>
      <c r="B95" s="217"/>
      <c r="C95" s="218" t="s">
        <v>76</v>
      </c>
      <c r="D95" s="219"/>
      <c r="E95" s="219"/>
      <c r="F95" s="219"/>
      <c r="G95" s="219"/>
      <c r="H95" s="219"/>
      <c r="I95" s="220"/>
      <c r="J95" s="85"/>
      <c r="K95" s="86"/>
      <c r="L95" s="123">
        <f>IF(L92="","",IF((L92/2-N92)&gt;0,IF(OR(AND(D6="",G6="")=TRUE,AND(OR(D6="○",D6="●",D6="◎")=TRUE,OR(G6="○",G6="●",G6="◎")=TRUE)=TRUE)=TRUE,"",IF(OR(G6="○",G6="●",G6="◎")=TRUE,IF(N92&gt;0,ROUNDDOWN(MIN(L92/6,67000,L92/2-N92),0),ROUNDDOWN(MIN(L92/4,100000),0)),IF(L93&gt;0,IF(N92&gt;0,ROUNDDOWN(MIN(L92/2-N92,133000,L92/6),0),ROUNDDOWN(MIN(L92/2,400000),0)),IF(N92&gt;0,ROUNDDOWN(MIN(L92/6,L92/2-N92,67000),0),ROUNDDOWN(MIN(L92/4,100000),0))))),0))</f>
        <v>119166</v>
      </c>
      <c r="M95" s="123">
        <f>IF(M92="","",IF((M92/2-O92)&gt;0,IF(OR(AND(D6="",G6="")=TRUE,AND(OR(D6="○",D6="●",D6="◎")=TRUE,OR(G6="○",G6="●",G6="◎")=TRUE)=TRUE)=TRUE,"",IF(OR(G6="○",G6="●",G6="◎")=TRUE,IF(O92&gt;0,ROUNDDOWN(MIN(M92/6,67000,M92/2-O92),0),ROUNDDOWN(MIN(M92/4,100000),0)),IF(M93&gt;0,IF(O92&gt;0,ROUNDDOWN(MIN(M92/2-O92,133000,M92/6),0),ROUNDDOWN(MIN(M92/2,400000),0)),IF(O92&gt;0,ROUNDDOWN(MIN(M92/6,M92/2-O92,67000),0),ROUNDDOWN(MIN(M92/4,100000),0))))),0))</f>
        <v>116333</v>
      </c>
      <c r="N95" s="221" t="s">
        <v>11</v>
      </c>
      <c r="O95" s="222"/>
      <c r="Q95" s="163" t="str">
        <f>IF(OR(AND(D6="",G6="")=TRUE,AND(OR(D6="○",D6="●",D6="◎")=TRUE,OR(G6="○",G6="●",G6="◎")=TRUE)=TRUE)=TRUE,"←冒頭の助成申請モデルのどちらかに『○』を記入してください。","")</f>
        <v/>
      </c>
      <c r="R95" s="163"/>
      <c r="S95" s="163"/>
      <c r="T95" s="163"/>
      <c r="U95" s="163"/>
      <c r="V95" s="163"/>
      <c r="W95" s="163"/>
    </row>
    <row r="96" spans="1:23" ht="21.75" customHeight="1" thickBot="1" x14ac:dyDescent="0.2">
      <c r="A96" s="200"/>
      <c r="B96" s="217"/>
      <c r="C96" s="164" t="s">
        <v>37</v>
      </c>
      <c r="D96" s="165"/>
      <c r="E96" s="165"/>
      <c r="F96" s="165"/>
      <c r="G96" s="165"/>
      <c r="H96" s="165"/>
      <c r="I96" s="166"/>
      <c r="J96" s="90"/>
      <c r="K96" s="91"/>
      <c r="L96" s="98">
        <f>IF(L93="","",IF((L93*2/3-N93)&gt;0,IF(OR(AND(D6="",G6="")=TRUE,AND(OR(D6="○",D6="●",D6="◎")=TRUE,OR(G6="○",G6="●",G6="◎")=TRUE)=TRUE)=TRUE,"",IF(N93&gt;0,ROUNDDOWN(MIN(L93/6,33000,L93*2/3-N93),0),ROUNDDOWN(MIN(L93/2,100000),0))),0))</f>
        <v>17666</v>
      </c>
      <c r="M96" s="98">
        <f>IF(M93="","",IF((M93*2/3-O93)&gt;0,IF(OR(AND(D6="",G6="")=TRUE,AND(OR(D6="○",D6="●",D6="◎")=TRUE,OR(G6="○",G6="●",G6="◎")=TRUE)=TRUE)=TRUE,"",IF(O93&gt;0,ROUNDDOWN(MIN(M93/6,33000,M93*2/3-O93),0),ROUNDDOWN(MIN(M93/2,100000),0))),0))</f>
        <v>16083</v>
      </c>
      <c r="N96" s="167" t="s">
        <v>11</v>
      </c>
      <c r="O96" s="168"/>
      <c r="Q96" s="163"/>
      <c r="R96" s="163"/>
      <c r="S96" s="163"/>
      <c r="T96" s="163"/>
      <c r="U96" s="163"/>
      <c r="V96" s="163"/>
      <c r="W96" s="163"/>
    </row>
    <row r="97" spans="1:15" ht="14.25" thickTop="1" x14ac:dyDescent="0.15">
      <c r="A97" s="169" t="s">
        <v>4</v>
      </c>
      <c r="B97" s="172" t="s">
        <v>14</v>
      </c>
      <c r="C97" s="173"/>
      <c r="D97" s="99" t="s">
        <v>3</v>
      </c>
      <c r="E97" s="100"/>
      <c r="F97" s="101" t="s">
        <v>3</v>
      </c>
      <c r="G97" s="101"/>
      <c r="H97" s="102">
        <f>IF(COUNT(H98:H108)=0,"",SUM(H98:H108))</f>
        <v>18000</v>
      </c>
      <c r="I97" s="103">
        <f>IF(COUNT(I98:I108)=0,"",SUM(I98:I108))</f>
        <v>18000</v>
      </c>
      <c r="J97" s="174"/>
      <c r="K97" s="175"/>
      <c r="L97" s="175"/>
      <c r="M97" s="175"/>
      <c r="N97" s="175"/>
      <c r="O97" s="176"/>
    </row>
    <row r="98" spans="1:15" x14ac:dyDescent="0.15">
      <c r="A98" s="170"/>
      <c r="B98" s="183"/>
      <c r="C98" s="5" t="s">
        <v>15</v>
      </c>
      <c r="D98" s="104">
        <v>5000</v>
      </c>
      <c r="E98" s="105">
        <v>4500</v>
      </c>
      <c r="F98" s="106">
        <v>1</v>
      </c>
      <c r="G98" s="106">
        <v>1</v>
      </c>
      <c r="H98" s="69">
        <f t="shared" ref="H98:I108" si="4">IF(D98="","",D98*F98)</f>
        <v>5000</v>
      </c>
      <c r="I98" s="107">
        <f t="shared" si="4"/>
        <v>4500</v>
      </c>
      <c r="J98" s="177"/>
      <c r="K98" s="178"/>
      <c r="L98" s="178"/>
      <c r="M98" s="178"/>
      <c r="N98" s="178"/>
      <c r="O98" s="179"/>
    </row>
    <row r="99" spans="1:15" ht="14.25" customHeight="1" x14ac:dyDescent="0.15">
      <c r="A99" s="170"/>
      <c r="B99" s="183"/>
      <c r="C99" s="5" t="s">
        <v>49</v>
      </c>
      <c r="D99" s="108">
        <v>10000</v>
      </c>
      <c r="E99" s="109">
        <v>9000</v>
      </c>
      <c r="F99" s="40">
        <v>1</v>
      </c>
      <c r="G99" s="40">
        <v>1</v>
      </c>
      <c r="H99" s="69">
        <f t="shared" si="4"/>
        <v>10000</v>
      </c>
      <c r="I99" s="107">
        <f t="shared" si="4"/>
        <v>9000</v>
      </c>
      <c r="J99" s="177"/>
      <c r="K99" s="178"/>
      <c r="L99" s="178"/>
      <c r="M99" s="178"/>
      <c r="N99" s="178"/>
      <c r="O99" s="179"/>
    </row>
    <row r="100" spans="1:15" x14ac:dyDescent="0.15">
      <c r="A100" s="170"/>
      <c r="B100" s="183"/>
      <c r="C100" s="5" t="s">
        <v>50</v>
      </c>
      <c r="D100" s="108">
        <v>3000</v>
      </c>
      <c r="E100" s="109">
        <v>4500</v>
      </c>
      <c r="F100" s="40">
        <v>1</v>
      </c>
      <c r="G100" s="40">
        <v>1</v>
      </c>
      <c r="H100" s="69">
        <f t="shared" si="4"/>
        <v>3000</v>
      </c>
      <c r="I100" s="107">
        <f t="shared" si="4"/>
        <v>4500</v>
      </c>
      <c r="J100" s="177"/>
      <c r="K100" s="178"/>
      <c r="L100" s="178"/>
      <c r="M100" s="178"/>
      <c r="N100" s="178"/>
      <c r="O100" s="179"/>
    </row>
    <row r="101" spans="1:15" x14ac:dyDescent="0.15">
      <c r="A101" s="170"/>
      <c r="B101" s="183"/>
      <c r="C101" s="5"/>
      <c r="D101" s="108"/>
      <c r="E101" s="109"/>
      <c r="F101" s="40"/>
      <c r="G101" s="40"/>
      <c r="H101" s="69" t="str">
        <f t="shared" si="4"/>
        <v/>
      </c>
      <c r="I101" s="107" t="str">
        <f t="shared" si="4"/>
        <v/>
      </c>
      <c r="J101" s="177"/>
      <c r="K101" s="178"/>
      <c r="L101" s="178"/>
      <c r="M101" s="178"/>
      <c r="N101" s="178"/>
      <c r="O101" s="179"/>
    </row>
    <row r="102" spans="1:15" x14ac:dyDescent="0.15">
      <c r="A102" s="170"/>
      <c r="B102" s="183"/>
      <c r="C102" s="5"/>
      <c r="D102" s="108"/>
      <c r="E102" s="109"/>
      <c r="F102" s="40"/>
      <c r="G102" s="40"/>
      <c r="H102" s="69" t="str">
        <f t="shared" si="4"/>
        <v/>
      </c>
      <c r="I102" s="107" t="str">
        <f t="shared" si="4"/>
        <v/>
      </c>
      <c r="J102" s="177"/>
      <c r="K102" s="178"/>
      <c r="L102" s="178"/>
      <c r="M102" s="178"/>
      <c r="N102" s="178"/>
      <c r="O102" s="179"/>
    </row>
    <row r="103" spans="1:15" x14ac:dyDescent="0.15">
      <c r="A103" s="170"/>
      <c r="B103" s="183"/>
      <c r="C103" s="5"/>
      <c r="D103" s="108"/>
      <c r="E103" s="109"/>
      <c r="F103" s="40"/>
      <c r="G103" s="40"/>
      <c r="H103" s="69" t="str">
        <f t="shared" si="4"/>
        <v/>
      </c>
      <c r="I103" s="107" t="str">
        <f t="shared" si="4"/>
        <v/>
      </c>
      <c r="J103" s="177"/>
      <c r="K103" s="178"/>
      <c r="L103" s="178"/>
      <c r="M103" s="178"/>
      <c r="N103" s="178"/>
      <c r="O103" s="179"/>
    </row>
    <row r="104" spans="1:15" x14ac:dyDescent="0.15">
      <c r="A104" s="170"/>
      <c r="B104" s="183"/>
      <c r="C104" s="5"/>
      <c r="D104" s="108"/>
      <c r="E104" s="109"/>
      <c r="F104" s="40"/>
      <c r="G104" s="40"/>
      <c r="H104" s="69" t="str">
        <f t="shared" si="4"/>
        <v/>
      </c>
      <c r="I104" s="107" t="str">
        <f t="shared" si="4"/>
        <v/>
      </c>
      <c r="J104" s="177"/>
      <c r="K104" s="178"/>
      <c r="L104" s="178"/>
      <c r="M104" s="178"/>
      <c r="N104" s="178"/>
      <c r="O104" s="179"/>
    </row>
    <row r="105" spans="1:15" x14ac:dyDescent="0.15">
      <c r="A105" s="170"/>
      <c r="B105" s="183"/>
      <c r="C105" s="5"/>
      <c r="D105" s="108"/>
      <c r="E105" s="109"/>
      <c r="F105" s="40"/>
      <c r="G105" s="40"/>
      <c r="H105" s="69" t="str">
        <f t="shared" si="4"/>
        <v/>
      </c>
      <c r="I105" s="107" t="str">
        <f t="shared" si="4"/>
        <v/>
      </c>
      <c r="J105" s="177"/>
      <c r="K105" s="178"/>
      <c r="L105" s="178"/>
      <c r="M105" s="178"/>
      <c r="N105" s="178"/>
      <c r="O105" s="179"/>
    </row>
    <row r="106" spans="1:15" x14ac:dyDescent="0.15">
      <c r="A106" s="170"/>
      <c r="B106" s="183"/>
      <c r="C106" s="5"/>
      <c r="D106" s="108"/>
      <c r="E106" s="109"/>
      <c r="F106" s="40"/>
      <c r="G106" s="40"/>
      <c r="H106" s="69" t="str">
        <f t="shared" si="4"/>
        <v/>
      </c>
      <c r="I106" s="107" t="str">
        <f t="shared" si="4"/>
        <v/>
      </c>
      <c r="J106" s="177"/>
      <c r="K106" s="178"/>
      <c r="L106" s="178"/>
      <c r="M106" s="178"/>
      <c r="N106" s="178"/>
      <c r="O106" s="179"/>
    </row>
    <row r="107" spans="1:15" x14ac:dyDescent="0.15">
      <c r="A107" s="170"/>
      <c r="B107" s="183"/>
      <c r="C107" s="5"/>
      <c r="D107" s="108"/>
      <c r="E107" s="109"/>
      <c r="F107" s="40"/>
      <c r="G107" s="40"/>
      <c r="H107" s="69" t="str">
        <f t="shared" si="4"/>
        <v/>
      </c>
      <c r="I107" s="107" t="str">
        <f t="shared" si="4"/>
        <v/>
      </c>
      <c r="J107" s="177"/>
      <c r="K107" s="178"/>
      <c r="L107" s="178"/>
      <c r="M107" s="178"/>
      <c r="N107" s="178"/>
      <c r="O107" s="179"/>
    </row>
    <row r="108" spans="1:15" x14ac:dyDescent="0.15">
      <c r="A108" s="170"/>
      <c r="B108" s="184"/>
      <c r="C108" s="5"/>
      <c r="D108" s="108"/>
      <c r="E108" s="109"/>
      <c r="F108" s="40"/>
      <c r="G108" s="40"/>
      <c r="H108" s="69" t="str">
        <f t="shared" si="4"/>
        <v/>
      </c>
      <c r="I108" s="107" t="str">
        <f t="shared" si="4"/>
        <v/>
      </c>
      <c r="J108" s="177"/>
      <c r="K108" s="178"/>
      <c r="L108" s="178"/>
      <c r="M108" s="178"/>
      <c r="N108" s="178"/>
      <c r="O108" s="179"/>
    </row>
    <row r="109" spans="1:15" x14ac:dyDescent="0.15">
      <c r="A109" s="170"/>
      <c r="B109" s="185" t="s">
        <v>13</v>
      </c>
      <c r="C109" s="186"/>
      <c r="D109" s="110" t="s">
        <v>3</v>
      </c>
      <c r="E109" s="111"/>
      <c r="F109" s="112" t="s">
        <v>3</v>
      </c>
      <c r="G109" s="113"/>
      <c r="H109" s="114">
        <f>IF(COUNT(H110:H117)=0,"",SUM(H110:H117))</f>
        <v>2890.0000000000005</v>
      </c>
      <c r="I109" s="115">
        <f>IF(COUNT(I110:I117)=0,"",SUM(I110:I117))</f>
        <v>2600</v>
      </c>
      <c r="J109" s="177"/>
      <c r="K109" s="178"/>
      <c r="L109" s="178"/>
      <c r="M109" s="178"/>
      <c r="N109" s="178"/>
      <c r="O109" s="179"/>
    </row>
    <row r="110" spans="1:15" x14ac:dyDescent="0.15">
      <c r="A110" s="170"/>
      <c r="B110" s="183"/>
      <c r="C110" s="5" t="s">
        <v>16</v>
      </c>
      <c r="D110" s="108">
        <v>2154.8000000000002</v>
      </c>
      <c r="E110" s="109">
        <v>2000</v>
      </c>
      <c r="F110" s="40">
        <v>1</v>
      </c>
      <c r="G110" s="40">
        <v>1</v>
      </c>
      <c r="H110" s="69">
        <f t="shared" ref="H110:I117" si="5">IF(D110="","",D110*F110)</f>
        <v>2154.8000000000002</v>
      </c>
      <c r="I110" s="107">
        <f t="shared" si="5"/>
        <v>2000</v>
      </c>
      <c r="J110" s="177"/>
      <c r="K110" s="178"/>
      <c r="L110" s="178"/>
      <c r="M110" s="178"/>
      <c r="N110" s="178"/>
      <c r="O110" s="179"/>
    </row>
    <row r="111" spans="1:15" x14ac:dyDescent="0.15">
      <c r="A111" s="170"/>
      <c r="B111" s="183"/>
      <c r="C111" s="5" t="s">
        <v>17</v>
      </c>
      <c r="D111" s="108">
        <v>500.8</v>
      </c>
      <c r="E111" s="109">
        <v>400</v>
      </c>
      <c r="F111" s="40">
        <v>1</v>
      </c>
      <c r="G111" s="40">
        <v>1</v>
      </c>
      <c r="H111" s="69">
        <f t="shared" si="5"/>
        <v>500.8</v>
      </c>
      <c r="I111" s="107">
        <f t="shared" si="5"/>
        <v>400</v>
      </c>
      <c r="J111" s="177"/>
      <c r="K111" s="178"/>
      <c r="L111" s="178"/>
      <c r="M111" s="178"/>
      <c r="N111" s="178"/>
      <c r="O111" s="179"/>
    </row>
    <row r="112" spans="1:15" x14ac:dyDescent="0.15">
      <c r="A112" s="170"/>
      <c r="B112" s="183"/>
      <c r="C112" s="5" t="s">
        <v>18</v>
      </c>
      <c r="D112" s="108">
        <v>234.4</v>
      </c>
      <c r="E112" s="109">
        <v>200</v>
      </c>
      <c r="F112" s="40">
        <v>1</v>
      </c>
      <c r="G112" s="40">
        <v>1</v>
      </c>
      <c r="H112" s="69">
        <f t="shared" si="5"/>
        <v>234.4</v>
      </c>
      <c r="I112" s="107">
        <f t="shared" si="5"/>
        <v>200</v>
      </c>
      <c r="J112" s="177"/>
      <c r="K112" s="178"/>
      <c r="L112" s="178"/>
      <c r="M112" s="178"/>
      <c r="N112" s="178"/>
      <c r="O112" s="179"/>
    </row>
    <row r="113" spans="1:15" x14ac:dyDescent="0.15">
      <c r="A113" s="170"/>
      <c r="B113" s="183"/>
      <c r="C113" s="5"/>
      <c r="D113" s="108"/>
      <c r="E113" s="109"/>
      <c r="F113" s="40"/>
      <c r="G113" s="40"/>
      <c r="H113" s="69" t="str">
        <f t="shared" si="5"/>
        <v/>
      </c>
      <c r="I113" s="107" t="str">
        <f t="shared" si="5"/>
        <v/>
      </c>
      <c r="J113" s="177"/>
      <c r="K113" s="178"/>
      <c r="L113" s="178"/>
      <c r="M113" s="178"/>
      <c r="N113" s="178"/>
      <c r="O113" s="179"/>
    </row>
    <row r="114" spans="1:15" x14ac:dyDescent="0.15">
      <c r="A114" s="170"/>
      <c r="B114" s="183"/>
      <c r="C114" s="5"/>
      <c r="D114" s="108"/>
      <c r="E114" s="109"/>
      <c r="F114" s="40"/>
      <c r="G114" s="40"/>
      <c r="H114" s="69" t="str">
        <f t="shared" si="5"/>
        <v/>
      </c>
      <c r="I114" s="107" t="str">
        <f t="shared" si="5"/>
        <v/>
      </c>
      <c r="J114" s="177"/>
      <c r="K114" s="178"/>
      <c r="L114" s="178"/>
      <c r="M114" s="178"/>
      <c r="N114" s="178"/>
      <c r="O114" s="179"/>
    </row>
    <row r="115" spans="1:15" x14ac:dyDescent="0.15">
      <c r="A115" s="170"/>
      <c r="B115" s="183"/>
      <c r="C115" s="5"/>
      <c r="D115" s="108"/>
      <c r="E115" s="109"/>
      <c r="F115" s="40"/>
      <c r="G115" s="40"/>
      <c r="H115" s="69" t="str">
        <f t="shared" si="5"/>
        <v/>
      </c>
      <c r="I115" s="107" t="str">
        <f t="shared" si="5"/>
        <v/>
      </c>
      <c r="J115" s="177"/>
      <c r="K115" s="178"/>
      <c r="L115" s="178"/>
      <c r="M115" s="178"/>
      <c r="N115" s="178"/>
      <c r="O115" s="179"/>
    </row>
    <row r="116" spans="1:15" x14ac:dyDescent="0.15">
      <c r="A116" s="170"/>
      <c r="B116" s="183"/>
      <c r="C116" s="5"/>
      <c r="D116" s="108"/>
      <c r="E116" s="109"/>
      <c r="F116" s="40"/>
      <c r="G116" s="40"/>
      <c r="H116" s="69" t="str">
        <f t="shared" si="5"/>
        <v/>
      </c>
      <c r="I116" s="107" t="str">
        <f t="shared" si="5"/>
        <v/>
      </c>
      <c r="J116" s="177"/>
      <c r="K116" s="178"/>
      <c r="L116" s="178"/>
      <c r="M116" s="178"/>
      <c r="N116" s="178"/>
      <c r="O116" s="179"/>
    </row>
    <row r="117" spans="1:15" x14ac:dyDescent="0.15">
      <c r="A117" s="170"/>
      <c r="B117" s="184"/>
      <c r="C117" s="5"/>
      <c r="D117" s="108"/>
      <c r="E117" s="109"/>
      <c r="F117" s="40"/>
      <c r="G117" s="40"/>
      <c r="H117" s="69" t="str">
        <f t="shared" si="5"/>
        <v/>
      </c>
      <c r="I117" s="107" t="str">
        <f t="shared" si="5"/>
        <v/>
      </c>
      <c r="J117" s="177"/>
      <c r="K117" s="178"/>
      <c r="L117" s="178"/>
      <c r="M117" s="178"/>
      <c r="N117" s="178"/>
      <c r="O117" s="179"/>
    </row>
    <row r="118" spans="1:15" x14ac:dyDescent="0.15">
      <c r="A118" s="171"/>
      <c r="B118" s="187" t="s">
        <v>58</v>
      </c>
      <c r="C118" s="188"/>
      <c r="D118" s="189" t="s">
        <v>12</v>
      </c>
      <c r="E118" s="190"/>
      <c r="F118" s="190"/>
      <c r="G118" s="14"/>
      <c r="H118" s="116">
        <f>IF(COUNT(H97,H109)=0,"",SUM(H97,H109))</f>
        <v>20890</v>
      </c>
      <c r="I118" s="116">
        <f>IF(COUNT(I97,I109)=0,"",SUM(I97,I109))</f>
        <v>20600</v>
      </c>
      <c r="J118" s="177"/>
      <c r="K118" s="178"/>
      <c r="L118" s="178"/>
      <c r="M118" s="178"/>
      <c r="N118" s="178"/>
      <c r="O118" s="179"/>
    </row>
    <row r="119" spans="1:15" ht="15.75" customHeight="1" x14ac:dyDescent="0.15">
      <c r="A119" s="158" t="s">
        <v>59</v>
      </c>
      <c r="B119" s="159"/>
      <c r="C119" s="160"/>
      <c r="D119" s="191" t="s">
        <v>62</v>
      </c>
      <c r="E119" s="191"/>
      <c r="F119" s="191"/>
      <c r="G119" s="191" t="s">
        <v>63</v>
      </c>
      <c r="H119" s="191"/>
      <c r="I119" s="191"/>
      <c r="J119" s="177"/>
      <c r="K119" s="178"/>
      <c r="L119" s="178"/>
      <c r="M119" s="178"/>
      <c r="N119" s="178"/>
      <c r="O119" s="179"/>
    </row>
    <row r="120" spans="1:15" x14ac:dyDescent="0.15">
      <c r="A120" s="147"/>
      <c r="B120" s="148"/>
      <c r="C120" s="149"/>
      <c r="D120" s="192">
        <f>IF(SUM(H91,H118)="","",SUM(H91,H118))</f>
        <v>841890</v>
      </c>
      <c r="E120" s="192"/>
      <c r="F120" s="192"/>
      <c r="G120" s="192">
        <f>IF(SUM(I91,I118)="","",SUM(I91,I118))</f>
        <v>815100</v>
      </c>
      <c r="H120" s="192"/>
      <c r="I120" s="192"/>
      <c r="J120" s="177"/>
      <c r="K120" s="178"/>
      <c r="L120" s="178"/>
      <c r="M120" s="178"/>
      <c r="N120" s="178"/>
      <c r="O120" s="179"/>
    </row>
    <row r="121" spans="1:15" x14ac:dyDescent="0.15">
      <c r="A121" s="154" t="s">
        <v>77</v>
      </c>
      <c r="B121" s="155"/>
      <c r="C121" s="156"/>
      <c r="D121" s="157">
        <f>IF(D120="","",ROUNDDOWN(D120*J1/100,3))</f>
        <v>67351.199999999997</v>
      </c>
      <c r="E121" s="157"/>
      <c r="F121" s="157"/>
      <c r="G121" s="157">
        <f>IF(G120="","",ROUNDDOWN(G120*J1/100,3))</f>
        <v>65208</v>
      </c>
      <c r="H121" s="157"/>
      <c r="I121" s="157"/>
      <c r="J121" s="177"/>
      <c r="K121" s="178"/>
      <c r="L121" s="178"/>
      <c r="M121" s="178"/>
      <c r="N121" s="178"/>
      <c r="O121" s="179"/>
    </row>
    <row r="122" spans="1:15" x14ac:dyDescent="0.15">
      <c r="A122" s="158" t="s">
        <v>78</v>
      </c>
      <c r="B122" s="159"/>
      <c r="C122" s="160"/>
      <c r="D122" s="161"/>
      <c r="E122" s="161"/>
      <c r="F122" s="161"/>
      <c r="G122" s="162"/>
      <c r="H122" s="162"/>
      <c r="I122" s="162"/>
      <c r="J122" s="177"/>
      <c r="K122" s="178"/>
      <c r="L122" s="178"/>
      <c r="M122" s="178"/>
      <c r="N122" s="178"/>
      <c r="O122" s="179"/>
    </row>
    <row r="123" spans="1:15" x14ac:dyDescent="0.15">
      <c r="A123" s="147" t="s">
        <v>5</v>
      </c>
      <c r="B123" s="148"/>
      <c r="C123" s="149"/>
      <c r="D123" s="150">
        <f>IF(COUNT(D120:H121)=0,"",SUM(D120:H121))</f>
        <v>1789549.2</v>
      </c>
      <c r="E123" s="150"/>
      <c r="F123" s="150"/>
      <c r="G123" s="150">
        <f>IF(COUNT(G120:K121)=0,"",SUM(G120:K121))</f>
        <v>880308</v>
      </c>
      <c r="H123" s="150"/>
      <c r="I123" s="150"/>
      <c r="J123" s="180"/>
      <c r="K123" s="181"/>
      <c r="L123" s="181"/>
      <c r="M123" s="181"/>
      <c r="N123" s="181"/>
      <c r="O123" s="182"/>
    </row>
    <row r="124" spans="1:15" x14ac:dyDescent="0.15">
      <c r="A124" s="117"/>
      <c r="B124" s="117"/>
      <c r="C124" s="117"/>
      <c r="D124" s="118"/>
      <c r="E124" s="118"/>
      <c r="F124" s="118"/>
      <c r="G124" s="118"/>
      <c r="H124" s="119" t="s">
        <v>20</v>
      </c>
      <c r="I124" s="119"/>
      <c r="J124" s="151" t="s">
        <v>85</v>
      </c>
      <c r="K124" s="151"/>
      <c r="L124" s="151"/>
      <c r="M124" s="120"/>
      <c r="N124" s="121"/>
      <c r="O124" s="121"/>
    </row>
    <row r="125" spans="1:15" x14ac:dyDescent="0.15">
      <c r="B125" s="3"/>
      <c r="C125" s="21"/>
      <c r="D125" s="21"/>
      <c r="E125" s="21"/>
      <c r="F125" s="21"/>
      <c r="G125" s="21"/>
      <c r="H125" s="152" t="s">
        <v>98</v>
      </c>
      <c r="I125" s="153"/>
      <c r="J125" s="153"/>
      <c r="K125" s="153"/>
      <c r="L125" s="153"/>
      <c r="M125" s="153"/>
      <c r="N125" s="153"/>
      <c r="O125" s="153"/>
    </row>
    <row r="126" spans="1:15" x14ac:dyDescent="0.15">
      <c r="A126" s="122" t="s">
        <v>21</v>
      </c>
      <c r="B126" s="3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</row>
    <row r="127" spans="1:15" x14ac:dyDescent="0.15">
      <c r="A127" s="3" t="s">
        <v>79</v>
      </c>
    </row>
    <row r="128" spans="1:15" x14ac:dyDescent="0.15">
      <c r="A128" s="3" t="s">
        <v>80</v>
      </c>
    </row>
    <row r="129" spans="1:1" x14ac:dyDescent="0.15">
      <c r="A129" s="3" t="s">
        <v>81</v>
      </c>
    </row>
    <row r="130" spans="1:1" x14ac:dyDescent="0.15">
      <c r="A130" s="3" t="s">
        <v>82</v>
      </c>
    </row>
  </sheetData>
  <sheetProtection password="A4DE" sheet="1" objects="1" scenarios="1"/>
  <mergeCells count="64">
    <mergeCell ref="H9:I9"/>
    <mergeCell ref="J69:K70"/>
    <mergeCell ref="L69:M70"/>
    <mergeCell ref="B97:C97"/>
    <mergeCell ref="B91:C91"/>
    <mergeCell ref="J97:O123"/>
    <mergeCell ref="D123:F123"/>
    <mergeCell ref="G122:I122"/>
    <mergeCell ref="D118:F118"/>
    <mergeCell ref="B118:C118"/>
    <mergeCell ref="A122:C122"/>
    <mergeCell ref="A121:C121"/>
    <mergeCell ref="D120:F120"/>
    <mergeCell ref="G120:I120"/>
    <mergeCell ref="A97:A118"/>
    <mergeCell ref="B110:B117"/>
    <mergeCell ref="B98:B108"/>
    <mergeCell ref="B109:C109"/>
    <mergeCell ref="C3:F3"/>
    <mergeCell ref="C66:E66"/>
    <mergeCell ref="E6:F6"/>
    <mergeCell ref="B11:C11"/>
    <mergeCell ref="A8:C10"/>
    <mergeCell ref="D8:H8"/>
    <mergeCell ref="B41:C41"/>
    <mergeCell ref="H6:I6"/>
    <mergeCell ref="A7:I7"/>
    <mergeCell ref="A4:N4"/>
    <mergeCell ref="J64:N64"/>
    <mergeCell ref="J8:K9"/>
    <mergeCell ref="L8:M9"/>
    <mergeCell ref="N8:O9"/>
    <mergeCell ref="D9:E9"/>
    <mergeCell ref="F9:G9"/>
    <mergeCell ref="Q95:W96"/>
    <mergeCell ref="A11:A63"/>
    <mergeCell ref="A72:A96"/>
    <mergeCell ref="B95:B96"/>
    <mergeCell ref="J42:O63"/>
    <mergeCell ref="J12:O40"/>
    <mergeCell ref="D69:I69"/>
    <mergeCell ref="A67:N67"/>
    <mergeCell ref="A69:C71"/>
    <mergeCell ref="J72:O90"/>
    <mergeCell ref="N69:O70"/>
    <mergeCell ref="D70:E70"/>
    <mergeCell ref="F70:G70"/>
    <mergeCell ref="H70:I70"/>
    <mergeCell ref="H125:O125"/>
    <mergeCell ref="N94:O94"/>
    <mergeCell ref="N95:O95"/>
    <mergeCell ref="N96:O96"/>
    <mergeCell ref="B94:I94"/>
    <mergeCell ref="C95:I95"/>
    <mergeCell ref="C96:I96"/>
    <mergeCell ref="G121:I121"/>
    <mergeCell ref="G123:I123"/>
    <mergeCell ref="D119:F119"/>
    <mergeCell ref="G119:I119"/>
    <mergeCell ref="D122:F122"/>
    <mergeCell ref="D121:F121"/>
    <mergeCell ref="A119:C120"/>
    <mergeCell ref="J124:L124"/>
    <mergeCell ref="A123:C123"/>
  </mergeCells>
  <phoneticPr fontId="13"/>
  <pageMargins left="0.98425196850393704" right="0.39370078740157483" top="0.78740157480314965" bottom="0.59055118110236227" header="0.31496062992125984" footer="0.31496062992125984"/>
  <pageSetup paperSize="8" scale="90" orientation="landscape" blackAndWhite="1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7F6591067A90C4296C0AD9F14AD0046" ma:contentTypeVersion="9" ma:contentTypeDescription="新しいドキュメントを作成します。" ma:contentTypeScope="" ma:versionID="b2f8bc178cfc1e0be84726627f793f34">
  <xsd:schema xmlns:xsd="http://www.w3.org/2001/XMLSchema" xmlns:xs="http://www.w3.org/2001/XMLSchema" xmlns:p="http://schemas.microsoft.com/office/2006/metadata/properties" xmlns:ns2="36608b51-246c-4901-bf4f-e6715ed717f1" xmlns:ns3="6de65409-be2e-4f05-a085-4485e7a2b8dd" targetNamespace="http://schemas.microsoft.com/office/2006/metadata/properties" ma:root="true" ma:fieldsID="3cbb038e8564184aa3b1b0b14a33cd0c" ns2:_="" ns3:_="">
    <xsd:import namespace="36608b51-246c-4901-bf4f-e6715ed717f1"/>
    <xsd:import namespace="6de65409-be2e-4f05-a085-4485e7a2b8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608b51-246c-4901-bf4f-e6715ed717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e65409-be2e-4f05-a085-4485e7a2b8d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6464D03-0C07-4E0E-8C15-1E7AC22CA3DC}"/>
</file>

<file path=customXml/itemProps2.xml><?xml version="1.0" encoding="utf-8"?>
<ds:datastoreItem xmlns:ds="http://schemas.openxmlformats.org/officeDocument/2006/customXml" ds:itemID="{77A99465-EA77-4953-B738-D4908C9E7720}"/>
</file>

<file path=customXml/itemProps3.xml><?xml version="1.0" encoding="utf-8"?>
<ds:datastoreItem xmlns:ds="http://schemas.openxmlformats.org/officeDocument/2006/customXml" ds:itemID="{A75D0751-5723-4184-8AF6-6E7B91C5D7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説明書</vt:lpstr>
      <vt:lpstr>用紙</vt:lpstr>
      <vt:lpstr>記載例</vt:lpstr>
      <vt:lpstr>記載例!Print_Area</vt:lpstr>
      <vt:lpstr>用紙!Print_Area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tokyokankyo</cp:lastModifiedBy>
  <cp:lastPrinted>2019-05-15T22:53:51Z</cp:lastPrinted>
  <dcterms:created xsi:type="dcterms:W3CDTF">2010-07-07T01:16:55Z</dcterms:created>
  <dcterms:modified xsi:type="dcterms:W3CDTF">2019-06-13T05:31:04Z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0x01010057F6591067A90C4296C0AD9F14AD0046</vt:lpwstr>
  </property>
</Properties>
</file>