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東京都地球温暖化防止活動推進センター\事業支援チーム\Ｒ３\11_水素活用スマエネエリア形成推進事業（業務・産業部門）令和3年度以降の申請\13    ★様式\様式（事業者用_申請書等）決定前\様式（事業者用_申請書等）\"/>
    </mc:Choice>
  </mc:AlternateContent>
  <bookViews>
    <workbookView xWindow="600" yWindow="585" windowWidth="19395" windowHeight="7365" tabRatio="876" activeTab="2"/>
  </bookViews>
  <sheets>
    <sheet name="説明書" sheetId="29" r:id="rId1"/>
    <sheet name="基本" sheetId="1" r:id="rId2"/>
    <sheet name="第1号" sheetId="2" r:id="rId3"/>
    <sheet name="第1号別紙" sheetId="28" r:id="rId4"/>
    <sheet name="2-1" sheetId="3" r:id="rId5"/>
    <sheet name="2-2" sheetId="4" r:id="rId6"/>
    <sheet name="2-3" sheetId="6" r:id="rId7"/>
    <sheet name="2-4" sheetId="7" r:id="rId8"/>
    <sheet name="2-5" sheetId="8" r:id="rId9"/>
    <sheet name="別紙1-1" sheetId="9" r:id="rId10"/>
    <sheet name="別紙1-2" sheetId="10" r:id="rId11"/>
    <sheet name="別紙1-3" sheetId="11" r:id="rId12"/>
    <sheet name="別紙1-4" sheetId="16" r:id="rId13"/>
    <sheet name="別紙2" sheetId="19" r:id="rId14"/>
    <sheet name="別紙3" sheetId="14" r:id="rId15"/>
    <sheet name="第3号" sheetId="20" r:id="rId16"/>
    <sheet name="参考様式" sheetId="21" r:id="rId17"/>
  </sheets>
  <externalReferences>
    <externalReference r:id="rId18"/>
  </externalReferences>
  <definedNames>
    <definedName name="_xlnm.Print_Area" localSheetId="4">'2-1'!$B$2:$N$26</definedName>
    <definedName name="_xlnm.Print_Area" localSheetId="5">'2-2'!$B$2:$N$44</definedName>
    <definedName name="_xlnm.Print_Area" localSheetId="6">'2-3'!$B$2:$O$101</definedName>
    <definedName name="_xlnm.Print_Area" localSheetId="7">'2-4'!$B$2:$U$38</definedName>
    <definedName name="_xlnm.Print_Area" localSheetId="8">'2-5'!$B$2:$W$47</definedName>
    <definedName name="_xlnm.Print_Area" localSheetId="1">基本!$A$2:$L$169</definedName>
    <definedName name="_xlnm.Print_Area" localSheetId="16">参考様式!$B$2:$P$40</definedName>
    <definedName name="_xlnm.Print_Area" localSheetId="0">説明書!$A$1:$AC$80</definedName>
    <definedName name="_xlnm.Print_Area" localSheetId="2">第1号!$B$2:$O$49</definedName>
    <definedName name="_xlnm.Print_Area" localSheetId="3">第1号別紙!$B$2:$L$120</definedName>
    <definedName name="_xlnm.Print_Area" localSheetId="15">第3号!$B$2:$O$37</definedName>
    <definedName name="_xlnm.Print_Area" localSheetId="9">'別紙1-1'!$B$2:$P$46</definedName>
    <definedName name="_xlnm.Print_Area" localSheetId="10">'別紙1-2'!$B$2:$P$42</definedName>
    <definedName name="_xlnm.Print_Area" localSheetId="11">'別紙1-3'!$B$2:$R$52</definedName>
    <definedName name="_xlnm.Print_Area" localSheetId="12">'別紙1-4'!$B$2:$G$40</definedName>
    <definedName name="_xlnm.Print_Area" localSheetId="13">別紙2!$B$2:$Q$42</definedName>
    <definedName name="_xlnm.Print_Area" localSheetId="14">別紙3!$B$2:$AO$28</definedName>
    <definedName name="事業者">基本!$B$176:$B$180</definedName>
    <definedName name="種類">基本!$F$176:$F$177</definedName>
    <definedName name="別1その2">[1]対策!$K$2:$K$9</definedName>
  </definedNames>
  <calcPr calcId="162913"/>
</workbook>
</file>

<file path=xl/calcChain.xml><?xml version="1.0" encoding="utf-8"?>
<calcChain xmlns="http://schemas.openxmlformats.org/spreadsheetml/2006/main">
  <c r="J7" i="19" l="1"/>
  <c r="F31" i="1" l="1"/>
  <c r="F35" i="1"/>
  <c r="F28" i="1"/>
  <c r="F123" i="1"/>
  <c r="F11" i="19" l="1"/>
  <c r="G25" i="4" l="1"/>
  <c r="G24" i="4"/>
  <c r="H89" i="6" l="1"/>
  <c r="H79" i="6"/>
  <c r="F95" i="1" l="1"/>
  <c r="F81" i="1" l="1"/>
  <c r="F80" i="1"/>
  <c r="F71" i="1"/>
  <c r="P7" i="19" s="1"/>
  <c r="I69" i="1" l="1"/>
  <c r="F69" i="1"/>
  <c r="I79" i="1"/>
  <c r="F79" i="1"/>
  <c r="I89" i="1"/>
  <c r="F89" i="1"/>
  <c r="F59" i="1" l="1"/>
  <c r="F58" i="1"/>
  <c r="F56" i="1"/>
  <c r="F55" i="1"/>
  <c r="F53" i="1"/>
  <c r="F52" i="1"/>
  <c r="F51" i="1"/>
  <c r="F36" i="2"/>
  <c r="G39" i="4" l="1"/>
  <c r="K38" i="4"/>
  <c r="H38" i="4"/>
  <c r="G37" i="4"/>
  <c r="G36" i="4"/>
  <c r="G35" i="4"/>
  <c r="G34" i="4"/>
  <c r="G27" i="4"/>
  <c r="K26" i="4"/>
  <c r="H26" i="4"/>
  <c r="G23" i="4"/>
  <c r="G22" i="4"/>
  <c r="J95" i="1" l="1"/>
  <c r="D19" i="4"/>
  <c r="C27" i="6" l="1"/>
  <c r="L54" i="6"/>
  <c r="L59" i="6" s="1"/>
  <c r="N44" i="6"/>
  <c r="K27" i="6"/>
  <c r="F24" i="19"/>
  <c r="J5" i="19"/>
  <c r="N7" i="19" s="1"/>
  <c r="F70" i="1"/>
  <c r="F22" i="19" s="1"/>
  <c r="L58" i="6" s="1"/>
  <c r="B70" i="1"/>
  <c r="M36" i="6" l="1"/>
  <c r="K36" i="6"/>
  <c r="M35" i="6"/>
  <c r="K35" i="6"/>
  <c r="L57" i="6"/>
  <c r="L7" i="19"/>
  <c r="P34" i="19"/>
  <c r="B21" i="19"/>
  <c r="H34" i="19"/>
  <c r="L78" i="28"/>
  <c r="S10" i="28"/>
  <c r="R10" i="28"/>
  <c r="I26" i="28"/>
  <c r="R11" i="28"/>
  <c r="R9" i="28"/>
  <c r="K35" i="2"/>
  <c r="H35" i="2"/>
  <c r="K34" i="2"/>
  <c r="H34" i="2"/>
  <c r="P33" i="19" l="1"/>
  <c r="L60" i="6"/>
  <c r="E16" i="4"/>
  <c r="G7" i="4" l="1"/>
  <c r="G8" i="4"/>
  <c r="J13" i="4"/>
  <c r="D20" i="4" l="1"/>
  <c r="E28" i="4"/>
  <c r="I30" i="28"/>
  <c r="I31" i="28"/>
  <c r="I32" i="28"/>
  <c r="I33" i="28"/>
  <c r="D31" i="4" l="1"/>
  <c r="E41" i="4" l="1"/>
  <c r="D32" i="4"/>
  <c r="H57" i="6"/>
  <c r="I104" i="28" l="1"/>
  <c r="I105" i="28"/>
  <c r="I106" i="28"/>
  <c r="I107" i="28"/>
  <c r="I108" i="28"/>
  <c r="I109" i="28"/>
  <c r="I110" i="28"/>
  <c r="I111" i="28"/>
  <c r="I112" i="28"/>
  <c r="I113" i="28"/>
  <c r="I114" i="28"/>
  <c r="I94" i="28"/>
  <c r="I95" i="28"/>
  <c r="I96" i="28"/>
  <c r="I97" i="28"/>
  <c r="I98" i="28"/>
  <c r="I99" i="28"/>
  <c r="I100" i="28"/>
  <c r="I101" i="28"/>
  <c r="I102" i="28"/>
  <c r="I103" i="28"/>
  <c r="I89" i="28"/>
  <c r="I90" i="28"/>
  <c r="I91" i="28"/>
  <c r="I92" i="28"/>
  <c r="I93" i="28"/>
  <c r="S11" i="28"/>
  <c r="I85" i="28"/>
  <c r="I86" i="28"/>
  <c r="I87" i="28"/>
  <c r="I88" i="28"/>
  <c r="I71" i="28"/>
  <c r="I72" i="28"/>
  <c r="I73" i="28"/>
  <c r="I74" i="28"/>
  <c r="I75" i="28"/>
  <c r="I76" i="28"/>
  <c r="I77" i="28"/>
  <c r="I47" i="28"/>
  <c r="I48" i="28"/>
  <c r="I49" i="28"/>
  <c r="I50" i="28"/>
  <c r="I51" i="28"/>
  <c r="I52" i="28"/>
  <c r="I53" i="28"/>
  <c r="I54" i="28"/>
  <c r="I55" i="28"/>
  <c r="I22" i="28"/>
  <c r="I23" i="28"/>
  <c r="I24" i="28"/>
  <c r="I27" i="28"/>
  <c r="I28" i="28"/>
  <c r="I29" i="28"/>
  <c r="I34" i="28"/>
  <c r="I35" i="28"/>
  <c r="I36" i="28"/>
  <c r="I37" i="28"/>
  <c r="I38" i="28"/>
  <c r="I39" i="28"/>
  <c r="L44" i="6" l="1"/>
  <c r="C16" i="6"/>
  <c r="B5" i="19"/>
  <c r="B10" i="19"/>
  <c r="B80" i="1"/>
  <c r="B60" i="1"/>
  <c r="N34" i="19" l="1"/>
  <c r="F34" i="19"/>
  <c r="S9" i="28" l="1"/>
  <c r="M25" i="6" l="1"/>
  <c r="M24" i="6"/>
  <c r="M37" i="6" l="1"/>
  <c r="M26" i="6"/>
  <c r="L103" i="9"/>
  <c r="L102" i="9"/>
  <c r="K103" i="9"/>
  <c r="K102" i="9"/>
  <c r="K57" i="9"/>
  <c r="B7" i="19" l="1"/>
  <c r="D7" i="19"/>
  <c r="F7" i="19"/>
  <c r="F15" i="19" s="1"/>
  <c r="H7" i="19"/>
  <c r="K18" i="6" s="1"/>
  <c r="F13" i="19"/>
  <c r="G13" i="19" s="1"/>
  <c r="H13" i="19" s="1"/>
  <c r="I13" i="19" s="1"/>
  <c r="J13" i="19" s="1"/>
  <c r="K13" i="19" s="1"/>
  <c r="L13" i="19" s="1"/>
  <c r="M13" i="19" s="1"/>
  <c r="N13" i="19" s="1"/>
  <c r="O13" i="19" s="1"/>
  <c r="P13" i="19" s="1"/>
  <c r="Q13" i="19" s="1"/>
  <c r="F18" i="19"/>
  <c r="H36" i="19"/>
  <c r="F36" i="19"/>
  <c r="F29" i="19"/>
  <c r="G27" i="19"/>
  <c r="F27" i="19"/>
  <c r="F16" i="19"/>
  <c r="S32" i="8"/>
  <c r="S25" i="8"/>
  <c r="F17" i="19" l="1"/>
  <c r="F19" i="19" s="1"/>
  <c r="G29" i="19"/>
  <c r="G11" i="19"/>
  <c r="H11" i="19" s="1"/>
  <c r="I11" i="19" s="1"/>
  <c r="J11" i="19" s="1"/>
  <c r="K11" i="19" s="1"/>
  <c r="L11" i="19" s="1"/>
  <c r="M11" i="19" s="1"/>
  <c r="N11" i="19" s="1"/>
  <c r="O11" i="19" s="1"/>
  <c r="P11" i="19" s="1"/>
  <c r="Q11" i="19" s="1"/>
  <c r="K17" i="6"/>
  <c r="F20" i="19"/>
  <c r="F122" i="1" l="1"/>
  <c r="F121" i="1"/>
  <c r="I84" i="28" l="1"/>
  <c r="I70" i="28"/>
  <c r="I69" i="28"/>
  <c r="I68" i="28"/>
  <c r="I67" i="28"/>
  <c r="I58" i="28"/>
  <c r="I57" i="28"/>
  <c r="I56" i="28"/>
  <c r="I46" i="28"/>
  <c r="I45" i="28"/>
  <c r="I44" i="28"/>
  <c r="I43" i="28"/>
  <c r="I41" i="28"/>
  <c r="I40" i="28"/>
  <c r="I21" i="28"/>
  <c r="I20" i="28"/>
  <c r="I19" i="28"/>
  <c r="I18" i="28"/>
  <c r="I17" i="28"/>
  <c r="I16" i="28"/>
  <c r="I15" i="28"/>
  <c r="I14" i="28"/>
  <c r="I13" i="28"/>
  <c r="I12" i="28"/>
  <c r="I11" i="28"/>
  <c r="I10" i="28"/>
  <c r="I9" i="28"/>
  <c r="I25" i="28" l="1"/>
  <c r="K25" i="28" s="1"/>
  <c r="F29" i="1" s="1"/>
  <c r="K10" i="6" s="1"/>
  <c r="I8" i="28"/>
  <c r="I42" i="28"/>
  <c r="I83" i="28"/>
  <c r="P35" i="19"/>
  <c r="N35" i="19"/>
  <c r="N33" i="19"/>
  <c r="F28" i="19"/>
  <c r="U10" i="28" l="1"/>
  <c r="V10" i="28" s="1"/>
  <c r="K81" i="28" s="1"/>
  <c r="F33" i="1" s="1"/>
  <c r="K14" i="6" s="1"/>
  <c r="K8" i="28"/>
  <c r="I78" i="28"/>
  <c r="G115" i="28" s="1"/>
  <c r="G116" i="28" s="1"/>
  <c r="G118" i="28" s="1"/>
  <c r="F27" i="1" s="1"/>
  <c r="F30" i="19"/>
  <c r="K42" i="28"/>
  <c r="O51" i="10"/>
  <c r="O53" i="10"/>
  <c r="O55" i="10"/>
  <c r="O57" i="10"/>
  <c r="O59" i="10"/>
  <c r="O61" i="10"/>
  <c r="O63" i="10"/>
  <c r="O65" i="10"/>
  <c r="O67" i="10"/>
  <c r="H122" i="10"/>
  <c r="J169" i="1"/>
  <c r="J168" i="1"/>
  <c r="J167" i="1"/>
  <c r="J166" i="1"/>
  <c r="D169" i="1"/>
  <c r="C122" i="10" s="1"/>
  <c r="D156" i="1"/>
  <c r="C80" i="10" s="1"/>
  <c r="D141" i="1"/>
  <c r="C39" i="10" s="1"/>
  <c r="H80" i="10"/>
  <c r="J156" i="1"/>
  <c r="J155" i="1"/>
  <c r="J154" i="1"/>
  <c r="J153" i="1"/>
  <c r="H39" i="10"/>
  <c r="J141" i="1"/>
  <c r="J140" i="1"/>
  <c r="J139" i="1"/>
  <c r="J138" i="1"/>
  <c r="U11" i="28" l="1"/>
  <c r="F30" i="1"/>
  <c r="K11" i="6" s="1"/>
  <c r="U9" i="28"/>
  <c r="K9" i="6"/>
  <c r="K7" i="6"/>
  <c r="N126" i="1"/>
  <c r="K78" i="28"/>
  <c r="N138" i="1"/>
  <c r="N153" i="1"/>
  <c r="N166" i="1"/>
  <c r="F13" i="2"/>
  <c r="G100" i="9" l="1"/>
  <c r="G55" i="9"/>
  <c r="G10" i="9"/>
  <c r="H10" i="2"/>
  <c r="B84" i="20" l="1"/>
  <c r="B48" i="20"/>
  <c r="F61" i="1"/>
  <c r="F60" i="1"/>
  <c r="D175" i="21"/>
  <c r="D137" i="21"/>
  <c r="D99" i="21"/>
  <c r="D60" i="21"/>
  <c r="D20" i="20"/>
  <c r="F4" i="14"/>
  <c r="E3" i="28"/>
  <c r="N99" i="6" l="1"/>
  <c r="I74" i="6"/>
  <c r="I71" i="6"/>
  <c r="G71" i="6"/>
  <c r="F105" i="1"/>
  <c r="K71" i="6" s="1"/>
  <c r="H105" i="1"/>
  <c r="J105" i="1"/>
  <c r="J8" i="7"/>
  <c r="H62" i="6"/>
  <c r="L62" i="6"/>
  <c r="H63" i="6"/>
  <c r="L63" i="6"/>
  <c r="H64" i="6"/>
  <c r="L64" i="6"/>
  <c r="L61" i="6"/>
  <c r="H61" i="6"/>
  <c r="H60" i="6"/>
  <c r="H59" i="6"/>
  <c r="H58" i="6"/>
  <c r="I81" i="6" l="1"/>
  <c r="N81" i="6"/>
  <c r="L56" i="6"/>
  <c r="L55" i="6"/>
  <c r="H56" i="6"/>
  <c r="H55" i="6"/>
  <c r="K31" i="6"/>
  <c r="K30" i="6" s="1"/>
  <c r="K20" i="6"/>
  <c r="K19" i="6" s="1"/>
  <c r="K33" i="6"/>
  <c r="K22" i="6"/>
  <c r="J10" i="7"/>
  <c r="J12" i="7" s="1"/>
  <c r="H54" i="6"/>
  <c r="K38" i="6"/>
  <c r="K25" i="6"/>
  <c r="K24" i="6"/>
  <c r="K16" i="6"/>
  <c r="E62" i="28"/>
  <c r="B61" i="28"/>
  <c r="L26" i="19" l="1"/>
  <c r="L31" i="19" s="1"/>
  <c r="M26" i="19"/>
  <c r="M31" i="19" s="1"/>
  <c r="N26" i="19"/>
  <c r="N31" i="19" s="1"/>
  <c r="O26" i="19"/>
  <c r="O31" i="19" s="1"/>
  <c r="G26" i="19"/>
  <c r="G31" i="19" s="1"/>
  <c r="Q26" i="19"/>
  <c r="Q31" i="19" s="1"/>
  <c r="H26" i="19"/>
  <c r="H31" i="19" s="1"/>
  <c r="P26" i="19"/>
  <c r="P31" i="19" s="1"/>
  <c r="K26" i="19"/>
  <c r="K31" i="19" s="1"/>
  <c r="I26" i="19"/>
  <c r="I31" i="19" s="1"/>
  <c r="F26" i="19"/>
  <c r="J26" i="19"/>
  <c r="J31" i="19" s="1"/>
  <c r="K26" i="6"/>
  <c r="K37" i="6"/>
  <c r="K21" i="6"/>
  <c r="N15" i="19"/>
  <c r="N20" i="19" s="1"/>
  <c r="J15" i="19"/>
  <c r="J20" i="19" s="1"/>
  <c r="G15" i="19"/>
  <c r="Q15" i="19"/>
  <c r="Q20" i="19" s="1"/>
  <c r="M15" i="19"/>
  <c r="M20" i="19" s="1"/>
  <c r="I15" i="19"/>
  <c r="I20" i="19" s="1"/>
  <c r="P15" i="19"/>
  <c r="P20" i="19" s="1"/>
  <c r="L15" i="19"/>
  <c r="L20" i="19" s="1"/>
  <c r="H15" i="19"/>
  <c r="H20" i="19" s="1"/>
  <c r="O15" i="19"/>
  <c r="O20" i="19" s="1"/>
  <c r="K15" i="19"/>
  <c r="K20" i="19" s="1"/>
  <c r="H18" i="19"/>
  <c r="G16" i="19"/>
  <c r="K32" i="6"/>
  <c r="G24" i="19"/>
  <c r="G28" i="19" s="1"/>
  <c r="K28" i="6"/>
  <c r="G22" i="19"/>
  <c r="H22" i="19" s="1"/>
  <c r="I22" i="19" s="1"/>
  <c r="J22" i="19" s="1"/>
  <c r="K22" i="19" s="1"/>
  <c r="L22" i="19" s="1"/>
  <c r="M22" i="19" s="1"/>
  <c r="N22" i="19" s="1"/>
  <c r="O22" i="19" s="1"/>
  <c r="P22" i="19" s="1"/>
  <c r="Q22" i="19" s="1"/>
  <c r="H33" i="2"/>
  <c r="K29" i="6"/>
  <c r="K33" i="2"/>
  <c r="G18" i="19"/>
  <c r="H37" i="19" l="1"/>
  <c r="P36" i="19" s="1"/>
  <c r="G30" i="19"/>
  <c r="F31" i="19"/>
  <c r="H29" i="19"/>
  <c r="H27" i="19"/>
  <c r="G20" i="19"/>
  <c r="F37" i="19"/>
  <c r="G17" i="19"/>
  <c r="H24" i="19"/>
  <c r="H28" i="19" s="1"/>
  <c r="H16" i="19"/>
  <c r="V11" i="28"/>
  <c r="H30" i="19" l="1"/>
  <c r="I29" i="19"/>
  <c r="I27" i="19"/>
  <c r="G19" i="19"/>
  <c r="N36" i="19"/>
  <c r="I16" i="19"/>
  <c r="I18" i="19"/>
  <c r="H17" i="19"/>
  <c r="H19" i="19" s="1"/>
  <c r="I24" i="19"/>
  <c r="I28" i="19" s="1"/>
  <c r="K82" i="28"/>
  <c r="F34" i="1" s="1"/>
  <c r="N8" i="28"/>
  <c r="V9" i="28"/>
  <c r="K80" i="28" s="1"/>
  <c r="I30" i="19" l="1"/>
  <c r="J27" i="19"/>
  <c r="J29" i="19"/>
  <c r="F32" i="1"/>
  <c r="K13" i="6" s="1"/>
  <c r="K79" i="28"/>
  <c r="J24" i="19"/>
  <c r="J28" i="19" s="1"/>
  <c r="J16" i="19"/>
  <c r="J18" i="19"/>
  <c r="I17" i="19"/>
  <c r="I19" i="19" s="1"/>
  <c r="U14" i="28"/>
  <c r="V14" i="28" s="1"/>
  <c r="J30" i="19" l="1"/>
  <c r="K27" i="19"/>
  <c r="K29" i="19"/>
  <c r="K15" i="6"/>
  <c r="J17" i="19"/>
  <c r="J19" i="19" s="1"/>
  <c r="K16" i="19"/>
  <c r="K18" i="19"/>
  <c r="K24" i="19"/>
  <c r="K28" i="19" s="1"/>
  <c r="K30" i="19" l="1"/>
  <c r="L29" i="19"/>
  <c r="L27" i="19"/>
  <c r="K12" i="6"/>
  <c r="L24" i="19"/>
  <c r="L28" i="19" s="1"/>
  <c r="L16" i="19"/>
  <c r="L18" i="19"/>
  <c r="K17" i="19"/>
  <c r="K19" i="19" s="1"/>
  <c r="L30" i="19" l="1"/>
  <c r="M29" i="19"/>
  <c r="M27" i="19"/>
  <c r="L17" i="19"/>
  <c r="L19" i="19" s="1"/>
  <c r="M16" i="19"/>
  <c r="M18" i="19"/>
  <c r="M24" i="19"/>
  <c r="M28" i="19" s="1"/>
  <c r="M30" i="19" l="1"/>
  <c r="N29" i="19"/>
  <c r="N27" i="19"/>
  <c r="M17" i="19"/>
  <c r="M19" i="19" s="1"/>
  <c r="N16" i="19"/>
  <c r="N18" i="19"/>
  <c r="N24" i="19"/>
  <c r="N28" i="19" s="1"/>
  <c r="N30" i="19" l="1"/>
  <c r="O29" i="19"/>
  <c r="O27" i="19"/>
  <c r="O16" i="19"/>
  <c r="O18" i="19"/>
  <c r="O24" i="19"/>
  <c r="O28" i="19" s="1"/>
  <c r="N17" i="19"/>
  <c r="N19" i="19" s="1"/>
  <c r="O30" i="19" l="1"/>
  <c r="P29" i="19"/>
  <c r="P27" i="19"/>
  <c r="O17" i="19"/>
  <c r="O19" i="19" s="1"/>
  <c r="P16" i="19"/>
  <c r="P18" i="19"/>
  <c r="P24" i="19"/>
  <c r="P28" i="19" s="1"/>
  <c r="P30" i="19" l="1"/>
  <c r="Q29" i="19"/>
  <c r="Q27" i="19"/>
  <c r="H38" i="19" s="1"/>
  <c r="Q16" i="19"/>
  <c r="F38" i="19" s="1"/>
  <c r="Q18" i="19"/>
  <c r="Q24" i="19"/>
  <c r="Q28" i="19" s="1"/>
  <c r="H39" i="19" s="1"/>
  <c r="H41" i="19" s="1"/>
  <c r="P17" i="19"/>
  <c r="P19" i="19" s="1"/>
  <c r="K8" i="6"/>
  <c r="J16" i="2"/>
  <c r="G16" i="2"/>
  <c r="H15" i="2"/>
  <c r="G14" i="2"/>
  <c r="G9" i="2"/>
  <c r="J21" i="2"/>
  <c r="G21" i="2"/>
  <c r="H20" i="2"/>
  <c r="G19" i="2"/>
  <c r="F18" i="2"/>
  <c r="F106" i="1" l="1"/>
  <c r="M71" i="6" s="1"/>
  <c r="P38" i="19"/>
  <c r="Q30" i="19"/>
  <c r="H40" i="19"/>
  <c r="H42" i="19" s="1"/>
  <c r="P37" i="19"/>
  <c r="F40" i="19"/>
  <c r="N37" i="19"/>
  <c r="N45" i="6"/>
  <c r="Q17" i="19"/>
  <c r="N21" i="2"/>
  <c r="F19" i="2"/>
  <c r="F20" i="2" s="1"/>
  <c r="F21" i="2" s="1"/>
  <c r="F88" i="10"/>
  <c r="F46" i="10"/>
  <c r="F5" i="10"/>
  <c r="O101" i="10"/>
  <c r="O49" i="10"/>
  <c r="O12" i="10"/>
  <c r="O10" i="10"/>
  <c r="O8" i="10"/>
  <c r="I9" i="3"/>
  <c r="D56" i="20"/>
  <c r="J97" i="20"/>
  <c r="J61" i="20"/>
  <c r="D97" i="20"/>
  <c r="D61" i="20"/>
  <c r="D94" i="20"/>
  <c r="D58" i="20"/>
  <c r="D92" i="20"/>
  <c r="D54" i="21"/>
  <c r="D15" i="21"/>
  <c r="D167" i="21"/>
  <c r="D129" i="21"/>
  <c r="D91" i="21"/>
  <c r="D52" i="21"/>
  <c r="D13" i="21"/>
  <c r="D166" i="21"/>
  <c r="D128" i="21"/>
  <c r="D90" i="21"/>
  <c r="D51" i="21"/>
  <c r="D12" i="21"/>
  <c r="D164" i="21"/>
  <c r="D126" i="21"/>
  <c r="D88" i="21"/>
  <c r="D49" i="21"/>
  <c r="D10" i="21"/>
  <c r="D163" i="21"/>
  <c r="D125" i="21"/>
  <c r="D87" i="21"/>
  <c r="D48" i="21"/>
  <c r="D9" i="21"/>
  <c r="D170" i="21"/>
  <c r="D169" i="21"/>
  <c r="D132" i="21"/>
  <c r="D131" i="21"/>
  <c r="D94" i="21"/>
  <c r="D93" i="21"/>
  <c r="D55" i="21"/>
  <c r="D16" i="21"/>
  <c r="L105" i="1"/>
  <c r="J32" i="2"/>
  <c r="J31" i="2"/>
  <c r="E29" i="2"/>
  <c r="H15" i="3"/>
  <c r="H78" i="10"/>
  <c r="H79" i="10"/>
  <c r="H77" i="10"/>
  <c r="C78" i="10"/>
  <c r="C79" i="10"/>
  <c r="C77" i="10"/>
  <c r="H120" i="10"/>
  <c r="H121" i="10"/>
  <c r="H119" i="10"/>
  <c r="O26" i="10"/>
  <c r="O24" i="10"/>
  <c r="O22" i="10"/>
  <c r="O20" i="10"/>
  <c r="O18" i="10"/>
  <c r="O16" i="10"/>
  <c r="O14" i="10"/>
  <c r="I63" i="9"/>
  <c r="I62" i="9"/>
  <c r="L61" i="9"/>
  <c r="H61" i="9"/>
  <c r="I60" i="9"/>
  <c r="I59" i="9"/>
  <c r="L58" i="9"/>
  <c r="L57" i="9"/>
  <c r="K58" i="9"/>
  <c r="I56" i="9"/>
  <c r="G52" i="9"/>
  <c r="C120" i="10"/>
  <c r="C121" i="10"/>
  <c r="C119" i="10"/>
  <c r="I108" i="9"/>
  <c r="I107" i="9"/>
  <c r="L106" i="9"/>
  <c r="H106" i="9"/>
  <c r="O107" i="10"/>
  <c r="I105" i="9"/>
  <c r="I104" i="9"/>
  <c r="I101" i="9"/>
  <c r="G97" i="9"/>
  <c r="J25" i="20"/>
  <c r="D25" i="20"/>
  <c r="D22" i="20"/>
  <c r="J15" i="4"/>
  <c r="J14" i="4"/>
  <c r="J12" i="4"/>
  <c r="J8" i="4"/>
  <c r="G11" i="4"/>
  <c r="G10" i="4"/>
  <c r="K9" i="4"/>
  <c r="F50" i="1"/>
  <c r="G9" i="4" s="1"/>
  <c r="G9" i="3"/>
  <c r="H37" i="10"/>
  <c r="H38" i="10"/>
  <c r="H36" i="10"/>
  <c r="C37" i="10"/>
  <c r="C38" i="10"/>
  <c r="C36" i="10"/>
  <c r="F29" i="2"/>
  <c r="I11" i="9"/>
  <c r="I18" i="9"/>
  <c r="I17" i="9"/>
  <c r="L16" i="9"/>
  <c r="H16" i="9"/>
  <c r="I15" i="9"/>
  <c r="I14" i="9"/>
  <c r="L13" i="9"/>
  <c r="L12" i="9"/>
  <c r="K13" i="9"/>
  <c r="K12" i="9"/>
  <c r="G7" i="9"/>
  <c r="J22" i="7"/>
  <c r="AB22" i="7" s="1"/>
  <c r="J28" i="7"/>
  <c r="J26" i="7"/>
  <c r="J24" i="7"/>
  <c r="J20" i="7"/>
  <c r="H11" i="3"/>
  <c r="G11" i="3" s="1"/>
  <c r="G8" i="3"/>
  <c r="G7" i="3"/>
  <c r="F40" i="2"/>
  <c r="J30" i="2"/>
  <c r="E28" i="2"/>
  <c r="E27" i="2"/>
  <c r="J11" i="2"/>
  <c r="G11" i="2"/>
  <c r="O105" i="10"/>
  <c r="O99" i="10"/>
  <c r="O103" i="10"/>
  <c r="O109" i="10"/>
  <c r="F41" i="2" l="1"/>
  <c r="F37" i="2"/>
  <c r="K78" i="10"/>
  <c r="K37" i="10"/>
  <c r="Q19" i="19"/>
  <c r="F39" i="19"/>
  <c r="N47" i="6"/>
  <c r="K121" i="10"/>
  <c r="K119" i="10"/>
  <c r="K122" i="10"/>
  <c r="K36" i="10"/>
  <c r="K39" i="10"/>
  <c r="K120" i="10"/>
  <c r="K77" i="10"/>
  <c r="K80" i="10"/>
  <c r="K38" i="10"/>
  <c r="K79" i="10"/>
  <c r="L45" i="6"/>
  <c r="O95" i="10"/>
  <c r="O91" i="10"/>
  <c r="O93" i="10"/>
  <c r="O97" i="10"/>
  <c r="F14" i="2"/>
  <c r="F15" i="2" s="1"/>
  <c r="F16" i="2" s="1"/>
  <c r="G15" i="3"/>
  <c r="H83" i="6"/>
  <c r="L80" i="6"/>
  <c r="U29" i="10"/>
  <c r="H82" i="6"/>
  <c r="H80" i="6"/>
  <c r="L81" i="6"/>
  <c r="U71" i="10"/>
  <c r="J30" i="7"/>
  <c r="AE30" i="7" s="1"/>
  <c r="F39" i="2"/>
  <c r="F38" i="2"/>
  <c r="L99" i="6"/>
  <c r="I99" i="6"/>
  <c r="L47" i="6" l="1"/>
  <c r="L46" i="6" s="1"/>
  <c r="L48" i="6" s="1"/>
  <c r="F108" i="1"/>
  <c r="M74" i="6" s="1"/>
  <c r="N46" i="6"/>
  <c r="N48" i="6" s="1"/>
  <c r="N38" i="19"/>
  <c r="F41" i="19"/>
  <c r="F42" i="19" s="1"/>
  <c r="T42" i="10"/>
  <c r="U82" i="10"/>
  <c r="T119" i="10"/>
  <c r="T109" i="10"/>
</calcChain>
</file>

<file path=xl/comments1.xml><?xml version="1.0" encoding="utf-8"?>
<comments xmlns="http://schemas.openxmlformats.org/spreadsheetml/2006/main">
  <authors>
    <author>tokyokankyo</author>
  </authors>
  <commentList>
    <comment ref="A2" authorId="0" shapeId="0">
      <text>
        <r>
          <rPr>
            <b/>
            <sz val="12"/>
            <color indexed="81"/>
            <rFont val="ＭＳ Ｐゴシック"/>
            <family val="3"/>
            <charset val="128"/>
          </rPr>
          <t>入力時に、枠外のコメントを確認してください。</t>
        </r>
      </text>
    </comment>
  </commentList>
</comments>
</file>

<file path=xl/comments2.xml><?xml version="1.0" encoding="utf-8"?>
<comments xmlns="http://schemas.openxmlformats.org/spreadsheetml/2006/main">
  <authors>
    <author>tokyokankyo</author>
  </authors>
  <commentList>
    <comment ref="D9" authorId="0" shapeId="0">
      <text>
        <r>
          <rPr>
            <b/>
            <sz val="9"/>
            <color indexed="81"/>
            <rFont val="ＭＳ Ｐゴシック"/>
            <family val="3"/>
            <charset val="128"/>
          </rPr>
          <t>業務・産業用燃料電池の</t>
        </r>
      </text>
    </comment>
    <comment ref="D26" authorId="0" shapeId="0">
      <text>
        <r>
          <rPr>
            <b/>
            <sz val="9"/>
            <color indexed="81"/>
            <rFont val="ＭＳ Ｐゴシック"/>
            <family val="3"/>
            <charset val="128"/>
          </rPr>
          <t>業務・産業用燃料電池の</t>
        </r>
      </text>
    </comment>
    <comment ref="D43" authorId="0" shapeId="0">
      <text>
        <r>
          <rPr>
            <b/>
            <sz val="9"/>
            <color indexed="81"/>
            <rFont val="ＭＳ Ｐゴシック"/>
            <family val="3"/>
            <charset val="128"/>
          </rPr>
          <t>業務・産業用燃料電池の</t>
        </r>
      </text>
    </comment>
  </commentList>
</comments>
</file>

<file path=xl/sharedStrings.xml><?xml version="1.0" encoding="utf-8"?>
<sst xmlns="http://schemas.openxmlformats.org/spreadsheetml/2006/main" count="1803" uniqueCount="742">
  <si>
    <t>第1号</t>
    <rPh sb="0" eb="1">
      <t>ダイ</t>
    </rPh>
    <rPh sb="2" eb="3">
      <t>ゴウ</t>
    </rPh>
    <phoneticPr fontId="1"/>
  </si>
  <si>
    <t>事業の名称</t>
    <rPh sb="0" eb="2">
      <t>ジギョウ</t>
    </rPh>
    <rPh sb="3" eb="5">
      <t>メイショウ</t>
    </rPh>
    <phoneticPr fontId="1"/>
  </si>
  <si>
    <t>区市町村</t>
    <rPh sb="0" eb="4">
      <t>クシチョウソン</t>
    </rPh>
    <phoneticPr fontId="1"/>
  </si>
  <si>
    <t>番地等</t>
    <rPh sb="0" eb="2">
      <t>バンチ</t>
    </rPh>
    <rPh sb="2" eb="3">
      <t>トウ</t>
    </rPh>
    <phoneticPr fontId="1"/>
  </si>
  <si>
    <t>社名（事業者名）</t>
    <rPh sb="0" eb="2">
      <t>シャメイ</t>
    </rPh>
    <rPh sb="3" eb="6">
      <t>ジギョウシャ</t>
    </rPh>
    <rPh sb="6" eb="7">
      <t>ナ</t>
    </rPh>
    <phoneticPr fontId="1"/>
  </si>
  <si>
    <t>部署名（○部△課）</t>
    <rPh sb="0" eb="2">
      <t>ブショ</t>
    </rPh>
    <rPh sb="2" eb="3">
      <t>ナ</t>
    </rPh>
    <rPh sb="5" eb="6">
      <t>ブ</t>
    </rPh>
    <rPh sb="7" eb="8">
      <t>カ</t>
    </rPh>
    <phoneticPr fontId="1"/>
  </si>
  <si>
    <t>氏名</t>
    <rPh sb="0" eb="2">
      <t>シメイ</t>
    </rPh>
    <phoneticPr fontId="1"/>
  </si>
  <si>
    <t>電話番号</t>
    <rPh sb="0" eb="2">
      <t>デンワ</t>
    </rPh>
    <rPh sb="2" eb="4">
      <t>バンゴウ</t>
    </rPh>
    <phoneticPr fontId="1"/>
  </si>
  <si>
    <t>携帯電話</t>
    <rPh sb="0" eb="2">
      <t>ケイタイ</t>
    </rPh>
    <rPh sb="2" eb="4">
      <t>デンワ</t>
    </rPh>
    <phoneticPr fontId="1"/>
  </si>
  <si>
    <t>e-mailアドレス</t>
    <phoneticPr fontId="1"/>
  </si>
  <si>
    <t>事業の概要</t>
    <rPh sb="0" eb="2">
      <t>ジギョウ</t>
    </rPh>
    <rPh sb="3" eb="5">
      <t>ガイヨウ</t>
    </rPh>
    <phoneticPr fontId="1"/>
  </si>
  <si>
    <t>概要　1</t>
    <rPh sb="0" eb="2">
      <t>ガイヨウ</t>
    </rPh>
    <phoneticPr fontId="1"/>
  </si>
  <si>
    <t>概要　2</t>
    <rPh sb="0" eb="2">
      <t>ガイヨウ</t>
    </rPh>
    <phoneticPr fontId="1"/>
  </si>
  <si>
    <t>総括的連絡先</t>
    <rPh sb="0" eb="3">
      <t>ソウカツテキ</t>
    </rPh>
    <rPh sb="3" eb="6">
      <t>レンラクサキ</t>
    </rPh>
    <phoneticPr fontId="1"/>
  </si>
  <si>
    <t>kW</t>
    <phoneticPr fontId="1"/>
  </si>
  <si>
    <t>－</t>
    <phoneticPr fontId="1"/>
  </si>
  <si>
    <t>%</t>
    <phoneticPr fontId="1"/>
  </si>
  <si>
    <t>人</t>
    <rPh sb="0" eb="1">
      <t>ニン</t>
    </rPh>
    <phoneticPr fontId="1"/>
  </si>
  <si>
    <t>外形寸法</t>
    <rPh sb="0" eb="2">
      <t>ガイケイ</t>
    </rPh>
    <rPh sb="2" eb="4">
      <t>スンポウ</t>
    </rPh>
    <phoneticPr fontId="1"/>
  </si>
  <si>
    <t>ESCO契約</t>
    <rPh sb="4" eb="6">
      <t>ケイヤク</t>
    </rPh>
    <phoneticPr fontId="1"/>
  </si>
  <si>
    <t>リース契約</t>
    <rPh sb="3" eb="5">
      <t>ケイヤク</t>
    </rPh>
    <phoneticPr fontId="1"/>
  </si>
  <si>
    <t>割賦契約</t>
    <rPh sb="0" eb="2">
      <t>カップ</t>
    </rPh>
    <rPh sb="2" eb="4">
      <t>ケイヤク</t>
    </rPh>
    <phoneticPr fontId="1"/>
  </si>
  <si>
    <t>有</t>
    <rPh sb="0" eb="1">
      <t>ア</t>
    </rPh>
    <phoneticPr fontId="1"/>
  </si>
  <si>
    <t>無</t>
    <rPh sb="0" eb="1">
      <t>ナシ</t>
    </rPh>
    <phoneticPr fontId="1"/>
  </si>
  <si>
    <t>ESCO契約の種類</t>
    <rPh sb="4" eb="6">
      <t>ケイヤク</t>
    </rPh>
    <rPh sb="7" eb="9">
      <t>シュルイ</t>
    </rPh>
    <phoneticPr fontId="1"/>
  </si>
  <si>
    <t>シェアード</t>
    <phoneticPr fontId="1"/>
  </si>
  <si>
    <t>ギャランティード</t>
    <phoneticPr fontId="1"/>
  </si>
  <si>
    <t>契約期間</t>
    <rPh sb="0" eb="2">
      <t>ケイヤク</t>
    </rPh>
    <rPh sb="2" eb="4">
      <t>キカン</t>
    </rPh>
    <phoneticPr fontId="1"/>
  </si>
  <si>
    <t>開始年月</t>
    <rPh sb="0" eb="2">
      <t>カイシ</t>
    </rPh>
    <rPh sb="2" eb="4">
      <t>ネンゲツ</t>
    </rPh>
    <phoneticPr fontId="1"/>
  </si>
  <si>
    <t>終了年月</t>
    <rPh sb="0" eb="2">
      <t>シュウリョウ</t>
    </rPh>
    <rPh sb="2" eb="4">
      <t>ネンゲツ</t>
    </rPh>
    <phoneticPr fontId="1"/>
  </si>
  <si>
    <t>期間</t>
    <rPh sb="0" eb="2">
      <t>キカン</t>
    </rPh>
    <phoneticPr fontId="1"/>
  </si>
  <si>
    <t>年間</t>
    <rPh sb="0" eb="1">
      <t>ネン</t>
    </rPh>
    <rPh sb="1" eb="2">
      <t>カン</t>
    </rPh>
    <phoneticPr fontId="1"/>
  </si>
  <si>
    <t>ESCO関係</t>
    <rPh sb="4" eb="6">
      <t>カンケイ</t>
    </rPh>
    <phoneticPr fontId="1"/>
  </si>
  <si>
    <t>助成事業の工程</t>
    <rPh sb="0" eb="2">
      <t>ジョセイ</t>
    </rPh>
    <rPh sb="2" eb="4">
      <t>ジギョウ</t>
    </rPh>
    <rPh sb="5" eb="7">
      <t>コウテイ</t>
    </rPh>
    <phoneticPr fontId="1"/>
  </si>
  <si>
    <t>事業開始日（予定）</t>
    <rPh sb="0" eb="2">
      <t>ジギョウ</t>
    </rPh>
    <rPh sb="2" eb="4">
      <t>カイシ</t>
    </rPh>
    <rPh sb="4" eb="5">
      <t>ヒ</t>
    </rPh>
    <rPh sb="6" eb="8">
      <t>ヨテイ</t>
    </rPh>
    <phoneticPr fontId="1"/>
  </si>
  <si>
    <t>完了予定日</t>
    <rPh sb="0" eb="2">
      <t>カンリョウ</t>
    </rPh>
    <rPh sb="2" eb="5">
      <t>ヨテイビ</t>
    </rPh>
    <phoneticPr fontId="1"/>
  </si>
  <si>
    <t>工事日数</t>
    <rPh sb="0" eb="2">
      <t>コウジ</t>
    </rPh>
    <rPh sb="2" eb="4">
      <t>ニッスウ</t>
    </rPh>
    <phoneticPr fontId="1"/>
  </si>
  <si>
    <t>資金計画</t>
    <rPh sb="0" eb="2">
      <t>シキン</t>
    </rPh>
    <rPh sb="2" eb="4">
      <t>ケイカク</t>
    </rPh>
    <phoneticPr fontId="1"/>
  </si>
  <si>
    <t>調達先</t>
    <rPh sb="0" eb="2">
      <t>チョウタツ</t>
    </rPh>
    <rPh sb="2" eb="3">
      <t>サキ</t>
    </rPh>
    <phoneticPr fontId="1"/>
  </si>
  <si>
    <t>自己資金</t>
    <rPh sb="0" eb="2">
      <t>ジコ</t>
    </rPh>
    <rPh sb="2" eb="4">
      <t>シキン</t>
    </rPh>
    <phoneticPr fontId="1"/>
  </si>
  <si>
    <t>借入金</t>
    <rPh sb="0" eb="1">
      <t>シャク</t>
    </rPh>
    <rPh sb="1" eb="3">
      <t>ニュウキン</t>
    </rPh>
    <phoneticPr fontId="1"/>
  </si>
  <si>
    <t>リース事業者</t>
    <rPh sb="3" eb="5">
      <t>ジギョウ</t>
    </rPh>
    <rPh sb="5" eb="6">
      <t>シャ</t>
    </rPh>
    <phoneticPr fontId="1"/>
  </si>
  <si>
    <t>ESCO事業者</t>
    <rPh sb="4" eb="7">
      <t>ジギョウシャ</t>
    </rPh>
    <phoneticPr fontId="1"/>
  </si>
  <si>
    <t>日間</t>
    <rPh sb="0" eb="1">
      <t>ヒ</t>
    </rPh>
    <rPh sb="1" eb="2">
      <t>カン</t>
    </rPh>
    <phoneticPr fontId="1"/>
  </si>
  <si>
    <t>千円</t>
    <rPh sb="0" eb="2">
      <t>センエン</t>
    </rPh>
    <phoneticPr fontId="1"/>
  </si>
  <si>
    <t>←西暦で○●/△△/□□で入力してください。</t>
    <rPh sb="1" eb="3">
      <t>セイレキ</t>
    </rPh>
    <rPh sb="13" eb="15">
      <t>ニュウリョク</t>
    </rPh>
    <phoneticPr fontId="1"/>
  </si>
  <si>
    <t>補助金等の実施機関名称</t>
    <rPh sb="0" eb="3">
      <t>ホジョキン</t>
    </rPh>
    <rPh sb="3" eb="4">
      <t>トウ</t>
    </rPh>
    <rPh sb="5" eb="7">
      <t>ジッシ</t>
    </rPh>
    <rPh sb="7" eb="9">
      <t>キカン</t>
    </rPh>
    <rPh sb="9" eb="11">
      <t>メイショウ</t>
    </rPh>
    <phoneticPr fontId="1"/>
  </si>
  <si>
    <t>開業・設立年月日</t>
    <rPh sb="0" eb="2">
      <t>カイギョウ</t>
    </rPh>
    <rPh sb="3" eb="5">
      <t>セツリツ</t>
    </rPh>
    <rPh sb="5" eb="8">
      <t>ネンガッピ</t>
    </rPh>
    <phoneticPr fontId="1"/>
  </si>
  <si>
    <t>日本標準産業分類
による業種</t>
    <rPh sb="0" eb="2">
      <t>ニホン</t>
    </rPh>
    <rPh sb="2" eb="4">
      <t>ヒョウジュン</t>
    </rPh>
    <rPh sb="4" eb="6">
      <t>サンギョウ</t>
    </rPh>
    <rPh sb="6" eb="8">
      <t>ブンルイ</t>
    </rPh>
    <rPh sb="12" eb="14">
      <t>ギョウシュ</t>
    </rPh>
    <phoneticPr fontId="1"/>
  </si>
  <si>
    <t>大分類</t>
    <rPh sb="0" eb="3">
      <t>ダイブンルイ</t>
    </rPh>
    <phoneticPr fontId="1"/>
  </si>
  <si>
    <t>中分類</t>
    <rPh sb="0" eb="3">
      <t>チュウブンルイ</t>
    </rPh>
    <phoneticPr fontId="1"/>
  </si>
  <si>
    <t>資本金（出資金）</t>
    <rPh sb="0" eb="3">
      <t>シホンキン</t>
    </rPh>
    <rPh sb="4" eb="7">
      <t>シュッシキン</t>
    </rPh>
    <phoneticPr fontId="1"/>
  </si>
  <si>
    <t>発行済株式総数（出資総額）</t>
    <rPh sb="0" eb="2">
      <t>ハッコウ</t>
    </rPh>
    <rPh sb="2" eb="3">
      <t>ズ</t>
    </rPh>
    <rPh sb="3" eb="5">
      <t>カブシキ</t>
    </rPh>
    <rPh sb="5" eb="7">
      <t>ソウスウ</t>
    </rPh>
    <rPh sb="8" eb="10">
      <t>シュッシ</t>
    </rPh>
    <rPh sb="10" eb="12">
      <t>ソウガク</t>
    </rPh>
    <phoneticPr fontId="1"/>
  </si>
  <si>
    <t>役員数</t>
    <rPh sb="0" eb="2">
      <t>ヤクイン</t>
    </rPh>
    <rPh sb="2" eb="3">
      <t>スウ</t>
    </rPh>
    <phoneticPr fontId="1"/>
  </si>
  <si>
    <t>従業員数（役員を除く）</t>
    <rPh sb="0" eb="3">
      <t>ジュウギョウイン</t>
    </rPh>
    <rPh sb="3" eb="4">
      <t>スウ</t>
    </rPh>
    <rPh sb="5" eb="7">
      <t>ヤクイン</t>
    </rPh>
    <rPh sb="8" eb="9">
      <t>ノゾ</t>
    </rPh>
    <phoneticPr fontId="1"/>
  </si>
  <si>
    <t>円</t>
    <rPh sb="0" eb="1">
      <t>エン</t>
    </rPh>
    <phoneticPr fontId="1"/>
  </si>
  <si>
    <t>人（法人を含む）</t>
    <rPh sb="0" eb="1">
      <t>ニン</t>
    </rPh>
    <rPh sb="2" eb="4">
      <t>ホウジン</t>
    </rPh>
    <rPh sb="5" eb="6">
      <t>フク</t>
    </rPh>
    <phoneticPr fontId="1"/>
  </si>
  <si>
    <t>株</t>
    <rPh sb="0" eb="1">
      <t>カブ</t>
    </rPh>
    <phoneticPr fontId="1"/>
  </si>
  <si>
    <t>売上高の状況</t>
    <rPh sb="0" eb="2">
      <t>ウリアゲ</t>
    </rPh>
    <rPh sb="2" eb="3">
      <t>ダカ</t>
    </rPh>
    <rPh sb="4" eb="6">
      <t>ジョウキョウ</t>
    </rPh>
    <phoneticPr fontId="1"/>
  </si>
  <si>
    <t>金額</t>
    <rPh sb="0" eb="2">
      <t>キンガク</t>
    </rPh>
    <phoneticPr fontId="1"/>
  </si>
  <si>
    <t>割合</t>
    <rPh sb="0" eb="2">
      <t>ワリアイ</t>
    </rPh>
    <phoneticPr fontId="1"/>
  </si>
  <si>
    <t>主な製品・商品・サービス名</t>
    <rPh sb="0" eb="1">
      <t>オモ</t>
    </rPh>
    <rPh sb="2" eb="4">
      <t>セイヒン</t>
    </rPh>
    <rPh sb="5" eb="7">
      <t>ショウヒン</t>
    </rPh>
    <rPh sb="12" eb="13">
      <t>ナ</t>
    </rPh>
    <phoneticPr fontId="1"/>
  </si>
  <si>
    <t>第1位</t>
    <rPh sb="0" eb="1">
      <t>ダイ</t>
    </rPh>
    <rPh sb="2" eb="3">
      <t>イ</t>
    </rPh>
    <phoneticPr fontId="1"/>
  </si>
  <si>
    <t>第2位</t>
    <rPh sb="0" eb="1">
      <t>ダイ</t>
    </rPh>
    <rPh sb="2" eb="3">
      <t>イ</t>
    </rPh>
    <phoneticPr fontId="1"/>
  </si>
  <si>
    <t>第3位</t>
    <rPh sb="0" eb="1">
      <t>ダイ</t>
    </rPh>
    <rPh sb="2" eb="3">
      <t>イ</t>
    </rPh>
    <phoneticPr fontId="1"/>
  </si>
  <si>
    <t>契約
期間</t>
    <rPh sb="0" eb="2">
      <t>ケイヤク</t>
    </rPh>
    <rPh sb="3" eb="5">
      <t>キカン</t>
    </rPh>
    <phoneticPr fontId="1"/>
  </si>
  <si>
    <t>役職名</t>
    <rPh sb="0" eb="2">
      <t>ヤクショク</t>
    </rPh>
    <rPh sb="2" eb="3">
      <t>ナ</t>
    </rPh>
    <phoneticPr fontId="1"/>
  </si>
  <si>
    <t>氏名</t>
    <rPh sb="0" eb="2">
      <t>シメイ</t>
    </rPh>
    <phoneticPr fontId="1"/>
  </si>
  <si>
    <t>（Eメール</t>
    <phoneticPr fontId="3"/>
  </si>
  <si>
    <t>総括的連絡先</t>
    <rPh sb="0" eb="3">
      <t>ソウカツテキ</t>
    </rPh>
    <phoneticPr fontId="1"/>
  </si>
  <si>
    <t>担当者氏名</t>
    <rPh sb="0" eb="3">
      <t>タントウシャ</t>
    </rPh>
    <rPh sb="3" eb="5">
      <t>シメイ</t>
    </rPh>
    <phoneticPr fontId="1"/>
  </si>
  <si>
    <t>会社名</t>
    <rPh sb="0" eb="2">
      <t>カイシャ</t>
    </rPh>
    <rPh sb="2" eb="3">
      <t>ナ</t>
    </rPh>
    <phoneticPr fontId="1"/>
  </si>
  <si>
    <t>複数事業所がある場合は、主要な1箇所の名称のみを記載し、その他○○箇所と記載すること。また、所在地については、主要な1箇所の所在地を記載すること。</t>
    <rPh sb="0" eb="2">
      <t>フクスウ</t>
    </rPh>
    <rPh sb="2" eb="5">
      <t>ジギョウショ</t>
    </rPh>
    <rPh sb="8" eb="10">
      <t>バアイ</t>
    </rPh>
    <rPh sb="12" eb="14">
      <t>シュヨウ</t>
    </rPh>
    <rPh sb="16" eb="18">
      <t>カショ</t>
    </rPh>
    <rPh sb="19" eb="21">
      <t>メイショウ</t>
    </rPh>
    <rPh sb="24" eb="26">
      <t>キサイ</t>
    </rPh>
    <rPh sb="30" eb="31">
      <t>タ</t>
    </rPh>
    <rPh sb="33" eb="35">
      <t>カショ</t>
    </rPh>
    <rPh sb="36" eb="38">
      <t>キサイ</t>
    </rPh>
    <rPh sb="46" eb="49">
      <t>ショザイチ</t>
    </rPh>
    <rPh sb="55" eb="57">
      <t>シュヨウ</t>
    </rPh>
    <rPh sb="59" eb="61">
      <t>カショ</t>
    </rPh>
    <rPh sb="62" eb="65">
      <t>ショザイチ</t>
    </rPh>
    <rPh sb="66" eb="68">
      <t>キサイ</t>
    </rPh>
    <phoneticPr fontId="3"/>
  </si>
  <si>
    <t>郵便番号</t>
    <rPh sb="0" eb="2">
      <t>ユウビン</t>
    </rPh>
    <rPh sb="2" eb="4">
      <t>バンゴウ</t>
    </rPh>
    <phoneticPr fontId="1"/>
  </si>
  <si>
    <t>住所</t>
    <rPh sb="0" eb="2">
      <t>ジュウショ</t>
    </rPh>
    <phoneticPr fontId="1"/>
  </si>
  <si>
    <t>FAX番号</t>
    <rPh sb="3" eb="5">
      <t>バンゴウ</t>
    </rPh>
    <phoneticPr fontId="1"/>
  </si>
  <si>
    <t>代表者役職名</t>
    <rPh sb="0" eb="3">
      <t>ダイヒョウシャ</t>
    </rPh>
    <rPh sb="3" eb="6">
      <t>ヤクショクメイ</t>
    </rPh>
    <phoneticPr fontId="1"/>
  </si>
  <si>
    <t>代表者氏名</t>
    <rPh sb="0" eb="3">
      <t>ダイヒョウシャ</t>
    </rPh>
    <rPh sb="3" eb="5">
      <t>シメイ</t>
    </rPh>
    <phoneticPr fontId="1"/>
  </si>
  <si>
    <t>電話</t>
    <rPh sb="0" eb="2">
      <t>デンワ</t>
    </rPh>
    <phoneticPr fontId="1"/>
  </si>
  <si>
    <t>FAX</t>
    <phoneticPr fontId="1"/>
  </si>
  <si>
    <t>部署名</t>
    <rPh sb="0" eb="2">
      <t>ブショ</t>
    </rPh>
    <rPh sb="2" eb="3">
      <t>ナ</t>
    </rPh>
    <phoneticPr fontId="1"/>
  </si>
  <si>
    <t>担当者氏名</t>
    <phoneticPr fontId="3"/>
  </si>
  <si>
    <t>←西暦△◇○●/△△/□□で入力してください。</t>
    <rPh sb="1" eb="3">
      <t>セイレキ</t>
    </rPh>
    <rPh sb="14" eb="16">
      <t>ニュウリョク</t>
    </rPh>
    <phoneticPr fontId="1"/>
  </si>
  <si>
    <t>%</t>
    <phoneticPr fontId="3"/>
  </si>
  <si>
    <t>エネルギーの種類</t>
    <rPh sb="6" eb="8">
      <t>シュルイ</t>
    </rPh>
    <phoneticPr fontId="1"/>
  </si>
  <si>
    <t>熱電比（回収熱/電力）</t>
    <rPh sb="0" eb="1">
      <t>ネツ</t>
    </rPh>
    <rPh sb="1" eb="2">
      <t>デン</t>
    </rPh>
    <rPh sb="2" eb="3">
      <t>ヒ</t>
    </rPh>
    <rPh sb="4" eb="6">
      <t>カイシュウ</t>
    </rPh>
    <rPh sb="6" eb="7">
      <t>ネツ</t>
    </rPh>
    <rPh sb="8" eb="10">
      <t>デンリョク</t>
    </rPh>
    <phoneticPr fontId="1"/>
  </si>
  <si>
    <t>エネルギー使用計画</t>
    <rPh sb="5" eb="7">
      <t>シヨウ</t>
    </rPh>
    <rPh sb="7" eb="9">
      <t>ケイカク</t>
    </rPh>
    <phoneticPr fontId="1"/>
  </si>
  <si>
    <t>kW</t>
    <phoneticPr fontId="1"/>
  </si>
  <si>
    <t>%</t>
  </si>
  <si>
    <t>項目</t>
    <rPh sb="0" eb="2">
      <t>コウモク</t>
    </rPh>
    <phoneticPr fontId="1"/>
  </si>
  <si>
    <t>内容</t>
    <rPh sb="0" eb="2">
      <t>ナイヨウ</t>
    </rPh>
    <phoneticPr fontId="1"/>
  </si>
  <si>
    <t>東京都ビジネス事業者登録年月日</t>
    <rPh sb="0" eb="3">
      <t>トウキョウト</t>
    </rPh>
    <rPh sb="7" eb="10">
      <t>ジギョウシャ</t>
    </rPh>
    <rPh sb="10" eb="12">
      <t>トウロク</t>
    </rPh>
    <rPh sb="12" eb="15">
      <t>ネンガッピ</t>
    </rPh>
    <phoneticPr fontId="1"/>
  </si>
  <si>
    <t>東京都ビジネス事業者登録番号</t>
    <rPh sb="0" eb="3">
      <t>トウキョウト</t>
    </rPh>
    <rPh sb="7" eb="10">
      <t>ジギョウシャ</t>
    </rPh>
    <rPh sb="10" eb="12">
      <t>トウロク</t>
    </rPh>
    <rPh sb="12" eb="14">
      <t>バンゴウ</t>
    </rPh>
    <phoneticPr fontId="1"/>
  </si>
  <si>
    <t>備考</t>
    <rPh sb="0" eb="2">
      <t>ビコウ</t>
    </rPh>
    <phoneticPr fontId="1"/>
  </si>
  <si>
    <t>開始</t>
    <rPh sb="0" eb="2">
      <t>カイシ</t>
    </rPh>
    <phoneticPr fontId="1"/>
  </si>
  <si>
    <t>終了</t>
    <rPh sb="0" eb="2">
      <t>シュウリョウ</t>
    </rPh>
    <phoneticPr fontId="1"/>
  </si>
  <si>
    <t>年間</t>
    <rPh sb="0" eb="2">
      <t>ネンカン</t>
    </rPh>
    <phoneticPr fontId="1"/>
  </si>
  <si>
    <t>ギャランティード</t>
    <phoneticPr fontId="1"/>
  </si>
  <si>
    <t>シェアード</t>
    <phoneticPr fontId="1"/>
  </si>
  <si>
    <t>リース対象機器</t>
    <rPh sb="3" eb="5">
      <t>タイショウ</t>
    </rPh>
    <rPh sb="5" eb="7">
      <t>キキ</t>
    </rPh>
    <phoneticPr fontId="1"/>
  </si>
  <si>
    <t>割賦対象機器</t>
    <rPh sb="0" eb="2">
      <t>カップ</t>
    </rPh>
    <rPh sb="2" eb="4">
      <t>タイショウ</t>
    </rPh>
    <rPh sb="4" eb="6">
      <t>キキ</t>
    </rPh>
    <phoneticPr fontId="1"/>
  </si>
  <si>
    <t>リース（割賦）契約期間</t>
    <rPh sb="4" eb="6">
      <t>カップ</t>
    </rPh>
    <rPh sb="7" eb="9">
      <t>ケイヤク</t>
    </rPh>
    <rPh sb="9" eb="11">
      <t>キカン</t>
    </rPh>
    <phoneticPr fontId="1"/>
  </si>
  <si>
    <t>人</t>
    <rPh sb="0" eb="1">
      <t>ニン</t>
    </rPh>
    <phoneticPr fontId="1"/>
  </si>
  <si>
    <t>注）金融機関からの借入金の場合は、金融機関名とその本支店名を備考欄に明記すること。</t>
    <rPh sb="2" eb="4">
      <t>キンユウ</t>
    </rPh>
    <rPh sb="4" eb="6">
      <t>キカン</t>
    </rPh>
    <rPh sb="9" eb="10">
      <t>シャク</t>
    </rPh>
    <rPh sb="10" eb="12">
      <t>ニュウキン</t>
    </rPh>
    <rPh sb="13" eb="15">
      <t>バアイ</t>
    </rPh>
    <rPh sb="17" eb="19">
      <t>キンユウ</t>
    </rPh>
    <rPh sb="19" eb="21">
      <t>キカン</t>
    </rPh>
    <rPh sb="21" eb="22">
      <t>ナ</t>
    </rPh>
    <rPh sb="25" eb="26">
      <t>ホン</t>
    </rPh>
    <rPh sb="26" eb="28">
      <t>シテン</t>
    </rPh>
    <rPh sb="28" eb="29">
      <t>ナ</t>
    </rPh>
    <rPh sb="30" eb="32">
      <t>ビコウ</t>
    </rPh>
    <rPh sb="32" eb="33">
      <t>ラン</t>
    </rPh>
    <rPh sb="34" eb="36">
      <t>メイキ</t>
    </rPh>
    <phoneticPr fontId="1"/>
  </si>
  <si>
    <t>補助金等の名称</t>
    <rPh sb="0" eb="3">
      <t>ホジョキン</t>
    </rPh>
    <rPh sb="3" eb="4">
      <t>トウ</t>
    </rPh>
    <rPh sb="5" eb="7">
      <t>メイショウ</t>
    </rPh>
    <phoneticPr fontId="1"/>
  </si>
  <si>
    <t>補助金等の目的</t>
    <rPh sb="0" eb="3">
      <t>ホジョキン</t>
    </rPh>
    <rPh sb="3" eb="4">
      <t>トウ</t>
    </rPh>
    <rPh sb="5" eb="7">
      <t>モクテキ</t>
    </rPh>
    <phoneticPr fontId="1"/>
  </si>
  <si>
    <t>実施期間</t>
    <rPh sb="0" eb="2">
      <t>ジッシ</t>
    </rPh>
    <rPh sb="2" eb="4">
      <t>キカン</t>
    </rPh>
    <phoneticPr fontId="1"/>
  </si>
  <si>
    <t>交付決定時期</t>
    <rPh sb="0" eb="2">
      <t>コウフ</t>
    </rPh>
    <rPh sb="2" eb="4">
      <t>ケッテイ</t>
    </rPh>
    <rPh sb="4" eb="6">
      <t>ジキ</t>
    </rPh>
    <phoneticPr fontId="1"/>
  </si>
  <si>
    <t>交付申請額</t>
    <rPh sb="0" eb="2">
      <t>コウフ</t>
    </rPh>
    <rPh sb="2" eb="5">
      <t>シンセイガク</t>
    </rPh>
    <phoneticPr fontId="1"/>
  </si>
  <si>
    <t>←実施予定のある事業者は、記載すること。</t>
    <rPh sb="1" eb="3">
      <t>ジッシ</t>
    </rPh>
    <rPh sb="3" eb="5">
      <t>ヨテイ</t>
    </rPh>
    <rPh sb="8" eb="11">
      <t>ジギョウシャ</t>
    </rPh>
    <rPh sb="13" eb="15">
      <t>キサイ</t>
    </rPh>
    <phoneticPr fontId="1"/>
  </si>
  <si>
    <t>千円</t>
    <rPh sb="0" eb="2">
      <t>センエン</t>
    </rPh>
    <phoneticPr fontId="1"/>
  </si>
  <si>
    <t>大分類</t>
    <rPh sb="0" eb="3">
      <t>ダイブンルイ</t>
    </rPh>
    <phoneticPr fontId="1"/>
  </si>
  <si>
    <t>中分類</t>
    <rPh sb="0" eb="3">
      <t>チュウブンルイ</t>
    </rPh>
    <phoneticPr fontId="1"/>
  </si>
  <si>
    <t>番号</t>
    <rPh sb="0" eb="2">
      <t>バンゴウ</t>
    </rPh>
    <phoneticPr fontId="1"/>
  </si>
  <si>
    <t>記号</t>
    <rPh sb="0" eb="2">
      <t>キゴウ</t>
    </rPh>
    <phoneticPr fontId="1"/>
  </si>
  <si>
    <t>項目名</t>
    <rPh sb="0" eb="2">
      <t>コウモク</t>
    </rPh>
    <rPh sb="2" eb="3">
      <t>ナ</t>
    </rPh>
    <phoneticPr fontId="1"/>
  </si>
  <si>
    <t>株</t>
    <rPh sb="0" eb="1">
      <t>カブ</t>
    </rPh>
    <phoneticPr fontId="1"/>
  </si>
  <si>
    <t>1.</t>
    <phoneticPr fontId="3"/>
  </si>
  <si>
    <t>%</t>
    <phoneticPr fontId="3"/>
  </si>
  <si>
    <t>(</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</si>
  <si>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</si>
  <si>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</si>
  <si>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</si>
  <si>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</si>
  <si>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</si>
  <si>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</si>
  <si>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</si>
  <si>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</si>
  <si>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</si>
  <si>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備考</t>
    <rPh sb="0" eb="2">
      <t>ビコウ</t>
    </rPh>
    <phoneticPr fontId="3"/>
  </si>
  <si>
    <t>←ここに入力（但し、出資比率は自動計算です。）</t>
    <rPh sb="4" eb="6">
      <t>ニュウリョク</t>
    </rPh>
    <rPh sb="7" eb="8">
      <t>タダ</t>
    </rPh>
    <rPh sb="10" eb="12">
      <t>シュッシ</t>
    </rPh>
    <rPh sb="12" eb="14">
      <t>ヒリツ</t>
    </rPh>
    <rPh sb="15" eb="17">
      <t>ジドウ</t>
    </rPh>
    <rPh sb="17" eb="19">
      <t>ケイサン</t>
    </rPh>
    <phoneticPr fontId="3"/>
  </si>
  <si>
    <t>←ここに入力（但し、割合は自動計算です。）</t>
    <rPh sb="4" eb="6">
      <t>ニュウリョク</t>
    </rPh>
    <rPh sb="7" eb="8">
      <t>タダ</t>
    </rPh>
    <rPh sb="10" eb="12">
      <t>ワリアイ</t>
    </rPh>
    <rPh sb="13" eb="15">
      <t>ジドウ</t>
    </rPh>
    <rPh sb="15" eb="17">
      <t>ケイサン</t>
    </rPh>
    <phoneticPr fontId="3"/>
  </si>
  <si>
    <t>工程</t>
    <rPh sb="0" eb="2">
      <t>コウテイ</t>
    </rPh>
    <phoneticPr fontId="1"/>
  </si>
  <si>
    <t>注）交付決定通知受領日を想定して記載すること。</t>
    <rPh sb="0" eb="1">
      <t>チュウ</t>
    </rPh>
    <rPh sb="2" eb="4">
      <t>コウフ</t>
    </rPh>
    <rPh sb="4" eb="6">
      <t>ケッテイ</t>
    </rPh>
    <rPh sb="6" eb="8">
      <t>ツウチ</t>
    </rPh>
    <rPh sb="8" eb="10">
      <t>ジュリョウ</t>
    </rPh>
    <rPh sb="10" eb="11">
      <t>ビ</t>
    </rPh>
    <rPh sb="12" eb="14">
      <t>ソウテイ</t>
    </rPh>
    <rPh sb="16" eb="18">
      <t>キサイ</t>
    </rPh>
    <phoneticPr fontId="1"/>
  </si>
  <si>
    <t>注）工程の内容は、適宜追加すること。</t>
    <rPh sb="0" eb="1">
      <t>チュウ</t>
    </rPh>
    <rPh sb="2" eb="4">
      <t>コウテイ</t>
    </rPh>
    <rPh sb="5" eb="7">
      <t>ナイヨウ</t>
    </rPh>
    <rPh sb="9" eb="11">
      <t>テキギ</t>
    </rPh>
    <rPh sb="11" eb="13">
      <t>ツイカ</t>
    </rPh>
    <phoneticPr fontId="1"/>
  </si>
  <si>
    <t>【動作環境】</t>
  </si>
  <si>
    <t>(3)</t>
  </si>
  <si>
    <t>(4)</t>
  </si>
  <si>
    <t>(5)</t>
  </si>
  <si>
    <t>年</t>
    <rPh sb="0" eb="1">
      <t>ネン</t>
    </rPh>
    <phoneticPr fontId="1"/>
  </si>
  <si>
    <t>注）工事完了予定日の属する年度の翌年度から起算して2年度分を記載すること。</t>
    <rPh sb="0" eb="1">
      <t>チュウ</t>
    </rPh>
    <rPh sb="2" eb="4">
      <t>コウジ</t>
    </rPh>
    <rPh sb="4" eb="6">
      <t>カンリョウ</t>
    </rPh>
    <rPh sb="6" eb="9">
      <t>ヨテイビ</t>
    </rPh>
    <rPh sb="10" eb="11">
      <t>ゾク</t>
    </rPh>
    <rPh sb="13" eb="15">
      <t>ネンド</t>
    </rPh>
    <rPh sb="16" eb="19">
      <t>ヨクネンド</t>
    </rPh>
    <rPh sb="21" eb="23">
      <t>キサン</t>
    </rPh>
    <rPh sb="26" eb="29">
      <t>ネンドブン</t>
    </rPh>
    <rPh sb="30" eb="32">
      <t>キサイ</t>
    </rPh>
    <phoneticPr fontId="1"/>
  </si>
  <si>
    <t>注）ESCO契約締結（予定）又は既に契約している場合のみ記載すること。</t>
    <rPh sb="0" eb="1">
      <t>チュウ</t>
    </rPh>
    <rPh sb="6" eb="8">
      <t>ケイヤク</t>
    </rPh>
    <rPh sb="8" eb="10">
      <t>テイケツ</t>
    </rPh>
    <rPh sb="11" eb="13">
      <t>ヨテイ</t>
    </rPh>
    <rPh sb="14" eb="15">
      <t>マタ</t>
    </rPh>
    <rPh sb="16" eb="17">
      <t>スデ</t>
    </rPh>
    <rPh sb="18" eb="20">
      <t>ケイヤク</t>
    </rPh>
    <rPh sb="24" eb="26">
      <t>バアイ</t>
    </rPh>
    <rPh sb="28" eb="30">
      <t>キサイ</t>
    </rPh>
    <phoneticPr fontId="1"/>
  </si>
  <si>
    <t>　注）リース契約締結（予定）又は既に契約している場合のみ記載すること。</t>
    <rPh sb="1" eb="2">
      <t>チュウ</t>
    </rPh>
    <rPh sb="6" eb="8">
      <t>ケイヤク</t>
    </rPh>
    <rPh sb="8" eb="10">
      <t>テイケツ</t>
    </rPh>
    <rPh sb="11" eb="13">
      <t>ヨテイ</t>
    </rPh>
    <rPh sb="14" eb="15">
      <t>マタ</t>
    </rPh>
    <rPh sb="16" eb="17">
      <t>スデ</t>
    </rPh>
    <rPh sb="18" eb="20">
      <t>ケイヤク</t>
    </rPh>
    <rPh sb="24" eb="26">
      <t>バアイ</t>
    </rPh>
    <rPh sb="28" eb="30">
      <t>キサイ</t>
    </rPh>
    <phoneticPr fontId="1"/>
  </si>
  <si>
    <t>薄緑色で着色された部分は、該当する箇所に○を記入してください。</t>
    <rPh sb="0" eb="1">
      <t>ウス</t>
    </rPh>
    <rPh sb="1" eb="3">
      <t>ミドリイロ</t>
    </rPh>
    <rPh sb="4" eb="6">
      <t>チャクショク</t>
    </rPh>
    <rPh sb="9" eb="11">
      <t>ブブン</t>
    </rPh>
    <rPh sb="13" eb="15">
      <t>ガイトウ</t>
    </rPh>
    <rPh sb="17" eb="19">
      <t>カショ</t>
    </rPh>
    <rPh sb="22" eb="24">
      <t>キニュウ</t>
    </rPh>
    <phoneticPr fontId="1"/>
  </si>
  <si>
    <t>本ファイルは、白黒印刷に設定されています。</t>
    <rPh sb="0" eb="1">
      <t>ホン</t>
    </rPh>
    <rPh sb="7" eb="9">
      <t>シロクロ</t>
    </rPh>
    <rPh sb="9" eb="11">
      <t>インサツ</t>
    </rPh>
    <rPh sb="12" eb="14">
      <t>セッテイ</t>
    </rPh>
    <phoneticPr fontId="1"/>
  </si>
  <si>
    <t>リース等の契約
の有無</t>
    <rPh sb="3" eb="4">
      <t>トウ</t>
    </rPh>
    <rPh sb="5" eb="7">
      <t>ケイヤク</t>
    </rPh>
    <rPh sb="9" eb="11">
      <t>ウム</t>
    </rPh>
    <phoneticPr fontId="1"/>
  </si>
  <si>
    <t>名称（会社名）</t>
    <phoneticPr fontId="1"/>
  </si>
  <si>
    <t>代表者の役職名と氏名</t>
    <phoneticPr fontId="1"/>
  </si>
  <si>
    <t>担当者氏名</t>
    <phoneticPr fontId="1"/>
  </si>
  <si>
    <t>登記された本社住所</t>
    <phoneticPr fontId="1"/>
  </si>
  <si>
    <t>電話番号</t>
    <phoneticPr fontId="1"/>
  </si>
  <si>
    <t>e－メールアドレス</t>
    <phoneticPr fontId="1"/>
  </si>
  <si>
    <t>名称（会社名）</t>
    <phoneticPr fontId="1"/>
  </si>
  <si>
    <t>助成対象事業者</t>
    <rPh sb="0" eb="2">
      <t>ジョセイ</t>
    </rPh>
    <rPh sb="2" eb="4">
      <t>タイショウ</t>
    </rPh>
    <rPh sb="4" eb="6">
      <t>ジギョウ</t>
    </rPh>
    <rPh sb="6" eb="7">
      <t>シャ</t>
    </rPh>
    <phoneticPr fontId="1"/>
  </si>
  <si>
    <t>←自動表示</t>
    <rPh sb="1" eb="3">
      <t>ジドウ</t>
    </rPh>
    <rPh sb="3" eb="5">
      <t>ヒョウジ</t>
    </rPh>
    <phoneticPr fontId="3"/>
  </si>
  <si>
    <t>←ここに入力</t>
    <rPh sb="4" eb="6">
      <t>ニュウリョク</t>
    </rPh>
    <phoneticPr fontId="1"/>
  </si>
  <si>
    <t>←記載すべきことがあれば、記入すること。</t>
    <rPh sb="1" eb="3">
      <t>キサイ</t>
    </rPh>
    <rPh sb="13" eb="15">
      <t>キニュウ</t>
    </rPh>
    <phoneticPr fontId="1"/>
  </si>
  <si>
    <t>←自動表示</t>
    <rPh sb="1" eb="3">
      <t>ジドウ</t>
    </rPh>
    <rPh sb="3" eb="5">
      <t>ヒョウジ</t>
    </rPh>
    <phoneticPr fontId="1"/>
  </si>
  <si>
    <t>←東京都以外に本社所在地があるケースもありますので、都道府県から記載願います。</t>
    <rPh sb="1" eb="4">
      <t>トウキョウト</t>
    </rPh>
    <rPh sb="4" eb="6">
      <t>イガイ</t>
    </rPh>
    <rPh sb="7" eb="9">
      <t>ホンシャ</t>
    </rPh>
    <rPh sb="9" eb="12">
      <t>ショザイチ</t>
    </rPh>
    <rPh sb="26" eb="30">
      <t>トドウフケン</t>
    </rPh>
    <rPh sb="32" eb="35">
      <t>キサイネガ</t>
    </rPh>
    <phoneticPr fontId="1"/>
  </si>
  <si>
    <t>←統括的連絡先の会社名を記入してください。尚、上記のいずれかの企業名をコピーしてください。</t>
    <rPh sb="1" eb="3">
      <t>トウカツ</t>
    </rPh>
    <rPh sb="3" eb="4">
      <t>テキ</t>
    </rPh>
    <rPh sb="4" eb="7">
      <t>レンラクサキ</t>
    </rPh>
    <rPh sb="8" eb="10">
      <t>カイシャ</t>
    </rPh>
    <rPh sb="10" eb="11">
      <t>ナ</t>
    </rPh>
    <rPh sb="12" eb="14">
      <t>キニュウ</t>
    </rPh>
    <rPh sb="21" eb="22">
      <t>ナオ</t>
    </rPh>
    <rPh sb="23" eb="25">
      <t>ジョウキ</t>
    </rPh>
    <rPh sb="31" eb="33">
      <t>キギョウ</t>
    </rPh>
    <rPh sb="33" eb="34">
      <t>メイ</t>
    </rPh>
    <phoneticPr fontId="1"/>
  </si>
  <si>
    <t>←郵便番号を入力してください。</t>
    <rPh sb="1" eb="3">
      <t>ユウビン</t>
    </rPh>
    <rPh sb="3" eb="5">
      <t>バンゴウ</t>
    </rPh>
    <rPh sb="6" eb="8">
      <t>ニュウリョク</t>
    </rPh>
    <phoneticPr fontId="1"/>
  </si>
  <si>
    <t>リース関係</t>
    <rPh sb="3" eb="5">
      <t>カンケイ</t>
    </rPh>
    <phoneticPr fontId="1"/>
  </si>
  <si>
    <t xml:space="preserve"> 部署名</t>
    <rPh sb="1" eb="3">
      <t>ブショ</t>
    </rPh>
    <rPh sb="3" eb="4">
      <t>メイ</t>
    </rPh>
    <phoneticPr fontId="1"/>
  </si>
  <si>
    <t>リース事業者</t>
    <rPh sb="3" eb="5">
      <t>ジギョウ</t>
    </rPh>
    <rPh sb="5" eb="6">
      <t>シャ</t>
    </rPh>
    <phoneticPr fontId="1"/>
  </si>
  <si>
    <t>①商業登記簿謄本、②決算報告書（直近3か年分）、③納税証明書、④会社概要書（パンフレット）、⑤ESCO契約書（案）、⑥ESCO料金計算書（案）、⑦東京ビジネス事業者の登録通知書</t>
    <rPh sb="1" eb="3">
      <t>ショウギョウ</t>
    </rPh>
    <rPh sb="3" eb="6">
      <t>トウキボ</t>
    </rPh>
    <rPh sb="6" eb="8">
      <t>トウホン</t>
    </rPh>
    <rPh sb="10" eb="12">
      <t>ケッサン</t>
    </rPh>
    <rPh sb="12" eb="15">
      <t>ホウコクショ</t>
    </rPh>
    <rPh sb="16" eb="17">
      <t>チョク</t>
    </rPh>
    <rPh sb="17" eb="18">
      <t>チカ</t>
    </rPh>
    <rPh sb="20" eb="21">
      <t>ネン</t>
    </rPh>
    <rPh sb="21" eb="22">
      <t>ブン</t>
    </rPh>
    <rPh sb="25" eb="27">
      <t>ノウゼイ</t>
    </rPh>
    <rPh sb="27" eb="30">
      <t>ショウメイショ</t>
    </rPh>
    <rPh sb="32" eb="34">
      <t>カイシャ</t>
    </rPh>
    <rPh sb="34" eb="37">
      <t>ガイヨウショ</t>
    </rPh>
    <rPh sb="51" eb="54">
      <t>ケイヤクショ</t>
    </rPh>
    <rPh sb="55" eb="56">
      <t>アン</t>
    </rPh>
    <rPh sb="63" eb="65">
      <t>リョウキン</t>
    </rPh>
    <rPh sb="65" eb="68">
      <t>ケイサンショ</t>
    </rPh>
    <rPh sb="69" eb="70">
      <t>アン</t>
    </rPh>
    <rPh sb="73" eb="75">
      <t>トウキョウ</t>
    </rPh>
    <rPh sb="79" eb="82">
      <t>ジギョウシャ</t>
    </rPh>
    <rPh sb="83" eb="85">
      <t>トウロク</t>
    </rPh>
    <rPh sb="85" eb="88">
      <t>ツウチショ</t>
    </rPh>
    <phoneticPr fontId="1"/>
  </si>
  <si>
    <t>単位</t>
    <rPh sb="0" eb="2">
      <t>タンイ</t>
    </rPh>
    <phoneticPr fontId="1"/>
  </si>
  <si>
    <t>リース事業者（割賦を含む）の名称</t>
    <rPh sb="3" eb="6">
      <t>ジギョウシャ</t>
    </rPh>
    <rPh sb="7" eb="9">
      <t>カップ</t>
    </rPh>
    <rPh sb="10" eb="11">
      <t>フク</t>
    </rPh>
    <rPh sb="14" eb="16">
      <t>メイショウ</t>
    </rPh>
    <phoneticPr fontId="1"/>
  </si>
  <si>
    <t>助成対象事業者</t>
    <rPh sb="0" eb="2">
      <t>ジョセイ</t>
    </rPh>
    <rPh sb="2" eb="4">
      <t>タイショウ</t>
    </rPh>
    <rPh sb="4" eb="7">
      <t>ジギョウシャ</t>
    </rPh>
    <phoneticPr fontId="1"/>
  </si>
  <si>
    <t>注）助成対象事業者の自己資金と借入金は、内数としてカッコ内に記載すること。</t>
    <rPh sb="2" eb="4">
      <t>ジョセイ</t>
    </rPh>
    <rPh sb="4" eb="6">
      <t>タイショウ</t>
    </rPh>
    <rPh sb="6" eb="9">
      <t>ジギョウシャ</t>
    </rPh>
    <phoneticPr fontId="1"/>
  </si>
  <si>
    <t>〃</t>
    <phoneticPr fontId="1"/>
  </si>
  <si>
    <t>〃</t>
    <phoneticPr fontId="3"/>
  </si>
  <si>
    <t>〃</t>
    <phoneticPr fontId="1"/>
  </si>
  <si>
    <t>〃</t>
    <phoneticPr fontId="1"/>
  </si>
  <si>
    <t>東京都ビジネス
事業者登録番号</t>
    <rPh sb="0" eb="3">
      <t>トウキョウト</t>
    </rPh>
    <rPh sb="8" eb="11">
      <t>ジギョウシャ</t>
    </rPh>
    <rPh sb="11" eb="13">
      <t>トウロク</t>
    </rPh>
    <rPh sb="13" eb="15">
      <t>バンゴウ</t>
    </rPh>
    <phoneticPr fontId="1"/>
  </si>
  <si>
    <t>東京都ビジネス
事業者登録年月日</t>
    <rPh sb="0" eb="3">
      <t>トウキョウト</t>
    </rPh>
    <rPh sb="8" eb="11">
      <t>ジギョウシャ</t>
    </rPh>
    <rPh sb="11" eb="13">
      <t>トウロク</t>
    </rPh>
    <rPh sb="13" eb="16">
      <t>ネンガッピ</t>
    </rPh>
    <phoneticPr fontId="1"/>
  </si>
  <si>
    <t>注）申請した企業の代表者の略歴を記載すること。</t>
    <rPh sb="0" eb="1">
      <t>チュウ</t>
    </rPh>
    <rPh sb="2" eb="4">
      <t>シンセイ</t>
    </rPh>
    <rPh sb="6" eb="8">
      <t>キギョウ</t>
    </rPh>
    <rPh sb="9" eb="12">
      <t>ダイヒョウシャ</t>
    </rPh>
    <rPh sb="13" eb="15">
      <t>リャクレキ</t>
    </rPh>
    <rPh sb="16" eb="18">
      <t>キサイ</t>
    </rPh>
    <phoneticPr fontId="1"/>
  </si>
  <si>
    <t>日間</t>
    <phoneticPr fontId="1"/>
  </si>
  <si>
    <t>※　区分所有者の一行目には、申請代表者を記載すること。また区分所有者全員の情報を記載すること。</t>
    <phoneticPr fontId="1"/>
  </si>
  <si>
    <t>　　　　　</t>
    <phoneticPr fontId="1"/>
  </si>
  <si>
    <t>注）</t>
    <phoneticPr fontId="3"/>
  </si>
  <si>
    <t>本事業を共同事業で行う場合は、共同申請者同士及び工事請負者との連絡・責任体制を明確に記入すること。</t>
    <rPh sb="26" eb="28">
      <t>ウケオイ</t>
    </rPh>
    <phoneticPr fontId="3"/>
  </si>
  <si>
    <t>注）申請した企業の創業等の沿革、過去・現在の主な事業を記載すること。</t>
    <rPh sb="0" eb="1">
      <t>チュウ</t>
    </rPh>
    <rPh sb="2" eb="4">
      <t>シンセイ</t>
    </rPh>
    <rPh sb="6" eb="8">
      <t>キギョウ</t>
    </rPh>
    <rPh sb="9" eb="11">
      <t>ソウギョウ</t>
    </rPh>
    <rPh sb="11" eb="12">
      <t>トウ</t>
    </rPh>
    <rPh sb="13" eb="15">
      <t>エンカク</t>
    </rPh>
    <rPh sb="16" eb="18">
      <t>カコ</t>
    </rPh>
    <rPh sb="19" eb="21">
      <t>ゲンザイ</t>
    </rPh>
    <rPh sb="22" eb="23">
      <t>オモ</t>
    </rPh>
    <rPh sb="24" eb="26">
      <t>ジギョウ</t>
    </rPh>
    <rPh sb="27" eb="29">
      <t>キサイ</t>
    </rPh>
    <phoneticPr fontId="1"/>
  </si>
  <si>
    <t>①商業登記簿謄本、②決算報告書（直近3か年分）、③納税証明書、④会社概要書（パンフレット）、⑤リ－ス（又は割賦販売の）契約書（案）、⑥リース料金（又は割賦販売価格）計算書（案）</t>
    <rPh sb="1" eb="3">
      <t>ショウギョウ</t>
    </rPh>
    <rPh sb="3" eb="6">
      <t>トウキボ</t>
    </rPh>
    <rPh sb="6" eb="8">
      <t>トウホン</t>
    </rPh>
    <rPh sb="10" eb="12">
      <t>ケッサン</t>
    </rPh>
    <rPh sb="12" eb="15">
      <t>ホウコクショ</t>
    </rPh>
    <rPh sb="16" eb="17">
      <t>チョク</t>
    </rPh>
    <rPh sb="17" eb="18">
      <t>チカ</t>
    </rPh>
    <rPh sb="20" eb="21">
      <t>ネン</t>
    </rPh>
    <rPh sb="21" eb="22">
      <t>ブン</t>
    </rPh>
    <rPh sb="25" eb="27">
      <t>ノウゼイ</t>
    </rPh>
    <rPh sb="27" eb="30">
      <t>ショウメイショ</t>
    </rPh>
    <rPh sb="32" eb="34">
      <t>カイシャ</t>
    </rPh>
    <rPh sb="34" eb="37">
      <t>ガイヨウショ</t>
    </rPh>
    <rPh sb="51" eb="52">
      <t>マタ</t>
    </rPh>
    <rPh sb="53" eb="55">
      <t>カップ</t>
    </rPh>
    <rPh sb="55" eb="57">
      <t>ハンバイ</t>
    </rPh>
    <rPh sb="59" eb="62">
      <t>ケイヤクショ</t>
    </rPh>
    <rPh sb="63" eb="64">
      <t>アン</t>
    </rPh>
    <rPh sb="70" eb="72">
      <t>リョウキン</t>
    </rPh>
    <rPh sb="73" eb="74">
      <t>マタ</t>
    </rPh>
    <rPh sb="75" eb="77">
      <t>カップ</t>
    </rPh>
    <rPh sb="77" eb="79">
      <t>ハンバイ</t>
    </rPh>
    <rPh sb="79" eb="81">
      <t>カカク</t>
    </rPh>
    <rPh sb="82" eb="85">
      <t>ケイサンショ</t>
    </rPh>
    <rPh sb="86" eb="87">
      <t>アン</t>
    </rPh>
    <phoneticPr fontId="1"/>
  </si>
  <si>
    <t>項目</t>
    <rPh sb="0" eb="2">
      <t>コウモク</t>
    </rPh>
    <phoneticPr fontId="10"/>
  </si>
  <si>
    <t>単位</t>
    <rPh sb="0" eb="2">
      <t>タンイ</t>
    </rPh>
    <phoneticPr fontId="10"/>
  </si>
  <si>
    <t>h/月</t>
    <rPh sb="2" eb="3">
      <t>ゲツ</t>
    </rPh>
    <phoneticPr fontId="10"/>
  </si>
  <si>
    <t>排熱回収出力</t>
    <rPh sb="0" eb="2">
      <t>ハイネツ</t>
    </rPh>
    <rPh sb="2" eb="4">
      <t>カイシュウ</t>
    </rPh>
    <rPh sb="4" eb="6">
      <t>シュツリョク</t>
    </rPh>
    <phoneticPr fontId="10"/>
  </si>
  <si>
    <t>排熱回収率</t>
    <rPh sb="0" eb="2">
      <t>ハイネツ</t>
    </rPh>
    <rPh sb="2" eb="4">
      <t>カイシュウ</t>
    </rPh>
    <rPh sb="4" eb="5">
      <t>リツ</t>
    </rPh>
    <phoneticPr fontId="10"/>
  </si>
  <si>
    <t>%</t>
    <phoneticPr fontId="10"/>
  </si>
  <si>
    <t>燃料使用量</t>
    <rPh sb="0" eb="2">
      <t>ネンリョウ</t>
    </rPh>
    <rPh sb="2" eb="5">
      <t>シヨウリョウ</t>
    </rPh>
    <phoneticPr fontId="10"/>
  </si>
  <si>
    <t>排熱回収量</t>
    <rPh sb="0" eb="2">
      <t>ハイネツ</t>
    </rPh>
    <rPh sb="2" eb="4">
      <t>カイシュウ</t>
    </rPh>
    <rPh sb="4" eb="5">
      <t>リョウ</t>
    </rPh>
    <phoneticPr fontId="10"/>
  </si>
  <si>
    <t>MJ/h</t>
    <phoneticPr fontId="10"/>
  </si>
  <si>
    <t>誓　　約　　書</t>
    <rPh sb="0" eb="1">
      <t>チカイ</t>
    </rPh>
    <rPh sb="3" eb="4">
      <t>ヤク</t>
    </rPh>
    <rPh sb="6" eb="7">
      <t>ショ</t>
    </rPh>
    <phoneticPr fontId="1"/>
  </si>
  <si>
    <t>　あわせて、貴公社理事長又は東京都が必要と認めた場合には、暴力団関係者であるか否かの確認のため、警視庁へ照会がなされることに同意いたします。</t>
    <phoneticPr fontId="1"/>
  </si>
  <si>
    <t>月</t>
    <rPh sb="0" eb="1">
      <t>ゲツ</t>
    </rPh>
    <phoneticPr fontId="1"/>
  </si>
  <si>
    <t>日</t>
    <rPh sb="0" eb="1">
      <t>ヒ</t>
    </rPh>
    <phoneticPr fontId="1"/>
  </si>
  <si>
    <t>←入力してください。</t>
    <rPh sb="1" eb="3">
      <t>ニュウリョク</t>
    </rPh>
    <phoneticPr fontId="1"/>
  </si>
  <si>
    <t>※　法人その他の団体にあっては、主たる事務所の所在地、名称及び代表者の氏名
　　 を記入すること。</t>
    <rPh sb="2" eb="4">
      <t>ホウジン</t>
    </rPh>
    <rPh sb="6" eb="7">
      <t>タ</t>
    </rPh>
    <rPh sb="8" eb="10">
      <t>ダンタイ</t>
    </rPh>
    <rPh sb="16" eb="17">
      <t>シュ</t>
    </rPh>
    <rPh sb="19" eb="21">
      <t>ジム</t>
    </rPh>
    <rPh sb="21" eb="22">
      <t>ショ</t>
    </rPh>
    <rPh sb="23" eb="26">
      <t>ショザイチ</t>
    </rPh>
    <rPh sb="27" eb="29">
      <t>メイショウ</t>
    </rPh>
    <rPh sb="29" eb="30">
      <t>オヨ</t>
    </rPh>
    <rPh sb="31" eb="34">
      <t>ダイヒョウシャ</t>
    </rPh>
    <rPh sb="35" eb="37">
      <t>シメイ</t>
    </rPh>
    <rPh sb="42" eb="44">
      <t>キニュウ</t>
    </rPh>
    <phoneticPr fontId="1"/>
  </si>
  <si>
    <t>※　この誓約書における「暴力団関係者」とは、次に掲げる者をいう。</t>
    <rPh sb="4" eb="7">
      <t>セイヤクショ</t>
    </rPh>
    <rPh sb="12" eb="15">
      <t>ボウリョクダン</t>
    </rPh>
    <rPh sb="15" eb="18">
      <t>カンケイシャ</t>
    </rPh>
    <phoneticPr fontId="1"/>
  </si>
  <si>
    <t>・暴力団又は暴力団員が実質的に経営を支配する法人等に所属する者</t>
    <rPh sb="1" eb="4">
      <t>ボウリョクダン</t>
    </rPh>
    <rPh sb="4" eb="5">
      <t>マタ</t>
    </rPh>
    <rPh sb="6" eb="9">
      <t>ボウリョクダン</t>
    </rPh>
    <rPh sb="9" eb="10">
      <t>イン</t>
    </rPh>
    <rPh sb="11" eb="14">
      <t>ジッシツテキ</t>
    </rPh>
    <rPh sb="15" eb="17">
      <t>ケイエイ</t>
    </rPh>
    <rPh sb="18" eb="20">
      <t>シハイ</t>
    </rPh>
    <rPh sb="22" eb="24">
      <t>ホウジン</t>
    </rPh>
    <rPh sb="24" eb="25">
      <t>トウ</t>
    </rPh>
    <rPh sb="26" eb="28">
      <t>ショゾク</t>
    </rPh>
    <rPh sb="30" eb="31">
      <t>シャ</t>
    </rPh>
    <phoneticPr fontId="1"/>
  </si>
  <si>
    <t>・暴力団又員を雇用している者</t>
    <rPh sb="1" eb="4">
      <t>ボウリョクダン</t>
    </rPh>
    <rPh sb="4" eb="5">
      <t>マタ</t>
    </rPh>
    <rPh sb="5" eb="6">
      <t>イン</t>
    </rPh>
    <rPh sb="7" eb="9">
      <t>コヨウ</t>
    </rPh>
    <rPh sb="13" eb="14">
      <t>モノ</t>
    </rPh>
    <phoneticPr fontId="1"/>
  </si>
  <si>
    <t>・暴力団又は暴力団員を不当に利用していると認められる者</t>
    <rPh sb="1" eb="4">
      <t>ボウリョクダン</t>
    </rPh>
    <rPh sb="4" eb="5">
      <t>マタ</t>
    </rPh>
    <rPh sb="6" eb="9">
      <t>ボウリョクダン</t>
    </rPh>
    <rPh sb="9" eb="10">
      <t>イン</t>
    </rPh>
    <rPh sb="11" eb="13">
      <t>フトウ</t>
    </rPh>
    <rPh sb="14" eb="16">
      <t>リヨウ</t>
    </rPh>
    <rPh sb="21" eb="22">
      <t>ミト</t>
    </rPh>
    <rPh sb="26" eb="27">
      <t>モノ</t>
    </rPh>
    <phoneticPr fontId="1"/>
  </si>
  <si>
    <t>・暴力団の維持、運営に協力し、又は関与していると認められる者</t>
    <rPh sb="1" eb="4">
      <t>ボウリョクダン</t>
    </rPh>
    <rPh sb="5" eb="7">
      <t>イジ</t>
    </rPh>
    <rPh sb="8" eb="10">
      <t>ウンエイ</t>
    </rPh>
    <rPh sb="11" eb="13">
      <t>キョウリョク</t>
    </rPh>
    <rPh sb="15" eb="16">
      <t>マタ</t>
    </rPh>
    <rPh sb="17" eb="19">
      <t>カンヨ</t>
    </rPh>
    <rPh sb="24" eb="25">
      <t>ミト</t>
    </rPh>
    <rPh sb="29" eb="30">
      <t>モノ</t>
    </rPh>
    <phoneticPr fontId="1"/>
  </si>
  <si>
    <t>・暴力団又は暴力団員と社会的に非難されるべき関係を有していると認められる者</t>
    <rPh sb="1" eb="4">
      <t>ボウリョクダン</t>
    </rPh>
    <rPh sb="4" eb="5">
      <t>マタ</t>
    </rPh>
    <rPh sb="6" eb="9">
      <t>ボウリョクダン</t>
    </rPh>
    <rPh sb="9" eb="10">
      <t>イン</t>
    </rPh>
    <rPh sb="11" eb="14">
      <t>シャカイテキ</t>
    </rPh>
    <rPh sb="15" eb="17">
      <t>ヒナン</t>
    </rPh>
    <rPh sb="22" eb="24">
      <t>カンケイ</t>
    </rPh>
    <rPh sb="25" eb="26">
      <t>ユウ</t>
    </rPh>
    <rPh sb="31" eb="32">
      <t>ミト</t>
    </rPh>
    <rPh sb="36" eb="37">
      <t>シャ</t>
    </rPh>
    <phoneticPr fontId="1"/>
  </si>
  <si>
    <t>←手入力</t>
    <rPh sb="1" eb="2">
      <t>テ</t>
    </rPh>
    <rPh sb="2" eb="4">
      <t>ニュウリョク</t>
    </rPh>
    <phoneticPr fontId="1"/>
  </si>
  <si>
    <t>←手入力</t>
    <rPh sb="1" eb="2">
      <t>テ</t>
    </rPh>
    <rPh sb="2" eb="4">
      <t>ニュウリョク</t>
    </rPh>
    <phoneticPr fontId="1"/>
  </si>
  <si>
    <t>助成
対象
経費</t>
    <rPh sb="0" eb="2">
      <t>ジョセイ</t>
    </rPh>
    <rPh sb="3" eb="5">
      <t>タイショウ</t>
    </rPh>
    <rPh sb="6" eb="8">
      <t>ケイヒ</t>
    </rPh>
    <phoneticPr fontId="1"/>
  </si>
  <si>
    <t>合計</t>
    <rPh sb="0" eb="2">
      <t>ゴウケイ</t>
    </rPh>
    <phoneticPr fontId="1"/>
  </si>
  <si>
    <t>総事業経費（税込）</t>
    <rPh sb="0" eb="1">
      <t>ソウ</t>
    </rPh>
    <rPh sb="1" eb="3">
      <t>ジギョウ</t>
    </rPh>
    <rPh sb="3" eb="5">
      <t>ケイヒ</t>
    </rPh>
    <rPh sb="6" eb="8">
      <t>ゼイコミ</t>
    </rPh>
    <phoneticPr fontId="1"/>
  </si>
  <si>
    <t>億円</t>
    <rPh sb="0" eb="2">
      <t>オクエン</t>
    </rPh>
    <phoneticPr fontId="3"/>
  </si>
  <si>
    <t>助成対象事業者
（第二事業者）</t>
    <rPh sb="0" eb="2">
      <t>ジョセイ</t>
    </rPh>
    <rPh sb="2" eb="4">
      <t>タイショウ</t>
    </rPh>
    <rPh sb="4" eb="7">
      <t>ジギョウシャ</t>
    </rPh>
    <rPh sb="9" eb="11">
      <t>ダイニ</t>
    </rPh>
    <rPh sb="11" eb="14">
      <t>ジギョウシャ</t>
    </rPh>
    <phoneticPr fontId="1"/>
  </si>
  <si>
    <t>助成対象事業者
（第三事業者）</t>
    <rPh sb="0" eb="2">
      <t>ジョセイ</t>
    </rPh>
    <rPh sb="2" eb="4">
      <t>タイショウ</t>
    </rPh>
    <rPh sb="4" eb="7">
      <t>ジギョウシャ</t>
    </rPh>
    <rPh sb="9" eb="10">
      <t>ダイ</t>
    </rPh>
    <rPh sb="10" eb="11">
      <t>サン</t>
    </rPh>
    <rPh sb="11" eb="14">
      <t>ジギョウシャ</t>
    </rPh>
    <phoneticPr fontId="1"/>
  </si>
  <si>
    <t>百万円</t>
    <rPh sb="0" eb="3">
      <t>ヒャクマンエン</t>
    </rPh>
    <phoneticPr fontId="1"/>
  </si>
  <si>
    <t>最大需要電力</t>
    <rPh sb="0" eb="2">
      <t>サイダイ</t>
    </rPh>
    <rPh sb="2" eb="4">
      <t>ジュヨウ</t>
    </rPh>
    <rPh sb="4" eb="6">
      <t>デンリョク</t>
    </rPh>
    <phoneticPr fontId="1"/>
  </si>
  <si>
    <t>kW</t>
    <phoneticPr fontId="1"/>
  </si>
  <si>
    <t>（筆頭事業者）</t>
    <phoneticPr fontId="1"/>
  </si>
  <si>
    <t>）</t>
    <phoneticPr fontId="1"/>
  </si>
  <si>
    <t>（助成対象事業者）</t>
    <rPh sb="1" eb="3">
      <t>ジョセイ</t>
    </rPh>
    <rPh sb="3" eb="5">
      <t>タイショウ</t>
    </rPh>
    <rPh sb="5" eb="7">
      <t>ジギョウ</t>
    </rPh>
    <rPh sb="7" eb="8">
      <t>シャ</t>
    </rPh>
    <phoneticPr fontId="1"/>
  </si>
  <si>
    <t>助成対象事業の実施に係る同意書</t>
    <rPh sb="0" eb="2">
      <t>ジョセイ</t>
    </rPh>
    <rPh sb="2" eb="4">
      <t>タイショウ</t>
    </rPh>
    <rPh sb="4" eb="6">
      <t>ジギョウ</t>
    </rPh>
    <rPh sb="7" eb="9">
      <t>ジッシ</t>
    </rPh>
    <rPh sb="10" eb="11">
      <t>カカワ</t>
    </rPh>
    <rPh sb="12" eb="15">
      <t>ドウイショ</t>
    </rPh>
    <phoneticPr fontId="1"/>
  </si>
  <si>
    <t>（郵便番号）</t>
    <rPh sb="1" eb="3">
      <t>ユウビン</t>
    </rPh>
    <rPh sb="3" eb="5">
      <t>バンゴウ</t>
    </rPh>
    <phoneticPr fontId="1"/>
  </si>
  <si>
    <t>（住所）</t>
    <rPh sb="1" eb="3">
      <t>ジュウショ</t>
    </rPh>
    <phoneticPr fontId="1"/>
  </si>
  <si>
    <t>施設名</t>
    <rPh sb="0" eb="2">
      <t>シセツ</t>
    </rPh>
    <rPh sb="2" eb="3">
      <t>メイ</t>
    </rPh>
    <phoneticPr fontId="1"/>
  </si>
  <si>
    <t>（助成事業対象建築物の所有代表者）</t>
    <rPh sb="1" eb="3">
      <t>ジョセイ</t>
    </rPh>
    <rPh sb="3" eb="5">
      <t>ジギョウ</t>
    </rPh>
    <rPh sb="5" eb="7">
      <t>タイショウ</t>
    </rPh>
    <rPh sb="7" eb="10">
      <t>ケンチクブツ</t>
    </rPh>
    <rPh sb="11" eb="13">
      <t>ショユウ</t>
    </rPh>
    <rPh sb="13" eb="16">
      <t>ダイヒョウシャ</t>
    </rPh>
    <phoneticPr fontId="1"/>
  </si>
  <si>
    <t>（役職）</t>
    <rPh sb="1" eb="3">
      <t>ヤクショク</t>
    </rPh>
    <phoneticPr fontId="1"/>
  </si>
  <si>
    <t>（氏名）</t>
    <rPh sb="1" eb="3">
      <t>シメイ</t>
    </rPh>
    <phoneticPr fontId="1"/>
  </si>
  <si>
    <t>備考　助成対象事業者が複数の場合は、宛先を連名にすること。</t>
    <rPh sb="3" eb="5">
      <t>ジョセイ</t>
    </rPh>
    <rPh sb="5" eb="7">
      <t>タイショウ</t>
    </rPh>
    <rPh sb="7" eb="10">
      <t>ジギョウシャ</t>
    </rPh>
    <rPh sb="11" eb="13">
      <t>フクスウ</t>
    </rPh>
    <rPh sb="14" eb="16">
      <t>バアイ</t>
    </rPh>
    <rPh sb="18" eb="20">
      <t>アテサキ</t>
    </rPh>
    <rPh sb="21" eb="23">
      <t>レンメイ</t>
    </rPh>
    <phoneticPr fontId="1"/>
  </si>
  <si>
    <t>kW</t>
    <phoneticPr fontId="1"/>
  </si>
  <si>
    <t>GJ/h</t>
    <phoneticPr fontId="1"/>
  </si>
  <si>
    <t>%</t>
    <phoneticPr fontId="1"/>
  </si>
  <si>
    <t>薄茶色で着色されている部分です。ここに入力してください。　</t>
    <rPh sb="1" eb="2">
      <t>チャ</t>
    </rPh>
    <rPh sb="19" eb="21">
      <t>ニュウリョク</t>
    </rPh>
    <phoneticPr fontId="1"/>
  </si>
  <si>
    <t>薄青色で着色されている部分は自動計算、又はリンク自動表示されています。入力は不要です。</t>
    <rPh sb="0" eb="1">
      <t>ウス</t>
    </rPh>
    <rPh sb="1" eb="2">
      <t>アオ</t>
    </rPh>
    <rPh sb="2" eb="3">
      <t>イロ</t>
    </rPh>
    <rPh sb="4" eb="5">
      <t>チャク</t>
    </rPh>
    <rPh sb="5" eb="6">
      <t>イロ</t>
    </rPh>
    <rPh sb="11" eb="13">
      <t>ブブン</t>
    </rPh>
    <rPh sb="14" eb="16">
      <t>ジドウ</t>
    </rPh>
    <rPh sb="16" eb="18">
      <t>ケイサン</t>
    </rPh>
    <rPh sb="19" eb="20">
      <t>マタ</t>
    </rPh>
    <rPh sb="24" eb="26">
      <t>ジドウ</t>
    </rPh>
    <rPh sb="26" eb="28">
      <t>ヒョウジ</t>
    </rPh>
    <rPh sb="35" eb="37">
      <t>ニュウリョク</t>
    </rPh>
    <rPh sb="38" eb="40">
      <t>フヨウ</t>
    </rPh>
    <phoneticPr fontId="1"/>
  </si>
  <si>
    <t>申請する各様式の印刷について</t>
    <rPh sb="0" eb="2">
      <t>シンセイ</t>
    </rPh>
    <rPh sb="4" eb="5">
      <t>カク</t>
    </rPh>
    <rPh sb="5" eb="7">
      <t>ヨウシキ</t>
    </rPh>
    <rPh sb="8" eb="10">
      <t>インサツ</t>
    </rPh>
    <phoneticPr fontId="1"/>
  </si>
  <si>
    <t>印刷の手順</t>
    <rPh sb="0" eb="2">
      <t>インサツ</t>
    </rPh>
    <rPh sb="3" eb="5">
      <t>テ</t>
    </rPh>
    <phoneticPr fontId="1"/>
  </si>
  <si>
    <t>「印刷プレビュー」→「ページ設定」→「シート」タブ→印刷の「白黒印刷」にチェック→OK→印刷</t>
    <rPh sb="1" eb="3">
      <t>インサツ</t>
    </rPh>
    <rPh sb="14" eb="16">
      <t>セッテイ</t>
    </rPh>
    <rPh sb="26" eb="28">
      <t>インサツ</t>
    </rPh>
    <rPh sb="30" eb="32">
      <t>シロクロ</t>
    </rPh>
    <rPh sb="32" eb="34">
      <t>インサツ</t>
    </rPh>
    <rPh sb="44" eb="46">
      <t>インサツ</t>
    </rPh>
    <phoneticPr fontId="1"/>
  </si>
  <si>
    <t>・以下のアプリケーションで動作を確認しました。</t>
    <rPh sb="13" eb="15">
      <t>ドウサ</t>
    </rPh>
    <rPh sb="16" eb="18">
      <t>カクニン</t>
    </rPh>
    <phoneticPr fontId="1"/>
  </si>
  <si>
    <t>助成事業対象建築物</t>
    <rPh sb="0" eb="2">
      <t>ジョセイ</t>
    </rPh>
    <rPh sb="2" eb="4">
      <t>ジギョウ</t>
    </rPh>
    <rPh sb="4" eb="6">
      <t>タイショウ</t>
    </rPh>
    <rPh sb="6" eb="9">
      <t>ケンチクブツ</t>
    </rPh>
    <phoneticPr fontId="1"/>
  </si>
  <si>
    <t>供給対象建築物</t>
    <rPh sb="0" eb="2">
      <t>キョウキュウ</t>
    </rPh>
    <rPh sb="2" eb="4">
      <t>タイショウ</t>
    </rPh>
    <rPh sb="4" eb="7">
      <t>ケンチクブツ</t>
    </rPh>
    <phoneticPr fontId="1"/>
  </si>
  <si>
    <t>kW</t>
    <phoneticPr fontId="1"/>
  </si>
  <si>
    <t>最大供給能力</t>
    <rPh sb="0" eb="2">
      <t>サイダイ</t>
    </rPh>
    <rPh sb="2" eb="4">
      <t>キョウキュウ</t>
    </rPh>
    <rPh sb="4" eb="6">
      <t>ノウリョク</t>
    </rPh>
    <phoneticPr fontId="1"/>
  </si>
  <si>
    <t>最大供給電力比率</t>
    <rPh sb="0" eb="2">
      <t>サイダイ</t>
    </rPh>
    <rPh sb="2" eb="4">
      <t>キョウキュウ</t>
    </rPh>
    <rPh sb="4" eb="6">
      <t>デンリョク</t>
    </rPh>
    <rPh sb="6" eb="8">
      <t>ヒリツ</t>
    </rPh>
    <phoneticPr fontId="1"/>
  </si>
  <si>
    <t>％</t>
    <phoneticPr fontId="1"/>
  </si>
  <si>
    <t>MWh/年</t>
    <rPh sb="4" eb="5">
      <t>ネン</t>
    </rPh>
    <phoneticPr fontId="1"/>
  </si>
  <si>
    <t>最大熱供給</t>
    <rPh sb="0" eb="2">
      <t>サイダイ</t>
    </rPh>
    <rPh sb="2" eb="3">
      <t>ネツ</t>
    </rPh>
    <rPh sb="3" eb="5">
      <t>キョウキュウ</t>
    </rPh>
    <phoneticPr fontId="1"/>
  </si>
  <si>
    <t>GJ/h</t>
    <phoneticPr fontId="1"/>
  </si>
  <si>
    <t>GJ/年</t>
    <rPh sb="3" eb="4">
      <t>ネン</t>
    </rPh>
    <phoneticPr fontId="1"/>
  </si>
  <si>
    <t/>
  </si>
  <si>
    <t>　また、この誓約に違反又は相違があり、交付要綱第２４条の規定により助成金交付決定の全部又は一部の取消しを受けた場合において、交付要綱第２５条に規定する助成金の返還を請求されたときは、これに異議なく応じることを誓約いたします。</t>
    <phoneticPr fontId="1"/>
  </si>
  <si>
    <t>←コージェネレーションシステムの仕様を記入</t>
    <rPh sb="16" eb="18">
      <t>シヨウ</t>
    </rPh>
    <rPh sb="19" eb="21">
      <t>キニュウ</t>
    </rPh>
    <phoneticPr fontId="3"/>
  </si>
  <si>
    <t>添付書類：</t>
    <phoneticPr fontId="3"/>
  </si>
  <si>
    <t>添付書類：①機器カタログ、②排熱利用計算書（排熱利用率の算定根拠資料）</t>
    <phoneticPr fontId="1"/>
  </si>
  <si>
    <t>http://</t>
    <phoneticPr fontId="3"/>
  </si>
  <si>
    <t>助成対象事業者</t>
    <rPh sb="0" eb="2">
      <t>ジョセイ</t>
    </rPh>
    <rPh sb="2" eb="4">
      <t>タイショウ</t>
    </rPh>
    <rPh sb="4" eb="6">
      <t>ジギョウ</t>
    </rPh>
    <rPh sb="6" eb="7">
      <t>シャ</t>
    </rPh>
    <phoneticPr fontId="1"/>
  </si>
  <si>
    <t>熱供給事業者</t>
    <rPh sb="0" eb="1">
      <t>ネツ</t>
    </rPh>
    <rPh sb="1" eb="3">
      <t>キョウキュウ</t>
    </rPh>
    <rPh sb="3" eb="5">
      <t>ジギョウ</t>
    </rPh>
    <rPh sb="5" eb="6">
      <t>シャ</t>
    </rPh>
    <phoneticPr fontId="1"/>
  </si>
  <si>
    <t>ＥＳＣＯ事業者</t>
    <rPh sb="4" eb="6">
      <t>ジギョウ</t>
    </rPh>
    <rPh sb="6" eb="7">
      <t>シャ</t>
    </rPh>
    <phoneticPr fontId="1"/>
  </si>
  <si>
    <t>台</t>
    <rPh sb="0" eb="1">
      <t>ダイ</t>
    </rPh>
    <phoneticPr fontId="1"/>
  </si>
  <si>
    <t>第３号様式</t>
    <rPh sb="0" eb="1">
      <t>ダイ</t>
    </rPh>
    <rPh sb="2" eb="3">
      <t>ゴウ</t>
    </rPh>
    <rPh sb="3" eb="5">
      <t>ヨウシキ</t>
    </rPh>
    <phoneticPr fontId="1"/>
  </si>
  <si>
    <t>単価</t>
    <rPh sb="0" eb="2">
      <t>タンカ</t>
    </rPh>
    <phoneticPr fontId="1"/>
  </si>
  <si>
    <t>数量</t>
    <rPh sb="0" eb="2">
      <t>スウリョウ</t>
    </rPh>
    <phoneticPr fontId="1"/>
  </si>
  <si>
    <t>経費</t>
    <rPh sb="0" eb="2">
      <t>ケイヒ</t>
    </rPh>
    <phoneticPr fontId="1"/>
  </si>
  <si>
    <t>燃料電池の仕様</t>
    <rPh sb="0" eb="2">
      <t>ネンリョウ</t>
    </rPh>
    <rPh sb="2" eb="4">
      <t>デンチ</t>
    </rPh>
    <rPh sb="5" eb="7">
      <t>シヨウ</t>
    </rPh>
    <phoneticPr fontId="3"/>
  </si>
  <si>
    <t>燃料電池の種類</t>
    <rPh sb="0" eb="2">
      <t>ネンリョウ</t>
    </rPh>
    <rPh sb="2" eb="4">
      <t>デンチ</t>
    </rPh>
    <rPh sb="5" eb="7">
      <t>シュルイ</t>
    </rPh>
    <phoneticPr fontId="3"/>
  </si>
  <si>
    <t>燃料電池の種類</t>
    <rPh sb="0" eb="2">
      <t>ネンリョウ</t>
    </rPh>
    <rPh sb="2" eb="4">
      <t>デンチ</t>
    </rPh>
    <rPh sb="5" eb="7">
      <t>シュルイ</t>
    </rPh>
    <phoneticPr fontId="1"/>
  </si>
  <si>
    <t>燃料電池によるエネルギー使用計画</t>
    <rPh sb="0" eb="2">
      <t>ネンリョウ</t>
    </rPh>
    <rPh sb="2" eb="4">
      <t>デンチ</t>
    </rPh>
    <rPh sb="12" eb="14">
      <t>シヨウ</t>
    </rPh>
    <rPh sb="14" eb="16">
      <t>ケイカク</t>
    </rPh>
    <phoneticPr fontId="1"/>
  </si>
  <si>
    <t>運転時間</t>
    <rPh sb="0" eb="2">
      <t>ウンテン</t>
    </rPh>
    <rPh sb="2" eb="4">
      <t>ジカン</t>
    </rPh>
    <phoneticPr fontId="10"/>
  </si>
  <si>
    <t>参考様式</t>
    <rPh sb="0" eb="2">
      <t>サンコウ</t>
    </rPh>
    <phoneticPr fontId="1"/>
  </si>
  <si>
    <t>←助成対象事業者の分類は、ドロップダウンから選択してください。</t>
    <rPh sb="1" eb="3">
      <t>ジョセイ</t>
    </rPh>
    <rPh sb="3" eb="5">
      <t>タイショウ</t>
    </rPh>
    <rPh sb="5" eb="8">
      <t>ジギョウシャ</t>
    </rPh>
    <rPh sb="9" eb="11">
      <t>ブンルイ</t>
    </rPh>
    <rPh sb="22" eb="24">
      <t>センタク</t>
    </rPh>
    <phoneticPr fontId="1"/>
  </si>
  <si>
    <t>業務・産業用燃料電池</t>
    <rPh sb="0" eb="2">
      <t>ギョウム</t>
    </rPh>
    <rPh sb="3" eb="6">
      <t>サンギョウヨウ</t>
    </rPh>
    <rPh sb="6" eb="8">
      <t>ネンリョウ</t>
    </rPh>
    <rPh sb="8" eb="10">
      <t>デンチ</t>
    </rPh>
    <phoneticPr fontId="1"/>
  </si>
  <si>
    <t>消費税率：</t>
    <rPh sb="0" eb="3">
      <t>ショウヒゼイ</t>
    </rPh>
    <rPh sb="3" eb="4">
      <t>リツ</t>
    </rPh>
    <phoneticPr fontId="1"/>
  </si>
  <si>
    <t>％</t>
    <phoneticPr fontId="1"/>
  </si>
  <si>
    <t>設備区分</t>
    <rPh sb="0" eb="2">
      <t>セツビ</t>
    </rPh>
    <rPh sb="2" eb="4">
      <t>クブン</t>
    </rPh>
    <phoneticPr fontId="1"/>
  </si>
  <si>
    <t>国補助</t>
    <rPh sb="0" eb="1">
      <t>クニ</t>
    </rPh>
    <rPh sb="1" eb="3">
      <t>ホジョ</t>
    </rPh>
    <phoneticPr fontId="1"/>
  </si>
  <si>
    <t>上限額</t>
    <rPh sb="0" eb="3">
      <t>ジョウゲンガク</t>
    </rPh>
    <phoneticPr fontId="1"/>
  </si>
  <si>
    <t>補助率</t>
    <rPh sb="0" eb="3">
      <t>ホジョリツ</t>
    </rPh>
    <phoneticPr fontId="1"/>
  </si>
  <si>
    <t>助成金</t>
    <rPh sb="0" eb="3">
      <t>ジョセイキン</t>
    </rPh>
    <phoneticPr fontId="1"/>
  </si>
  <si>
    <t>助成対象</t>
    <rPh sb="0" eb="2">
      <t>ジョセイ</t>
    </rPh>
    <rPh sb="2" eb="4">
      <t>タイショウ</t>
    </rPh>
    <phoneticPr fontId="1"/>
  </si>
  <si>
    <t>－</t>
  </si>
  <si>
    <t>大</t>
    <rPh sb="0" eb="1">
      <t>ダイ</t>
    </rPh>
    <phoneticPr fontId="1"/>
  </si>
  <si>
    <t>2/3</t>
    <phoneticPr fontId="1"/>
  </si>
  <si>
    <t>小</t>
    <rPh sb="0" eb="1">
      <t>ショウ</t>
    </rPh>
    <phoneticPr fontId="1"/>
  </si>
  <si>
    <t>2/3</t>
    <phoneticPr fontId="1"/>
  </si>
  <si>
    <t>助成対象外設備</t>
    <rPh sb="0" eb="2">
      <t>ジョセイ</t>
    </rPh>
    <rPh sb="2" eb="4">
      <t>タイショウ</t>
    </rPh>
    <rPh sb="4" eb="5">
      <t>ガイ</t>
    </rPh>
    <rPh sb="5" eb="7">
      <t>セツビ</t>
    </rPh>
    <phoneticPr fontId="1"/>
  </si>
  <si>
    <t>総工事合計</t>
    <rPh sb="0" eb="1">
      <t>ソウ</t>
    </rPh>
    <rPh sb="1" eb="3">
      <t>コウジ</t>
    </rPh>
    <rPh sb="3" eb="5">
      <t>ゴウケイ</t>
    </rPh>
    <phoneticPr fontId="1"/>
  </si>
  <si>
    <t>消費税等相当額（総工事合計×消費税率）</t>
    <rPh sb="0" eb="3">
      <t>ショウヒゼイ</t>
    </rPh>
    <rPh sb="3" eb="4">
      <t>トウ</t>
    </rPh>
    <rPh sb="4" eb="6">
      <t>ソウトウ</t>
    </rPh>
    <rPh sb="6" eb="7">
      <t>ガク</t>
    </rPh>
    <rPh sb="8" eb="9">
      <t>ソウ</t>
    </rPh>
    <rPh sb="9" eb="11">
      <t>コウジ</t>
    </rPh>
    <rPh sb="11" eb="13">
      <t>ゴウケイ</t>
    </rPh>
    <rPh sb="14" eb="17">
      <t>ショウヒゼイ</t>
    </rPh>
    <rPh sb="17" eb="18">
      <t>リツ</t>
    </rPh>
    <phoneticPr fontId="1"/>
  </si>
  <si>
    <t>Version</t>
    <phoneticPr fontId="1"/>
  </si>
  <si>
    <t>内訳</t>
    <rPh sb="0" eb="2">
      <t>ウチワケ</t>
    </rPh>
    <phoneticPr fontId="25"/>
  </si>
  <si>
    <t>kW</t>
    <phoneticPr fontId="1"/>
  </si>
  <si>
    <t>定格発電出力</t>
    <rPh sb="0" eb="2">
      <t>テイカク</t>
    </rPh>
    <rPh sb="2" eb="4">
      <t>ハツデン</t>
    </rPh>
    <rPh sb="4" eb="6">
      <t>シュツリョク</t>
    </rPh>
    <phoneticPr fontId="1"/>
  </si>
  <si>
    <t>台数</t>
    <rPh sb="0" eb="2">
      <t>ダイスウ</t>
    </rPh>
    <phoneticPr fontId="1"/>
  </si>
  <si>
    <t>台</t>
    <rPh sb="0" eb="1">
      <t>ダイ</t>
    </rPh>
    <phoneticPr fontId="1"/>
  </si>
  <si>
    <t>燃料消費量</t>
    <rPh sb="0" eb="2">
      <t>ネンリョウ</t>
    </rPh>
    <rPh sb="2" eb="5">
      <t>ショウヒリョウ</t>
    </rPh>
    <phoneticPr fontId="1"/>
  </si>
  <si>
    <t>燃料の種類</t>
    <rPh sb="0" eb="2">
      <t>ネンリョウ</t>
    </rPh>
    <rPh sb="3" eb="5">
      <t>シュルイ</t>
    </rPh>
    <phoneticPr fontId="1"/>
  </si>
  <si>
    <t>－</t>
    <phoneticPr fontId="1"/>
  </si>
  <si>
    <t>発電効率</t>
    <rPh sb="0" eb="2">
      <t>ハツデン</t>
    </rPh>
    <rPh sb="2" eb="4">
      <t>コウリツ</t>
    </rPh>
    <phoneticPr fontId="1"/>
  </si>
  <si>
    <t>排熱回収効率</t>
    <rPh sb="0" eb="2">
      <t>ハイネツ</t>
    </rPh>
    <rPh sb="2" eb="4">
      <t>カイシュウ</t>
    </rPh>
    <rPh sb="4" eb="6">
      <t>コウリツ</t>
    </rPh>
    <rPh sb="5" eb="6">
      <t>リツ</t>
    </rPh>
    <phoneticPr fontId="1"/>
  </si>
  <si>
    <t>％</t>
    <phoneticPr fontId="1"/>
  </si>
  <si>
    <t>4月</t>
    <rPh sb="1" eb="2">
      <t>ゲツ</t>
    </rPh>
    <phoneticPr fontId="9"/>
  </si>
  <si>
    <t>5月</t>
  </si>
  <si>
    <t>6月</t>
  </si>
  <si>
    <t>7月</t>
  </si>
  <si>
    <t>8月</t>
  </si>
  <si>
    <t>9月</t>
  </si>
  <si>
    <t>10月</t>
  </si>
  <si>
    <t>11月</t>
  </si>
  <si>
    <t>12月</t>
  </si>
  <si>
    <t>1月</t>
  </si>
  <si>
    <t>2月</t>
  </si>
  <si>
    <t>3月</t>
  </si>
  <si>
    <t>kW</t>
    <phoneticPr fontId="10"/>
  </si>
  <si>
    <t>燃料使用発熱量</t>
    <rPh sb="0" eb="2">
      <t>ネンリョウ</t>
    </rPh>
    <rPh sb="2" eb="4">
      <t>シヨウ</t>
    </rPh>
    <rPh sb="4" eb="6">
      <t>ハツネツ</t>
    </rPh>
    <rPh sb="6" eb="7">
      <t>リョウ</t>
    </rPh>
    <phoneticPr fontId="9"/>
  </si>
  <si>
    <t>定格発電出力</t>
    <rPh sb="0" eb="2">
      <t>テイカク</t>
    </rPh>
    <rPh sb="2" eb="4">
      <t>ハツデン</t>
    </rPh>
    <rPh sb="4" eb="6">
      <t>シュツリョク</t>
    </rPh>
    <phoneticPr fontId="10"/>
  </si>
  <si>
    <t>有効発電出力</t>
    <rPh sb="0" eb="2">
      <t>ユウコウ</t>
    </rPh>
    <rPh sb="2" eb="4">
      <t>ハツデン</t>
    </rPh>
    <rPh sb="4" eb="5">
      <t>シュツ</t>
    </rPh>
    <rPh sb="5" eb="6">
      <t>リョク</t>
    </rPh>
    <phoneticPr fontId="9"/>
  </si>
  <si>
    <t>kW</t>
    <phoneticPr fontId="10"/>
  </si>
  <si>
    <t>有効発電量</t>
    <rPh sb="0" eb="2">
      <t>ユウコウ</t>
    </rPh>
    <rPh sb="2" eb="4">
      <t>ハツデン</t>
    </rPh>
    <rPh sb="4" eb="5">
      <t>リョウ</t>
    </rPh>
    <phoneticPr fontId="10"/>
  </si>
  <si>
    <t>年度</t>
    <rPh sb="0" eb="2">
      <t>ネンド</t>
    </rPh>
    <phoneticPr fontId="9"/>
  </si>
  <si>
    <t>kWh/月</t>
    <rPh sb="4" eb="5">
      <t>ゲツ</t>
    </rPh>
    <phoneticPr fontId="10"/>
  </si>
  <si>
    <t>有効発電量（換算値）</t>
    <rPh sb="0" eb="2">
      <t>ユウコウ</t>
    </rPh>
    <rPh sb="2" eb="4">
      <t>ハツデン</t>
    </rPh>
    <rPh sb="4" eb="5">
      <t>リョウ</t>
    </rPh>
    <rPh sb="6" eb="8">
      <t>カンサン</t>
    </rPh>
    <rPh sb="8" eb="9">
      <t>チ</t>
    </rPh>
    <phoneticPr fontId="9"/>
  </si>
  <si>
    <t>％</t>
    <phoneticPr fontId="9"/>
  </si>
  <si>
    <t>燃料電池の種類</t>
    <rPh sb="0" eb="2">
      <t>ネンリョウ</t>
    </rPh>
    <rPh sb="2" eb="4">
      <t>デンチ</t>
    </rPh>
    <rPh sb="5" eb="7">
      <t>シュルイ</t>
    </rPh>
    <phoneticPr fontId="1"/>
  </si>
  <si>
    <t>台数</t>
    <rPh sb="0" eb="2">
      <t>ダイスウ</t>
    </rPh>
    <phoneticPr fontId="9"/>
  </si>
  <si>
    <t>台</t>
    <rPh sb="0" eb="1">
      <t>ダイ</t>
    </rPh>
    <phoneticPr fontId="9"/>
  </si>
  <si>
    <t>有効発電＋排熱回収量</t>
    <rPh sb="0" eb="2">
      <t>ユウコウ</t>
    </rPh>
    <rPh sb="2" eb="4">
      <t>ハツデン</t>
    </rPh>
    <rPh sb="5" eb="7">
      <t>ハイネツ</t>
    </rPh>
    <rPh sb="7" eb="9">
      <t>カイシュウ</t>
    </rPh>
    <rPh sb="9" eb="10">
      <t>リョウ</t>
    </rPh>
    <phoneticPr fontId="9"/>
  </si>
  <si>
    <t>h/年</t>
    <rPh sb="2" eb="3">
      <t>ネン</t>
    </rPh>
    <phoneticPr fontId="10"/>
  </si>
  <si>
    <t>年間</t>
    <rPh sb="0" eb="2">
      <t>ネンカン</t>
    </rPh>
    <phoneticPr fontId="10"/>
  </si>
  <si>
    <t>MJ/月</t>
    <rPh sb="3" eb="4">
      <t>ゲツ</t>
    </rPh>
    <phoneticPr fontId="10"/>
  </si>
  <si>
    <t>MJ/年</t>
    <rPh sb="3" eb="4">
      <t>ネン</t>
    </rPh>
    <phoneticPr fontId="10"/>
  </si>
  <si>
    <t>kWh/年</t>
    <rPh sb="4" eb="5">
      <t>ネン</t>
    </rPh>
    <phoneticPr fontId="10"/>
  </si>
  <si>
    <t>MJ/h</t>
    <phoneticPr fontId="1"/>
  </si>
  <si>
    <t>排熱回収量</t>
    <rPh sb="0" eb="1">
      <t>ハイ</t>
    </rPh>
    <rPh sb="1" eb="2">
      <t>ネツ</t>
    </rPh>
    <rPh sb="2" eb="4">
      <t>カイシュウ</t>
    </rPh>
    <rPh sb="4" eb="5">
      <t>リョウ</t>
    </rPh>
    <phoneticPr fontId="1"/>
  </si>
  <si>
    <r>
      <t>m</t>
    </r>
    <r>
      <rPr>
        <vertAlign val="superscript"/>
        <sz val="12"/>
        <color theme="1"/>
        <rFont val="ＭＳ Ｐゴシック"/>
        <family val="3"/>
        <charset val="128"/>
        <scheme val="minor"/>
      </rPr>
      <t>3</t>
    </r>
    <r>
      <rPr>
        <vertAlign val="subscript"/>
        <sz val="12"/>
        <color theme="1"/>
        <rFont val="ＭＳ Ｐゴシック"/>
        <family val="3"/>
        <charset val="128"/>
        <scheme val="minor"/>
      </rPr>
      <t>N</t>
    </r>
    <r>
      <rPr>
        <sz val="12"/>
        <color theme="1"/>
        <rFont val="ＭＳ Ｐゴシック"/>
        <family val="3"/>
        <charset val="128"/>
        <scheme val="minor"/>
      </rPr>
      <t>/h</t>
    </r>
    <phoneticPr fontId="1"/>
  </si>
  <si>
    <t>着工年月予定日</t>
    <rPh sb="0" eb="2">
      <t>チャッコウ</t>
    </rPh>
    <rPh sb="2" eb="4">
      <t>ネンゲツ</t>
    </rPh>
    <rPh sb="4" eb="7">
      <t>ヨテイビ</t>
    </rPh>
    <phoneticPr fontId="1"/>
  </si>
  <si>
    <r>
      <t>MJ/m</t>
    </r>
    <r>
      <rPr>
        <vertAlign val="superscript"/>
        <sz val="12"/>
        <color theme="1"/>
        <rFont val="ＭＳ Ｐゴシック"/>
        <family val="3"/>
        <charset val="128"/>
        <scheme val="minor"/>
      </rPr>
      <t>3</t>
    </r>
    <r>
      <rPr>
        <vertAlign val="subscript"/>
        <sz val="12"/>
        <color theme="1"/>
        <rFont val="ＭＳ Ｐゴシック"/>
        <family val="3"/>
        <charset val="128"/>
        <scheme val="minor"/>
      </rPr>
      <t>N</t>
    </r>
    <phoneticPr fontId="1"/>
  </si>
  <si>
    <t>総合効率</t>
    <rPh sb="0" eb="2">
      <t>ソウゴウ</t>
    </rPh>
    <rPh sb="2" eb="4">
      <t>コウリツ</t>
    </rPh>
    <phoneticPr fontId="1"/>
  </si>
  <si>
    <t>第2号
その3-1</t>
    <rPh sb="0" eb="1">
      <t>ダイ</t>
    </rPh>
    <rPh sb="2" eb="3">
      <t>ゴウ</t>
    </rPh>
    <phoneticPr fontId="1"/>
  </si>
  <si>
    <t>燃料電池</t>
    <rPh sb="0" eb="4">
      <t>ネンリョウデンチ</t>
    </rPh>
    <phoneticPr fontId="1"/>
  </si>
  <si>
    <t>製造者（予定）</t>
    <rPh sb="0" eb="2">
      <t>セイゾウ</t>
    </rPh>
    <rPh sb="2" eb="3">
      <t>シャ</t>
    </rPh>
    <rPh sb="4" eb="6">
      <t>ヨテイ</t>
    </rPh>
    <phoneticPr fontId="1"/>
  </si>
  <si>
    <t>型式（予定）</t>
    <rPh sb="0" eb="2">
      <t>カタシキ</t>
    </rPh>
    <rPh sb="3" eb="5">
      <t>ヨテイ</t>
    </rPh>
    <phoneticPr fontId="1"/>
  </si>
  <si>
    <t>長さ</t>
    <rPh sb="0" eb="1">
      <t>ナガ</t>
    </rPh>
    <phoneticPr fontId="1"/>
  </si>
  <si>
    <t>幅</t>
    <rPh sb="0" eb="1">
      <t>ハバ</t>
    </rPh>
    <phoneticPr fontId="1"/>
  </si>
  <si>
    <t>高さ</t>
    <rPh sb="0" eb="1">
      <t>タカ</t>
    </rPh>
    <phoneticPr fontId="1"/>
  </si>
  <si>
    <t>m</t>
    <phoneticPr fontId="1"/>
  </si>
  <si>
    <t>t</t>
    <phoneticPr fontId="1"/>
  </si>
  <si>
    <t>機器重量</t>
    <rPh sb="0" eb="2">
      <t>キキ</t>
    </rPh>
    <rPh sb="2" eb="4">
      <t>ジュウリョウ</t>
    </rPh>
    <phoneticPr fontId="1"/>
  </si>
  <si>
    <t>助成金交付申請書</t>
  </si>
  <si>
    <t>円</t>
    <rPh sb="0" eb="1">
      <t>エン</t>
    </rPh>
    <phoneticPr fontId="3"/>
  </si>
  <si>
    <t>第１号様式（第８条関係)</t>
    <phoneticPr fontId="3"/>
  </si>
  <si>
    <r>
      <rPr>
        <sz val="11"/>
        <color indexed="8"/>
        <rFont val="ＭＳ Ｐゴシック"/>
        <family val="3"/>
        <charset val="128"/>
        <scheme val="minor"/>
      </rPr>
      <t>月</t>
    </r>
    <rPh sb="0" eb="1">
      <t>ツキ</t>
    </rPh>
    <phoneticPr fontId="3"/>
  </si>
  <si>
    <r>
      <rPr>
        <sz val="11"/>
        <color indexed="8"/>
        <rFont val="ＭＳ Ｐゴシック"/>
        <family val="3"/>
        <charset val="128"/>
        <scheme val="minor"/>
      </rPr>
      <t>日</t>
    </r>
    <rPh sb="0" eb="1">
      <t>ヒ</t>
    </rPh>
    <phoneticPr fontId="3"/>
  </si>
  <si>
    <r>
      <rPr>
        <sz val="11"/>
        <color indexed="8"/>
        <rFont val="ＭＳ Ｐゴシック"/>
        <family val="3"/>
        <charset val="128"/>
        <scheme val="minor"/>
      </rPr>
      <t>（助成対象事業者）</t>
    </r>
  </si>
  <si>
    <r>
      <rPr>
        <sz val="11"/>
        <color indexed="8"/>
        <rFont val="ＭＳ Ｐゴシック"/>
        <family val="3"/>
        <charset val="128"/>
        <scheme val="minor"/>
      </rPr>
      <t>住　所</t>
    </r>
  </si>
  <si>
    <r>
      <rPr>
        <sz val="11"/>
        <color indexed="8"/>
        <rFont val="ＭＳ Ｐゴシック"/>
        <family val="3"/>
        <charset val="128"/>
        <scheme val="minor"/>
      </rPr>
      <t>氏　名</t>
    </r>
    <phoneticPr fontId="3"/>
  </si>
  <si>
    <r>
      <rPr>
        <sz val="11"/>
        <color indexed="8"/>
        <rFont val="ＭＳ Ｐゴシック"/>
        <family val="3"/>
        <charset val="128"/>
        <scheme val="minor"/>
      </rPr>
      <t>事業の名称</t>
    </r>
  </si>
  <si>
    <r>
      <rPr>
        <sz val="11"/>
        <color indexed="8"/>
        <rFont val="ＭＳ Ｐゴシック"/>
        <family val="3"/>
        <charset val="128"/>
        <scheme val="minor"/>
      </rPr>
      <t>事業所の名称</t>
    </r>
  </si>
  <si>
    <r>
      <rPr>
        <sz val="11"/>
        <color indexed="8"/>
        <rFont val="ＭＳ Ｐゴシック"/>
        <family val="3"/>
        <charset val="128"/>
        <scheme val="minor"/>
      </rPr>
      <t>事業所の所在地</t>
    </r>
    <phoneticPr fontId="3"/>
  </si>
  <si>
    <r>
      <t>(</t>
    </r>
    <r>
      <rPr>
        <sz val="8"/>
        <color indexed="8"/>
        <rFont val="ＭＳ Ｐゴシック"/>
        <family val="3"/>
        <charset val="128"/>
        <scheme val="minor"/>
      </rPr>
      <t>税込)</t>
    </r>
    <rPh sb="1" eb="3">
      <t>ゼイコミ</t>
    </rPh>
    <phoneticPr fontId="1"/>
  </si>
  <si>
    <r>
      <rPr>
        <sz val="11"/>
        <color indexed="8"/>
        <rFont val="ＭＳ Ｐゴシック"/>
        <family val="3"/>
        <charset val="128"/>
        <scheme val="minor"/>
      </rPr>
      <t>助成金交付申請額</t>
    </r>
  </si>
  <si>
    <r>
      <t xml:space="preserve">(2) </t>
    </r>
    <r>
      <rPr>
        <sz val="11"/>
        <color indexed="8"/>
        <rFont val="ＭＳ Ｐゴシック"/>
        <family val="3"/>
        <charset val="128"/>
        <scheme val="minor"/>
      </rPr>
      <t>助成対象経費</t>
    </r>
  </si>
  <si>
    <r>
      <t>(</t>
    </r>
    <r>
      <rPr>
        <sz val="8"/>
        <color indexed="8"/>
        <rFont val="ＭＳ Ｐゴシック"/>
        <family val="3"/>
        <charset val="128"/>
        <scheme val="minor"/>
      </rPr>
      <t>税別)</t>
    </r>
    <rPh sb="2" eb="3">
      <t>ベツ</t>
    </rPh>
    <phoneticPr fontId="1"/>
  </si>
  <si>
    <r>
      <t xml:space="preserve">(3) </t>
    </r>
    <r>
      <rPr>
        <sz val="11"/>
        <color indexed="8"/>
        <rFont val="ＭＳ Ｐゴシック"/>
        <family val="3"/>
        <charset val="128"/>
        <scheme val="minor"/>
      </rPr>
      <t>助成金交付申請額</t>
    </r>
  </si>
  <si>
    <r>
      <rPr>
        <sz val="11"/>
        <color indexed="8"/>
        <rFont val="ＭＳ Ｐゴシック"/>
        <family val="3"/>
        <charset val="128"/>
        <scheme val="minor"/>
      </rPr>
      <t xml:space="preserve">会社名 </t>
    </r>
    <rPh sb="0" eb="2">
      <t>カイシャ</t>
    </rPh>
    <rPh sb="2" eb="3">
      <t>ナ</t>
    </rPh>
    <phoneticPr fontId="3"/>
  </si>
  <si>
    <r>
      <rPr>
        <sz val="11"/>
        <color indexed="8"/>
        <rFont val="ＭＳ Ｐゴシック"/>
        <family val="3"/>
        <charset val="128"/>
        <scheme val="minor"/>
      </rPr>
      <t>部課名</t>
    </r>
    <rPh sb="0" eb="2">
      <t>ブカ</t>
    </rPh>
    <rPh sb="2" eb="3">
      <t>ナ</t>
    </rPh>
    <phoneticPr fontId="3"/>
  </si>
  <si>
    <r>
      <rPr>
        <sz val="11"/>
        <color indexed="8"/>
        <rFont val="ＭＳ Ｐゴシック"/>
        <family val="3"/>
        <charset val="128"/>
        <scheme val="minor"/>
      </rPr>
      <t>担当者氏名</t>
    </r>
    <rPh sb="0" eb="3">
      <t>タントウシャ</t>
    </rPh>
    <rPh sb="3" eb="5">
      <t>シメイ</t>
    </rPh>
    <phoneticPr fontId="3"/>
  </si>
  <si>
    <r>
      <rPr>
        <sz val="11"/>
        <color indexed="8"/>
        <rFont val="ＭＳ Ｐゴシック"/>
        <family val="3"/>
        <charset val="128"/>
        <scheme val="minor"/>
      </rPr>
      <t>（電話番号</t>
    </r>
    <phoneticPr fontId="3"/>
  </si>
  <si>
    <r>
      <rPr>
        <sz val="11"/>
        <color indexed="8"/>
        <rFont val="ＭＳ Ｐゴシック"/>
        <family val="3"/>
        <charset val="128"/>
        <scheme val="minor"/>
      </rPr>
      <t>）</t>
    </r>
  </si>
  <si>
    <r>
      <rPr>
        <sz val="11"/>
        <color indexed="8"/>
        <rFont val="ＭＳ Ｐゴシック"/>
        <family val="3"/>
        <charset val="128"/>
        <scheme val="minor"/>
      </rPr>
      <t>（携帯電話</t>
    </r>
    <phoneticPr fontId="3"/>
  </si>
  <si>
    <r>
      <rPr>
        <sz val="11"/>
        <color indexed="8"/>
        <rFont val="ＭＳ Ｐゴシック"/>
        <family val="3"/>
        <charset val="128"/>
        <scheme val="minor"/>
      </rPr>
      <t xml:space="preserve">※受付欄 </t>
    </r>
  </si>
  <si>
    <t>第1号様式：別紙</t>
    <rPh sb="0" eb="1">
      <t>ダイ</t>
    </rPh>
    <rPh sb="2" eb="3">
      <t>ゴウ</t>
    </rPh>
    <rPh sb="3" eb="5">
      <t>ヨウシキ</t>
    </rPh>
    <rPh sb="6" eb="8">
      <t>ベッシ</t>
    </rPh>
    <phoneticPr fontId="1"/>
  </si>
  <si>
    <t>助成金交付申請内訳書 (1/2)</t>
    <rPh sb="0" eb="2">
      <t>ジョセイ</t>
    </rPh>
    <rPh sb="2" eb="3">
      <t>キン</t>
    </rPh>
    <rPh sb="3" eb="5">
      <t>コウフ</t>
    </rPh>
    <rPh sb="5" eb="7">
      <t>シンセイ</t>
    </rPh>
    <rPh sb="7" eb="10">
      <t>ウチワケショ</t>
    </rPh>
    <phoneticPr fontId="1"/>
  </si>
  <si>
    <t>助成金交付申請内訳書 (2/2)</t>
    <rPh sb="0" eb="2">
      <t>ジョセイ</t>
    </rPh>
    <rPh sb="2" eb="3">
      <t>キン</t>
    </rPh>
    <rPh sb="3" eb="5">
      <t>コウフ</t>
    </rPh>
    <rPh sb="5" eb="7">
      <t>シンセイ</t>
    </rPh>
    <rPh sb="7" eb="10">
      <t>ウチワケショ</t>
    </rPh>
    <phoneticPr fontId="1"/>
  </si>
  <si>
    <t>推定総工事金額</t>
    <rPh sb="0" eb="2">
      <t>スイテイ</t>
    </rPh>
    <rPh sb="2" eb="3">
      <t>ソウ</t>
    </rPh>
    <rPh sb="3" eb="5">
      <t>コウジ</t>
    </rPh>
    <rPh sb="5" eb="7">
      <t>キンガク</t>
    </rPh>
    <phoneticPr fontId="1"/>
  </si>
  <si>
    <t>第2号様式　その1</t>
    <phoneticPr fontId="3"/>
  </si>
  <si>
    <t>1. 事業の概要</t>
    <phoneticPr fontId="3"/>
  </si>
  <si>
    <r>
      <rPr>
        <sz val="11"/>
        <color indexed="8"/>
        <rFont val="ＭＳ Ｐゴシック"/>
        <family val="3"/>
        <charset val="128"/>
        <scheme val="minor"/>
      </rPr>
      <t>（1)</t>
    </r>
    <phoneticPr fontId="3"/>
  </si>
  <si>
    <r>
      <rPr>
        <sz val="11"/>
        <color indexed="8"/>
        <rFont val="ＭＳ Ｐゴシック"/>
        <family val="3"/>
        <charset val="128"/>
        <scheme val="minor"/>
      </rPr>
      <t>事業の名称</t>
    </r>
    <phoneticPr fontId="3"/>
  </si>
  <si>
    <r>
      <rPr>
        <sz val="11"/>
        <color indexed="8"/>
        <rFont val="ＭＳ Ｐゴシック"/>
        <family val="3"/>
        <charset val="128"/>
        <scheme val="minor"/>
      </rPr>
      <t>（2)</t>
    </r>
    <phoneticPr fontId="3"/>
  </si>
  <si>
    <r>
      <rPr>
        <sz val="11"/>
        <color indexed="8"/>
        <rFont val="ＭＳ Ｐゴシック"/>
        <family val="3"/>
        <charset val="128"/>
        <scheme val="minor"/>
      </rPr>
      <t>事業所の名称</t>
    </r>
    <r>
      <rPr>
        <vertAlign val="superscript"/>
        <sz val="11"/>
        <color indexed="8"/>
        <rFont val="ＭＳ Ｐゴシック"/>
        <family val="3"/>
        <charset val="128"/>
        <scheme val="minor"/>
      </rPr>
      <t>※</t>
    </r>
    <phoneticPr fontId="3"/>
  </si>
  <si>
    <r>
      <rPr>
        <sz val="11"/>
        <color indexed="8"/>
        <rFont val="ＭＳ Ｐゴシック"/>
        <family val="3"/>
        <charset val="128"/>
        <scheme val="minor"/>
      </rPr>
      <t>（3)</t>
    </r>
    <phoneticPr fontId="3"/>
  </si>
  <si>
    <r>
      <t>事業所の所在地</t>
    </r>
    <r>
      <rPr>
        <vertAlign val="superscript"/>
        <sz val="10.5"/>
        <color indexed="8"/>
        <rFont val="ＭＳ Ｐゴシック"/>
        <family val="3"/>
        <charset val="128"/>
        <scheme val="minor"/>
      </rPr>
      <t>※</t>
    </r>
    <phoneticPr fontId="3"/>
  </si>
  <si>
    <r>
      <rPr>
        <sz val="11"/>
        <color indexed="8"/>
        <rFont val="ＭＳ Ｐゴシック"/>
        <family val="3"/>
        <charset val="128"/>
        <scheme val="minor"/>
      </rPr>
      <t>（4)</t>
    </r>
    <phoneticPr fontId="3"/>
  </si>
  <si>
    <t>概要</t>
  </si>
  <si>
    <r>
      <rPr>
        <sz val="9"/>
        <color indexed="8"/>
        <rFont val="ＭＳ Ｐゴシック"/>
        <family val="3"/>
        <charset val="128"/>
        <scheme val="minor"/>
      </rPr>
      <t xml:space="preserve">※
</t>
    </r>
    <phoneticPr fontId="3"/>
  </si>
  <si>
    <r>
      <t xml:space="preserve">2. </t>
    </r>
    <r>
      <rPr>
        <sz val="11"/>
        <color indexed="8"/>
        <rFont val="ＭＳ Ｐゴシック"/>
        <family val="3"/>
        <charset val="128"/>
        <scheme val="minor"/>
      </rPr>
      <t>事業者及び連絡先</t>
    </r>
    <phoneticPr fontId="3"/>
  </si>
  <si>
    <r>
      <t>(1)</t>
    </r>
    <r>
      <rPr>
        <sz val="11"/>
        <color indexed="8"/>
        <rFont val="ＭＳ Ｐゴシック"/>
        <family val="3"/>
        <charset val="128"/>
        <scheme val="minor"/>
      </rPr>
      <t>　本事業における総括的連絡先</t>
    </r>
    <phoneticPr fontId="3"/>
  </si>
  <si>
    <t>注）事業全般の内容について、総括的対応が可能であるとともに、申請者に係る公社からの
　　指示に対して、 一元的な窓口を担う連絡先を記載すること。</t>
    <phoneticPr fontId="3"/>
  </si>
  <si>
    <r>
      <t xml:space="preserve"> </t>
    </r>
    <r>
      <rPr>
        <sz val="11"/>
        <color indexed="8"/>
        <rFont val="ＭＳ Ｐゴシック"/>
        <family val="3"/>
        <charset val="128"/>
        <scheme val="minor"/>
      </rPr>
      <t>会社所在地</t>
    </r>
    <phoneticPr fontId="3"/>
  </si>
  <si>
    <r>
      <t xml:space="preserve"> </t>
    </r>
    <r>
      <rPr>
        <sz val="11"/>
        <color indexed="8"/>
        <rFont val="ＭＳ Ｐゴシック"/>
        <family val="3"/>
        <charset val="128"/>
        <scheme val="minor"/>
      </rPr>
      <t>代表者役職名と氏名</t>
    </r>
    <rPh sb="4" eb="7">
      <t>ヤクショクメイ</t>
    </rPh>
    <phoneticPr fontId="3"/>
  </si>
  <si>
    <r>
      <t xml:space="preserve"> </t>
    </r>
    <r>
      <rPr>
        <sz val="11"/>
        <color indexed="8"/>
        <rFont val="ＭＳ Ｐゴシック"/>
        <family val="3"/>
        <charset val="128"/>
        <scheme val="minor"/>
      </rPr>
      <t>窓口担当者氏名</t>
    </r>
    <phoneticPr fontId="3"/>
  </si>
  <si>
    <r>
      <t xml:space="preserve"> </t>
    </r>
    <r>
      <rPr>
        <sz val="11"/>
        <color indexed="8"/>
        <rFont val="ＭＳ Ｐゴシック"/>
        <family val="3"/>
        <charset val="128"/>
        <scheme val="minor"/>
      </rPr>
      <t>連絡先</t>
    </r>
    <rPh sb="1" eb="4">
      <t>レンラクサキ</t>
    </rPh>
    <phoneticPr fontId="3"/>
  </si>
  <si>
    <r>
      <rPr>
        <sz val="11"/>
        <color indexed="8"/>
        <rFont val="ＭＳ Ｐゴシック"/>
        <family val="3"/>
        <charset val="128"/>
        <scheme val="minor"/>
      </rPr>
      <t>電話番号</t>
    </r>
    <rPh sb="0" eb="1">
      <t>デン</t>
    </rPh>
    <rPh sb="1" eb="2">
      <t>ハナシ</t>
    </rPh>
    <rPh sb="2" eb="3">
      <t>バン</t>
    </rPh>
    <rPh sb="3" eb="4">
      <t>ゴウ</t>
    </rPh>
    <phoneticPr fontId="3"/>
  </si>
  <si>
    <t>携帯電話</t>
    <rPh sb="0" eb="1">
      <t>ケイ</t>
    </rPh>
    <rPh sb="1" eb="2">
      <t>オビ</t>
    </rPh>
    <rPh sb="2" eb="3">
      <t>デン</t>
    </rPh>
    <rPh sb="3" eb="4">
      <t>ハナシ</t>
    </rPh>
    <phoneticPr fontId="3"/>
  </si>
  <si>
    <r>
      <t>FAX</t>
    </r>
    <r>
      <rPr>
        <sz val="11"/>
        <color indexed="8"/>
        <rFont val="ＭＳ Ｐゴシック"/>
        <family val="3"/>
        <charset val="128"/>
        <scheme val="minor"/>
      </rPr>
      <t>番号</t>
    </r>
    <rPh sb="3" eb="5">
      <t>バンゴウ</t>
    </rPh>
    <phoneticPr fontId="1"/>
  </si>
  <si>
    <r>
      <t>E-mail</t>
    </r>
    <r>
      <rPr>
        <sz val="11"/>
        <color indexed="8"/>
        <rFont val="ＭＳ Ｐゴシック"/>
        <family val="3"/>
        <charset val="128"/>
        <scheme val="minor"/>
      </rPr>
      <t>アドレス</t>
    </r>
    <phoneticPr fontId="1"/>
  </si>
  <si>
    <t>第2号様式　その2</t>
    <phoneticPr fontId="3"/>
  </si>
  <si>
    <r>
      <t xml:space="preserve"> </t>
    </r>
    <r>
      <rPr>
        <sz val="11"/>
        <color indexed="8"/>
        <rFont val="ＭＳ Ｐゴシック"/>
        <family val="3"/>
        <charset val="128"/>
        <scheme val="minor"/>
      </rPr>
      <t>会社名</t>
    </r>
    <phoneticPr fontId="3"/>
  </si>
  <si>
    <r>
      <t xml:space="preserve"> </t>
    </r>
    <r>
      <rPr>
        <sz val="11"/>
        <color indexed="8"/>
        <rFont val="ＭＳ Ｐゴシック"/>
        <family val="3"/>
        <charset val="128"/>
        <scheme val="minor"/>
      </rPr>
      <t>会社所在地</t>
    </r>
    <phoneticPr fontId="3"/>
  </si>
  <si>
    <r>
      <t xml:space="preserve"> </t>
    </r>
    <r>
      <rPr>
        <sz val="11"/>
        <color indexed="8"/>
        <rFont val="ＭＳ Ｐゴシック"/>
        <family val="3"/>
        <charset val="128"/>
        <scheme val="minor"/>
      </rPr>
      <t>代表者氏名</t>
    </r>
    <phoneticPr fontId="3"/>
  </si>
  <si>
    <r>
      <t xml:space="preserve"> </t>
    </r>
    <r>
      <rPr>
        <sz val="11"/>
        <color indexed="8"/>
        <rFont val="ＭＳ Ｐゴシック"/>
        <family val="3"/>
        <charset val="128"/>
        <scheme val="minor"/>
      </rPr>
      <t>担当者氏名</t>
    </r>
    <phoneticPr fontId="3"/>
  </si>
  <si>
    <r>
      <t xml:space="preserve"> </t>
    </r>
    <r>
      <rPr>
        <sz val="11"/>
        <color indexed="8"/>
        <rFont val="ＭＳ Ｐゴシック"/>
        <family val="3"/>
        <charset val="128"/>
        <scheme val="minor"/>
      </rPr>
      <t>電話番号</t>
    </r>
    <phoneticPr fontId="3"/>
  </si>
  <si>
    <r>
      <t xml:space="preserve"> E-mail</t>
    </r>
    <r>
      <rPr>
        <sz val="11"/>
        <color indexed="8"/>
        <rFont val="ＭＳ Ｐゴシック"/>
        <family val="3"/>
        <charset val="128"/>
        <scheme val="minor"/>
      </rPr>
      <t>アドレス</t>
    </r>
    <phoneticPr fontId="3"/>
  </si>
  <si>
    <r>
      <rPr>
        <sz val="11"/>
        <color indexed="8"/>
        <rFont val="ＭＳ Ｐゴシック"/>
        <family val="3"/>
        <charset val="128"/>
        <scheme val="minor"/>
      </rPr>
      <t>（3）</t>
    </r>
    <phoneticPr fontId="3"/>
  </si>
  <si>
    <r>
      <rPr>
        <sz val="9"/>
        <color indexed="8"/>
        <rFont val="ＭＳ Ｐゴシック"/>
        <family val="3"/>
        <charset val="128"/>
        <scheme val="minor"/>
      </rPr>
      <t>添付書類：</t>
    </r>
    <phoneticPr fontId="3"/>
  </si>
  <si>
    <r>
      <t>ESCO</t>
    </r>
    <r>
      <rPr>
        <sz val="11"/>
        <color indexed="8"/>
        <rFont val="ＭＳ Ｐゴシック"/>
        <family val="3"/>
        <charset val="128"/>
        <scheme val="minor"/>
      </rPr>
      <t>事業者</t>
    </r>
    <rPh sb="4" eb="7">
      <t>ジギョウシャ</t>
    </rPh>
    <phoneticPr fontId="1"/>
  </si>
  <si>
    <t>第2号様式　その3-1</t>
    <phoneticPr fontId="3"/>
  </si>
  <si>
    <r>
      <t xml:space="preserve">3. </t>
    </r>
    <r>
      <rPr>
        <sz val="11"/>
        <color indexed="8"/>
        <rFont val="ＭＳ Ｐゴシック"/>
        <family val="3"/>
        <charset val="128"/>
        <scheme val="minor"/>
      </rPr>
      <t>実施計画</t>
    </r>
    <phoneticPr fontId="3"/>
  </si>
  <si>
    <t>事業費</t>
    <phoneticPr fontId="3"/>
  </si>
  <si>
    <t xml:space="preserve"> 助成事業に要する経費（税込）</t>
    <rPh sb="12" eb="14">
      <t>ゼイコミ</t>
    </rPh>
    <phoneticPr fontId="3"/>
  </si>
  <si>
    <t>千円</t>
  </si>
  <si>
    <t xml:space="preserve"> 助成対象経費</t>
    <phoneticPr fontId="3"/>
  </si>
  <si>
    <r>
      <t xml:space="preserve"> 助成金交付申請額</t>
    </r>
    <r>
      <rPr>
        <vertAlign val="superscript"/>
        <sz val="11"/>
        <color indexed="8"/>
        <rFont val="ＭＳ 明朝"/>
        <family val="1"/>
        <charset val="128"/>
      </rPr>
      <t/>
    </r>
    <phoneticPr fontId="3"/>
  </si>
  <si>
    <r>
      <t>m</t>
    </r>
    <r>
      <rPr>
        <vertAlign val="superscript"/>
        <sz val="11"/>
        <color indexed="8"/>
        <rFont val="ＭＳ Ｐゴシック"/>
        <family val="3"/>
        <charset val="128"/>
        <scheme val="minor"/>
      </rPr>
      <t>3</t>
    </r>
    <r>
      <rPr>
        <vertAlign val="subscript"/>
        <sz val="11"/>
        <color indexed="8"/>
        <rFont val="ＭＳ Ｐゴシック"/>
        <family val="3"/>
        <charset val="128"/>
        <scheme val="minor"/>
      </rPr>
      <t>N</t>
    </r>
    <r>
      <rPr>
        <sz val="11"/>
        <color indexed="8"/>
        <rFont val="ＭＳ Ｐゴシック"/>
        <family val="3"/>
        <charset val="128"/>
        <scheme val="minor"/>
      </rPr>
      <t>/h</t>
    </r>
    <phoneticPr fontId="1"/>
  </si>
  <si>
    <t>燃料の種類</t>
    <rPh sb="0" eb="2">
      <t>ネンリョウ</t>
    </rPh>
    <rPh sb="3" eb="5">
      <t>シュルイ</t>
    </rPh>
    <phoneticPr fontId="3"/>
  </si>
  <si>
    <t>発電効率</t>
    <rPh sb="0" eb="2">
      <t>ハツデン</t>
    </rPh>
    <rPh sb="2" eb="4">
      <t>コウリツ</t>
    </rPh>
    <phoneticPr fontId="3"/>
  </si>
  <si>
    <t>総合効率</t>
    <rPh sb="0" eb="2">
      <t>ソウゴウ</t>
    </rPh>
    <rPh sb="2" eb="4">
      <t>コウリツ</t>
    </rPh>
    <phoneticPr fontId="3"/>
  </si>
  <si>
    <t xml:space="preserve"> 備考</t>
    <phoneticPr fontId="3"/>
  </si>
  <si>
    <r>
      <t>MWh/</t>
    </r>
    <r>
      <rPr>
        <sz val="11"/>
        <color indexed="8"/>
        <rFont val="ＭＳ Ｐゴシック"/>
        <family val="3"/>
        <charset val="128"/>
        <scheme val="minor"/>
      </rPr>
      <t>年</t>
    </r>
    <rPh sb="4" eb="5">
      <t>ネン</t>
    </rPh>
    <phoneticPr fontId="1"/>
  </si>
  <si>
    <r>
      <rPr>
        <sz val="11"/>
        <color indexed="8"/>
        <rFont val="ＭＳ Ｐゴシック"/>
        <family val="3"/>
        <charset val="128"/>
        <scheme val="minor"/>
      </rPr>
      <t>－</t>
    </r>
    <phoneticPr fontId="1"/>
  </si>
  <si>
    <t>第2号様式　その3-2</t>
    <phoneticPr fontId="3"/>
  </si>
  <si>
    <r>
      <t xml:space="preserve">(3) </t>
    </r>
    <r>
      <rPr>
        <sz val="11"/>
        <color indexed="8"/>
        <rFont val="ＭＳ Ｐゴシック"/>
        <family val="3"/>
        <charset val="128"/>
        <scheme val="minor"/>
      </rPr>
      <t>燃料電池の仕様概要</t>
    </r>
    <rPh sb="4" eb="6">
      <t>ネンリョウ</t>
    </rPh>
    <rPh sb="6" eb="8">
      <t>デンチ</t>
    </rPh>
    <rPh sb="9" eb="11">
      <t>シヨウ</t>
    </rPh>
    <rPh sb="11" eb="13">
      <t>ガイヨウ</t>
    </rPh>
    <phoneticPr fontId="1"/>
  </si>
  <si>
    <t>製造メーカー名（製造者）</t>
    <rPh sb="0" eb="2">
      <t>セイゾウ</t>
    </rPh>
    <rPh sb="6" eb="7">
      <t>ナ</t>
    </rPh>
    <rPh sb="8" eb="11">
      <t>セイゾウシャ</t>
    </rPh>
    <phoneticPr fontId="3"/>
  </si>
  <si>
    <t>型式</t>
    <rPh sb="0" eb="2">
      <t>カタシキ</t>
    </rPh>
    <phoneticPr fontId="3"/>
  </si>
  <si>
    <t>供給能力</t>
    <rPh sb="0" eb="2">
      <t>キョウキュウ</t>
    </rPh>
    <rPh sb="2" eb="4">
      <t>ノウリョク</t>
    </rPh>
    <phoneticPr fontId="1"/>
  </si>
  <si>
    <t>最大供給電力</t>
    <rPh sb="0" eb="2">
      <t>サイダイ</t>
    </rPh>
    <rPh sb="2" eb="4">
      <t>キョウキュウ</t>
    </rPh>
    <rPh sb="4" eb="6">
      <t>デンリョク</t>
    </rPh>
    <phoneticPr fontId="1"/>
  </si>
  <si>
    <r>
      <rPr>
        <sz val="11"/>
        <color indexed="8"/>
        <rFont val="ＭＳ Ｐゴシック"/>
        <family val="3"/>
        <charset val="128"/>
        <scheme val="minor"/>
      </rPr>
      <t>－</t>
    </r>
    <phoneticPr fontId="1"/>
  </si>
  <si>
    <t>－</t>
    <phoneticPr fontId="1"/>
  </si>
  <si>
    <r>
      <t>ESCO</t>
    </r>
    <r>
      <rPr>
        <sz val="11"/>
        <color indexed="8"/>
        <rFont val="ＭＳ Ｐゴシック"/>
        <family val="3"/>
        <charset val="128"/>
        <scheme val="minor"/>
      </rPr>
      <t>事業者の名称</t>
    </r>
    <rPh sb="4" eb="7">
      <t>ジギョウシャ</t>
    </rPh>
    <rPh sb="8" eb="10">
      <t>メイショウ</t>
    </rPh>
    <phoneticPr fontId="1"/>
  </si>
  <si>
    <r>
      <t>ESCO</t>
    </r>
    <r>
      <rPr>
        <sz val="11"/>
        <color indexed="8"/>
        <rFont val="ＭＳ Ｐゴシック"/>
        <family val="3"/>
        <charset val="128"/>
        <scheme val="minor"/>
      </rPr>
      <t>契約種別</t>
    </r>
    <rPh sb="4" eb="6">
      <t>ケイヤク</t>
    </rPh>
    <rPh sb="6" eb="8">
      <t>シュベツ</t>
    </rPh>
    <phoneticPr fontId="1"/>
  </si>
  <si>
    <r>
      <t>ESCO</t>
    </r>
    <r>
      <rPr>
        <sz val="11"/>
        <color indexed="8"/>
        <rFont val="ＭＳ Ｐゴシック"/>
        <family val="3"/>
        <charset val="128"/>
        <scheme val="minor"/>
      </rPr>
      <t>契約期間</t>
    </r>
    <rPh sb="4" eb="6">
      <t>ケイヤク</t>
    </rPh>
    <rPh sb="6" eb="8">
      <t>キカン</t>
    </rPh>
    <phoneticPr fontId="1"/>
  </si>
  <si>
    <t>第2号様式　その4</t>
    <phoneticPr fontId="3"/>
  </si>
  <si>
    <r>
      <t xml:space="preserve">4. </t>
    </r>
    <r>
      <rPr>
        <sz val="11"/>
        <color indexed="8"/>
        <rFont val="ＭＳ Ｐゴシック"/>
        <family val="3"/>
        <charset val="128"/>
        <scheme val="minor"/>
      </rPr>
      <t>詳細工程及び資金調達計画</t>
    </r>
    <phoneticPr fontId="3"/>
  </si>
  <si>
    <r>
      <rPr>
        <sz val="9"/>
        <color indexed="8"/>
        <rFont val="ＭＳ Ｐゴシック"/>
        <family val="3"/>
        <charset val="128"/>
        <scheme val="minor"/>
      </rPr>
      <t>注）交付決定日を想定して以下の予定日等を計画すること。</t>
    </r>
  </si>
  <si>
    <r>
      <t>4.1</t>
    </r>
    <r>
      <rPr>
        <sz val="11"/>
        <color indexed="8"/>
        <rFont val="ＭＳ Ｐゴシック"/>
        <family val="3"/>
        <charset val="128"/>
        <scheme val="minor"/>
      </rPr>
      <t xml:space="preserve">　助成金事業の事業開始日 （工事契約予定日） </t>
    </r>
    <rPh sb="19" eb="21">
      <t>ケイヤク</t>
    </rPh>
    <phoneticPr fontId="3"/>
  </si>
  <si>
    <r>
      <t>4.2</t>
    </r>
    <r>
      <rPr>
        <sz val="11"/>
        <color indexed="8"/>
        <rFont val="ＭＳ Ｐゴシック"/>
        <family val="3"/>
        <charset val="128"/>
        <scheme val="minor"/>
      </rPr>
      <t>　助成金事業の完了予定日</t>
    </r>
    <phoneticPr fontId="1"/>
  </si>
  <si>
    <r>
      <t>4.3</t>
    </r>
    <r>
      <rPr>
        <sz val="11"/>
        <color indexed="8"/>
        <rFont val="ＭＳ Ｐゴシック"/>
        <family val="3"/>
        <charset val="128"/>
        <scheme val="minor"/>
      </rPr>
      <t>　助成金事業の工事日数（土日祝日を含む）</t>
    </r>
    <rPh sb="15" eb="17">
      <t>ドニチ</t>
    </rPh>
    <rPh sb="17" eb="19">
      <t>シュクジツ</t>
    </rPh>
    <rPh sb="20" eb="21">
      <t>フク</t>
    </rPh>
    <phoneticPr fontId="3"/>
  </si>
  <si>
    <r>
      <t>4.4</t>
    </r>
    <r>
      <rPr>
        <sz val="11"/>
        <color indexed="8"/>
        <rFont val="ＭＳ Ｐゴシック"/>
        <family val="3"/>
        <charset val="128"/>
        <scheme val="minor"/>
      </rPr>
      <t>　助成金事業工程表（詳細は別紙3参照）</t>
    </r>
    <phoneticPr fontId="1"/>
  </si>
  <si>
    <r>
      <t>4.5</t>
    </r>
    <r>
      <rPr>
        <sz val="11"/>
        <color indexed="8"/>
        <rFont val="ＭＳ Ｐゴシック"/>
        <family val="3"/>
        <charset val="128"/>
        <scheme val="minor"/>
      </rPr>
      <t>　資金調達計画</t>
    </r>
    <phoneticPr fontId="1"/>
  </si>
  <si>
    <t>調 達 先</t>
    <phoneticPr fontId="3"/>
  </si>
  <si>
    <t>調達金額（千円）</t>
    <rPh sb="5" eb="7">
      <t>センエン</t>
    </rPh>
    <phoneticPr fontId="3"/>
  </si>
  <si>
    <t>備 考</t>
    <phoneticPr fontId="3"/>
  </si>
  <si>
    <t>自己資金</t>
  </si>
  <si>
    <t>借入金</t>
  </si>
  <si>
    <t>ESCO事業者（シェアード契約の場合は記載）</t>
    <phoneticPr fontId="3"/>
  </si>
  <si>
    <t>リース事業者（リース・割賦の場合は記載）</t>
    <rPh sb="11" eb="13">
      <t>カップ</t>
    </rPh>
    <phoneticPr fontId="3"/>
  </si>
  <si>
    <t>合　　　　計</t>
  </si>
  <si>
    <t>注）上記調達金額合計は、第1号様式の (1)助成事業に要する経費の金額と合致させること。</t>
  </si>
  <si>
    <t>実施上問題となる事項があれば、その内容と解決の見通しを記載すること。</t>
  </si>
  <si>
    <t>第2号様式　その5</t>
    <phoneticPr fontId="3"/>
  </si>
  <si>
    <t xml:space="preserve">注） </t>
    <phoneticPr fontId="3"/>
  </si>
  <si>
    <r>
      <rPr>
        <sz val="11"/>
        <color indexed="8"/>
        <rFont val="ＭＳ Ｐゴシック"/>
        <family val="3"/>
        <charset val="128"/>
        <scheme val="minor"/>
      </rPr>
      <t>５. 実施事業に関する事項</t>
    </r>
    <phoneticPr fontId="3"/>
  </si>
  <si>
    <r>
      <t xml:space="preserve">5.1 </t>
    </r>
    <r>
      <rPr>
        <sz val="11"/>
        <color indexed="8"/>
        <rFont val="ＭＳ Ｐゴシック"/>
        <family val="3"/>
        <charset val="128"/>
        <scheme val="minor"/>
      </rPr>
      <t>その他の補助金・助成金等との関係</t>
    </r>
    <phoneticPr fontId="1"/>
  </si>
  <si>
    <r>
      <rPr>
        <sz val="9"/>
        <color indexed="8"/>
        <rFont val="ＭＳ Ｐゴシック"/>
        <family val="3"/>
        <charset val="128"/>
        <scheme val="minor"/>
      </rPr>
      <t xml:space="preserve">注） </t>
    </r>
    <phoneticPr fontId="3"/>
  </si>
  <si>
    <r>
      <rPr>
        <sz val="9"/>
        <color indexed="8"/>
        <rFont val="ＭＳ Ｐゴシック"/>
        <family val="3"/>
        <charset val="128"/>
        <scheme val="minor"/>
      </rPr>
      <t>当該事業に直接あるいは間接に関係するものについて、必ず記入すること。（誤記載等が後に判明した場合、交付決定を取り消す場合もあります。）</t>
    </r>
    <phoneticPr fontId="3"/>
  </si>
  <si>
    <r>
      <rPr>
        <sz val="11"/>
        <color indexed="8"/>
        <rFont val="ＭＳ Ｐゴシック"/>
        <family val="3"/>
        <charset val="128"/>
        <scheme val="minor"/>
      </rPr>
      <t>本助成金以外に、他の機関から補助金等を受け、事業を実施する予定がありますか。</t>
    </r>
  </si>
  <si>
    <r>
      <t>現在、補助金又は助成金を受けることが決まっている場合に加え、</t>
    </r>
    <r>
      <rPr>
        <u/>
        <sz val="9"/>
        <color indexed="8"/>
        <rFont val="ＭＳ Ｐゴシック"/>
        <family val="3"/>
        <charset val="128"/>
        <scheme val="minor"/>
      </rPr>
      <t>申請中及び申請予定のものについても必ず記入すること。</t>
    </r>
    <phoneticPr fontId="3"/>
  </si>
  <si>
    <r>
      <t>1.</t>
    </r>
    <r>
      <rPr>
        <sz val="11"/>
        <color indexed="8"/>
        <rFont val="ＭＳ Ｐゴシック"/>
        <family val="3"/>
        <charset val="128"/>
        <scheme val="minor"/>
      </rPr>
      <t>実施する予定がある。</t>
    </r>
  </si>
  <si>
    <r>
      <t>2.</t>
    </r>
    <r>
      <rPr>
        <sz val="11"/>
        <color indexed="8"/>
        <rFont val="ＭＳ Ｐゴシック"/>
        <family val="3"/>
        <charset val="128"/>
        <scheme val="minor"/>
      </rPr>
      <t>実施する予定はない。</t>
    </r>
  </si>
  <si>
    <r>
      <rPr>
        <sz val="11"/>
        <color indexed="8"/>
        <rFont val="ＭＳ Ｐゴシック"/>
        <family val="3"/>
        <charset val="128"/>
        <scheme val="minor"/>
      </rPr>
      <t>（該当する番号を記入：　　</t>
    </r>
    <phoneticPr fontId="3"/>
  </si>
  <si>
    <r>
      <t xml:space="preserve">5.2 </t>
    </r>
    <r>
      <rPr>
        <sz val="11"/>
        <color indexed="8"/>
        <rFont val="ＭＳ Ｐゴシック"/>
        <family val="3"/>
        <charset val="128"/>
        <scheme val="minor"/>
      </rPr>
      <t>許認可・権利関係等事業実施の前提となる事項</t>
    </r>
    <phoneticPr fontId="1"/>
  </si>
  <si>
    <t xml:space="preserve">注） </t>
    <phoneticPr fontId="3"/>
  </si>
  <si>
    <t>事業実施に当たって許認可（届出）、権利使用（又は取得）の必要なものについて、その取得状況及び見通しを記載すること。</t>
    <phoneticPr fontId="3"/>
  </si>
  <si>
    <r>
      <t xml:space="preserve">5.3 </t>
    </r>
    <r>
      <rPr>
        <sz val="11"/>
        <color indexed="8"/>
        <rFont val="ＭＳ Ｐゴシック"/>
        <family val="3"/>
        <charset val="128"/>
        <scheme val="minor"/>
      </rPr>
      <t>その他実施上問題となる事項</t>
    </r>
    <phoneticPr fontId="1"/>
  </si>
  <si>
    <t>第2号様式：別紙1その1-1</t>
    <phoneticPr fontId="3"/>
  </si>
  <si>
    <t>助成対象事業者について</t>
    <phoneticPr fontId="3"/>
  </si>
  <si>
    <r>
      <t>1.</t>
    </r>
    <r>
      <rPr>
        <sz val="7"/>
        <color indexed="8"/>
        <rFont val="ＭＳ Ｐゴシック"/>
        <family val="3"/>
        <charset val="128"/>
        <scheme val="minor"/>
      </rPr>
      <t xml:space="preserve">    </t>
    </r>
    <r>
      <rPr>
        <sz val="10.5"/>
        <color indexed="8"/>
        <rFont val="ＭＳ Ｐゴシック"/>
        <family val="3"/>
        <charset val="128"/>
        <scheme val="minor"/>
      </rPr>
      <t>助成対象事業者に関する情報</t>
    </r>
  </si>
  <si>
    <r>
      <rPr>
        <b/>
        <u/>
        <sz val="11"/>
        <color indexed="8"/>
        <rFont val="ＭＳ Ｐゴシック"/>
        <family val="3"/>
        <charset val="128"/>
        <scheme val="minor"/>
      </rPr>
      <t>←ここに入力</t>
    </r>
    <rPh sb="4" eb="6">
      <t>ニュウリョク</t>
    </rPh>
    <phoneticPr fontId="3"/>
  </si>
  <si>
    <r>
      <rPr>
        <sz val="11"/>
        <color indexed="8"/>
        <rFont val="ＭＳ Ｐゴシック"/>
        <family val="3"/>
        <charset val="128"/>
        <scheme val="minor"/>
      </rPr>
      <t>自動表示</t>
    </r>
    <rPh sb="0" eb="2">
      <t>ジドウ</t>
    </rPh>
    <rPh sb="2" eb="4">
      <t>ヒョウジ</t>
    </rPh>
    <phoneticPr fontId="3"/>
  </si>
  <si>
    <t>※1 統計法（平成19年法律第53号）第28条第1項及び附則第3条の規定に基づき、法第2条第9項に規定する統計基準のこと。</t>
    <rPh sb="3" eb="6">
      <t>トウケイホウ</t>
    </rPh>
    <rPh sb="7" eb="9">
      <t>ヘイセイ</t>
    </rPh>
    <rPh sb="11" eb="12">
      <t>ネン</t>
    </rPh>
    <rPh sb="12" eb="14">
      <t>ホウリツ</t>
    </rPh>
    <rPh sb="14" eb="15">
      <t>ダイ</t>
    </rPh>
    <rPh sb="17" eb="18">
      <t>ゴウ</t>
    </rPh>
    <rPh sb="19" eb="20">
      <t>ダイ</t>
    </rPh>
    <rPh sb="22" eb="23">
      <t>ジョウ</t>
    </rPh>
    <rPh sb="23" eb="24">
      <t>ダイ</t>
    </rPh>
    <rPh sb="25" eb="26">
      <t>コウ</t>
    </rPh>
    <rPh sb="26" eb="27">
      <t>オヨ</t>
    </rPh>
    <rPh sb="28" eb="30">
      <t>フソク</t>
    </rPh>
    <rPh sb="30" eb="31">
      <t>ダイ</t>
    </rPh>
    <rPh sb="32" eb="33">
      <t>ジョウ</t>
    </rPh>
    <rPh sb="34" eb="36">
      <t>キテイ</t>
    </rPh>
    <rPh sb="37" eb="38">
      <t>モト</t>
    </rPh>
    <rPh sb="41" eb="42">
      <t>ホウ</t>
    </rPh>
    <rPh sb="42" eb="43">
      <t>ダイ</t>
    </rPh>
    <rPh sb="44" eb="45">
      <t>ジョウ</t>
    </rPh>
    <rPh sb="45" eb="46">
      <t>ダイ</t>
    </rPh>
    <rPh sb="47" eb="48">
      <t>コウ</t>
    </rPh>
    <rPh sb="49" eb="51">
      <t>キテイ</t>
    </rPh>
    <rPh sb="53" eb="55">
      <t>トウケイ</t>
    </rPh>
    <rPh sb="55" eb="57">
      <t>キジュン</t>
    </rPh>
    <phoneticPr fontId="1"/>
  </si>
  <si>
    <t>※2 業種は、売上高が最も大きな業種を記載すること。</t>
    <phoneticPr fontId="1"/>
  </si>
  <si>
    <t>※3 企業及び代表者の刑事上の処分などがある場合は、沿革又は略歴に記載すること。</t>
  </si>
  <si>
    <t>第2号様式：別紙1その1-2</t>
    <phoneticPr fontId="3"/>
  </si>
  <si>
    <t>第2号様式：別紙1その1-3</t>
    <phoneticPr fontId="3"/>
  </si>
  <si>
    <t>第2号様式：別紙1その2-1</t>
    <phoneticPr fontId="3"/>
  </si>
  <si>
    <t>2. 助成対象事業者の現況等</t>
    <phoneticPr fontId="3"/>
  </si>
  <si>
    <r>
      <rPr>
        <sz val="11"/>
        <color indexed="8"/>
        <rFont val="ＭＳ Ｐゴシック"/>
        <family val="3"/>
        <charset val="128"/>
        <scheme val="minor"/>
      </rPr>
      <t>　(1) 株主（出資者）構成</t>
    </r>
    <phoneticPr fontId="3"/>
  </si>
  <si>
    <t>株主（出資者）名</t>
    <phoneticPr fontId="3"/>
  </si>
  <si>
    <t>資本金</t>
    <phoneticPr fontId="3"/>
  </si>
  <si>
    <t>主たる事業</t>
    <phoneticPr fontId="3"/>
  </si>
  <si>
    <t>従業員数</t>
    <phoneticPr fontId="3"/>
  </si>
  <si>
    <t>所有株式数</t>
    <phoneticPr fontId="3"/>
  </si>
  <si>
    <t>出資</t>
    <phoneticPr fontId="3"/>
  </si>
  <si>
    <t>（業種）</t>
    <phoneticPr fontId="3"/>
  </si>
  <si>
    <t>（出資額）</t>
    <phoneticPr fontId="3"/>
  </si>
  <si>
    <t>比率</t>
  </si>
  <si>
    <t>人</t>
  </si>
  <si>
    <t>株</t>
  </si>
  <si>
    <t>千円）</t>
    <phoneticPr fontId="3"/>
  </si>
  <si>
    <t>注）個人が株主である場合は、以下の表にも記載すること。</t>
  </si>
  <si>
    <t>注）出資比率は、小数点2桁目を切り捨てた数値を記載すること。</t>
  </si>
  <si>
    <t>注）出資額が多い順に10位までの株主を記載すること。</t>
  </si>
  <si>
    <t>　(2) 直近の決算期に製品・商品・サービス等別売上高（主たるもの）</t>
    <phoneticPr fontId="1"/>
  </si>
  <si>
    <t>主な製品・商品・サービス等の売上高</t>
    <phoneticPr fontId="3"/>
  </si>
  <si>
    <t>金額</t>
    <phoneticPr fontId="3"/>
  </si>
  <si>
    <t>割合</t>
    <phoneticPr fontId="3"/>
  </si>
  <si>
    <t>第2号様式：別紙1その2-2</t>
    <phoneticPr fontId="3"/>
  </si>
  <si>
    <t>(3) 助成対象事業者が計画する助成事業の実施体制</t>
  </si>
  <si>
    <t>第2号様式：別紙1その3</t>
    <phoneticPr fontId="3"/>
  </si>
  <si>
    <t>第2号様式：別紙1その4</t>
    <phoneticPr fontId="3"/>
  </si>
  <si>
    <r>
      <t xml:space="preserve">(5) </t>
    </r>
    <r>
      <rPr>
        <sz val="11"/>
        <color indexed="8"/>
        <rFont val="ＭＳ Ｐゴシック"/>
        <family val="3"/>
        <charset val="128"/>
        <scheme val="minor"/>
      </rPr>
      <t>区分又は共同所有者の情報　事業範囲の区分所有者全員分</t>
    </r>
    <rPh sb="6" eb="7">
      <t>マタ</t>
    </rPh>
    <rPh sb="8" eb="10">
      <t>キョウドウ</t>
    </rPh>
    <rPh sb="10" eb="13">
      <t>ショユウシャ</t>
    </rPh>
    <phoneticPr fontId="1"/>
  </si>
  <si>
    <t>区分所有者の会社名（個人名）</t>
    <phoneticPr fontId="3"/>
  </si>
  <si>
    <t>業種</t>
    <phoneticPr fontId="3"/>
  </si>
  <si>
    <t>資本金</t>
    <phoneticPr fontId="3"/>
  </si>
  <si>
    <t>従業員数</t>
    <phoneticPr fontId="3"/>
  </si>
  <si>
    <t>区分割合</t>
    <phoneticPr fontId="3"/>
  </si>
  <si>
    <t>（千円）</t>
  </si>
  <si>
    <t>（人）</t>
    <phoneticPr fontId="3"/>
  </si>
  <si>
    <t>（%）</t>
  </si>
  <si>
    <r>
      <t>（申請代表者）</t>
    </r>
    <r>
      <rPr>
        <vertAlign val="superscript"/>
        <sz val="9"/>
        <color indexed="8"/>
        <rFont val="ＭＳ Ｐゴシック"/>
        <family val="3"/>
        <charset val="128"/>
        <scheme val="minor"/>
      </rPr>
      <t>※</t>
    </r>
    <phoneticPr fontId="3"/>
  </si>
  <si>
    <t>注）区分所有者がいる場合のみ記載すること。</t>
  </si>
  <si>
    <t>注）区分所有者全員の申請代表者への承諾書を添付すること。</t>
  </si>
  <si>
    <r>
      <rPr>
        <sz val="9"/>
        <color indexed="8"/>
        <rFont val="ＭＳ Ｐゴシック"/>
        <family val="3"/>
        <charset val="128"/>
        <scheme val="minor"/>
      </rPr>
      <t>添付書類：</t>
    </r>
    <phoneticPr fontId="3"/>
  </si>
  <si>
    <t>①商業登記簿謄本（個人事業主の場合は、開業届の写し等、業種、設立年月日が証明される書類）、②建物登記簿謄本、③決算報告書・確定申告書（直近3か年分）、④納税証明書（直近3か年分）、⑤会社概要書（パンフレット等）⑥申請同意書</t>
    <rPh sb="61" eb="63">
      <t>カクテイ</t>
    </rPh>
    <rPh sb="63" eb="65">
      <t>シンコク</t>
    </rPh>
    <rPh sb="65" eb="66">
      <t>ショ</t>
    </rPh>
    <rPh sb="82" eb="83">
      <t>チョク</t>
    </rPh>
    <rPh sb="83" eb="84">
      <t>チカ</t>
    </rPh>
    <rPh sb="86" eb="87">
      <t>ネン</t>
    </rPh>
    <rPh sb="87" eb="88">
      <t>ブン</t>
    </rPh>
    <rPh sb="106" eb="108">
      <t>シンセイ</t>
    </rPh>
    <rPh sb="108" eb="111">
      <t>ドウイショ</t>
    </rPh>
    <phoneticPr fontId="3"/>
  </si>
  <si>
    <r>
      <t>MJ/m</t>
    </r>
    <r>
      <rPr>
        <vertAlign val="superscript"/>
        <sz val="11"/>
        <color theme="1"/>
        <rFont val="ＭＳ Ｐゴシック"/>
        <family val="3"/>
        <charset val="128"/>
        <scheme val="minor"/>
      </rPr>
      <t>3</t>
    </r>
    <r>
      <rPr>
        <vertAlign val="subscript"/>
        <sz val="11"/>
        <color theme="1"/>
        <rFont val="ＭＳ Ｐゴシック"/>
        <family val="3"/>
        <charset val="128"/>
        <scheme val="minor"/>
      </rPr>
      <t>N</t>
    </r>
    <phoneticPr fontId="9"/>
  </si>
  <si>
    <r>
      <t>m</t>
    </r>
    <r>
      <rPr>
        <vertAlign val="superscript"/>
        <sz val="11"/>
        <color theme="1"/>
        <rFont val="ＭＳ Ｐゴシック"/>
        <family val="3"/>
        <charset val="128"/>
        <scheme val="minor"/>
      </rPr>
      <t>3</t>
    </r>
    <r>
      <rPr>
        <vertAlign val="subscript"/>
        <sz val="11"/>
        <color theme="1"/>
        <rFont val="ＭＳ Ｐゴシック"/>
        <family val="3"/>
        <charset val="128"/>
        <scheme val="minor"/>
      </rPr>
      <t>N</t>
    </r>
    <r>
      <rPr>
        <sz val="11"/>
        <color theme="1"/>
        <rFont val="ＭＳ Ｐゴシック"/>
        <family val="3"/>
        <charset val="128"/>
        <scheme val="minor"/>
      </rPr>
      <t>/h</t>
    </r>
    <phoneticPr fontId="9"/>
  </si>
  <si>
    <r>
      <rPr>
        <sz val="11"/>
        <color indexed="8"/>
        <rFont val="ＭＳ Ｐゴシック"/>
        <family val="3"/>
        <charset val="128"/>
        <scheme val="minor"/>
      </rPr>
      <t>月</t>
    </r>
    <rPh sb="0" eb="1">
      <t>ツキ</t>
    </rPh>
    <phoneticPr fontId="1"/>
  </si>
  <si>
    <r>
      <rPr>
        <sz val="11"/>
        <color indexed="8"/>
        <rFont val="ＭＳ Ｐゴシック"/>
        <family val="3"/>
        <charset val="128"/>
        <scheme val="minor"/>
      </rPr>
      <t>日</t>
    </r>
    <rPh sb="0" eb="1">
      <t>ヒ</t>
    </rPh>
    <phoneticPr fontId="1"/>
  </si>
  <si>
    <t>燃料の種類</t>
    <phoneticPr fontId="9"/>
  </si>
  <si>
    <t>燃料の種類</t>
    <rPh sb="0" eb="2">
      <t>ネンリョウ</t>
    </rPh>
    <rPh sb="3" eb="5">
      <t>シュルイ</t>
    </rPh>
    <phoneticPr fontId="9"/>
  </si>
  <si>
    <t>設備</t>
    <rPh sb="0" eb="2">
      <t>セツビ</t>
    </rPh>
    <phoneticPr fontId="9"/>
  </si>
  <si>
    <t>項目</t>
    <rPh sb="0" eb="2">
      <t>コウモク</t>
    </rPh>
    <phoneticPr fontId="9"/>
  </si>
  <si>
    <t>単位</t>
    <rPh sb="0" eb="2">
      <t>タンイ</t>
    </rPh>
    <phoneticPr fontId="9"/>
  </si>
  <si>
    <t>第2号
その4</t>
    <rPh sb="0" eb="1">
      <t>ダイ</t>
    </rPh>
    <rPh sb="2" eb="3">
      <t>ゴウ</t>
    </rPh>
    <phoneticPr fontId="1"/>
  </si>
  <si>
    <t>その他助成事業共同申請者</t>
    <rPh sb="2" eb="3">
      <t>タ</t>
    </rPh>
    <rPh sb="3" eb="5">
      <t>ジョセイ</t>
    </rPh>
    <rPh sb="5" eb="7">
      <t>ジギョウ</t>
    </rPh>
    <rPh sb="7" eb="9">
      <t>キョウドウ</t>
    </rPh>
    <rPh sb="9" eb="11">
      <t>シンセイ</t>
    </rPh>
    <rPh sb="11" eb="12">
      <t>シャ</t>
    </rPh>
    <phoneticPr fontId="1"/>
  </si>
  <si>
    <t>第2号
その3-2</t>
    <rPh sb="0" eb="1">
      <t>ダイ</t>
    </rPh>
    <rPh sb="2" eb="3">
      <t>ゴウ</t>
    </rPh>
    <phoneticPr fontId="1"/>
  </si>
  <si>
    <t>（ESCO契約締結予定の場合）</t>
    <rPh sb="5" eb="7">
      <t>ケイヤク</t>
    </rPh>
    <rPh sb="7" eb="9">
      <t>テイケツ</t>
    </rPh>
    <rPh sb="9" eb="11">
      <t>ヨテイ</t>
    </rPh>
    <rPh sb="12" eb="14">
      <t>バアイ</t>
    </rPh>
    <phoneticPr fontId="1"/>
  </si>
  <si>
    <t>（リース（又は割賦販売の）契約締結予定の場合）</t>
    <rPh sb="5" eb="6">
      <t>マタ</t>
    </rPh>
    <rPh sb="7" eb="9">
      <t>カップ</t>
    </rPh>
    <rPh sb="9" eb="11">
      <t>ハンバイ</t>
    </rPh>
    <rPh sb="13" eb="15">
      <t>ケイヤク</t>
    </rPh>
    <rPh sb="15" eb="17">
      <t>テイケツ</t>
    </rPh>
    <rPh sb="17" eb="19">
      <t>ヨテイ</t>
    </rPh>
    <rPh sb="20" eb="22">
      <t>バアイ</t>
    </rPh>
    <phoneticPr fontId="1"/>
  </si>
  <si>
    <t>国等の補助金事業を複数貰う（本年度の予定を含む）場合は、補助金毎に記載すること。</t>
    <rPh sb="0" eb="1">
      <t>クニ</t>
    </rPh>
    <rPh sb="1" eb="2">
      <t>トウ</t>
    </rPh>
    <rPh sb="3" eb="6">
      <t>ホジョキン</t>
    </rPh>
    <rPh sb="6" eb="8">
      <t>ジギョウ</t>
    </rPh>
    <rPh sb="9" eb="11">
      <t>フクスウ</t>
    </rPh>
    <rPh sb="11" eb="12">
      <t>モラ</t>
    </rPh>
    <rPh sb="14" eb="17">
      <t>ホンネンド</t>
    </rPh>
    <rPh sb="18" eb="20">
      <t>ヨテイ</t>
    </rPh>
    <rPh sb="21" eb="22">
      <t>フク</t>
    </rPh>
    <rPh sb="24" eb="26">
      <t>バアイ</t>
    </rPh>
    <rPh sb="28" eb="31">
      <t>ホジョキン</t>
    </rPh>
    <rPh sb="31" eb="32">
      <t>ゴト</t>
    </rPh>
    <rPh sb="33" eb="35">
      <t>キサイ</t>
    </rPh>
    <phoneticPr fontId="1"/>
  </si>
  <si>
    <t>燃料電池に関する補助金</t>
    <rPh sb="0" eb="2">
      <t>ネンリョウ</t>
    </rPh>
    <rPh sb="2" eb="4">
      <t>デンチ</t>
    </rPh>
    <rPh sb="5" eb="6">
      <t>カン</t>
    </rPh>
    <rPh sb="8" eb="11">
      <t>ホジョキン</t>
    </rPh>
    <phoneticPr fontId="1"/>
  </si>
  <si>
    <t>その他国等の補助金</t>
    <rPh sb="2" eb="3">
      <t>タ</t>
    </rPh>
    <rPh sb="3" eb="4">
      <t>クニ</t>
    </rPh>
    <rPh sb="4" eb="5">
      <t>トウ</t>
    </rPh>
    <rPh sb="6" eb="9">
      <t>ホジョキン</t>
    </rPh>
    <phoneticPr fontId="1"/>
  </si>
  <si>
    <t>第2号
別紙1
その1</t>
    <rPh sb="0" eb="1">
      <t>ダイ</t>
    </rPh>
    <rPh sb="2" eb="3">
      <t>ゴウ</t>
    </rPh>
    <rPh sb="4" eb="6">
      <t>ベッシ</t>
    </rPh>
    <phoneticPr fontId="1"/>
  </si>
  <si>
    <t>第2号
別紙1
その2</t>
    <rPh sb="0" eb="1">
      <t>ダイ</t>
    </rPh>
    <rPh sb="2" eb="3">
      <t>ゴウ</t>
    </rPh>
    <rPh sb="4" eb="6">
      <t>ベッシ</t>
    </rPh>
    <phoneticPr fontId="1"/>
  </si>
  <si>
    <t>第2号様式　別紙2</t>
    <rPh sb="0" eb="1">
      <t>ダイ</t>
    </rPh>
    <rPh sb="2" eb="3">
      <t>ゴウ</t>
    </rPh>
    <rPh sb="3" eb="5">
      <t>ヨウシキ</t>
    </rPh>
    <rPh sb="6" eb="8">
      <t>ベッシ</t>
    </rPh>
    <phoneticPr fontId="1"/>
  </si>
  <si>
    <t>1.</t>
    <phoneticPr fontId="1"/>
  </si>
  <si>
    <t>本エクセルで作成可能な届出様式</t>
    <rPh sb="0" eb="1">
      <t>ホン</t>
    </rPh>
    <rPh sb="6" eb="8">
      <t>サクセイ</t>
    </rPh>
    <rPh sb="8" eb="10">
      <t>カノウ</t>
    </rPh>
    <rPh sb="11" eb="13">
      <t>トドケデ</t>
    </rPh>
    <rPh sb="13" eb="15">
      <t>ヨウシキ</t>
    </rPh>
    <phoneticPr fontId="1"/>
  </si>
  <si>
    <t>2.</t>
    <phoneticPr fontId="1"/>
  </si>
  <si>
    <r>
      <rPr>
        <b/>
        <sz val="12"/>
        <color indexed="8"/>
        <rFont val="ＭＳ Ｐ明朝"/>
        <family val="1"/>
        <charset val="128"/>
      </rPr>
      <t>入力の流れ</t>
    </r>
    <rPh sb="0" eb="2">
      <t>ニュウリョク</t>
    </rPh>
    <rPh sb="3" eb="4">
      <t>ナガ</t>
    </rPh>
    <phoneticPr fontId="1"/>
  </si>
  <si>
    <t>シートの並んでいる順番に入力していく</t>
    <rPh sb="4" eb="5">
      <t>ナラ</t>
    </rPh>
    <rPh sb="9" eb="11">
      <t>ジュンバン</t>
    </rPh>
    <rPh sb="12" eb="14">
      <t>ニュウリョク</t>
    </rPh>
    <phoneticPr fontId="1"/>
  </si>
  <si>
    <t>3.</t>
    <phoneticPr fontId="1"/>
  </si>
  <si>
    <r>
      <rPr>
        <b/>
        <sz val="12"/>
        <color indexed="8"/>
        <rFont val="ＭＳ Ｐ明朝"/>
        <family val="1"/>
        <charset val="128"/>
      </rPr>
      <t>入力の手順</t>
    </r>
    <rPh sb="0" eb="2">
      <t>ニュウリョク</t>
    </rPh>
    <rPh sb="3" eb="5">
      <t>テ</t>
    </rPh>
    <phoneticPr fontId="1"/>
  </si>
  <si>
    <t>1)</t>
    <phoneticPr fontId="1"/>
  </si>
  <si>
    <r>
      <rPr>
        <b/>
        <sz val="12"/>
        <color indexed="8"/>
        <rFont val="ＭＳ Ｐ明朝"/>
        <family val="1"/>
        <charset val="128"/>
      </rPr>
      <t>「基本情報」入力シートへの入力</t>
    </r>
    <rPh sb="6" eb="8">
      <t>ニュウリョク</t>
    </rPh>
    <rPh sb="13" eb="15">
      <t>ニュウリョク</t>
    </rPh>
    <phoneticPr fontId="1"/>
  </si>
  <si>
    <r>
      <rPr>
        <sz val="12"/>
        <color indexed="8"/>
        <rFont val="ＭＳ Ｐ明朝"/>
        <family val="1"/>
        <charset val="128"/>
      </rPr>
      <t>まず「基本情報」入力シートに、入力可能な情報を入力してください。重複する入力等の省力化ができます。</t>
    </r>
    <rPh sb="32" eb="34">
      <t>チョウフク</t>
    </rPh>
    <rPh sb="36" eb="38">
      <t>ニュウリョク</t>
    </rPh>
    <rPh sb="38" eb="39">
      <t>ナド</t>
    </rPh>
    <rPh sb="40" eb="42">
      <t>ショウリョク</t>
    </rPh>
    <rPh sb="42" eb="43">
      <t>カ</t>
    </rPh>
    <phoneticPr fontId="1"/>
  </si>
  <si>
    <t>(1)</t>
    <phoneticPr fontId="1"/>
  </si>
  <si>
    <r>
      <rPr>
        <sz val="12"/>
        <color indexed="8"/>
        <rFont val="ＭＳ Ｐ明朝"/>
        <family val="1"/>
        <charset val="128"/>
      </rPr>
      <t>記載すべき項目は、</t>
    </r>
    <rPh sb="0" eb="2">
      <t>キサイ</t>
    </rPh>
    <rPh sb="5" eb="7">
      <t>コウモク</t>
    </rPh>
    <phoneticPr fontId="1"/>
  </si>
  <si>
    <r>
      <rPr>
        <sz val="12"/>
        <color indexed="8"/>
        <rFont val="ＭＳ Ｐ明朝"/>
        <family val="1"/>
        <charset val="128"/>
      </rPr>
      <t>薄茶色で着色されている部分です。ここに入力してください。　</t>
    </r>
    <rPh sb="1" eb="2">
      <t>チャ</t>
    </rPh>
    <rPh sb="19" eb="21">
      <t>ニュウリョク</t>
    </rPh>
    <phoneticPr fontId="1"/>
  </si>
  <si>
    <t>(2)</t>
    <phoneticPr fontId="1"/>
  </si>
  <si>
    <r>
      <rPr>
        <sz val="12"/>
        <color indexed="8"/>
        <rFont val="ＭＳ Ｐ明朝"/>
        <family val="1"/>
        <charset val="128"/>
      </rPr>
      <t>薄青色で着色されている部分は自動計算、又はリンク自動表示されています。入力は不要です。</t>
    </r>
    <rPh sb="0" eb="1">
      <t>ウス</t>
    </rPh>
    <rPh sb="1" eb="2">
      <t>アオ</t>
    </rPh>
    <rPh sb="2" eb="3">
      <t>イロ</t>
    </rPh>
    <rPh sb="4" eb="5">
      <t>チャク</t>
    </rPh>
    <rPh sb="5" eb="6">
      <t>イロ</t>
    </rPh>
    <rPh sb="11" eb="13">
      <t>ブブン</t>
    </rPh>
    <rPh sb="14" eb="16">
      <t>ジドウ</t>
    </rPh>
    <rPh sb="16" eb="18">
      <t>ケイサン</t>
    </rPh>
    <rPh sb="19" eb="20">
      <t>マタ</t>
    </rPh>
    <rPh sb="24" eb="26">
      <t>ジドウ</t>
    </rPh>
    <rPh sb="26" eb="28">
      <t>ヒョウジ</t>
    </rPh>
    <rPh sb="35" eb="37">
      <t>ニュウリョク</t>
    </rPh>
    <rPh sb="38" eb="40">
      <t>フヨウ</t>
    </rPh>
    <phoneticPr fontId="1"/>
  </si>
  <si>
    <r>
      <rPr>
        <sz val="12"/>
        <color indexed="8"/>
        <rFont val="ＭＳ Ｐ明朝"/>
        <family val="1"/>
        <charset val="128"/>
      </rPr>
      <t>入力セルで着色されていない部分は、全てセルに保護が掛かっていますので、入力はできません。</t>
    </r>
    <rPh sb="0" eb="2">
      <t>ニュウリョク</t>
    </rPh>
    <rPh sb="5" eb="7">
      <t>チャクショク</t>
    </rPh>
    <rPh sb="13" eb="15">
      <t>ブブン</t>
    </rPh>
    <rPh sb="17" eb="18">
      <t>スベ</t>
    </rPh>
    <rPh sb="22" eb="24">
      <t>ホゴ</t>
    </rPh>
    <rPh sb="25" eb="26">
      <t>カ</t>
    </rPh>
    <rPh sb="35" eb="37">
      <t>ニュウリョク</t>
    </rPh>
    <phoneticPr fontId="1"/>
  </si>
  <si>
    <r>
      <rPr>
        <sz val="12"/>
        <color indexed="8"/>
        <rFont val="ＭＳ Ｐ明朝"/>
        <family val="1"/>
        <charset val="128"/>
      </rPr>
      <t>入力を試みたり、セル保護の解除を行わないで下さい。</t>
    </r>
    <rPh sb="0" eb="2">
      <t>ニュウリョク</t>
    </rPh>
    <rPh sb="3" eb="4">
      <t>ココロ</t>
    </rPh>
    <rPh sb="10" eb="12">
      <t>ホゴ</t>
    </rPh>
    <rPh sb="13" eb="15">
      <t>カイジョ</t>
    </rPh>
    <rPh sb="16" eb="17">
      <t>オコナ</t>
    </rPh>
    <rPh sb="21" eb="22">
      <t>クダ</t>
    </rPh>
    <phoneticPr fontId="1"/>
  </si>
  <si>
    <r>
      <t>2</t>
    </r>
    <r>
      <rPr>
        <sz val="12"/>
        <color indexed="8"/>
        <rFont val="ＭＳ Ｐ明朝"/>
        <family val="1"/>
        <charset val="128"/>
      </rPr>
      <t>）</t>
    </r>
    <phoneticPr fontId="1"/>
  </si>
  <si>
    <t>1)の「基本情報」入力シートへ入力した情報で、個別の様式にリンク可能な情報はリンク自動表示されます。</t>
    <rPh sb="15" eb="17">
      <t>ニュウリョク</t>
    </rPh>
    <rPh sb="19" eb="21">
      <t>ジョウホウ</t>
    </rPh>
    <rPh sb="23" eb="25">
      <t>コベツ</t>
    </rPh>
    <rPh sb="26" eb="28">
      <t>ヨウシキ</t>
    </rPh>
    <rPh sb="32" eb="34">
      <t>カノウ</t>
    </rPh>
    <rPh sb="35" eb="37">
      <t>ジョウホウ</t>
    </rPh>
    <rPh sb="41" eb="43">
      <t>ジドウ</t>
    </rPh>
    <rPh sb="43" eb="45">
      <t>ヒョウジ</t>
    </rPh>
    <phoneticPr fontId="1"/>
  </si>
  <si>
    <t>セルの色による違いは、「基本情報」入力シートと同じです。</t>
    <rPh sb="3" eb="4">
      <t>イロ</t>
    </rPh>
    <rPh sb="7" eb="8">
      <t>チガ</t>
    </rPh>
    <rPh sb="12" eb="14">
      <t>キホン</t>
    </rPh>
    <rPh sb="14" eb="16">
      <t>ジョウホウ</t>
    </rPh>
    <rPh sb="17" eb="19">
      <t>ニュウリョク</t>
    </rPh>
    <rPh sb="23" eb="24">
      <t>オナ</t>
    </rPh>
    <phoneticPr fontId="1"/>
  </si>
  <si>
    <r>
      <rPr>
        <sz val="12"/>
        <color indexed="8"/>
        <rFont val="ＭＳ Ｐ明朝"/>
        <family val="1"/>
        <charset val="128"/>
      </rPr>
      <t>着色されていない部分は、全てセルに保護が掛かっていますので、入力はできません。</t>
    </r>
  </si>
  <si>
    <r>
      <t>3</t>
    </r>
    <r>
      <rPr>
        <sz val="12"/>
        <color indexed="8"/>
        <rFont val="ＭＳ Ｐ明朝"/>
        <family val="1"/>
        <charset val="128"/>
      </rPr>
      <t>）</t>
    </r>
    <phoneticPr fontId="1"/>
  </si>
  <si>
    <r>
      <rPr>
        <b/>
        <sz val="12"/>
        <color indexed="8"/>
        <rFont val="ＭＳ Ｐ明朝"/>
        <family val="1"/>
        <charset val="128"/>
      </rPr>
      <t>その他、注意事項</t>
    </r>
    <rPh sb="2" eb="3">
      <t>タ</t>
    </rPh>
    <rPh sb="4" eb="6">
      <t>チュウイ</t>
    </rPh>
    <rPh sb="6" eb="8">
      <t>ジコウ</t>
    </rPh>
    <phoneticPr fontId="1"/>
  </si>
  <si>
    <r>
      <t>記載された各様式を印刷するにあたっては、</t>
    </r>
    <r>
      <rPr>
        <u/>
        <sz val="12"/>
        <color indexed="10"/>
        <rFont val="ＭＳ Ｐ明朝"/>
        <family val="1"/>
        <charset val="128"/>
      </rPr>
      <t>カラー印刷の必要はありません。着色が無い状態で印刷して提出するようにお願い致します。</t>
    </r>
    <rPh sb="0" eb="2">
      <t>キサイ</t>
    </rPh>
    <rPh sb="5" eb="6">
      <t>カク</t>
    </rPh>
    <rPh sb="6" eb="8">
      <t>ヨウシキ</t>
    </rPh>
    <rPh sb="9" eb="11">
      <t>インサツ</t>
    </rPh>
    <rPh sb="23" eb="25">
      <t>インサツ</t>
    </rPh>
    <rPh sb="26" eb="28">
      <t>ヒツヨウ</t>
    </rPh>
    <rPh sb="35" eb="37">
      <t>チャクショク</t>
    </rPh>
    <rPh sb="38" eb="39">
      <t>ナ</t>
    </rPh>
    <rPh sb="40" eb="42">
      <t>ジョウタイ</t>
    </rPh>
    <rPh sb="43" eb="45">
      <t>インサツ</t>
    </rPh>
    <rPh sb="47" eb="49">
      <t>テイシュツ</t>
    </rPh>
    <rPh sb="55" eb="56">
      <t>ネガ</t>
    </rPh>
    <rPh sb="57" eb="58">
      <t>イタ</t>
    </rPh>
    <phoneticPr fontId="1"/>
  </si>
  <si>
    <t>「ファイル」メニューの「ページ設定」を実行し「ページ設定」ダイアログボックスを表示します。</t>
    <phoneticPr fontId="1"/>
  </si>
  <si>
    <t>「シート」タブをクリックして「白黒印刷」チェックボックスをオンにすると、セルの塗りつぶし色や文字の色などがすべて白黒に置き換えられて印刷されます。</t>
    <phoneticPr fontId="1"/>
  </si>
  <si>
    <r>
      <t>・</t>
    </r>
    <r>
      <rPr>
        <sz val="12"/>
        <color indexed="8"/>
        <rFont val="ＭＳ Ｐ明朝"/>
        <family val="1"/>
        <charset val="128"/>
      </rPr>
      <t>OS：Microsoft Windows XP,Vista,7,10</t>
    </r>
    <phoneticPr fontId="1"/>
  </si>
  <si>
    <r>
      <t>・</t>
    </r>
    <r>
      <rPr>
        <sz val="12"/>
        <color indexed="8"/>
        <rFont val="ＭＳ Ｐ明朝"/>
        <family val="1"/>
        <charset val="128"/>
      </rPr>
      <t>256MB以上のメインメモリ（RAM）（512MB以上を推奨します）</t>
    </r>
  </si>
  <si>
    <t>水素を活用したスマートエネルギーエリア形成推進事業
の申請関係様式の記入要領</t>
    <rPh sb="0" eb="2">
      <t>スイソ</t>
    </rPh>
    <rPh sb="3" eb="5">
      <t>カツヨウ</t>
    </rPh>
    <rPh sb="19" eb="21">
      <t>ケイセイ</t>
    </rPh>
    <rPh sb="21" eb="23">
      <t>スイシン</t>
    </rPh>
    <rPh sb="23" eb="25">
      <t>ジギョウ</t>
    </rPh>
    <rPh sb="27" eb="29">
      <t>シンセイ</t>
    </rPh>
    <rPh sb="29" eb="31">
      <t>カンケイ</t>
    </rPh>
    <rPh sb="31" eb="33">
      <t>ヨウシキ</t>
    </rPh>
    <rPh sb="34" eb="36">
      <t>キニュウ</t>
    </rPh>
    <rPh sb="36" eb="38">
      <t>ヨウリョウ</t>
    </rPh>
    <phoneticPr fontId="1"/>
  </si>
  <si>
    <t>1）</t>
    <phoneticPr fontId="25"/>
  </si>
  <si>
    <t>第1号様式別紙に助成事業の金額内訳を記入作成願います。</t>
    <rPh sb="0" eb="1">
      <t>ダイ</t>
    </rPh>
    <rPh sb="2" eb="3">
      <t>ゴウ</t>
    </rPh>
    <rPh sb="3" eb="5">
      <t>ヨウシキ</t>
    </rPh>
    <rPh sb="5" eb="7">
      <t>ベッシ</t>
    </rPh>
    <rPh sb="8" eb="10">
      <t>ジョセイ</t>
    </rPh>
    <rPh sb="10" eb="12">
      <t>ジギョウ</t>
    </rPh>
    <rPh sb="13" eb="15">
      <t>キンガク</t>
    </rPh>
    <rPh sb="15" eb="17">
      <t>ウチワケ</t>
    </rPh>
    <rPh sb="18" eb="20">
      <t>キニュウ</t>
    </rPh>
    <rPh sb="20" eb="23">
      <t>サクセイネガ</t>
    </rPh>
    <phoneticPr fontId="25"/>
  </si>
  <si>
    <t>2)</t>
    <phoneticPr fontId="25"/>
  </si>
  <si>
    <t>第1号様式別紙を作成すると、第1号様式表紙、第2号様式その3-1に金額がジャンプしますので、誤記入は防ぐことができます。</t>
    <rPh sb="0" eb="1">
      <t>ダイ</t>
    </rPh>
    <rPh sb="2" eb="3">
      <t>ゴウ</t>
    </rPh>
    <rPh sb="3" eb="5">
      <t>ヨウシキ</t>
    </rPh>
    <rPh sb="5" eb="7">
      <t>ベッシ</t>
    </rPh>
    <rPh sb="8" eb="10">
      <t>サクセイ</t>
    </rPh>
    <rPh sb="14" eb="15">
      <t>ダイ</t>
    </rPh>
    <rPh sb="16" eb="17">
      <t>ゴウ</t>
    </rPh>
    <rPh sb="17" eb="19">
      <t>ヨウシキ</t>
    </rPh>
    <rPh sb="19" eb="21">
      <t>ヒョウシ</t>
    </rPh>
    <rPh sb="22" eb="23">
      <t>ダイ</t>
    </rPh>
    <rPh sb="24" eb="25">
      <t>ゴウ</t>
    </rPh>
    <rPh sb="25" eb="27">
      <t>ヨウシキ</t>
    </rPh>
    <rPh sb="33" eb="35">
      <t>キンガク</t>
    </rPh>
    <rPh sb="46" eb="49">
      <t>ゴキニュウ</t>
    </rPh>
    <rPh sb="50" eb="51">
      <t>フセ</t>
    </rPh>
    <phoneticPr fontId="25"/>
  </si>
  <si>
    <t>3)</t>
    <phoneticPr fontId="25"/>
  </si>
  <si>
    <t>次に説明シートの右隣にある基本シートに入力して頂くと、第1号様式から第2号様式の必要な場所に数値等がジャンプすることになっています。</t>
    <rPh sb="0" eb="1">
      <t>ツギ</t>
    </rPh>
    <rPh sb="2" eb="4">
      <t>セツメイ</t>
    </rPh>
    <rPh sb="8" eb="9">
      <t>ミギ</t>
    </rPh>
    <rPh sb="9" eb="10">
      <t>トナリ</t>
    </rPh>
    <rPh sb="13" eb="15">
      <t>キホン</t>
    </rPh>
    <rPh sb="19" eb="21">
      <t>ニュウリョク</t>
    </rPh>
    <rPh sb="23" eb="24">
      <t>イタダ</t>
    </rPh>
    <rPh sb="27" eb="28">
      <t>ダイ</t>
    </rPh>
    <rPh sb="29" eb="30">
      <t>ゴウ</t>
    </rPh>
    <rPh sb="30" eb="32">
      <t>ヨウシキ</t>
    </rPh>
    <rPh sb="34" eb="35">
      <t>ダイ</t>
    </rPh>
    <rPh sb="36" eb="37">
      <t>ゴウ</t>
    </rPh>
    <rPh sb="37" eb="39">
      <t>ヨウシキ</t>
    </rPh>
    <rPh sb="40" eb="42">
      <t>ヒツヨウ</t>
    </rPh>
    <rPh sb="43" eb="45">
      <t>バショ</t>
    </rPh>
    <rPh sb="46" eb="48">
      <t>スウチ</t>
    </rPh>
    <rPh sb="48" eb="49">
      <t>トウ</t>
    </rPh>
    <phoneticPr fontId="25"/>
  </si>
  <si>
    <t>（事業の名称</t>
    <rPh sb="1" eb="3">
      <t>ジギョウ</t>
    </rPh>
    <rPh sb="4" eb="6">
      <t>メイショウ</t>
    </rPh>
    <phoneticPr fontId="1"/>
  </si>
  <si>
    <t>更新日：</t>
    <rPh sb="0" eb="2">
      <t>コウシン</t>
    </rPh>
    <phoneticPr fontId="1"/>
  </si>
  <si>
    <t>－</t>
    <phoneticPr fontId="1"/>
  </si>
  <si>
    <t>住　所</t>
  </si>
  <si>
    <t>氏　名</t>
  </si>
  <si>
    <t>事業の名称　：</t>
    <rPh sb="0" eb="2">
      <t>ジギョウ</t>
    </rPh>
    <rPh sb="3" eb="5">
      <t>メイショウ</t>
    </rPh>
    <phoneticPr fontId="1"/>
  </si>
  <si>
    <t>←役職名は、通称を記載してください。</t>
    <rPh sb="1" eb="4">
      <t>ヤクショクメイ</t>
    </rPh>
    <rPh sb="6" eb="8">
      <t>ツウショウ</t>
    </rPh>
    <rPh sb="9" eb="11">
      <t>キサイ</t>
    </rPh>
    <phoneticPr fontId="1"/>
  </si>
  <si>
    <t>　　例）　通称「代表取締役社長」、登記「代表取締役」の場合、「代表取締役社長」と記載</t>
    <rPh sb="2" eb="3">
      <t>レイ</t>
    </rPh>
    <rPh sb="5" eb="7">
      <t>ツウショウ</t>
    </rPh>
    <rPh sb="8" eb="10">
      <t>ダイヒョウ</t>
    </rPh>
    <rPh sb="10" eb="13">
      <t>トリシマリヤク</t>
    </rPh>
    <rPh sb="13" eb="15">
      <t>シャチョウ</t>
    </rPh>
    <rPh sb="17" eb="19">
      <t>トウキ</t>
    </rPh>
    <rPh sb="20" eb="22">
      <t>ダイヒョウ</t>
    </rPh>
    <rPh sb="22" eb="25">
      <t>トリシマリヤク</t>
    </rPh>
    <rPh sb="27" eb="29">
      <t>バアイ</t>
    </rPh>
    <rPh sb="31" eb="33">
      <t>ダイヒョウ</t>
    </rPh>
    <rPh sb="33" eb="36">
      <t>トリシマリヤク</t>
    </rPh>
    <rPh sb="36" eb="38">
      <t>シャチョウ</t>
    </rPh>
    <rPh sb="40" eb="42">
      <t>キサイ</t>
    </rPh>
    <phoneticPr fontId="1"/>
  </si>
  <si>
    <r>
      <t xml:space="preserve">(1) </t>
    </r>
    <r>
      <rPr>
        <sz val="11"/>
        <color indexed="8"/>
        <rFont val="ＭＳ Ｐゴシック"/>
        <family val="3"/>
        <charset val="128"/>
        <scheme val="minor"/>
      </rPr>
      <t>助成事業に要する経費</t>
    </r>
    <phoneticPr fontId="1"/>
  </si>
  <si>
    <t>千円未満切り捨て</t>
    <rPh sb="0" eb="2">
      <t>センエン</t>
    </rPh>
    <rPh sb="2" eb="4">
      <t>ミマン</t>
    </rPh>
    <rPh sb="4" eb="5">
      <t>キ</t>
    </rPh>
    <rPh sb="6" eb="7">
      <t>ス</t>
    </rPh>
    <phoneticPr fontId="25"/>
  </si>
  <si>
    <r>
      <t xml:space="preserve">(4) </t>
    </r>
    <r>
      <rPr>
        <sz val="11"/>
        <color indexed="8"/>
        <rFont val="ＭＳ Ｐゴシック"/>
        <family val="3"/>
        <charset val="128"/>
        <scheme val="minor"/>
      </rPr>
      <t>本助成事業の今後のエネルギー計画について</t>
    </r>
    <rPh sb="4" eb="5">
      <t>ホン</t>
    </rPh>
    <rPh sb="5" eb="7">
      <t>ジョセイ</t>
    </rPh>
    <rPh sb="7" eb="9">
      <t>ジギョウ</t>
    </rPh>
    <phoneticPr fontId="1"/>
  </si>
  <si>
    <t>今後の省エネ、エネルギー使用計画等について記入すること。</t>
    <rPh sb="3" eb="4">
      <t>ショウ</t>
    </rPh>
    <phoneticPr fontId="1"/>
  </si>
  <si>
    <t>排熱回収効率</t>
    <rPh sb="0" eb="2">
      <t>ハイネツ</t>
    </rPh>
    <rPh sb="2" eb="4">
      <t>カイシュウ</t>
    </rPh>
    <rPh sb="4" eb="6">
      <t>コウリツ</t>
    </rPh>
    <phoneticPr fontId="3"/>
  </si>
  <si>
    <t>公開日：</t>
    <phoneticPr fontId="1"/>
  </si>
  <si>
    <t>- Microsoft Excel 2010</t>
    <phoneticPr fontId="25"/>
  </si>
  <si>
    <t>- Microsoft Excel 2007</t>
    <phoneticPr fontId="25"/>
  </si>
  <si>
    <t>←上記概要1に記載していない燃料電池を入力してください。</t>
    <rPh sb="1" eb="3">
      <t>ジョウキ</t>
    </rPh>
    <rPh sb="3" eb="5">
      <t>ガイヨウ</t>
    </rPh>
    <rPh sb="7" eb="9">
      <t>キサイ</t>
    </rPh>
    <rPh sb="14" eb="18">
      <t>ネンリョウデンチ</t>
    </rPh>
    <rPh sb="19" eb="21">
      <t>ニュウリョク</t>
    </rPh>
    <phoneticPr fontId="1"/>
  </si>
  <si>
    <t>発熱量（HHV)</t>
    <rPh sb="0" eb="2">
      <t>ハツネツ</t>
    </rPh>
    <rPh sb="2" eb="3">
      <t>リョウ</t>
    </rPh>
    <phoneticPr fontId="9"/>
  </si>
  <si>
    <t>燃料消費（HHV)</t>
    <rPh sb="0" eb="2">
      <t>ネンリョウ</t>
    </rPh>
    <rPh sb="2" eb="4">
      <t>ショウヒ</t>
    </rPh>
    <phoneticPr fontId="9"/>
  </si>
  <si>
    <t>ふりがな</t>
    <phoneticPr fontId="3"/>
  </si>
  <si>
    <t>企業名</t>
    <phoneticPr fontId="3"/>
  </si>
  <si>
    <t>（屋号）</t>
    <phoneticPr fontId="3"/>
  </si>
  <si>
    <t>代表者名</t>
    <phoneticPr fontId="3"/>
  </si>
  <si>
    <t>ふりがな</t>
    <phoneticPr fontId="3"/>
  </si>
  <si>
    <t>開業・設立日</t>
    <phoneticPr fontId="3"/>
  </si>
  <si>
    <t>資本金（出資金）</t>
    <phoneticPr fontId="3"/>
  </si>
  <si>
    <t>株主数（出資者数）</t>
    <phoneticPr fontId="3"/>
  </si>
  <si>
    <t>役員数</t>
    <phoneticPr fontId="3"/>
  </si>
  <si>
    <t>従業員数</t>
    <phoneticPr fontId="3"/>
  </si>
  <si>
    <r>
      <t>日本標準産業分類</t>
    </r>
    <r>
      <rPr>
        <vertAlign val="superscript"/>
        <sz val="11"/>
        <color indexed="8"/>
        <rFont val="ＭＳ Ｐゴシック"/>
        <family val="3"/>
        <charset val="128"/>
        <scheme val="minor"/>
      </rPr>
      <t>※1</t>
    </r>
    <phoneticPr fontId="3"/>
  </si>
  <si>
    <r>
      <t>による業種</t>
    </r>
    <r>
      <rPr>
        <vertAlign val="superscript"/>
        <sz val="12"/>
        <color indexed="8"/>
        <rFont val="ＭＳ Ｐゴシック"/>
        <family val="3"/>
        <charset val="128"/>
        <scheme val="minor"/>
      </rPr>
      <t>※2</t>
    </r>
    <phoneticPr fontId="3"/>
  </si>
  <si>
    <r>
      <t>発行済株式総数</t>
    </r>
    <r>
      <rPr>
        <sz val="10"/>
        <color indexed="8"/>
        <rFont val="ＭＳ Ｐゴシック"/>
        <family val="3"/>
        <charset val="128"/>
        <scheme val="minor"/>
      </rPr>
      <t>（出資総額）</t>
    </r>
    <phoneticPr fontId="3"/>
  </si>
  <si>
    <r>
      <t>企業の沿革</t>
    </r>
    <r>
      <rPr>
        <vertAlign val="superscript"/>
        <sz val="11"/>
        <color indexed="8"/>
        <rFont val="ＭＳ Ｐゴシック"/>
        <family val="3"/>
        <charset val="128"/>
        <scheme val="minor"/>
      </rPr>
      <t>※3</t>
    </r>
    <phoneticPr fontId="3"/>
  </si>
  <si>
    <r>
      <t>代表者の略歴</t>
    </r>
    <r>
      <rPr>
        <vertAlign val="superscript"/>
        <sz val="11"/>
        <color indexed="8"/>
        <rFont val="ＭＳ Ｐゴシック"/>
        <family val="3"/>
        <charset val="128"/>
        <scheme val="minor"/>
      </rPr>
      <t>※3</t>
    </r>
    <phoneticPr fontId="3"/>
  </si>
  <si>
    <t>ホームページアドレス</t>
    <phoneticPr fontId="3"/>
  </si>
  <si>
    <t>・1台あたり</t>
    <phoneticPr fontId="9"/>
  </si>
  <si>
    <t>導入助成対象設備
合計</t>
    <rPh sb="0" eb="2">
      <t>ドウニュウ</t>
    </rPh>
    <rPh sb="2" eb="4">
      <t>ジョセイ</t>
    </rPh>
    <rPh sb="4" eb="6">
      <t>タイショウ</t>
    </rPh>
    <rPh sb="6" eb="8">
      <t>セツビ</t>
    </rPh>
    <rPh sb="9" eb="11">
      <t>ゴウケイ</t>
    </rPh>
    <phoneticPr fontId="9"/>
  </si>
  <si>
    <t>（設計費）</t>
    <rPh sb="0" eb="2">
      <t>セッケイ</t>
    </rPh>
    <rPh sb="2" eb="3">
      <t>ヒ</t>
    </rPh>
    <phoneticPr fontId="25"/>
  </si>
  <si>
    <t>（工事費）</t>
    <rPh sb="0" eb="2">
      <t>コウジ</t>
    </rPh>
    <rPh sb="2" eb="3">
      <t>ヒ</t>
    </rPh>
    <phoneticPr fontId="25"/>
  </si>
  <si>
    <t>（諸経費）</t>
    <rPh sb="0" eb="3">
      <t>ショケイヒ</t>
    </rPh>
    <phoneticPr fontId="25"/>
  </si>
  <si>
    <t>（設備費）</t>
    <rPh sb="1" eb="3">
      <t>セツビ</t>
    </rPh>
    <rPh sb="3" eb="4">
      <t>ヒ</t>
    </rPh>
    <phoneticPr fontId="25"/>
  </si>
  <si>
    <t>千円</t>
    <phoneticPr fontId="25"/>
  </si>
  <si>
    <t>黄色で着色された部分は、どちらかの欄に○を記入してください。</t>
    <rPh sb="0" eb="2">
      <t>キイロ</t>
    </rPh>
    <rPh sb="3" eb="5">
      <t>チャクショク</t>
    </rPh>
    <rPh sb="8" eb="10">
      <t>ブブン</t>
    </rPh>
    <rPh sb="17" eb="18">
      <t>ラン</t>
    </rPh>
    <rPh sb="21" eb="23">
      <t>キニュウ</t>
    </rPh>
    <phoneticPr fontId="1"/>
  </si>
  <si>
    <t>個別様式（第1号様式、第2号様式 （その１～ほか））への入力</t>
    <rPh sb="0" eb="2">
      <t>コベツ</t>
    </rPh>
    <rPh sb="2" eb="4">
      <t>ヨウシキ</t>
    </rPh>
    <rPh sb="28" eb="30">
      <t>ニュウリョク</t>
    </rPh>
    <phoneticPr fontId="1"/>
  </si>
  <si>
    <t>第1号別紙（左から4つ目のシート）を、まず作成してください。</t>
    <rPh sb="0" eb="1">
      <t>ダイ</t>
    </rPh>
    <rPh sb="2" eb="3">
      <t>ゴウ</t>
    </rPh>
    <rPh sb="3" eb="5">
      <t>ベッシ</t>
    </rPh>
    <rPh sb="6" eb="7">
      <t>ヒダリ</t>
    </rPh>
    <rPh sb="11" eb="12">
      <t>メ</t>
    </rPh>
    <rPh sb="21" eb="23">
      <t>サクセイ</t>
    </rPh>
    <phoneticPr fontId="1"/>
  </si>
  <si>
    <t>←担当者の携帯電話の番号を入力してください。
途中に『－』を入れてください。</t>
    <rPh sb="1" eb="4">
      <t>タントウシャ</t>
    </rPh>
    <rPh sb="5" eb="7">
      <t>ケイタイ</t>
    </rPh>
    <rPh sb="7" eb="9">
      <t>デンワ</t>
    </rPh>
    <rPh sb="10" eb="12">
      <t>バンゴウ</t>
    </rPh>
    <rPh sb="13" eb="15">
      <t>ニュウリョク</t>
    </rPh>
    <rPh sb="23" eb="25">
      <t>トチュウ</t>
    </rPh>
    <rPh sb="30" eb="31">
      <t>イ</t>
    </rPh>
    <phoneticPr fontId="1"/>
  </si>
  <si>
    <r>
      <t>注-1）</t>
    </r>
    <r>
      <rPr>
        <sz val="10.5"/>
        <color rgb="FFFFFF00"/>
        <rFont val="ＭＳ Ｐ明朝"/>
        <family val="1"/>
        <charset val="128"/>
      </rPr>
      <t>黄色</t>
    </r>
    <r>
      <rPr>
        <sz val="10.5"/>
        <rFont val="ＭＳ Ｐ明朝"/>
        <family val="1"/>
        <charset val="128"/>
      </rPr>
      <t>で着色した部分に工事名や機器名、単価・数量及び工事費を記載下さい。</t>
    </r>
    <rPh sb="0" eb="1">
      <t>チュウ</t>
    </rPh>
    <rPh sb="25" eb="27">
      <t>スウリョウ</t>
    </rPh>
    <phoneticPr fontId="1"/>
  </si>
  <si>
    <r>
      <t>注-2）</t>
    </r>
    <r>
      <rPr>
        <sz val="10.5"/>
        <color theme="3"/>
        <rFont val="ＭＳ Ｐ明朝"/>
        <family val="1"/>
        <charset val="128"/>
      </rPr>
      <t>青色</t>
    </r>
    <r>
      <rPr>
        <sz val="10.5"/>
        <color indexed="8"/>
        <rFont val="ＭＳ Ｐ明朝"/>
        <family val="1"/>
        <charset val="128"/>
      </rPr>
      <t>で着色した部分には、自動計算です。</t>
    </r>
    <rPh sb="0" eb="1">
      <t>チュウ</t>
    </rPh>
    <rPh sb="4" eb="5">
      <t>アオ</t>
    </rPh>
    <rPh sb="16" eb="18">
      <t>ジドウ</t>
    </rPh>
    <rPh sb="18" eb="20">
      <t>ケイサン</t>
    </rPh>
    <phoneticPr fontId="1"/>
  </si>
  <si>
    <t>注-3）着色していない部分は保護を掛けていますので、修正できません。</t>
    <rPh sb="0" eb="1">
      <t>チュウ</t>
    </rPh>
    <rPh sb="4" eb="6">
      <t>チャクショク</t>
    </rPh>
    <rPh sb="11" eb="13">
      <t>ブブン</t>
    </rPh>
    <rPh sb="14" eb="16">
      <t>ホゴ</t>
    </rPh>
    <rPh sb="17" eb="18">
      <t>カ</t>
    </rPh>
    <rPh sb="26" eb="28">
      <t>シュウセイ</t>
    </rPh>
    <phoneticPr fontId="1"/>
  </si>
  <si>
    <t>代表者の役職名と氏名</t>
    <rPh sb="0" eb="3">
      <t>ダイヒョウシャ</t>
    </rPh>
    <phoneticPr fontId="1"/>
  </si>
  <si>
    <t>事業所の名称</t>
    <rPh sb="0" eb="3">
      <t>ジギョウショ</t>
    </rPh>
    <rPh sb="4" eb="6">
      <t>メイショウ</t>
    </rPh>
    <phoneticPr fontId="1"/>
  </si>
  <si>
    <t>排熱回収出力</t>
    <rPh sb="0" eb="2">
      <t>ハイネツ</t>
    </rPh>
    <rPh sb="2" eb="4">
      <t>カイシュウ</t>
    </rPh>
    <rPh sb="4" eb="6">
      <t>シュツリョク</t>
    </rPh>
    <phoneticPr fontId="1"/>
  </si>
  <si>
    <t>高位発熱量</t>
    <rPh sb="0" eb="2">
      <t>コウイ</t>
    </rPh>
    <rPh sb="2" eb="4">
      <t>ハツネツ</t>
    </rPh>
    <rPh sb="4" eb="5">
      <t>リョウ</t>
    </rPh>
    <phoneticPr fontId="1"/>
  </si>
  <si>
    <t>低位発熱量</t>
    <rPh sb="0" eb="2">
      <t>テイイ</t>
    </rPh>
    <rPh sb="2" eb="4">
      <t>ハツネツ</t>
    </rPh>
    <rPh sb="4" eb="5">
      <t>リョウ</t>
    </rPh>
    <phoneticPr fontId="1"/>
  </si>
  <si>
    <t>燃料電池設置
建築物</t>
    <rPh sb="0" eb="2">
      <t>ネンリョウ</t>
    </rPh>
    <rPh sb="2" eb="4">
      <t>デンチ</t>
    </rPh>
    <rPh sb="4" eb="6">
      <t>セッチ</t>
    </rPh>
    <rPh sb="7" eb="10">
      <t>ケンチクブツ</t>
    </rPh>
    <phoneticPr fontId="1"/>
  </si>
  <si>
    <t>注）詳細は、別紙1その1～4に記載すること。但し、その4は対象となる場合のみ添付すること。</t>
    <phoneticPr fontId="3"/>
  </si>
  <si>
    <t>排熱回収出力</t>
    <rPh sb="0" eb="1">
      <t>ハイ</t>
    </rPh>
    <rPh sb="1" eb="2">
      <t>ネツ</t>
    </rPh>
    <rPh sb="2" eb="4">
      <t>カイシュウ</t>
    </rPh>
    <rPh sb="4" eb="6">
      <t>シュツリョク</t>
    </rPh>
    <phoneticPr fontId="1"/>
  </si>
  <si>
    <t>HHVベース</t>
    <phoneticPr fontId="1"/>
  </si>
  <si>
    <t>←HHVとHLVベースで記入してください。</t>
    <rPh sb="12" eb="14">
      <t>キニュウ</t>
    </rPh>
    <phoneticPr fontId="1"/>
  </si>
  <si>
    <t>燃料の発熱量</t>
    <rPh sb="0" eb="2">
      <t>ネンリョウ</t>
    </rPh>
    <rPh sb="3" eb="5">
      <t>ハツネツ</t>
    </rPh>
    <rPh sb="5" eb="6">
      <t>リョウ</t>
    </rPh>
    <phoneticPr fontId="1"/>
  </si>
  <si>
    <t>主要な設備設置
事業所の所在地</t>
    <rPh sb="0" eb="2">
      <t>シュヨウ</t>
    </rPh>
    <rPh sb="3" eb="5">
      <t>セツビ</t>
    </rPh>
    <rPh sb="5" eb="7">
      <t>セッチ</t>
    </rPh>
    <rPh sb="8" eb="11">
      <t>ジギョウショ</t>
    </rPh>
    <rPh sb="12" eb="15">
      <t>ショザイチ</t>
    </rPh>
    <phoneticPr fontId="1"/>
  </si>
  <si>
    <t>←HHV及びHLVベースで記入してください。</t>
    <rPh sb="4" eb="5">
      <t>オヨ</t>
    </rPh>
    <rPh sb="13" eb="15">
      <t>キニュウ</t>
    </rPh>
    <phoneticPr fontId="1"/>
  </si>
  <si>
    <t>定格発電出力　　　　　　（kW）</t>
    <rPh sb="0" eb="2">
      <t>テイカク</t>
    </rPh>
    <rPh sb="2" eb="4">
      <t>ハツデン</t>
    </rPh>
    <rPh sb="4" eb="6">
      <t>シュツリョク</t>
    </rPh>
    <phoneticPr fontId="3"/>
  </si>
  <si>
    <t>排熱回収出力　　　　　　（kW）</t>
    <rPh sb="0" eb="2">
      <t>ハイネツ</t>
    </rPh>
    <rPh sb="2" eb="4">
      <t>カイシュウ</t>
    </rPh>
    <rPh sb="4" eb="6">
      <t>シュツリョク</t>
    </rPh>
    <phoneticPr fontId="3"/>
  </si>
  <si>
    <t>LHVベース</t>
    <phoneticPr fontId="1"/>
  </si>
  <si>
    <t>(5)ESCO事業者の概要</t>
    <rPh sb="7" eb="10">
      <t>ジギョウシャ</t>
    </rPh>
    <rPh sb="11" eb="13">
      <t>ガイヨウ</t>
    </rPh>
    <phoneticPr fontId="1"/>
  </si>
  <si>
    <r>
      <t>(6)</t>
    </r>
    <r>
      <rPr>
        <sz val="11"/>
        <color indexed="8"/>
        <rFont val="ＭＳ Ｐゴシック"/>
        <family val="3"/>
        <charset val="128"/>
        <scheme val="minor"/>
      </rPr>
      <t>リース事業者（割賦を含む）の概要</t>
    </r>
    <rPh sb="6" eb="8">
      <t>ジギョウ</t>
    </rPh>
    <rPh sb="8" eb="9">
      <t>シャ</t>
    </rPh>
    <rPh sb="10" eb="12">
      <t>カップ</t>
    </rPh>
    <rPh sb="13" eb="14">
      <t>フク</t>
    </rPh>
    <rPh sb="17" eb="19">
      <t>ガイヨウ</t>
    </rPh>
    <phoneticPr fontId="1"/>
  </si>
  <si>
    <t>百万円</t>
    <phoneticPr fontId="1"/>
  </si>
  <si>
    <t>百万円</t>
    <phoneticPr fontId="1"/>
  </si>
  <si>
    <t>電力供給</t>
    <rPh sb="0" eb="2">
      <t>デンリョク</t>
    </rPh>
    <rPh sb="2" eb="4">
      <t>キョウキュウ</t>
    </rPh>
    <phoneticPr fontId="1"/>
  </si>
  <si>
    <t>熱供給</t>
    <rPh sb="0" eb="1">
      <t>ネツ</t>
    </rPh>
    <rPh sb="1" eb="3">
      <t>キョウキュウ</t>
    </rPh>
    <phoneticPr fontId="1"/>
  </si>
  <si>
    <t>供給予定量</t>
    <rPh sb="0" eb="2">
      <t>キョウキュウ</t>
    </rPh>
    <rPh sb="2" eb="4">
      <t>ヨテイ</t>
    </rPh>
    <rPh sb="4" eb="5">
      <t>リョウ</t>
    </rPh>
    <phoneticPr fontId="1"/>
  </si>
  <si>
    <t>電気の供給</t>
    <rPh sb="0" eb="2">
      <t>デンキ</t>
    </rPh>
    <rPh sb="3" eb="5">
      <t>キョウキュウ</t>
    </rPh>
    <phoneticPr fontId="1"/>
  </si>
  <si>
    <t>熱の供給</t>
    <rPh sb="0" eb="1">
      <t>ネツ</t>
    </rPh>
    <rPh sb="2" eb="4">
      <t>キョウキュウ</t>
    </rPh>
    <phoneticPr fontId="1"/>
  </si>
  <si>
    <r>
      <t>m</t>
    </r>
    <r>
      <rPr>
        <vertAlign val="superscript"/>
        <sz val="10"/>
        <color indexed="8"/>
        <rFont val="ＭＳ Ｐゴシック"/>
        <family val="3"/>
        <charset val="128"/>
        <scheme val="minor"/>
      </rPr>
      <t>3</t>
    </r>
    <r>
      <rPr>
        <vertAlign val="subscript"/>
        <sz val="10"/>
        <color indexed="8"/>
        <rFont val="ＭＳ Ｐゴシック"/>
        <family val="3"/>
        <charset val="128"/>
        <scheme val="minor"/>
      </rPr>
      <t>N</t>
    </r>
    <r>
      <rPr>
        <sz val="10"/>
        <color theme="1"/>
        <rFont val="ＭＳ Ｐゴシック"/>
        <family val="3"/>
        <charset val="128"/>
        <scheme val="minor"/>
      </rPr>
      <t>/月</t>
    </r>
    <rPh sb="4" eb="5">
      <t>ゲツ</t>
    </rPh>
    <phoneticPr fontId="10"/>
  </si>
  <si>
    <r>
      <t>m</t>
    </r>
    <r>
      <rPr>
        <vertAlign val="superscript"/>
        <sz val="10"/>
        <color indexed="8"/>
        <rFont val="ＭＳ Ｐゴシック"/>
        <family val="3"/>
        <charset val="128"/>
        <scheme val="minor"/>
      </rPr>
      <t>3</t>
    </r>
    <r>
      <rPr>
        <vertAlign val="subscript"/>
        <sz val="10"/>
        <color indexed="8"/>
        <rFont val="ＭＳ Ｐゴシック"/>
        <family val="3"/>
        <charset val="128"/>
        <scheme val="minor"/>
      </rPr>
      <t>N</t>
    </r>
    <r>
      <rPr>
        <sz val="10"/>
        <color theme="1"/>
        <rFont val="ＭＳ Ｐゴシック"/>
        <family val="3"/>
        <charset val="128"/>
        <scheme val="minor"/>
      </rPr>
      <t>/年</t>
    </r>
    <rPh sb="4" eb="5">
      <t>ネン</t>
    </rPh>
    <phoneticPr fontId="10"/>
  </si>
  <si>
    <t>その他共同申請者</t>
    <rPh sb="2" eb="3">
      <t>タ</t>
    </rPh>
    <rPh sb="3" eb="5">
      <t>キョウドウ</t>
    </rPh>
    <rPh sb="5" eb="7">
      <t>シンセイ</t>
    </rPh>
    <rPh sb="7" eb="8">
      <t>シャ</t>
    </rPh>
    <phoneticPr fontId="1"/>
  </si>
  <si>
    <t>株主数（出資者数）</t>
    <rPh sb="0" eb="2">
      <t>カブヌシ</t>
    </rPh>
    <rPh sb="2" eb="3">
      <t>スウ</t>
    </rPh>
    <rPh sb="4" eb="7">
      <t>シュッシシャ</t>
    </rPh>
    <rPh sb="7" eb="8">
      <t>スウ</t>
    </rPh>
    <phoneticPr fontId="1"/>
  </si>
  <si>
    <t>←東京都は除いて、区市町村から記載願います。</t>
    <rPh sb="1" eb="4">
      <t>トウキョウト</t>
    </rPh>
    <rPh sb="5" eb="6">
      <t>ノゾ</t>
    </rPh>
    <rPh sb="9" eb="13">
      <t>クシチョウソン</t>
    </rPh>
    <rPh sb="15" eb="18">
      <t>キサイネガ</t>
    </rPh>
    <phoneticPr fontId="1"/>
  </si>
  <si>
    <t>←ドロップダウンから選択してください。</t>
    <rPh sb="10" eb="12">
      <t>センタク</t>
    </rPh>
    <phoneticPr fontId="1"/>
  </si>
  <si>
    <t>理事長　殿</t>
    <phoneticPr fontId="1"/>
  </si>
  <si>
    <t>公益財団法人東京都環境公社</t>
    <rPh sb="0" eb="2">
      <t>コウエキ</t>
    </rPh>
    <phoneticPr fontId="1"/>
  </si>
  <si>
    <t>理事長　殿</t>
    <rPh sb="0" eb="3">
      <t>リジチョウ</t>
    </rPh>
    <rPh sb="4" eb="5">
      <t>トノ</t>
    </rPh>
    <phoneticPr fontId="1"/>
  </si>
  <si>
    <t>公益財団法人東京都環境公社</t>
    <rPh sb="0" eb="2">
      <t>コウエキ</t>
    </rPh>
    <rPh sb="2" eb="4">
      <t>ザイダン</t>
    </rPh>
    <rPh sb="4" eb="6">
      <t>ホウジン</t>
    </rPh>
    <phoneticPr fontId="1"/>
  </si>
  <si>
    <t>（材工共）</t>
    <rPh sb="1" eb="3">
      <t>ザイコウ</t>
    </rPh>
    <rPh sb="3" eb="4">
      <t>トモ</t>
    </rPh>
    <phoneticPr fontId="25"/>
  </si>
  <si>
    <t>計算用</t>
    <rPh sb="0" eb="3">
      <t>ケイサンヨウ</t>
    </rPh>
    <phoneticPr fontId="25"/>
  </si>
  <si>
    <t>助成対象事業実施計画書</t>
    <rPh sb="2" eb="4">
      <t>タイショウ</t>
    </rPh>
    <phoneticPr fontId="3"/>
  </si>
  <si>
    <t>←西暦で入力してください。</t>
    <rPh sb="1" eb="3">
      <t>セイレキ</t>
    </rPh>
    <rPh sb="4" eb="6">
      <t>ニュウリョク</t>
    </rPh>
    <phoneticPr fontId="1"/>
  </si>
  <si>
    <t>←ここに西暦で記入</t>
    <rPh sb="4" eb="6">
      <t>セイレキ</t>
    </rPh>
    <rPh sb="7" eb="9">
      <t>キニュウ</t>
    </rPh>
    <phoneticPr fontId="1"/>
  </si>
  <si>
    <t>助成対象事業工程表</t>
    <rPh sb="0" eb="2">
      <t>ジョセイ</t>
    </rPh>
    <rPh sb="2" eb="4">
      <t>タイショウ</t>
    </rPh>
    <rPh sb="4" eb="6">
      <t>ジギョウ</t>
    </rPh>
    <rPh sb="6" eb="9">
      <t>コウテイヒョウ</t>
    </rPh>
    <phoneticPr fontId="1"/>
  </si>
  <si>
    <t>第2号様式：別紙1その2-3</t>
    <phoneticPr fontId="3"/>
  </si>
  <si>
    <t>（日本産業規格A列4番）</t>
    <rPh sb="3" eb="5">
      <t>サンギョウ</t>
    </rPh>
    <phoneticPr fontId="1"/>
  </si>
  <si>
    <t>（日本産業規格A列4番）</t>
    <rPh sb="1" eb="3">
      <t>ニホン</t>
    </rPh>
    <rPh sb="3" eb="5">
      <t>サンギョウ</t>
    </rPh>
    <rPh sb="5" eb="7">
      <t>キカク</t>
    </rPh>
    <rPh sb="8" eb="9">
      <t>レツ</t>
    </rPh>
    <rPh sb="10" eb="11">
      <t>バン</t>
    </rPh>
    <phoneticPr fontId="1"/>
  </si>
  <si>
    <t>（日本産業規格A列4番）</t>
    <rPh sb="3" eb="5">
      <t>サンギョウ</t>
    </rPh>
    <phoneticPr fontId="1"/>
  </si>
  <si>
    <t>（日本産業規格A列4番）</t>
    <rPh sb="3" eb="5">
      <t>サンギョウ</t>
    </rPh>
    <phoneticPr fontId="1"/>
  </si>
  <si>
    <t>（日本産業規格A列4番）</t>
    <rPh sb="3" eb="5">
      <t>サンギョウ</t>
    </rPh>
    <phoneticPr fontId="12"/>
  </si>
  <si>
    <t>(4)熱電供給</t>
    <rPh sb="3" eb="4">
      <t>ネツ</t>
    </rPh>
    <rPh sb="4" eb="5">
      <t>デン</t>
    </rPh>
    <rPh sb="5" eb="7">
      <t>キョウキュウ</t>
    </rPh>
    <phoneticPr fontId="1"/>
  </si>
  <si>
    <t>（燃料電池設置建築物）</t>
    <rPh sb="1" eb="3">
      <t>ネンリョウ</t>
    </rPh>
    <rPh sb="3" eb="5">
      <t>デンチ</t>
    </rPh>
    <rPh sb="5" eb="7">
      <t>セッチ</t>
    </rPh>
    <rPh sb="7" eb="10">
      <t>ケンチクブツ</t>
    </rPh>
    <phoneticPr fontId="1"/>
  </si>
  <si>
    <t>注）回答が1の場合は、以下に記入すること。また回答が2の場合は、『国等の補助金を活用しない場合の理由』に、その理由を記載すること。</t>
    <rPh sb="23" eb="25">
      <t>カイトウ</t>
    </rPh>
    <rPh sb="28" eb="30">
      <t>バアイ</t>
    </rPh>
    <rPh sb="33" eb="34">
      <t>クニ</t>
    </rPh>
    <rPh sb="34" eb="35">
      <t>トウ</t>
    </rPh>
    <rPh sb="36" eb="39">
      <t>ホジョキン</t>
    </rPh>
    <rPh sb="40" eb="42">
      <t>カツヨウ</t>
    </rPh>
    <rPh sb="45" eb="47">
      <t>バアイ</t>
    </rPh>
    <rPh sb="48" eb="50">
      <t>リユウ</t>
    </rPh>
    <rPh sb="55" eb="57">
      <t>リユウ</t>
    </rPh>
    <rPh sb="58" eb="60">
      <t>キサイ</t>
    </rPh>
    <phoneticPr fontId="1"/>
  </si>
  <si>
    <t>国等の補助金を活用しない場合の理由：</t>
    <rPh sb="0" eb="2">
      <t>クニトウ</t>
    </rPh>
    <rPh sb="3" eb="6">
      <t>ホジョキン</t>
    </rPh>
    <rPh sb="7" eb="9">
      <t>カツヨウ</t>
    </rPh>
    <rPh sb="12" eb="14">
      <t>バアイ</t>
    </rPh>
    <rPh sb="15" eb="17">
      <t>リユウ</t>
    </rPh>
    <phoneticPr fontId="1"/>
  </si>
  <si>
    <t>電力量（有効）</t>
    <rPh sb="0" eb="2">
      <t>デンリョク</t>
    </rPh>
    <rPh sb="2" eb="3">
      <t>リョウ</t>
    </rPh>
    <rPh sb="4" eb="6">
      <t>ユウコウ</t>
    </rPh>
    <phoneticPr fontId="1"/>
  </si>
  <si>
    <r>
      <t>燃料使用量　 　　     （m</t>
    </r>
    <r>
      <rPr>
        <vertAlign val="superscript"/>
        <sz val="11"/>
        <color indexed="8"/>
        <rFont val="ＭＳ Ｐゴシック"/>
        <family val="3"/>
        <charset val="128"/>
        <scheme val="minor"/>
      </rPr>
      <t>3</t>
    </r>
    <r>
      <rPr>
        <vertAlign val="subscript"/>
        <sz val="11"/>
        <color indexed="8"/>
        <rFont val="ＭＳ Ｐゴシック"/>
        <family val="3"/>
        <charset val="128"/>
        <scheme val="minor"/>
      </rPr>
      <t>N</t>
    </r>
    <r>
      <rPr>
        <sz val="11"/>
        <color indexed="8"/>
        <rFont val="ＭＳ Ｐゴシック"/>
        <family val="3"/>
        <charset val="128"/>
        <scheme val="minor"/>
      </rPr>
      <t>/h）</t>
    </r>
    <rPh sb="0" eb="2">
      <t>ネンリョウ</t>
    </rPh>
    <rPh sb="2" eb="5">
      <t>シヨウリョウ</t>
    </rPh>
    <phoneticPr fontId="3"/>
  </si>
  <si>
    <t>業務・産業用燃料電池</t>
    <rPh sb="0" eb="2">
      <t>ギョウム</t>
    </rPh>
    <rPh sb="3" eb="5">
      <t>サンギョウヨウ</t>
    </rPh>
    <rPh sb="5" eb="7">
      <t>ネンリョウ</t>
    </rPh>
    <rPh sb="7" eb="9">
      <t>デンチ</t>
    </rPh>
    <phoneticPr fontId="25"/>
  </si>
  <si>
    <t>2021-04-01</t>
    <phoneticPr fontId="1"/>
  </si>
  <si>
    <t>←「業務・産業用燃料電池」と入力してください。</t>
    <rPh sb="2" eb="4">
      <t>ギョウム</t>
    </rPh>
    <rPh sb="5" eb="12">
      <t>サンギョウヨウネンリョウデンチ</t>
    </rPh>
    <rPh sb="14" eb="16">
      <t>ニュウリョク</t>
    </rPh>
    <phoneticPr fontId="1"/>
  </si>
  <si>
    <t>電力供給予定量</t>
    <rPh sb="0" eb="2">
      <t>デンリョク</t>
    </rPh>
    <rPh sb="2" eb="4">
      <t>キョウキュウ</t>
    </rPh>
    <rPh sb="4" eb="6">
      <t>ヨテイ</t>
    </rPh>
    <rPh sb="6" eb="7">
      <t>リョウ</t>
    </rPh>
    <phoneticPr fontId="1"/>
  </si>
  <si>
    <t>熱供給予定量</t>
    <rPh sb="0" eb="1">
      <t>ネツ</t>
    </rPh>
    <rPh sb="1" eb="3">
      <t>キョウキュウ</t>
    </rPh>
    <rPh sb="3" eb="5">
      <t>ヨテイ</t>
    </rPh>
    <rPh sb="5" eb="6">
      <t>リョウ</t>
    </rPh>
    <phoneticPr fontId="1"/>
  </si>
  <si>
    <t>対象外設備</t>
    <rPh sb="0" eb="3">
      <t>タイショウガイ</t>
    </rPh>
    <rPh sb="3" eb="5">
      <t>セツビ</t>
    </rPh>
    <phoneticPr fontId="25"/>
  </si>
  <si>
    <t>第2号
その1</t>
    <rPh sb="0" eb="1">
      <t>ダイ</t>
    </rPh>
    <rPh sb="2" eb="3">
      <t>ゴウ</t>
    </rPh>
    <phoneticPr fontId="1"/>
  </si>
  <si>
    <r>
      <t xml:space="preserve">対象機器
</t>
    </r>
    <r>
      <rPr>
        <sz val="9"/>
        <rFont val="ＭＳ Ｐゴシック"/>
        <family val="3"/>
        <charset val="128"/>
        <scheme val="minor"/>
      </rPr>
      <t>※選択項目（□）については、枠内の該当する項目にチェック（✔）等を入れてください。</t>
    </r>
    <rPh sb="2" eb="4">
      <t>キキ</t>
    </rPh>
    <rPh sb="36" eb="37">
      <t>トウ</t>
    </rPh>
    <phoneticPr fontId="1"/>
  </si>
  <si>
    <t>第2号様式　別紙3</t>
    <rPh sb="0" eb="1">
      <t>ダイ</t>
    </rPh>
    <rPh sb="2" eb="3">
      <t>ゴウ</t>
    </rPh>
    <rPh sb="3" eb="5">
      <t>ヨウシキ</t>
    </rPh>
    <rPh sb="6" eb="8">
      <t>ベッシ</t>
    </rPh>
    <phoneticPr fontId="1"/>
  </si>
  <si>
    <r>
      <t xml:space="preserve">業務・産業用
燃料電池
</t>
    </r>
    <r>
      <rPr>
        <sz val="11"/>
        <color theme="1"/>
        <rFont val="ＭＳ Ｐゴシック"/>
        <family val="3"/>
        <charset val="128"/>
        <scheme val="minor"/>
      </rPr>
      <t>（1.5～5.0kWのもの)</t>
    </r>
    <rPh sb="0" eb="2">
      <t>ギョウム</t>
    </rPh>
    <rPh sb="3" eb="6">
      <t>サンギョウヨウ</t>
    </rPh>
    <rPh sb="7" eb="9">
      <t>ネンリョウ</t>
    </rPh>
    <rPh sb="9" eb="11">
      <t>デンチ</t>
    </rPh>
    <phoneticPr fontId="1"/>
  </si>
  <si>
    <r>
      <t xml:space="preserve">業務・産業用
燃料電池
</t>
    </r>
    <r>
      <rPr>
        <sz val="11"/>
        <color theme="1"/>
        <rFont val="ＭＳ Ｐゴシック"/>
        <family val="3"/>
        <charset val="128"/>
        <scheme val="minor"/>
      </rPr>
      <t>(5.0kWを超えるもの)</t>
    </r>
    <rPh sb="0" eb="2">
      <t>ギョウム</t>
    </rPh>
    <rPh sb="3" eb="6">
      <t>サンギョウヨウ</t>
    </rPh>
    <rPh sb="7" eb="9">
      <t>ネンリョウ</t>
    </rPh>
    <rPh sb="9" eb="11">
      <t>デンチ</t>
    </rPh>
    <rPh sb="19" eb="20">
      <t>コ</t>
    </rPh>
    <phoneticPr fontId="1"/>
  </si>
  <si>
    <t>業務・産業用燃料電池（5.0kWを超えるもの）</t>
    <rPh sb="0" eb="2">
      <t>ギョウム</t>
    </rPh>
    <rPh sb="3" eb="6">
      <t>サンギョウヨウ</t>
    </rPh>
    <rPh sb="6" eb="8">
      <t>ネンリョウ</t>
    </rPh>
    <rPh sb="8" eb="10">
      <t>デンチ</t>
    </rPh>
    <rPh sb="17" eb="18">
      <t>コ</t>
    </rPh>
    <phoneticPr fontId="1"/>
  </si>
  <si>
    <t>kW</t>
    <phoneticPr fontId="25"/>
  </si>
  <si>
    <t>業務・産業用燃料電池
5.0kWを超えるもの</t>
    <rPh sb="0" eb="2">
      <t>ギョウム</t>
    </rPh>
    <rPh sb="3" eb="6">
      <t>サンギョウヨウ</t>
    </rPh>
    <rPh sb="6" eb="8">
      <t>ネンリョウ</t>
    </rPh>
    <rPh sb="8" eb="10">
      <t>デンチ</t>
    </rPh>
    <rPh sb="17" eb="18">
      <t>コ</t>
    </rPh>
    <phoneticPr fontId="1"/>
  </si>
  <si>
    <t>定格
発電出力</t>
    <rPh sb="0" eb="2">
      <t>テイカク</t>
    </rPh>
    <rPh sb="3" eb="5">
      <t>ハツデン</t>
    </rPh>
    <rPh sb="5" eb="7">
      <t>シュツリョク</t>
    </rPh>
    <phoneticPr fontId="25"/>
  </si>
  <si>
    <t>しかくまるばつりーすかぶしきかいしゃ</t>
    <phoneticPr fontId="1"/>
  </si>
  <si>
    <t>業務・産業用燃料電池（1.5～5.0kWのもの）</t>
    <rPh sb="0" eb="2">
      <t>ギョウム</t>
    </rPh>
    <rPh sb="3" eb="5">
      <t>サンギョウ</t>
    </rPh>
    <rPh sb="5" eb="6">
      <t>ヨウ</t>
    </rPh>
    <rPh sb="6" eb="8">
      <t>ネンリョウ</t>
    </rPh>
    <rPh sb="8" eb="10">
      <t>デンチ</t>
    </rPh>
    <phoneticPr fontId="1"/>
  </si>
  <si>
    <t>業務・産業用燃料電池
（5.0kWを超えるもの）</t>
    <rPh sb="0" eb="2">
      <t>ギョウム</t>
    </rPh>
    <rPh sb="3" eb="6">
      <t>サンギョウヨウ</t>
    </rPh>
    <rPh sb="6" eb="8">
      <t>ネンリョウ</t>
    </rPh>
    <rPh sb="8" eb="10">
      <t>デンチ</t>
    </rPh>
    <rPh sb="18" eb="19">
      <t>コ</t>
    </rPh>
    <phoneticPr fontId="1"/>
  </si>
  <si>
    <t>業務・産業用燃料電池
（5.0kWを超えるもの）</t>
    <rPh sb="0" eb="2">
      <t>ギョウム</t>
    </rPh>
    <rPh sb="3" eb="10">
      <t>サンギョウヨウネンリョウデンチ</t>
    </rPh>
    <rPh sb="18" eb="19">
      <t>コ</t>
    </rPh>
    <phoneticPr fontId="25"/>
  </si>
  <si>
    <t>(2)</t>
    <phoneticPr fontId="1"/>
  </si>
  <si>
    <t>助成対象事業者</t>
    <rPh sb="0" eb="2">
      <t>ジョセイ</t>
    </rPh>
    <rPh sb="2" eb="4">
      <t>タイショウ</t>
    </rPh>
    <rPh sb="4" eb="6">
      <t>ジギョウ</t>
    </rPh>
    <rPh sb="6" eb="7">
      <t>シャ</t>
    </rPh>
    <phoneticPr fontId="1"/>
  </si>
  <si>
    <t>①商業登記簿謄本、②決算報告書（直近3カ年）、③納税証明書、④会社概要書（パンフレット、地図等）</t>
    <rPh sb="1" eb="3">
      <t>ショウギョウ</t>
    </rPh>
    <rPh sb="3" eb="6">
      <t>トウキボ</t>
    </rPh>
    <rPh sb="6" eb="8">
      <t>トウホン</t>
    </rPh>
    <rPh sb="10" eb="15">
      <t>ケッサンホウコクショ</t>
    </rPh>
    <rPh sb="16" eb="17">
      <t>チョク</t>
    </rPh>
    <rPh sb="17" eb="18">
      <t>キン</t>
    </rPh>
    <rPh sb="20" eb="21">
      <t>ネン</t>
    </rPh>
    <rPh sb="24" eb="26">
      <t>ノウゼイ</t>
    </rPh>
    <rPh sb="26" eb="29">
      <t>ショウメイショ</t>
    </rPh>
    <rPh sb="31" eb="33">
      <t>カイシャ</t>
    </rPh>
    <rPh sb="33" eb="36">
      <t>ガイヨウショ</t>
    </rPh>
    <rPh sb="44" eb="46">
      <t>チズ</t>
    </rPh>
    <rPh sb="46" eb="47">
      <t>トウ</t>
    </rPh>
    <phoneticPr fontId="1"/>
  </si>
  <si>
    <t>←別紙2を記入してください。</t>
    <rPh sb="1" eb="3">
      <t>ベッシ</t>
    </rPh>
    <rPh sb="5" eb="7">
      <t>キニュウ</t>
    </rPh>
    <phoneticPr fontId="1"/>
  </si>
  <si>
    <t>←自動計算</t>
    <rPh sb="1" eb="3">
      <t>ジドウ</t>
    </rPh>
    <rPh sb="3" eb="5">
      <t>ケイサン</t>
    </rPh>
    <phoneticPr fontId="1"/>
  </si>
  <si>
    <t>だいひょうとりしまりやくしゃちょう　　さんかくひし　もとかず</t>
    <phoneticPr fontId="1"/>
  </si>
  <si>
    <t>有効発電効率（HHVベース）</t>
    <rPh sb="0" eb="2">
      <t>ユウコウ</t>
    </rPh>
    <rPh sb="2" eb="4">
      <t>ハツデン</t>
    </rPh>
    <rPh sb="4" eb="6">
      <t>コウリツ</t>
    </rPh>
    <phoneticPr fontId="9"/>
  </si>
  <si>
    <t>排熱回収効率（同上）</t>
    <rPh sb="0" eb="2">
      <t>ハイネツ</t>
    </rPh>
    <rPh sb="2" eb="4">
      <t>カイシュウ</t>
    </rPh>
    <rPh sb="4" eb="6">
      <t>コウリツ</t>
    </rPh>
    <rPh sb="7" eb="9">
      <t>ドウジョウ</t>
    </rPh>
    <phoneticPr fontId="9"/>
  </si>
  <si>
    <t>総合効率（同上）</t>
    <rPh sb="0" eb="2">
      <t>ソウゴウ</t>
    </rPh>
    <rPh sb="2" eb="4">
      <t>コウリツ</t>
    </rPh>
    <rPh sb="5" eb="7">
      <t>ドウジョウ</t>
    </rPh>
    <phoneticPr fontId="9"/>
  </si>
  <si>
    <t>台</t>
    <rPh sb="0" eb="1">
      <t>ダイ</t>
    </rPh>
    <phoneticPr fontId="1"/>
  </si>
  <si>
    <t>kW</t>
  </si>
  <si>
    <t>2/3</t>
    <phoneticPr fontId="25"/>
  </si>
  <si>
    <t>水素を活用したスマートエネルギーエリア形成推進事業入力データ（3/4）</t>
    <rPh sb="0" eb="2">
      <t>スイソ</t>
    </rPh>
    <rPh sb="3" eb="5">
      <t>カツヨウ</t>
    </rPh>
    <rPh sb="19" eb="21">
      <t>ケイセイ</t>
    </rPh>
    <rPh sb="21" eb="23">
      <t>スイシン</t>
    </rPh>
    <rPh sb="23" eb="25">
      <t>ジギョウ</t>
    </rPh>
    <rPh sb="25" eb="27">
      <t>ニュウリョク</t>
    </rPh>
    <phoneticPr fontId="1"/>
  </si>
  <si>
    <t>水素を活用したスマートエネルギーエリア形成推進事業入力データ（4/4）</t>
    <rPh sb="0" eb="2">
      <t>スイソ</t>
    </rPh>
    <rPh sb="3" eb="5">
      <t>カツヨウ</t>
    </rPh>
    <rPh sb="19" eb="21">
      <t>ケイセイ</t>
    </rPh>
    <rPh sb="21" eb="23">
      <t>スイシン</t>
    </rPh>
    <rPh sb="23" eb="25">
      <t>ジギョウ</t>
    </rPh>
    <rPh sb="25" eb="27">
      <t>ニュウリョク</t>
    </rPh>
    <phoneticPr fontId="1"/>
  </si>
  <si>
    <t>水素を活用したスマートエネルギーエリア形成推進事業入力データ（2/4）</t>
    <rPh sb="0" eb="2">
      <t>スイソ</t>
    </rPh>
    <rPh sb="3" eb="5">
      <t>カツヨウ</t>
    </rPh>
    <rPh sb="19" eb="21">
      <t>ケイセイ</t>
    </rPh>
    <rPh sb="21" eb="23">
      <t>スイシン</t>
    </rPh>
    <rPh sb="23" eb="25">
      <t>ジギョウ</t>
    </rPh>
    <rPh sb="25" eb="27">
      <t>ニュウリョク</t>
    </rPh>
    <phoneticPr fontId="1"/>
  </si>
  <si>
    <t>水素を活用したスマートエネルギーエリア形成推進事業入力データ（1/4）</t>
    <rPh sb="0" eb="2">
      <t>スイソ</t>
    </rPh>
    <rPh sb="3" eb="5">
      <t>カツヨウ</t>
    </rPh>
    <rPh sb="19" eb="21">
      <t>ケイセイ</t>
    </rPh>
    <rPh sb="21" eb="23">
      <t>スイシン</t>
    </rPh>
    <rPh sb="23" eb="25">
      <t>ジギョウ</t>
    </rPh>
    <rPh sb="25" eb="27">
      <t>ニュウリョク</t>
    </rPh>
    <phoneticPr fontId="1"/>
  </si>
  <si>
    <t>5kW超え</t>
    <rPh sb="3" eb="4">
      <t>コ</t>
    </rPh>
    <phoneticPr fontId="1"/>
  </si>
  <si>
    <t>5kW以下</t>
    <rPh sb="3" eb="5">
      <t>イカ</t>
    </rPh>
    <phoneticPr fontId="1"/>
  </si>
  <si>
    <t>助成金交付申請額
（業務・産業燃料電池）</t>
    <rPh sb="0" eb="3">
      <t>ジョセイキン</t>
    </rPh>
    <rPh sb="3" eb="5">
      <t>コウフ</t>
    </rPh>
    <rPh sb="5" eb="8">
      <t>シンセイガク</t>
    </rPh>
    <rPh sb="10" eb="12">
      <t>ギョウム</t>
    </rPh>
    <rPh sb="13" eb="15">
      <t>サンギョウ</t>
    </rPh>
    <rPh sb="15" eb="17">
      <t>ネンリョウ</t>
    </rPh>
    <rPh sb="17" eb="19">
      <t>デンチ</t>
    </rPh>
    <phoneticPr fontId="1"/>
  </si>
  <si>
    <t xml:space="preserve"> (2) エネルギー使用計画（詳細は別紙2参照）</t>
    <rPh sb="10" eb="12">
      <t>シヨウ</t>
    </rPh>
    <rPh sb="12" eb="14">
      <t>ケイカク</t>
    </rPh>
    <rPh sb="15" eb="17">
      <t>ショウサイ</t>
    </rPh>
    <rPh sb="18" eb="20">
      <t>ベッシ</t>
    </rPh>
    <rPh sb="21" eb="23">
      <t>サンショウ</t>
    </rPh>
    <phoneticPr fontId="3"/>
  </si>
  <si>
    <t xml:space="preserve"> (1) 計画の概要</t>
    <phoneticPr fontId="3"/>
  </si>
  <si>
    <t>業務・産業用燃料電池
（1.5～5.0kW以下のもの）</t>
    <rPh sb="0" eb="2">
      <t>ギョウム</t>
    </rPh>
    <rPh sb="3" eb="10">
      <t>サンギョウヨウネンリョウデンチ</t>
    </rPh>
    <rPh sb="21" eb="23">
      <t>イカ</t>
    </rPh>
    <phoneticPr fontId="1"/>
  </si>
  <si>
    <t>←和暦で表記</t>
    <rPh sb="1" eb="3">
      <t>ワレキ</t>
    </rPh>
    <rPh sb="4" eb="6">
      <t>ヒョウキ</t>
    </rPh>
    <phoneticPr fontId="1"/>
  </si>
  <si>
    <t>令和</t>
    <rPh sb="0" eb="2">
      <t>レイワ</t>
    </rPh>
    <phoneticPr fontId="1"/>
  </si>
  <si>
    <t>令和</t>
    <rPh sb="0" eb="2">
      <t>レイワ</t>
    </rPh>
    <phoneticPr fontId="11"/>
  </si>
  <si>
    <t>令和</t>
    <rPh sb="0" eb="2">
      <t>レイワ</t>
    </rPh>
    <phoneticPr fontId="12"/>
  </si>
  <si>
    <t>リース事業者</t>
  </si>
  <si>
    <t>長さ　（m）</t>
    <rPh sb="0" eb="1">
      <t>ナガ</t>
    </rPh>
    <phoneticPr fontId="1"/>
  </si>
  <si>
    <t>高さ　（m）</t>
    <rPh sb="0" eb="1">
      <t>タカ</t>
    </rPh>
    <phoneticPr fontId="1"/>
  </si>
  <si>
    <t>幅　  （m）</t>
    <rPh sb="0" eb="1">
      <t>ハバ</t>
    </rPh>
    <phoneticPr fontId="1"/>
  </si>
  <si>
    <t>機器重量　（ｔ）</t>
    <rPh sb="0" eb="2">
      <t>キキ</t>
    </rPh>
    <rPh sb="2" eb="4">
      <t>ジュウリョウ</t>
    </rPh>
    <phoneticPr fontId="1"/>
  </si>
  <si>
    <t>最大供給電力量
比率</t>
    <rPh sb="0" eb="2">
      <t>サイダイ</t>
    </rPh>
    <rPh sb="2" eb="4">
      <t>キョウキュウ</t>
    </rPh>
    <rPh sb="4" eb="6">
      <t>デンリョク</t>
    </rPh>
    <rPh sb="6" eb="7">
      <t>リョウ</t>
    </rPh>
    <rPh sb="8" eb="10">
      <t>ヒリツ</t>
    </rPh>
    <phoneticPr fontId="1"/>
  </si>
  <si>
    <t>電力供給予定量</t>
    <rPh sb="2" eb="4">
      <t>キョウキュウ</t>
    </rPh>
    <rPh sb="4" eb="6">
      <t>ヨテイ</t>
    </rPh>
    <rPh sb="6" eb="7">
      <t>リョウ</t>
    </rPh>
    <phoneticPr fontId="1"/>
  </si>
  <si>
    <t>熱供給予定量</t>
    <rPh sb="1" eb="3">
      <t>キョウキュウ</t>
    </rPh>
    <rPh sb="3" eb="5">
      <t>ヨテイ</t>
    </rPh>
    <rPh sb="5" eb="6">
      <t>リョウ</t>
    </rPh>
    <phoneticPr fontId="1"/>
  </si>
  <si>
    <t>燃料消費量</t>
    <rPh sb="0" eb="2">
      <t>ネンリョウ</t>
    </rPh>
    <rPh sb="2" eb="4">
      <t>ショウヒ</t>
    </rPh>
    <rPh sb="4" eb="5">
      <t>リョウ</t>
    </rPh>
    <phoneticPr fontId="1"/>
  </si>
  <si>
    <t>助成対象経費合計</t>
    <rPh sb="0" eb="2">
      <t>ジョセイ</t>
    </rPh>
    <rPh sb="2" eb="4">
      <t>タイショウ</t>
    </rPh>
    <rPh sb="4" eb="6">
      <t>ケイヒ</t>
    </rPh>
    <rPh sb="6" eb="8">
      <t>ゴウケイ</t>
    </rPh>
    <phoneticPr fontId="1"/>
  </si>
  <si>
    <t>交付申請額合計</t>
    <rPh sb="0" eb="2">
      <t>コウフ</t>
    </rPh>
    <rPh sb="2" eb="5">
      <t>シンセイガク</t>
    </rPh>
    <rPh sb="5" eb="7">
      <t>ゴウケイ</t>
    </rPh>
    <phoneticPr fontId="1"/>
  </si>
  <si>
    <t>助成事業に要する経費　　
（千円）</t>
    <rPh sb="0" eb="2">
      <t>ジョセイ</t>
    </rPh>
    <rPh sb="2" eb="4">
      <t>ジギョウ</t>
    </rPh>
    <rPh sb="5" eb="6">
      <t>ヨウ</t>
    </rPh>
    <rPh sb="8" eb="10">
      <t>ケイヒ</t>
    </rPh>
    <rPh sb="14" eb="15">
      <t>セン</t>
    </rPh>
    <rPh sb="15" eb="16">
      <t>エン</t>
    </rPh>
    <phoneticPr fontId="1"/>
  </si>
  <si>
    <t>本助成金以外の都の助成金又は給付金の有無</t>
    <rPh sb="0" eb="1">
      <t>ホン</t>
    </rPh>
    <rPh sb="1" eb="4">
      <t>ジョセイキン</t>
    </rPh>
    <rPh sb="4" eb="6">
      <t>イガイ</t>
    </rPh>
    <rPh sb="7" eb="8">
      <t>ト</t>
    </rPh>
    <rPh sb="9" eb="12">
      <t>ジョセイキン</t>
    </rPh>
    <rPh sb="12" eb="13">
      <t>マタ</t>
    </rPh>
    <rPh sb="14" eb="17">
      <t>キュウフキン</t>
    </rPh>
    <rPh sb="18" eb="20">
      <t>ウム</t>
    </rPh>
    <phoneticPr fontId="1"/>
  </si>
  <si>
    <t>助成
対象
経費
（千円）</t>
    <rPh sb="0" eb="2">
      <t>ジョセイ</t>
    </rPh>
    <rPh sb="3" eb="5">
      <t>タイショウ</t>
    </rPh>
    <rPh sb="6" eb="8">
      <t>ケイヒ</t>
    </rPh>
    <rPh sb="10" eb="12">
      <t>センエン</t>
    </rPh>
    <phoneticPr fontId="1"/>
  </si>
  <si>
    <t>本助成金以外の都以外の助成金又は給付金の額（千円）</t>
    <rPh sb="0" eb="1">
      <t>ホン</t>
    </rPh>
    <rPh sb="1" eb="4">
      <t>ジョセイキン</t>
    </rPh>
    <rPh sb="4" eb="6">
      <t>イガイ</t>
    </rPh>
    <rPh sb="7" eb="8">
      <t>ト</t>
    </rPh>
    <rPh sb="8" eb="10">
      <t>イガイ</t>
    </rPh>
    <rPh sb="11" eb="14">
      <t>ジョセイキン</t>
    </rPh>
    <rPh sb="14" eb="15">
      <t>マタ</t>
    </rPh>
    <rPh sb="16" eb="19">
      <t>キュウフキン</t>
    </rPh>
    <rPh sb="20" eb="21">
      <t>ガク</t>
    </rPh>
    <rPh sb="22" eb="24">
      <t>センエン</t>
    </rPh>
    <phoneticPr fontId="1"/>
  </si>
  <si>
    <t>内訳</t>
    <rPh sb="0" eb="2">
      <t>ウチワケ</t>
    </rPh>
    <phoneticPr fontId="1"/>
  </si>
  <si>
    <t>工事完了予定日</t>
    <rPh sb="6" eb="7">
      <t>ビ</t>
    </rPh>
    <phoneticPr fontId="1"/>
  </si>
  <si>
    <t xml:space="preserve"> 工事完了予定日</t>
    <rPh sb="7" eb="8">
      <t>ヒ</t>
    </rPh>
    <phoneticPr fontId="3"/>
  </si>
  <si>
    <t>業務・産業型燃料電池
1.5～5.0kWのもの</t>
    <rPh sb="0" eb="2">
      <t>ギョウム</t>
    </rPh>
    <rPh sb="3" eb="5">
      <t>サンギョウ</t>
    </rPh>
    <rPh sb="5" eb="6">
      <t>カタ</t>
    </rPh>
    <rPh sb="6" eb="8">
      <t>ネンリョウ</t>
    </rPh>
    <rPh sb="8" eb="10">
      <t>デンチ</t>
    </rPh>
    <phoneticPr fontId="1"/>
  </si>
  <si>
    <t>業務・産業用燃料電池
（1.5～5.0kWのもの）</t>
    <rPh sb="0" eb="2">
      <t>ギョウム</t>
    </rPh>
    <rPh sb="3" eb="10">
      <t>サンギョウヨウネンリョウデンチ</t>
    </rPh>
    <phoneticPr fontId="25"/>
  </si>
  <si>
    <t>台分</t>
    <rPh sb="0" eb="1">
      <t>ダイ</t>
    </rPh>
    <rPh sb="1" eb="2">
      <t>ブン</t>
    </rPh>
    <phoneticPr fontId="9"/>
  </si>
  <si>
    <t>第2号その3-2</t>
    <rPh sb="0" eb="1">
      <t>ダイ</t>
    </rPh>
    <rPh sb="2" eb="3">
      <t>ゴウ</t>
    </rPh>
    <phoneticPr fontId="1"/>
  </si>
  <si>
    <t>助成金
交付
申請額</t>
    <rPh sb="0" eb="3">
      <t>ジョセイキン</t>
    </rPh>
    <rPh sb="4" eb="6">
      <t>コウフ</t>
    </rPh>
    <rPh sb="7" eb="10">
      <t>シンセイガク</t>
    </rPh>
    <phoneticPr fontId="1"/>
  </si>
  <si>
    <t>本ファイルは、第1号様式、第1号様式別紙、第2号様式（その1～その5 別紙1その1～その4、別紙2）が、作成できます。</t>
    <rPh sb="0" eb="1">
      <t>ホン</t>
    </rPh>
    <rPh sb="13" eb="14">
      <t>ダイ</t>
    </rPh>
    <rPh sb="15" eb="16">
      <t>ゴウ</t>
    </rPh>
    <rPh sb="16" eb="18">
      <t>ヨウシキ</t>
    </rPh>
    <rPh sb="18" eb="20">
      <t>ベッシ</t>
    </rPh>
    <rPh sb="21" eb="22">
      <t>ダイ</t>
    </rPh>
    <rPh sb="23" eb="24">
      <t>ゴウ</t>
    </rPh>
    <rPh sb="24" eb="26">
      <t>ヨウシキ</t>
    </rPh>
    <rPh sb="46" eb="48">
      <t>ベッシ</t>
    </rPh>
    <rPh sb="52" eb="54">
      <t>サクセイ</t>
    </rPh>
    <phoneticPr fontId="1"/>
  </si>
  <si>
    <t>2021/5/6　初版</t>
    <rPh sb="9" eb="10">
      <t>ショ</t>
    </rPh>
    <rPh sb="10" eb="11">
      <t>バン</t>
    </rPh>
    <phoneticPr fontId="25"/>
  </si>
  <si>
    <t>2021/5/6</t>
    <phoneticPr fontId="25"/>
  </si>
  <si>
    <t>←ここに和暦で記入</t>
    <rPh sb="4" eb="6">
      <t>ワレキ</t>
    </rPh>
    <rPh sb="7" eb="9">
      <t>キニュウ</t>
    </rPh>
    <phoneticPr fontId="1"/>
  </si>
  <si>
    <t>←和暦で入力してください。</t>
    <rPh sb="1" eb="3">
      <t>ワレキ</t>
    </rPh>
    <rPh sb="4" eb="6">
      <t>ニュウリョク</t>
    </rPh>
    <phoneticPr fontId="1"/>
  </si>
  <si>
    <t>　水素を活用したスマートエネルギーエリア形成推進事業（業務・産業部門）（令和３年度以降の申請）助成金交付要綱（令和３年５月18日付３都環公地温第389号。以下「交付要綱」という。）第８条の規定に基づく助成金の交付の申請を行うに当たり、当該申請により助成金等の交付を受けようとする者（法人その他の団体にあっては、代表者、役員又は使用人その他の従業員若しくは構成員を含む。）が交付要綱第３条に規定する助成対象事業者に該当し、将来にわたっても該当するよう法令等を遵守することをここに誓約いたします。</t>
    <rPh sb="1" eb="3">
      <t>スイソ</t>
    </rPh>
    <rPh sb="4" eb="6">
      <t>カツヨウ</t>
    </rPh>
    <rPh sb="20" eb="22">
      <t>ケイセイ</t>
    </rPh>
    <rPh sb="22" eb="24">
      <t>スイシン</t>
    </rPh>
    <rPh sb="36" eb="38">
      <t>レイワ</t>
    </rPh>
    <rPh sb="39" eb="40">
      <t>ネン</t>
    </rPh>
    <rPh sb="40" eb="41">
      <t>ド</t>
    </rPh>
    <rPh sb="41" eb="43">
      <t>イコウ</t>
    </rPh>
    <rPh sb="44" eb="46">
      <t>シンセイ</t>
    </rPh>
    <rPh sb="55" eb="57">
      <t>レイワ</t>
    </rPh>
    <rPh sb="69" eb="70">
      <t>チ</t>
    </rPh>
    <rPh sb="70" eb="71">
      <t>オン</t>
    </rPh>
    <phoneticPr fontId="1"/>
  </si>
  <si>
    <t>　水素を活用したスマートエネルギーエリア形成推進事業（業務・産業部門）（令和３年度以降の申請）助成金交付要綱（令和３年５月18日付３都環公地温第389号）第４条、第５条、第１２条、第３２条及び第３４条の規定を確認の上、上記の事業者の助成金交付申請に同意します。</t>
    <rPh sb="1" eb="3">
      <t>スイソ</t>
    </rPh>
    <rPh sb="4" eb="6">
      <t>カツヨウ</t>
    </rPh>
    <rPh sb="20" eb="22">
      <t>ケイセイ</t>
    </rPh>
    <rPh sb="22" eb="24">
      <t>スイシン</t>
    </rPh>
    <rPh sb="24" eb="26">
      <t>ジギョウ</t>
    </rPh>
    <rPh sb="27" eb="29">
      <t>ギョウム</t>
    </rPh>
    <rPh sb="36" eb="38">
      <t>レイワ</t>
    </rPh>
    <rPh sb="39" eb="40">
      <t>ネン</t>
    </rPh>
    <rPh sb="40" eb="41">
      <t>ド</t>
    </rPh>
    <rPh sb="41" eb="43">
      <t>イコウ</t>
    </rPh>
    <rPh sb="44" eb="46">
      <t>シンセイ</t>
    </rPh>
    <rPh sb="47" eb="49">
      <t>ジョセイ</t>
    </rPh>
    <rPh sb="49" eb="50">
      <t>キン</t>
    </rPh>
    <rPh sb="50" eb="52">
      <t>コウフ</t>
    </rPh>
    <rPh sb="52" eb="54">
      <t>ヨウコウ</t>
    </rPh>
    <rPh sb="55" eb="57">
      <t>レイワ</t>
    </rPh>
    <rPh sb="58" eb="59">
      <t>ネン</t>
    </rPh>
    <rPh sb="60" eb="61">
      <t>ゲツ</t>
    </rPh>
    <rPh sb="63" eb="64">
      <t>ヒ</t>
    </rPh>
    <rPh sb="64" eb="65">
      <t>ツケ</t>
    </rPh>
    <rPh sb="66" eb="67">
      <t>ト</t>
    </rPh>
    <rPh sb="69" eb="71">
      <t>チオン</t>
    </rPh>
    <phoneticPr fontId="1"/>
  </si>
  <si>
    <r>
      <t xml:space="preserve">   </t>
    </r>
    <r>
      <rPr>
        <sz val="11"/>
        <color indexed="8"/>
        <rFont val="ＭＳ Ｐゴシック"/>
        <family val="3"/>
        <charset val="128"/>
        <scheme val="minor"/>
      </rPr>
      <t>水素を活用したスマートエネルギーエリア形成推進事業（業務・産業部門）（令和３年度以降の申請）助成金交付要綱（ 令和３年５月18日付３都環公地温第389号 ） 第８条第１項の規定に基づき、助成金の交付について関係書類を添えて、次のとおり申請します。</t>
    </r>
    <rPh sb="3" eb="5">
      <t>スイソ</t>
    </rPh>
    <rPh sb="6" eb="8">
      <t>カツヨウ</t>
    </rPh>
    <rPh sb="22" eb="24">
      <t>ケイセイ</t>
    </rPh>
    <rPh sb="24" eb="26">
      <t>スイシン</t>
    </rPh>
    <rPh sb="26" eb="28">
      <t>ジギョウ</t>
    </rPh>
    <rPh sb="29" eb="31">
      <t>ギョウム</t>
    </rPh>
    <rPh sb="38" eb="40">
      <t>レイワ</t>
    </rPh>
    <rPh sb="41" eb="42">
      <t>ネン</t>
    </rPh>
    <rPh sb="42" eb="43">
      <t>ド</t>
    </rPh>
    <rPh sb="43" eb="45">
      <t>イコウ</t>
    </rPh>
    <rPh sb="46" eb="48">
      <t>シンセイ</t>
    </rPh>
    <rPh sb="58" eb="60">
      <t>レイワ</t>
    </rPh>
    <rPh sb="72" eb="74">
      <t>チオン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</si>
</sst>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yyyy&quot;年&quot;m&quot;月&quot;d&quot;日&quot;;@"/>
    <numFmt numFmtId="177" formatCode="yyyy&quot;年&quot;m&quot;月&quot;;@"/>
    <numFmt numFmtId="178" formatCode="#,##0.0;[Red]\-#,##0.0"/>
    <numFmt numFmtId="179" formatCode="#,##0_);[Red]\(#,##0\)"/>
    <numFmt numFmtId="180" formatCode="0.0"/>
    <numFmt numFmtId="181" formatCode="0_);[Red]\(0\)"/>
    <numFmt numFmtId="182" formatCode="#,##0.000;[Red]\-#,##0.000"/>
    <numFmt numFmtId="183" formatCode="yyyy/m/d;@"/>
    <numFmt numFmtId="184" formatCode="0.0000"/>
    <numFmt numFmtId="185" formatCode="[$-411]ggge&quot;年&quot;m&quot;月&quot;d&quot;日&quot;;@"/>
    <numFmt numFmtId="186" formatCode="[$-411]ge\.m\.d;@"/>
  </numFmts>
  <fonts count="77" x14ac:knownFonts="1">
    <font>
      <sz val="11"/>
      <color theme="1"/>
      <name val="ＭＳ Ｐゴシック"/>
      <family val="3"/>
      <charset val="128"/>
      <scheme val="minor"/>
    </font>
    <font>
      <sz val="6"/>
      <name val="ＭＳ Ｐゴシック"/>
      <family val="3"/>
      <charset val="128"/>
    </font>
    <font>
      <sz val="12"/>
      <color indexed="8"/>
      <name val="ＭＳ 明朝"/>
      <family val="1"/>
      <charset val="128"/>
    </font>
    <font>
      <sz val="6"/>
      <name val="ＭＳ Ｐゴシック"/>
      <family val="3"/>
      <charset val="128"/>
    </font>
    <font>
      <vertAlign val="superscript"/>
      <sz val="11"/>
      <color indexed="8"/>
      <name val="ＭＳ 明朝"/>
      <family val="1"/>
      <charset val="128"/>
    </font>
    <font>
      <sz val="10"/>
      <color indexed="8"/>
      <name val="Century"/>
      <family val="1"/>
    </font>
    <font>
      <sz val="10"/>
      <color indexed="8"/>
      <name val="ＭＳ Ｐ明朝"/>
      <family val="1"/>
      <charset val="128"/>
    </font>
    <font>
      <u/>
      <sz val="12"/>
      <color indexed="10"/>
      <name val="ＭＳ Ｐ明朝"/>
      <family val="1"/>
      <charset val="128"/>
    </font>
    <font>
      <sz val="12"/>
      <color indexed="8"/>
      <name val="ＭＳ Ｐ明朝"/>
      <family val="1"/>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u/>
      <sz val="12.65"/>
      <color theme="10"/>
      <name val="ＭＳ Ｐゴシック"/>
      <family val="3"/>
      <charset val="128"/>
    </font>
    <font>
      <sz val="12"/>
      <color theme="1"/>
      <name val="ＭＳ Ｐゴシック"/>
      <family val="3"/>
      <charset val="128"/>
      <scheme val="minor"/>
    </font>
    <font>
      <sz val="12"/>
      <color theme="1"/>
      <name val="Century"/>
      <family val="1"/>
    </font>
    <font>
      <sz val="11"/>
      <color theme="1"/>
      <name val="ＭＳ 明朝"/>
      <family val="1"/>
      <charset val="128"/>
    </font>
    <font>
      <sz val="12"/>
      <color theme="1"/>
      <name val="ＭＳ Ｐ明朝"/>
      <family val="1"/>
      <charset val="128"/>
    </font>
    <font>
      <sz val="16"/>
      <color theme="1"/>
      <name val="ＭＳ Ｐゴシック"/>
      <family val="3"/>
      <charset val="128"/>
      <scheme val="minor"/>
    </font>
    <font>
      <sz val="12"/>
      <color theme="0" tint="-0.34998626667073579"/>
      <name val="ＭＳ Ｐゴシック"/>
      <family val="3"/>
      <charset val="128"/>
      <scheme val="minor"/>
    </font>
    <font>
      <sz val="10"/>
      <color theme="1"/>
      <name val="ＭＳ Ｐゴシック"/>
      <family val="3"/>
      <charset val="128"/>
      <scheme val="minor"/>
    </font>
    <font>
      <sz val="12"/>
      <name val="ＭＳ Ｐゴシック"/>
      <family val="3"/>
      <charset val="128"/>
      <scheme val="minor"/>
    </font>
    <font>
      <sz val="9"/>
      <color rgb="FF000000"/>
      <name val="MS UI Gothic"/>
      <family val="3"/>
      <charset val="128"/>
    </font>
    <font>
      <sz val="6"/>
      <name val="ＭＳ Ｐゴシック"/>
      <family val="3"/>
      <charset val="128"/>
      <scheme val="minor"/>
    </font>
    <font>
      <sz val="11"/>
      <name val="ＭＳ Ｐゴシック"/>
      <family val="3"/>
      <charset val="128"/>
      <scheme val="minor"/>
    </font>
    <font>
      <sz val="11"/>
      <color indexed="8"/>
      <name val="ＭＳ Ｐゴシック"/>
      <family val="3"/>
      <charset val="128"/>
    </font>
    <font>
      <b/>
      <sz val="14"/>
      <color theme="1"/>
      <name val="ＭＳ Ｐゴシック"/>
      <family val="3"/>
      <charset val="128"/>
      <scheme val="minor"/>
    </font>
    <font>
      <sz val="9"/>
      <color theme="1"/>
      <name val="ＭＳ Ｐゴシック"/>
      <family val="3"/>
      <charset val="128"/>
      <scheme val="minor"/>
    </font>
    <font>
      <sz val="14"/>
      <color theme="1"/>
      <name val="ＭＳ Ｐゴシック"/>
      <family val="3"/>
      <charset val="128"/>
      <scheme val="minor"/>
    </font>
    <font>
      <vertAlign val="superscript"/>
      <sz val="11"/>
      <color theme="1"/>
      <name val="ＭＳ Ｐゴシック"/>
      <family val="3"/>
      <charset val="128"/>
      <scheme val="minor"/>
    </font>
    <font>
      <vertAlign val="subscript"/>
      <sz val="11"/>
      <color theme="1"/>
      <name val="ＭＳ Ｐゴシック"/>
      <family val="3"/>
      <charset val="128"/>
      <scheme val="minor"/>
    </font>
    <font>
      <vertAlign val="superscript"/>
      <sz val="12"/>
      <color theme="1"/>
      <name val="ＭＳ Ｐゴシック"/>
      <family val="3"/>
      <charset val="128"/>
      <scheme val="minor"/>
    </font>
    <font>
      <vertAlign val="subscript"/>
      <sz val="12"/>
      <color theme="1"/>
      <name val="ＭＳ Ｐゴシック"/>
      <family val="3"/>
      <charset val="128"/>
      <scheme val="minor"/>
    </font>
    <font>
      <sz val="11"/>
      <color indexed="8"/>
      <name val="ＭＳ Ｐゴシック"/>
      <family val="3"/>
      <charset val="128"/>
      <scheme val="minor"/>
    </font>
    <font>
      <b/>
      <u/>
      <sz val="11"/>
      <color theme="1"/>
      <name val="ＭＳ Ｐゴシック"/>
      <family val="3"/>
      <charset val="128"/>
      <scheme val="minor"/>
    </font>
    <font>
      <sz val="22"/>
      <color indexed="8"/>
      <name val="ＭＳ Ｐゴシック"/>
      <family val="3"/>
      <charset val="128"/>
      <scheme val="minor"/>
    </font>
    <font>
      <sz val="8"/>
      <color theme="1"/>
      <name val="ＭＳ Ｐゴシック"/>
      <family val="3"/>
      <charset val="128"/>
      <scheme val="minor"/>
    </font>
    <font>
      <sz val="8"/>
      <color indexed="8"/>
      <name val="ＭＳ Ｐゴシック"/>
      <family val="3"/>
      <charset val="128"/>
      <scheme val="minor"/>
    </font>
    <font>
      <sz val="10"/>
      <name val="ＭＳ Ｐゴシック"/>
      <family val="3"/>
      <charset val="128"/>
      <scheme val="minor"/>
    </font>
    <font>
      <sz val="9"/>
      <name val="ＭＳ Ｐゴシック"/>
      <family val="3"/>
      <charset val="128"/>
      <scheme val="minor"/>
    </font>
    <font>
      <sz val="9"/>
      <color indexed="8"/>
      <name val="ＭＳ Ｐゴシック"/>
      <family val="3"/>
      <charset val="128"/>
      <scheme val="minor"/>
    </font>
    <font>
      <sz val="10.5"/>
      <color indexed="8"/>
      <name val="ＭＳ Ｐゴシック"/>
      <family val="3"/>
      <charset val="128"/>
      <scheme val="minor"/>
    </font>
    <font>
      <b/>
      <u/>
      <sz val="10.5"/>
      <color indexed="10"/>
      <name val="ＭＳ Ｐゴシック"/>
      <family val="3"/>
      <charset val="128"/>
      <scheme val="minor"/>
    </font>
    <font>
      <sz val="16"/>
      <color indexed="8"/>
      <name val="ＭＳ Ｐゴシック"/>
      <family val="3"/>
      <charset val="128"/>
      <scheme val="minor"/>
    </font>
    <font>
      <sz val="12"/>
      <color indexed="8"/>
      <name val="ＭＳ Ｐゴシック"/>
      <family val="3"/>
      <charset val="128"/>
      <scheme val="minor"/>
    </font>
    <font>
      <sz val="10"/>
      <color indexed="8"/>
      <name val="ＭＳ Ｐゴシック"/>
      <family val="3"/>
      <charset val="128"/>
      <scheme val="minor"/>
    </font>
    <font>
      <vertAlign val="superscript"/>
      <sz val="11"/>
      <color indexed="8"/>
      <name val="ＭＳ Ｐゴシック"/>
      <family val="3"/>
      <charset val="128"/>
      <scheme val="minor"/>
    </font>
    <font>
      <vertAlign val="superscript"/>
      <sz val="10.5"/>
      <color indexed="8"/>
      <name val="ＭＳ Ｐゴシック"/>
      <family val="3"/>
      <charset val="128"/>
      <scheme val="minor"/>
    </font>
    <font>
      <b/>
      <u/>
      <sz val="11"/>
      <color indexed="8"/>
      <name val="ＭＳ Ｐゴシック"/>
      <family val="3"/>
      <charset val="128"/>
      <scheme val="minor"/>
    </font>
    <font>
      <vertAlign val="subscript"/>
      <sz val="11"/>
      <color indexed="8"/>
      <name val="ＭＳ Ｐゴシック"/>
      <family val="3"/>
      <charset val="128"/>
      <scheme val="minor"/>
    </font>
    <font>
      <u/>
      <sz val="9"/>
      <color indexed="8"/>
      <name val="ＭＳ Ｐゴシック"/>
      <family val="3"/>
      <charset val="128"/>
      <scheme val="minor"/>
    </font>
    <font>
      <sz val="7"/>
      <color indexed="8"/>
      <name val="ＭＳ Ｐゴシック"/>
      <family val="3"/>
      <charset val="128"/>
      <scheme val="minor"/>
    </font>
    <font>
      <u/>
      <sz val="12.65"/>
      <color theme="10"/>
      <name val="ＭＳ Ｐゴシック"/>
      <family val="3"/>
      <charset val="128"/>
      <scheme val="minor"/>
    </font>
    <font>
      <vertAlign val="superscript"/>
      <sz val="9"/>
      <color indexed="8"/>
      <name val="ＭＳ Ｐゴシック"/>
      <family val="3"/>
      <charset val="128"/>
      <scheme val="minor"/>
    </font>
    <font>
      <sz val="18"/>
      <color theme="1"/>
      <name val="ＭＳ Ｐゴシック"/>
      <family val="3"/>
      <charset val="128"/>
      <scheme val="minor"/>
    </font>
    <font>
      <sz val="13"/>
      <color theme="1"/>
      <name val="ＭＳ Ｐゴシック"/>
      <family val="3"/>
      <charset val="128"/>
      <scheme val="minor"/>
    </font>
    <font>
      <sz val="11"/>
      <color theme="1"/>
      <name val="ＭＳ Ｐ明朝"/>
      <family val="1"/>
      <charset val="128"/>
    </font>
    <font>
      <sz val="14"/>
      <color indexed="8"/>
      <name val="ＭＳ Ｐ明朝"/>
      <family val="1"/>
      <charset val="128"/>
    </font>
    <font>
      <sz val="14"/>
      <color theme="1"/>
      <name val="ＭＳ Ｐ明朝"/>
      <family val="1"/>
      <charset val="128"/>
    </font>
    <font>
      <b/>
      <sz val="11"/>
      <color indexed="8"/>
      <name val="ＭＳ Ｐ明朝"/>
      <family val="1"/>
      <charset val="128"/>
    </font>
    <font>
      <u/>
      <sz val="12"/>
      <color theme="10"/>
      <name val="ＭＳ Ｐ明朝"/>
      <family val="1"/>
      <charset val="128"/>
    </font>
    <font>
      <b/>
      <sz val="12"/>
      <color theme="1"/>
      <name val="ＭＳ Ｐ明朝"/>
      <family val="1"/>
      <charset val="128"/>
    </font>
    <font>
      <b/>
      <sz val="12"/>
      <color indexed="8"/>
      <name val="ＭＳ Ｐ明朝"/>
      <family val="1"/>
      <charset val="128"/>
    </font>
    <font>
      <b/>
      <sz val="9"/>
      <color indexed="81"/>
      <name val="ＭＳ Ｐゴシック"/>
      <family val="3"/>
      <charset val="128"/>
    </font>
    <font>
      <b/>
      <u/>
      <sz val="10.5"/>
      <name val="ＭＳ Ｐゴシック"/>
      <family val="3"/>
      <charset val="128"/>
      <scheme val="minor"/>
    </font>
    <font>
      <vertAlign val="superscript"/>
      <sz val="12"/>
      <color indexed="8"/>
      <name val="ＭＳ Ｐゴシック"/>
      <family val="3"/>
      <charset val="128"/>
      <scheme val="minor"/>
    </font>
    <font>
      <sz val="11"/>
      <color theme="0" tint="-0.499984740745262"/>
      <name val="ＭＳ Ｐゴシック"/>
      <family val="3"/>
      <charset val="128"/>
      <scheme val="minor"/>
    </font>
    <font>
      <sz val="10.5"/>
      <color indexed="8"/>
      <name val="ＭＳ Ｐ明朝"/>
      <family val="1"/>
      <charset val="128"/>
    </font>
    <font>
      <sz val="10.5"/>
      <color rgb="FFFFFF00"/>
      <name val="ＭＳ Ｐ明朝"/>
      <family val="1"/>
      <charset val="128"/>
    </font>
    <font>
      <sz val="10.5"/>
      <name val="ＭＳ Ｐ明朝"/>
      <family val="1"/>
      <charset val="128"/>
    </font>
    <font>
      <sz val="10.5"/>
      <color theme="3"/>
      <name val="ＭＳ Ｐ明朝"/>
      <family val="1"/>
      <charset val="128"/>
    </font>
    <font>
      <vertAlign val="superscript"/>
      <sz val="10"/>
      <color indexed="8"/>
      <name val="ＭＳ Ｐゴシック"/>
      <family val="3"/>
      <charset val="128"/>
      <scheme val="minor"/>
    </font>
    <font>
      <vertAlign val="subscript"/>
      <sz val="10"/>
      <color indexed="8"/>
      <name val="ＭＳ Ｐゴシック"/>
      <family val="3"/>
      <charset val="128"/>
      <scheme val="minor"/>
    </font>
    <font>
      <b/>
      <sz val="12"/>
      <color indexed="81"/>
      <name val="ＭＳ Ｐゴシック"/>
      <family val="3"/>
      <charset val="128"/>
    </font>
    <font>
      <u/>
      <sz val="11"/>
      <color theme="1"/>
      <name val="ＭＳ Ｐゴシック"/>
      <family val="3"/>
      <charset val="128"/>
      <scheme val="minor"/>
    </font>
  </fonts>
  <fills count="9">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9" tint="0.59999389629810485"/>
        <bgColor indexed="64"/>
      </patternFill>
    </fill>
    <fill>
      <gradientFill type="path" left="0.5" right="0.5" top="0.5" bottom="0.5">
        <stop position="0">
          <color theme="0"/>
        </stop>
        <stop position="1">
          <color theme="3" tint="0.80001220740379042"/>
        </stop>
      </gradientFill>
    </fill>
  </fills>
  <borders count="1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hair">
        <color indexed="64"/>
      </left>
      <right/>
      <top/>
      <bottom/>
      <diagonal/>
    </border>
    <border>
      <left style="thin">
        <color indexed="64"/>
      </left>
      <right style="hair">
        <color indexed="64"/>
      </right>
      <top/>
      <bottom style="thin">
        <color indexed="64"/>
      </bottom>
      <diagonal/>
    </border>
    <border>
      <left style="hair">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style="thin">
        <color indexed="64"/>
      </left>
      <right style="hair">
        <color indexed="64"/>
      </right>
      <top style="double">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double">
        <color indexed="64"/>
      </top>
      <bottom/>
      <diagonal/>
    </border>
    <border>
      <left style="hair">
        <color indexed="64"/>
      </left>
      <right/>
      <top style="double">
        <color indexed="64"/>
      </top>
      <bottom/>
      <diagonal/>
    </border>
    <border>
      <left/>
      <right style="thin">
        <color indexed="64"/>
      </right>
      <top style="double">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double">
        <color indexed="64"/>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double">
        <color indexed="64"/>
      </top>
      <bottom style="double">
        <color indexed="64"/>
      </bottom>
      <diagonal/>
    </border>
    <border>
      <left style="hair">
        <color indexed="64"/>
      </left>
      <right/>
      <top style="hair">
        <color indexed="64"/>
      </top>
      <bottom style="hair">
        <color indexed="64"/>
      </bottom>
      <diagonal/>
    </border>
    <border>
      <left/>
      <right/>
      <top style="double">
        <color indexed="64"/>
      </top>
      <bottom/>
      <diagonal/>
    </border>
    <border>
      <left style="hair">
        <color indexed="64"/>
      </left>
      <right style="hair">
        <color indexed="64"/>
      </right>
      <top style="double">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thin">
        <color indexed="64"/>
      </right>
      <top style="double">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hair">
        <color indexed="64"/>
      </left>
      <right/>
      <top style="thin">
        <color indexed="64"/>
      </top>
      <bottom style="hair">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right style="thin">
        <color indexed="64"/>
      </right>
      <top style="double">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bottom style="hair">
        <color indexed="64"/>
      </bottom>
      <diagonal/>
    </border>
    <border diagonalUp="1">
      <left style="thin">
        <color indexed="64"/>
      </left>
      <right/>
      <top/>
      <bottom style="hair">
        <color indexed="64"/>
      </bottom>
      <diagonal style="thin">
        <color indexed="64"/>
      </diagonal>
    </border>
    <border diagonalUp="1">
      <left/>
      <right/>
      <top/>
      <bottom style="hair">
        <color indexed="64"/>
      </bottom>
      <diagonal style="thin">
        <color indexed="64"/>
      </diagonal>
    </border>
    <border diagonalUp="1">
      <left/>
      <right style="thin">
        <color indexed="64"/>
      </right>
      <top/>
      <bottom style="hair">
        <color indexed="64"/>
      </bottom>
      <diagonal style="thin">
        <color indexed="64"/>
      </diagonal>
    </border>
    <border>
      <left style="hair">
        <color indexed="64"/>
      </left>
      <right style="hair">
        <color indexed="64"/>
      </right>
      <top/>
      <bottom style="hair">
        <color indexed="64"/>
      </bottom>
      <diagonal/>
    </border>
    <border>
      <left style="hair">
        <color indexed="64"/>
      </left>
      <right style="thin">
        <color indexed="64"/>
      </right>
      <top style="double">
        <color indexed="64"/>
      </top>
      <bottom style="double">
        <color indexed="64"/>
      </bottom>
      <diagonal/>
    </border>
  </borders>
  <cellStyleXfs count="6">
    <xf numFmtId="0" fontId="0" fillId="0" borderId="0">
      <alignment vertical="center"/>
    </xf>
    <xf numFmtId="0" fontId="15" fillId="0" borderId="0" applyNumberFormat="0" applyFill="0" applyBorder="0" applyAlignment="0" applyProtection="0">
      <alignment vertical="top"/>
      <protection locked="0"/>
    </xf>
    <xf numFmtId="38" fontId="14" fillId="0" borderId="0" applyFont="0" applyFill="0" applyBorder="0" applyAlignment="0" applyProtection="0">
      <alignment vertical="center"/>
    </xf>
    <xf numFmtId="0" fontId="13" fillId="0" borderId="0">
      <alignment vertical="center"/>
    </xf>
    <xf numFmtId="38" fontId="27" fillId="0" borderId="0" applyFont="0" applyFill="0" applyBorder="0" applyAlignment="0" applyProtection="0">
      <alignment vertical="center"/>
    </xf>
    <xf numFmtId="0" fontId="13" fillId="0" borderId="0">
      <alignment vertical="center"/>
    </xf>
  </cellStyleXfs>
  <cellXfs count="1474">
    <xf numFmtId="0" fontId="0" fillId="0" borderId="0" xfId="0">
      <alignment vertical="center"/>
    </xf>
    <xf numFmtId="0" fontId="16" fillId="0" borderId="0" xfId="0" applyFont="1">
      <alignment vertical="center"/>
    </xf>
    <xf numFmtId="0" fontId="16" fillId="0" borderId="1" xfId="0" applyFont="1" applyBorder="1">
      <alignment vertical="center"/>
    </xf>
    <xf numFmtId="0" fontId="16" fillId="0" borderId="2" xfId="0" applyFont="1" applyBorder="1">
      <alignment vertical="center"/>
    </xf>
    <xf numFmtId="0" fontId="16" fillId="0" borderId="2" xfId="0" applyFont="1" applyBorder="1" applyAlignment="1">
      <alignment horizontal="center" vertical="center"/>
    </xf>
    <xf numFmtId="0" fontId="16" fillId="0" borderId="9" xfId="0" applyFont="1" applyBorder="1" applyAlignment="1">
      <alignment vertical="center"/>
    </xf>
    <xf numFmtId="0" fontId="16" fillId="0" borderId="1" xfId="0" applyFont="1" applyBorder="1" applyAlignment="1">
      <alignment horizontal="center" vertical="center"/>
    </xf>
    <xf numFmtId="0" fontId="16" fillId="0" borderId="0" xfId="0" applyFont="1" applyProtection="1">
      <alignment vertical="center"/>
      <protection hidden="1"/>
    </xf>
    <xf numFmtId="0" fontId="16" fillId="0" borderId="0" xfId="0" applyFont="1" applyProtection="1">
      <alignment vertical="center"/>
    </xf>
    <xf numFmtId="0" fontId="18" fillId="0" borderId="0" xfId="0" applyFont="1" applyProtection="1">
      <alignment vertical="center"/>
    </xf>
    <xf numFmtId="0" fontId="16" fillId="0" borderId="1" xfId="0" applyFont="1" applyFill="1" applyBorder="1" applyAlignment="1" applyProtection="1">
      <alignment horizontal="center" vertical="center"/>
    </xf>
    <xf numFmtId="0" fontId="16" fillId="0" borderId="1" xfId="0" applyFont="1" applyFill="1" applyBorder="1" applyAlignment="1" applyProtection="1">
      <alignment vertical="center"/>
    </xf>
    <xf numFmtId="0" fontId="16" fillId="0" borderId="1" xfId="0" applyFont="1" applyBorder="1" applyAlignment="1">
      <alignment vertical="center" shrinkToFit="1"/>
    </xf>
    <xf numFmtId="0" fontId="19" fillId="0" borderId="0" xfId="0" applyFont="1">
      <alignment vertical="center"/>
    </xf>
    <xf numFmtId="0" fontId="16" fillId="0" borderId="9" xfId="0" applyFont="1" applyFill="1" applyBorder="1" applyAlignment="1" applyProtection="1">
      <alignment vertical="center" shrinkToFit="1"/>
      <protection locked="0"/>
    </xf>
    <xf numFmtId="0" fontId="16" fillId="3" borderId="2" xfId="0" applyFont="1" applyFill="1" applyBorder="1" applyAlignment="1" applyProtection="1">
      <alignment horizontal="center" vertical="center"/>
      <protection locked="0"/>
    </xf>
    <xf numFmtId="0" fontId="16" fillId="3" borderId="1" xfId="0" applyFont="1" applyFill="1" applyBorder="1" applyAlignment="1" applyProtection="1">
      <alignment vertical="center" shrinkToFit="1"/>
      <protection locked="0"/>
    </xf>
    <xf numFmtId="0" fontId="16" fillId="0" borderId="0" xfId="0" applyFont="1" applyAlignment="1" applyProtection="1">
      <alignment vertical="top"/>
    </xf>
    <xf numFmtId="0" fontId="0" fillId="0" borderId="0" xfId="0" applyFont="1" applyAlignment="1">
      <alignment vertical="center"/>
    </xf>
    <xf numFmtId="0" fontId="16" fillId="0" borderId="0" xfId="0" applyFont="1" applyBorder="1" applyAlignment="1">
      <alignment horizontal="center" vertical="center" shrinkToFit="1"/>
    </xf>
    <xf numFmtId="0" fontId="16" fillId="0" borderId="0" xfId="0" applyFont="1" applyBorder="1" applyAlignment="1">
      <alignment vertical="center" shrinkToFit="1"/>
    </xf>
    <xf numFmtId="0" fontId="16" fillId="0" borderId="1" xfId="0" applyFont="1" applyBorder="1" applyAlignment="1">
      <alignment vertical="center" shrinkToFit="1"/>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9" xfId="0" applyFont="1" applyBorder="1" applyAlignment="1">
      <alignment vertical="center"/>
    </xf>
    <xf numFmtId="0" fontId="16" fillId="3" borderId="1" xfId="0" applyFont="1" applyFill="1" applyBorder="1" applyAlignment="1" applyProtection="1">
      <alignment vertical="center" shrinkToFit="1"/>
      <protection locked="0"/>
    </xf>
    <xf numFmtId="0" fontId="16" fillId="0" borderId="0" xfId="0" applyFont="1" applyBorder="1" applyAlignment="1">
      <alignment vertical="center" wrapText="1"/>
    </xf>
    <xf numFmtId="0" fontId="16" fillId="0" borderId="0" xfId="0" applyFont="1" applyFill="1" applyBorder="1" applyAlignment="1">
      <alignment vertical="center" shrinkToFit="1"/>
    </xf>
    <xf numFmtId="0" fontId="16" fillId="0" borderId="0" xfId="0" applyFont="1" applyFill="1" applyBorder="1" applyAlignment="1">
      <alignment horizontal="center" vertical="center"/>
    </xf>
    <xf numFmtId="0" fontId="21" fillId="0" borderId="0" xfId="0" applyFont="1" applyProtection="1">
      <alignment vertical="center"/>
    </xf>
    <xf numFmtId="0" fontId="16" fillId="0" borderId="1" xfId="0" quotePrefix="1" applyFont="1" applyBorder="1" applyAlignment="1">
      <alignment horizontal="center" vertical="center" shrinkToFit="1"/>
    </xf>
    <xf numFmtId="0" fontId="16" fillId="0" borderId="0" xfId="0" applyFont="1" applyAlignment="1">
      <alignment horizontal="center" vertical="center"/>
    </xf>
    <xf numFmtId="0" fontId="16" fillId="0" borderId="0" xfId="0" applyFont="1" applyBorder="1" applyProtection="1">
      <alignment vertical="center"/>
    </xf>
    <xf numFmtId="0" fontId="20" fillId="7" borderId="0" xfId="0" applyFont="1" applyFill="1" applyBorder="1" applyAlignment="1" applyProtection="1">
      <alignment horizontal="center" vertical="center"/>
      <protection locked="0"/>
    </xf>
    <xf numFmtId="0" fontId="26" fillId="0" borderId="0" xfId="0" applyFont="1" applyFill="1">
      <alignment vertical="center"/>
    </xf>
    <xf numFmtId="0" fontId="26" fillId="0" borderId="0" xfId="0" applyFont="1">
      <alignment vertical="center"/>
    </xf>
    <xf numFmtId="0" fontId="26" fillId="0" borderId="0" xfId="0" applyFont="1" applyAlignment="1">
      <alignment horizontal="center" vertical="center"/>
    </xf>
    <xf numFmtId="0" fontId="26" fillId="0" borderId="0" xfId="0" applyFont="1" applyFill="1" applyAlignment="1">
      <alignment vertical="center"/>
    </xf>
    <xf numFmtId="56" fontId="26" fillId="0" borderId="0" xfId="0" quotePrefix="1" applyNumberFormat="1" applyFont="1" applyAlignment="1">
      <alignment horizontal="center" vertical="center"/>
    </xf>
    <xf numFmtId="0" fontId="28" fillId="0" borderId="0" xfId="3" applyFont="1" applyAlignment="1">
      <alignment vertical="center" wrapText="1"/>
    </xf>
    <xf numFmtId="0" fontId="29" fillId="0" borderId="0" xfId="0" applyFont="1">
      <alignment vertical="center"/>
    </xf>
    <xf numFmtId="0" fontId="16" fillId="0" borderId="1" xfId="0" quotePrefix="1" applyFont="1" applyFill="1" applyBorder="1" applyAlignment="1" applyProtection="1">
      <alignment horizontal="center" vertical="center"/>
    </xf>
    <xf numFmtId="0" fontId="16" fillId="0" borderId="0" xfId="0" applyFont="1" applyBorder="1" applyAlignment="1" applyProtection="1">
      <alignment horizontal="center" vertical="center"/>
    </xf>
    <xf numFmtId="0" fontId="16" fillId="0" borderId="1" xfId="0" applyFont="1" applyBorder="1" applyAlignment="1">
      <alignment vertical="center" shrinkToFit="1"/>
    </xf>
    <xf numFmtId="0" fontId="35" fillId="0" borderId="11" xfId="0" applyFont="1" applyBorder="1" applyAlignment="1">
      <alignment vertical="top"/>
    </xf>
    <xf numFmtId="0" fontId="0" fillId="0" borderId="0" xfId="0" applyFont="1">
      <alignment vertical="center"/>
    </xf>
    <xf numFmtId="0" fontId="0" fillId="0" borderId="0" xfId="0" applyFont="1" applyAlignment="1">
      <alignment horizontal="center" vertical="center"/>
    </xf>
    <xf numFmtId="0" fontId="0" fillId="0" borderId="3" xfId="0" applyFont="1" applyBorder="1">
      <alignment vertical="center"/>
    </xf>
    <xf numFmtId="0" fontId="0" fillId="0" borderId="4" xfId="0" applyFont="1" applyBorder="1">
      <alignment vertical="center"/>
    </xf>
    <xf numFmtId="0" fontId="0" fillId="0" borderId="4" xfId="0" applyFont="1" applyBorder="1" applyAlignment="1">
      <alignment horizontal="left" vertical="center"/>
    </xf>
    <xf numFmtId="176" fontId="0" fillId="0" borderId="4" xfId="0" applyNumberFormat="1" applyFont="1" applyBorder="1" applyAlignment="1">
      <alignment vertical="center"/>
    </xf>
    <xf numFmtId="0" fontId="0" fillId="0" borderId="5" xfId="0" applyFont="1" applyBorder="1" applyAlignment="1">
      <alignment horizontal="center" vertical="center"/>
    </xf>
    <xf numFmtId="0" fontId="0" fillId="0" borderId="0" xfId="0" applyFont="1" applyProtection="1">
      <alignment vertical="center"/>
    </xf>
    <xf numFmtId="0" fontId="0" fillId="0" borderId="0" xfId="0" applyFont="1" applyFill="1" applyAlignment="1" applyProtection="1">
      <alignment vertical="center"/>
    </xf>
    <xf numFmtId="0" fontId="0" fillId="3" borderId="0" xfId="0" applyFont="1" applyFill="1" applyAlignment="1" applyProtection="1">
      <alignment vertical="center"/>
      <protection locked="0"/>
    </xf>
    <xf numFmtId="176" fontId="0" fillId="0" borderId="0" xfId="0" applyNumberFormat="1" applyFont="1" applyBorder="1" applyAlignment="1">
      <alignment vertical="center"/>
    </xf>
    <xf numFmtId="0" fontId="0" fillId="0" borderId="6" xfId="0" applyFont="1" applyBorder="1" applyAlignment="1">
      <alignment horizontal="center" vertical="center"/>
    </xf>
    <xf numFmtId="0" fontId="36" fillId="0" borderId="0" xfId="0" applyFont="1">
      <alignment vertical="center"/>
    </xf>
    <xf numFmtId="0" fontId="35" fillId="0" borderId="0" xfId="0" applyFont="1" applyBorder="1">
      <alignment vertical="center"/>
    </xf>
    <xf numFmtId="0" fontId="0" fillId="0" borderId="0" xfId="0" applyFont="1" applyBorder="1">
      <alignment vertical="center"/>
    </xf>
    <xf numFmtId="0" fontId="0" fillId="0" borderId="0" xfId="0" applyFont="1" applyFill="1" applyAlignment="1" applyProtection="1">
      <alignment horizontal="right" vertical="center"/>
    </xf>
    <xf numFmtId="0" fontId="0" fillId="0" borderId="0" xfId="0" applyFont="1" applyBorder="1" applyAlignment="1">
      <alignment horizontal="center" vertical="center"/>
    </xf>
    <xf numFmtId="0" fontId="0" fillId="0" borderId="0" xfId="0" applyFont="1" applyFill="1" applyAlignment="1" applyProtection="1">
      <alignment horizontal="left" vertical="center"/>
    </xf>
    <xf numFmtId="0" fontId="0" fillId="0" borderId="0" xfId="0" applyFont="1" applyBorder="1" applyAlignment="1">
      <alignment vertical="center" wrapText="1"/>
    </xf>
    <xf numFmtId="0" fontId="0" fillId="0" borderId="10" xfId="0" applyFont="1" applyBorder="1">
      <alignment vertical="center"/>
    </xf>
    <xf numFmtId="38" fontId="35" fillId="0" borderId="4" xfId="2" applyFont="1" applyFill="1" applyBorder="1" applyAlignment="1">
      <alignment horizontal="center" vertical="center"/>
    </xf>
    <xf numFmtId="0" fontId="0" fillId="0" borderId="11" xfId="0" applyFont="1" applyBorder="1">
      <alignment vertical="center"/>
    </xf>
    <xf numFmtId="38" fontId="35" fillId="0" borderId="11" xfId="2" applyFont="1" applyFill="1" applyBorder="1" applyAlignment="1">
      <alignment horizontal="center" vertical="center"/>
    </xf>
    <xf numFmtId="0" fontId="40" fillId="0" borderId="42" xfId="3" applyFont="1" applyFill="1" applyBorder="1" applyAlignment="1">
      <alignment horizontal="left" vertical="center" wrapText="1"/>
    </xf>
    <xf numFmtId="0" fontId="0" fillId="0" borderId="13" xfId="0" applyFont="1" applyBorder="1">
      <alignment vertical="center"/>
    </xf>
    <xf numFmtId="0" fontId="40" fillId="0" borderId="21" xfId="3" applyFont="1" applyFill="1" applyBorder="1" applyAlignment="1">
      <alignment horizontal="left" vertical="center" wrapText="1"/>
    </xf>
    <xf numFmtId="0" fontId="0" fillId="0" borderId="0" xfId="0" applyFont="1" applyFill="1" applyProtection="1">
      <alignment vertical="center"/>
    </xf>
    <xf numFmtId="0" fontId="0" fillId="0" borderId="0" xfId="0" applyFont="1" applyFill="1" applyAlignment="1" applyProtection="1">
      <alignment vertical="center" shrinkToFit="1"/>
    </xf>
    <xf numFmtId="0" fontId="0" fillId="0" borderId="0" xfId="0" applyFont="1" applyBorder="1" applyAlignment="1">
      <alignment vertical="center"/>
    </xf>
    <xf numFmtId="0" fontId="0" fillId="0" borderId="11" xfId="0" applyFont="1" applyBorder="1" applyAlignment="1">
      <alignment horizontal="center" vertical="center"/>
    </xf>
    <xf numFmtId="0" fontId="0" fillId="0" borderId="14" xfId="0" applyFont="1" applyBorder="1" applyAlignment="1">
      <alignment horizontal="center" vertical="center"/>
    </xf>
    <xf numFmtId="0" fontId="0" fillId="0" borderId="13" xfId="0" applyFont="1" applyBorder="1" applyAlignment="1">
      <alignment horizontal="center" vertical="center"/>
    </xf>
    <xf numFmtId="0" fontId="38" fillId="0" borderId="0" xfId="0" applyFont="1" applyBorder="1">
      <alignment vertical="center"/>
    </xf>
    <xf numFmtId="0" fontId="29" fillId="0" borderId="0" xfId="0" applyFont="1" applyAlignment="1">
      <alignment horizontal="right" vertical="center"/>
    </xf>
    <xf numFmtId="0" fontId="0" fillId="0" borderId="0" xfId="0" applyFont="1" applyProtection="1">
      <alignment vertical="center"/>
      <protection locked="0"/>
    </xf>
    <xf numFmtId="0" fontId="0" fillId="0" borderId="0" xfId="0" quotePrefix="1" applyFont="1">
      <alignment vertical="center"/>
    </xf>
    <xf numFmtId="0" fontId="43" fillId="0" borderId="0" xfId="3" applyFont="1">
      <alignment vertical="center"/>
    </xf>
    <xf numFmtId="0" fontId="26" fillId="0" borderId="0" xfId="3" applyFont="1">
      <alignment vertical="center"/>
    </xf>
    <xf numFmtId="0" fontId="0" fillId="0" borderId="0" xfId="0" applyFont="1" applyFill="1">
      <alignment vertical="center"/>
    </xf>
    <xf numFmtId="0" fontId="26" fillId="0" borderId="0" xfId="3" applyFont="1" applyAlignment="1">
      <alignment vertical="center"/>
    </xf>
    <xf numFmtId="178" fontId="43" fillId="0" borderId="46" xfId="2" quotePrefix="1" applyNumberFormat="1" applyFont="1" applyFill="1" applyBorder="1" applyAlignment="1" applyProtection="1">
      <alignment horizontal="center" vertical="center" shrinkToFit="1"/>
    </xf>
    <xf numFmtId="0" fontId="43" fillId="0" borderId="47" xfId="3" quotePrefix="1" applyFont="1" applyFill="1" applyBorder="1" applyAlignment="1" applyProtection="1">
      <alignment horizontal="center" vertical="center" shrinkToFit="1"/>
    </xf>
    <xf numFmtId="0" fontId="0" fillId="0" borderId="0" xfId="0" applyFont="1" applyFill="1" applyAlignment="1">
      <alignment vertical="center"/>
    </xf>
    <xf numFmtId="178" fontId="43" fillId="0" borderId="53" xfId="2" quotePrefix="1" applyNumberFormat="1" applyFont="1" applyFill="1" applyBorder="1" applyAlignment="1" applyProtection="1">
      <alignment horizontal="center" vertical="center" shrinkToFit="1"/>
    </xf>
    <xf numFmtId="0" fontId="43" fillId="0" borderId="54" xfId="3" quotePrefix="1" applyFont="1" applyFill="1" applyBorder="1" applyAlignment="1" applyProtection="1">
      <alignment horizontal="center" vertical="center" shrinkToFit="1"/>
    </xf>
    <xf numFmtId="0" fontId="0" fillId="0" borderId="0" xfId="0" applyFont="1" applyAlignment="1">
      <alignment horizontal="right" vertical="center"/>
    </xf>
    <xf numFmtId="0" fontId="43" fillId="0" borderId="0" xfId="0" applyFont="1" applyAlignment="1">
      <alignment horizontal="justify" vertical="center"/>
    </xf>
    <xf numFmtId="0" fontId="0" fillId="0" borderId="0" xfId="0" applyFont="1" applyBorder="1" applyAlignment="1">
      <alignment horizontal="left"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43" fillId="0" borderId="0" xfId="0" applyFont="1">
      <alignment vertical="center"/>
    </xf>
    <xf numFmtId="0" fontId="0" fillId="0" borderId="0" xfId="0" applyFont="1" applyFill="1" applyBorder="1" applyAlignment="1">
      <alignment vertical="center"/>
    </xf>
    <xf numFmtId="0" fontId="0" fillId="0" borderId="0" xfId="0" applyFont="1" applyFill="1" applyBorder="1" applyProtection="1">
      <alignment vertical="center"/>
    </xf>
    <xf numFmtId="0" fontId="50" fillId="0" borderId="0" xfId="0" applyFont="1">
      <alignment vertical="center"/>
    </xf>
    <xf numFmtId="0" fontId="0" fillId="0" borderId="11" xfId="0" applyFont="1" applyFill="1" applyBorder="1" applyProtection="1">
      <alignment vertical="center"/>
    </xf>
    <xf numFmtId="0" fontId="0" fillId="0" borderId="0" xfId="0" applyFont="1" applyAlignment="1">
      <alignment horizontal="center" vertical="center"/>
    </xf>
    <xf numFmtId="0" fontId="43" fillId="0" borderId="2" xfId="0" applyFont="1" applyFill="1" applyBorder="1" applyAlignment="1" applyProtection="1">
      <alignment vertical="center"/>
    </xf>
    <xf numFmtId="0" fontId="0" fillId="0" borderId="14" xfId="0" applyFont="1" applyFill="1" applyBorder="1" applyAlignment="1" applyProtection="1">
      <alignment vertical="center"/>
    </xf>
    <xf numFmtId="0" fontId="0" fillId="0" borderId="2" xfId="0" applyFont="1" applyFill="1" applyBorder="1" applyAlignment="1" applyProtection="1">
      <alignment vertical="center" wrapText="1"/>
    </xf>
    <xf numFmtId="0" fontId="43" fillId="0" borderId="0" xfId="0" applyFont="1" applyBorder="1" applyAlignment="1">
      <alignment vertical="center"/>
    </xf>
    <xf numFmtId="0" fontId="42" fillId="0" borderId="0" xfId="0" applyFont="1" applyBorder="1">
      <alignment vertical="center"/>
    </xf>
    <xf numFmtId="0" fontId="0" fillId="0" borderId="0" xfId="0" applyFont="1" applyFill="1" applyBorder="1">
      <alignment vertical="center"/>
    </xf>
    <xf numFmtId="0" fontId="43" fillId="0" borderId="2" xfId="0" applyFont="1" applyFill="1" applyBorder="1" applyAlignment="1" applyProtection="1">
      <alignment horizontal="center" vertical="center"/>
    </xf>
    <xf numFmtId="0" fontId="43" fillId="0" borderId="1" xfId="0" applyFont="1" applyFill="1" applyBorder="1" applyAlignment="1" applyProtection="1">
      <alignment horizontal="center" vertical="center"/>
    </xf>
    <xf numFmtId="0" fontId="42" fillId="0" borderId="0" xfId="0" applyFont="1" applyBorder="1" applyAlignment="1">
      <alignment vertical="center" wrapText="1"/>
    </xf>
    <xf numFmtId="0" fontId="47" fillId="0" borderId="0" xfId="0" applyFont="1" applyBorder="1" applyAlignment="1">
      <alignment horizontal="left" vertical="center" wrapText="1"/>
    </xf>
    <xf numFmtId="0" fontId="29" fillId="0" borderId="0" xfId="0" applyFont="1" applyBorder="1" applyAlignment="1">
      <alignment horizontal="center" vertical="center"/>
    </xf>
    <xf numFmtId="0" fontId="29" fillId="0" borderId="0" xfId="0" applyFont="1" applyAlignment="1">
      <alignment horizontal="center" vertical="center"/>
    </xf>
    <xf numFmtId="0" fontId="29" fillId="0" borderId="0" xfId="0" applyFont="1" applyBorder="1" applyAlignment="1">
      <alignment horizontal="right" vertical="center"/>
    </xf>
    <xf numFmtId="0" fontId="42" fillId="0" borderId="0" xfId="0" applyFont="1" applyAlignment="1">
      <alignment vertical="center"/>
    </xf>
    <xf numFmtId="0" fontId="35" fillId="0" borderId="0" xfId="0" applyFont="1" applyBorder="1" applyAlignment="1">
      <alignment horizontal="left" vertical="center"/>
    </xf>
    <xf numFmtId="0" fontId="35" fillId="0" borderId="7" xfId="0" applyFont="1" applyBorder="1" applyAlignment="1">
      <alignment vertical="center"/>
    </xf>
    <xf numFmtId="0" fontId="35" fillId="0" borderId="4" xfId="0" applyFont="1" applyBorder="1" applyAlignment="1">
      <alignment vertical="center"/>
    </xf>
    <xf numFmtId="0" fontId="35" fillId="0" borderId="11" xfId="0" applyFont="1" applyBorder="1" applyAlignment="1">
      <alignment vertical="center"/>
    </xf>
    <xf numFmtId="0" fontId="35" fillId="0" borderId="0" xfId="0" applyFont="1" applyFill="1" applyBorder="1" applyAlignment="1">
      <alignment horizontal="center" vertical="center" wrapText="1"/>
    </xf>
    <xf numFmtId="0" fontId="35" fillId="0" borderId="0" xfId="0" applyFont="1" applyFill="1" applyBorder="1" applyAlignment="1">
      <alignment vertical="center" wrapText="1"/>
    </xf>
    <xf numFmtId="38" fontId="35" fillId="0" borderId="0" xfId="2" applyFont="1" applyFill="1" applyBorder="1" applyAlignment="1" applyProtection="1">
      <alignment vertical="center"/>
    </xf>
    <xf numFmtId="0" fontId="42" fillId="0" borderId="0" xfId="0" applyFont="1" applyBorder="1" applyAlignment="1">
      <alignment vertical="center"/>
    </xf>
    <xf numFmtId="0" fontId="0" fillId="0" borderId="0" xfId="0" applyFont="1" applyAlignment="1">
      <alignment horizontal="left" vertical="center"/>
    </xf>
    <xf numFmtId="176" fontId="35" fillId="0" borderId="0" xfId="0" applyNumberFormat="1" applyFont="1" applyFill="1" applyBorder="1" applyAlignment="1">
      <alignment vertical="center" wrapText="1"/>
    </xf>
    <xf numFmtId="0" fontId="47" fillId="0" borderId="0" xfId="0" applyFont="1" applyFill="1" applyBorder="1" applyAlignment="1">
      <alignment horizontal="right" vertical="center"/>
    </xf>
    <xf numFmtId="0" fontId="47" fillId="0" borderId="0" xfId="0" applyFont="1" applyFill="1" applyBorder="1" applyAlignment="1">
      <alignment vertical="center" wrapText="1"/>
    </xf>
    <xf numFmtId="0" fontId="47" fillId="0" borderId="0" xfId="0" applyFont="1" applyFill="1" applyBorder="1" applyAlignment="1">
      <alignment horizontal="center" vertical="center" wrapText="1"/>
    </xf>
    <xf numFmtId="176" fontId="47" fillId="0" borderId="0" xfId="0" applyNumberFormat="1" applyFont="1" applyFill="1" applyBorder="1" applyAlignment="1">
      <alignment horizontal="center" vertical="center" wrapText="1"/>
    </xf>
    <xf numFmtId="14" fontId="0" fillId="0" borderId="0" xfId="0" applyNumberFormat="1" applyFont="1">
      <alignment vertical="center"/>
    </xf>
    <xf numFmtId="0" fontId="35" fillId="0" borderId="0" xfId="0" applyFont="1">
      <alignment vertical="center"/>
    </xf>
    <xf numFmtId="0" fontId="43" fillId="0" borderId="4" xfId="0" applyFont="1" applyBorder="1" applyAlignment="1">
      <alignment horizontal="center" vertical="center"/>
    </xf>
    <xf numFmtId="0" fontId="43" fillId="0" borderId="7" xfId="0" applyFont="1" applyBorder="1" applyAlignment="1">
      <alignment horizontal="center" vertical="center"/>
    </xf>
    <xf numFmtId="0" fontId="43" fillId="0" borderId="0" xfId="0" applyFont="1" applyBorder="1" applyAlignment="1">
      <alignment horizontal="left" vertical="center"/>
    </xf>
    <xf numFmtId="0" fontId="43" fillId="0" borderId="0" xfId="0" applyFont="1" applyBorder="1" applyAlignment="1">
      <alignment horizontal="center" vertical="center"/>
    </xf>
    <xf numFmtId="38" fontId="35" fillId="0" borderId="3" xfId="2" applyFont="1" applyFill="1" applyBorder="1" applyAlignment="1">
      <alignment horizontal="center" vertical="center"/>
    </xf>
    <xf numFmtId="38" fontId="35" fillId="0" borderId="6" xfId="2" applyFont="1" applyFill="1" applyBorder="1" applyAlignment="1">
      <alignment horizontal="center" vertical="center"/>
    </xf>
    <xf numFmtId="0" fontId="43" fillId="0" borderId="3" xfId="0" applyFont="1" applyFill="1" applyBorder="1" applyAlignment="1">
      <alignment vertical="center"/>
    </xf>
    <xf numFmtId="0" fontId="43" fillId="0" borderId="2" xfId="0" applyFont="1" applyBorder="1" applyAlignment="1">
      <alignment vertical="center" wrapText="1"/>
    </xf>
    <xf numFmtId="0" fontId="43" fillId="0" borderId="0" xfId="0" applyFont="1" applyBorder="1" applyAlignment="1">
      <alignment horizontal="left" vertical="center" indent="1"/>
    </xf>
    <xf numFmtId="0" fontId="43" fillId="0" borderId="0" xfId="0" applyFont="1" applyBorder="1" applyAlignment="1">
      <alignment vertical="center" wrapText="1"/>
    </xf>
    <xf numFmtId="38" fontId="43" fillId="0" borderId="0" xfId="2" applyFont="1" applyBorder="1" applyAlignment="1">
      <alignment vertical="center" wrapText="1"/>
    </xf>
    <xf numFmtId="0" fontId="42" fillId="0" borderId="0" xfId="0" applyFont="1" applyBorder="1" applyAlignment="1">
      <alignment horizontal="left" vertical="center"/>
    </xf>
    <xf numFmtId="38" fontId="42" fillId="0" borderId="0" xfId="2" applyFont="1" applyBorder="1" applyAlignment="1">
      <alignment vertical="center" wrapText="1"/>
    </xf>
    <xf numFmtId="0" fontId="42" fillId="0" borderId="0" xfId="0" applyFont="1" applyAlignment="1">
      <alignment horizontal="right" vertical="center"/>
    </xf>
    <xf numFmtId="0" fontId="0" fillId="0" borderId="0" xfId="0" applyFont="1" applyAlignment="1">
      <alignment horizontal="left" vertical="center" wrapText="1"/>
    </xf>
    <xf numFmtId="0" fontId="0" fillId="0" borderId="0" xfId="0" applyFont="1" applyFill="1" applyAlignment="1">
      <alignment horizontal="left" vertical="center" wrapText="1"/>
    </xf>
    <xf numFmtId="0" fontId="47" fillId="0" borderId="0" xfId="0" applyFont="1" applyFill="1" applyBorder="1" applyAlignment="1">
      <alignment horizontal="left" vertical="center" wrapText="1"/>
    </xf>
    <xf numFmtId="0" fontId="42" fillId="0" borderId="0" xfId="0" applyFont="1">
      <alignment vertical="center"/>
    </xf>
    <xf numFmtId="0" fontId="0" fillId="0" borderId="0" xfId="0" applyFont="1" applyFill="1" applyAlignment="1" applyProtection="1">
      <alignment horizontal="left" vertical="top" wrapText="1"/>
      <protection locked="0"/>
    </xf>
    <xf numFmtId="0" fontId="43" fillId="0" borderId="0" xfId="0" applyFont="1" applyAlignment="1">
      <alignment horizontal="left" vertical="center"/>
    </xf>
    <xf numFmtId="0" fontId="43" fillId="0" borderId="7" xfId="0" applyFont="1" applyBorder="1" applyAlignment="1">
      <alignment horizontal="left" vertical="center" indent="1"/>
    </xf>
    <xf numFmtId="0" fontId="43" fillId="0" borderId="4" xfId="0" applyFont="1" applyBorder="1" applyAlignment="1">
      <alignment vertical="center"/>
    </xf>
    <xf numFmtId="0" fontId="43" fillId="0" borderId="7" xfId="0" applyFont="1" applyBorder="1" applyAlignment="1">
      <alignment vertical="center" wrapText="1"/>
    </xf>
    <xf numFmtId="0" fontId="43" fillId="0" borderId="3" xfId="0" applyFont="1" applyBorder="1" applyAlignment="1">
      <alignment vertical="center" wrapText="1"/>
    </xf>
    <xf numFmtId="0" fontId="43" fillId="0" borderId="10" xfId="0" applyFont="1" applyBorder="1" applyAlignment="1">
      <alignment horizontal="left" vertical="center" indent="1"/>
    </xf>
    <xf numFmtId="0" fontId="43" fillId="0" borderId="11" xfId="0" applyFont="1" applyBorder="1" applyAlignment="1">
      <alignment vertical="center"/>
    </xf>
    <xf numFmtId="0" fontId="43" fillId="0" borderId="14" xfId="0" applyFont="1" applyBorder="1" applyAlignment="1">
      <alignment vertical="center"/>
    </xf>
    <xf numFmtId="0" fontId="43" fillId="0" borderId="10" xfId="0" applyFont="1" applyBorder="1" applyAlignment="1">
      <alignment vertical="center" wrapText="1"/>
    </xf>
    <xf numFmtId="0" fontId="43" fillId="0" borderId="4" xfId="0" applyFont="1" applyBorder="1" applyAlignment="1">
      <alignment vertical="center" wrapText="1"/>
    </xf>
    <xf numFmtId="0" fontId="43" fillId="0" borderId="4" xfId="0" applyFont="1" applyBorder="1" applyAlignment="1">
      <alignment horizontal="center" vertical="center" wrapText="1"/>
    </xf>
    <xf numFmtId="0" fontId="43" fillId="0" borderId="4" xfId="0" applyFont="1" applyFill="1" applyBorder="1" applyAlignment="1">
      <alignment vertical="center" wrapText="1"/>
    </xf>
    <xf numFmtId="0" fontId="43" fillId="0" borderId="5" xfId="0" applyFont="1" applyBorder="1" applyAlignment="1">
      <alignment vertical="center" wrapText="1"/>
    </xf>
    <xf numFmtId="0" fontId="35" fillId="0" borderId="0" xfId="0" applyFont="1" applyAlignment="1">
      <alignment horizontal="center" vertical="center"/>
    </xf>
    <xf numFmtId="0" fontId="43" fillId="2" borderId="9" xfId="0" applyFont="1" applyFill="1" applyBorder="1" applyAlignment="1">
      <alignment horizontal="center" vertical="center" wrapText="1"/>
    </xf>
    <xf numFmtId="0" fontId="43" fillId="0" borderId="11" xfId="0" applyFont="1" applyBorder="1" applyAlignment="1">
      <alignment vertical="center" wrapText="1"/>
    </xf>
    <xf numFmtId="0" fontId="43" fillId="0" borderId="11" xfId="0" applyFont="1" applyBorder="1">
      <alignment vertical="center"/>
    </xf>
    <xf numFmtId="0" fontId="43" fillId="0" borderId="14" xfId="0" applyFont="1" applyBorder="1" applyAlignment="1">
      <alignment vertical="center" wrapText="1"/>
    </xf>
    <xf numFmtId="0" fontId="43" fillId="0" borderId="9" xfId="0" applyFont="1" applyBorder="1" applyAlignment="1">
      <alignment vertical="center" wrapText="1"/>
    </xf>
    <xf numFmtId="0" fontId="43" fillId="0" borderId="8" xfId="0" applyFont="1" applyBorder="1" applyAlignment="1">
      <alignment vertical="center" wrapText="1"/>
    </xf>
    <xf numFmtId="0" fontId="43" fillId="0" borderId="8" xfId="0" applyFont="1" applyBorder="1" applyAlignment="1">
      <alignment horizontal="center" vertical="center"/>
    </xf>
    <xf numFmtId="0" fontId="43" fillId="0" borderId="8" xfId="0" applyFont="1" applyFill="1" applyBorder="1" applyAlignment="1">
      <alignment vertical="center" wrapText="1"/>
    </xf>
    <xf numFmtId="0" fontId="43" fillId="0" borderId="2" xfId="0" applyFont="1" applyBorder="1">
      <alignment vertical="center"/>
    </xf>
    <xf numFmtId="0" fontId="54" fillId="0" borderId="8" xfId="1" applyFont="1" applyBorder="1" applyAlignment="1" applyProtection="1">
      <alignment vertical="center" shrinkToFit="1"/>
    </xf>
    <xf numFmtId="0" fontId="43" fillId="0" borderId="0" xfId="0" applyFont="1" applyBorder="1" applyAlignment="1">
      <alignment horizontal="center" vertical="center" wrapText="1"/>
    </xf>
    <xf numFmtId="38" fontId="43" fillId="0" borderId="0" xfId="2" applyFont="1" applyBorder="1" applyAlignment="1">
      <alignment horizontal="center" vertical="center" wrapText="1"/>
    </xf>
    <xf numFmtId="0" fontId="42" fillId="0" borderId="0" xfId="0" applyFont="1" applyBorder="1" applyAlignment="1">
      <alignment horizontal="center" vertical="center" wrapText="1"/>
    </xf>
    <xf numFmtId="38" fontId="42" fillId="0" borderId="0" xfId="2" applyFont="1" applyBorder="1" applyAlignment="1">
      <alignment horizontal="center" vertical="center" wrapText="1"/>
    </xf>
    <xf numFmtId="38" fontId="43" fillId="0" borderId="4" xfId="2" applyFont="1" applyBorder="1" applyAlignment="1">
      <alignment vertical="center" wrapText="1"/>
    </xf>
    <xf numFmtId="38" fontId="43" fillId="0" borderId="4" xfId="2" applyFont="1" applyBorder="1" applyAlignment="1">
      <alignment horizontal="center" vertical="center" wrapText="1"/>
    </xf>
    <xf numFmtId="0" fontId="43" fillId="0" borderId="0" xfId="0" applyFont="1" applyAlignment="1">
      <alignment horizontal="center" vertical="center"/>
    </xf>
    <xf numFmtId="0" fontId="43" fillId="0" borderId="10" xfId="0" applyFont="1" applyBorder="1" applyAlignment="1">
      <alignment vertical="center"/>
    </xf>
    <xf numFmtId="0" fontId="43" fillId="0" borderId="14" xfId="0" applyFont="1" applyBorder="1" applyAlignment="1">
      <alignment horizontal="center" vertical="center"/>
    </xf>
    <xf numFmtId="0" fontId="43" fillId="0" borderId="7" xfId="0" quotePrefix="1" applyFont="1" applyBorder="1" applyAlignment="1">
      <alignment horizontal="center" vertical="center"/>
    </xf>
    <xf numFmtId="38" fontId="35" fillId="3" borderId="3" xfId="2" quotePrefix="1" applyFont="1" applyFill="1" applyBorder="1" applyAlignment="1" applyProtection="1">
      <alignment horizontal="right" vertical="center"/>
      <protection locked="0"/>
    </xf>
    <xf numFmtId="0" fontId="47" fillId="0" borderId="5" xfId="0" applyFont="1" applyBorder="1" applyAlignment="1">
      <alignment horizontal="center" vertical="center"/>
    </xf>
    <xf numFmtId="38" fontId="47" fillId="3" borderId="7" xfId="2" quotePrefix="1" applyFont="1" applyFill="1" applyBorder="1" applyAlignment="1" applyProtection="1">
      <alignment horizontal="right" vertical="center" wrapText="1"/>
      <protection locked="0"/>
    </xf>
    <xf numFmtId="0" fontId="43" fillId="0" borderId="7" xfId="0" applyFont="1" applyFill="1" applyBorder="1" applyAlignment="1">
      <alignment vertical="center" wrapText="1"/>
    </xf>
    <xf numFmtId="0" fontId="42" fillId="0" borderId="5" xfId="0" applyFont="1" applyFill="1" applyBorder="1" applyAlignment="1">
      <alignment horizontal="center" vertical="center"/>
    </xf>
    <xf numFmtId="178" fontId="47" fillId="2" borderId="7" xfId="2" applyNumberFormat="1" applyFont="1" applyFill="1" applyBorder="1" applyAlignment="1">
      <alignment horizontal="right" vertical="center" wrapText="1"/>
    </xf>
    <xf numFmtId="0" fontId="43" fillId="0" borderId="5" xfId="0" applyFont="1" applyFill="1" applyBorder="1" applyAlignment="1">
      <alignment horizontal="center" vertical="center"/>
    </xf>
    <xf numFmtId="0" fontId="43" fillId="0" borderId="10" xfId="0" applyFont="1" applyBorder="1" applyAlignment="1">
      <alignment horizontal="right" vertical="center"/>
    </xf>
    <xf numFmtId="0" fontId="47" fillId="0" borderId="14" xfId="0" applyFont="1" applyBorder="1" applyAlignment="1">
      <alignment horizontal="center" vertical="center"/>
    </xf>
    <xf numFmtId="0" fontId="47" fillId="0" borderId="10" xfId="0" applyFont="1" applyBorder="1" applyAlignment="1">
      <alignment vertical="center" wrapText="1"/>
    </xf>
    <xf numFmtId="0" fontId="43" fillId="0" borderId="11" xfId="0" applyFont="1" applyBorder="1" applyAlignment="1">
      <alignment horizontal="center" vertical="center"/>
    </xf>
    <xf numFmtId="0" fontId="42" fillId="0" borderId="10" xfId="0" applyFont="1" applyBorder="1" applyAlignment="1">
      <alignment horizontal="right" vertical="center"/>
    </xf>
    <xf numFmtId="0" fontId="42" fillId="0" borderId="14" xfId="0" applyFont="1" applyBorder="1" applyAlignment="1">
      <alignment horizontal="right" vertical="center"/>
    </xf>
    <xf numFmtId="0" fontId="47" fillId="0" borderId="10" xfId="0" applyFont="1" applyBorder="1" applyAlignment="1">
      <alignment horizontal="right" vertical="center" wrapText="1"/>
    </xf>
    <xf numFmtId="0" fontId="43" fillId="0" borderId="7" xfId="0" applyFont="1" applyBorder="1" applyAlignment="1">
      <alignment horizontal="left" vertical="center" wrapText="1"/>
    </xf>
    <xf numFmtId="0" fontId="42" fillId="0" borderId="5" xfId="0" applyFont="1" applyBorder="1" applyAlignment="1">
      <alignment horizontal="center" vertical="center"/>
    </xf>
    <xf numFmtId="0" fontId="43" fillId="0" borderId="5" xfId="0" applyFont="1" applyBorder="1" applyAlignment="1">
      <alignment horizontal="center" vertical="center"/>
    </xf>
    <xf numFmtId="0" fontId="42" fillId="0" borderId="0" xfId="0" applyFont="1" applyBorder="1" applyAlignment="1">
      <alignment horizontal="center" vertical="center"/>
    </xf>
    <xf numFmtId="178" fontId="0" fillId="0" borderId="0" xfId="0" applyNumberFormat="1" applyFont="1" applyBorder="1" applyAlignment="1">
      <alignment horizontal="center" vertical="center"/>
    </xf>
    <xf numFmtId="0" fontId="43" fillId="0" borderId="2" xfId="0" applyFont="1" applyBorder="1" applyAlignment="1">
      <alignment horizontal="center" vertical="center"/>
    </xf>
    <xf numFmtId="0" fontId="47" fillId="0" borderId="5" xfId="0" applyFont="1" applyFill="1" applyBorder="1" applyAlignment="1">
      <alignment horizontal="center" vertical="center"/>
    </xf>
    <xf numFmtId="0" fontId="47" fillId="0" borderId="14" xfId="0" applyFont="1" applyFill="1" applyBorder="1" applyAlignment="1">
      <alignment horizontal="center" vertical="center"/>
    </xf>
    <xf numFmtId="178" fontId="0" fillId="0" borderId="0" xfId="0" applyNumberFormat="1" applyFont="1">
      <alignment vertical="center"/>
    </xf>
    <xf numFmtId="0" fontId="0" fillId="0" borderId="0" xfId="0" applyFont="1" applyAlignment="1">
      <alignment horizontal="right" vertical="top"/>
    </xf>
    <xf numFmtId="0" fontId="43" fillId="0" borderId="12" xfId="0" applyFont="1" applyBorder="1" applyAlignment="1">
      <alignment horizontal="center" vertical="center" wrapText="1"/>
    </xf>
    <xf numFmtId="0" fontId="43" fillId="0" borderId="7" xfId="0" applyFont="1" applyBorder="1" applyAlignment="1">
      <alignment horizontal="center" vertical="center" wrapText="1"/>
    </xf>
    <xf numFmtId="0" fontId="43" fillId="0" borderId="18" xfId="0" applyFont="1" applyBorder="1" applyAlignment="1">
      <alignment horizontal="center" vertical="center"/>
    </xf>
    <xf numFmtId="0" fontId="43" fillId="0" borderId="10" xfId="0" applyFont="1" applyBorder="1" applyAlignment="1">
      <alignment horizontal="center" vertical="center" wrapText="1"/>
    </xf>
    <xf numFmtId="0" fontId="43" fillId="0" borderId="13" xfId="0" applyFont="1" applyBorder="1" applyAlignment="1">
      <alignment horizontal="center" vertical="center"/>
    </xf>
    <xf numFmtId="0" fontId="42" fillId="0" borderId="7" xfId="0" applyFont="1" applyBorder="1" applyAlignment="1">
      <alignment horizontal="left" vertical="top"/>
    </xf>
    <xf numFmtId="38" fontId="35" fillId="0" borderId="12" xfId="2" applyFont="1" applyBorder="1" applyAlignment="1">
      <alignment horizontal="center" vertical="center"/>
    </xf>
    <xf numFmtId="38" fontId="43" fillId="0" borderId="7" xfId="2" applyFont="1" applyBorder="1" applyAlignment="1">
      <alignment vertical="center" wrapText="1"/>
    </xf>
    <xf numFmtId="0" fontId="43" fillId="0" borderId="6" xfId="0" applyFont="1" applyFill="1" applyBorder="1" applyAlignment="1" applyProtection="1">
      <alignment horizontal="left" vertical="center" indent="1"/>
      <protection locked="0"/>
    </xf>
    <xf numFmtId="0" fontId="29" fillId="0" borderId="0" xfId="0" applyFont="1" applyAlignment="1">
      <alignment vertical="top" wrapText="1"/>
    </xf>
    <xf numFmtId="0" fontId="16" fillId="3" borderId="0" xfId="0" applyFont="1" applyFill="1" applyProtection="1">
      <alignment vertical="center"/>
      <protection locked="0"/>
    </xf>
    <xf numFmtId="0" fontId="57" fillId="0" borderId="0" xfId="0" applyFont="1" applyAlignment="1">
      <alignment vertical="center" shrinkToFit="1"/>
    </xf>
    <xf numFmtId="0" fontId="0" fillId="6" borderId="0" xfId="0" applyFont="1" applyFill="1" applyBorder="1" applyAlignment="1">
      <alignment horizontal="left" vertical="center"/>
    </xf>
    <xf numFmtId="0" fontId="0" fillId="6" borderId="0" xfId="0" applyFont="1" applyFill="1" applyBorder="1">
      <alignment vertical="center"/>
    </xf>
    <xf numFmtId="0" fontId="0" fillId="6" borderId="0" xfId="0" applyFont="1" applyFill="1" applyAlignment="1" applyProtection="1">
      <alignment vertical="center" shrinkToFit="1"/>
    </xf>
    <xf numFmtId="0" fontId="16" fillId="0" borderId="0" xfId="0" applyFont="1" applyFill="1" applyAlignment="1" applyProtection="1">
      <alignment vertical="center" shrinkToFit="1"/>
    </xf>
    <xf numFmtId="0" fontId="0" fillId="0" borderId="0" xfId="0" applyFont="1" applyFill="1" applyBorder="1" applyAlignment="1" applyProtection="1">
      <alignment horizontal="center" vertical="center"/>
    </xf>
    <xf numFmtId="0" fontId="0" fillId="0" borderId="0" xfId="0" applyFont="1" applyFill="1" applyBorder="1" applyAlignment="1">
      <alignment vertical="center" shrinkToFit="1"/>
    </xf>
    <xf numFmtId="0" fontId="0" fillId="0" borderId="0" xfId="0" applyFont="1" applyBorder="1" applyAlignment="1">
      <alignment horizontal="center" vertical="center"/>
    </xf>
    <xf numFmtId="0" fontId="0" fillId="0" borderId="0" xfId="0" applyFont="1" applyFill="1" applyBorder="1" applyAlignment="1">
      <alignment horizontal="left" vertical="center"/>
    </xf>
    <xf numFmtId="0" fontId="16" fillId="0" borderId="0" xfId="0" applyFont="1" applyBorder="1" applyAlignment="1">
      <alignment horizontal="center" vertical="center" textRotation="255" shrinkToFit="1"/>
    </xf>
    <xf numFmtId="38" fontId="16" fillId="0" borderId="0" xfId="2" applyFont="1" applyFill="1" applyBorder="1" applyAlignment="1" applyProtection="1">
      <alignment horizontal="center" vertical="center" shrinkToFit="1"/>
      <protection locked="0"/>
    </xf>
    <xf numFmtId="0" fontId="58" fillId="0" borderId="0" xfId="0" applyFont="1" applyBorder="1">
      <alignment vertical="center"/>
    </xf>
    <xf numFmtId="0" fontId="58" fillId="0" borderId="0" xfId="0" applyFont="1">
      <alignment vertical="center"/>
    </xf>
    <xf numFmtId="0" fontId="58" fillId="0" borderId="0" xfId="0" quotePrefix="1" applyFont="1">
      <alignment vertical="center"/>
    </xf>
    <xf numFmtId="0" fontId="60" fillId="0" borderId="0" xfId="0" applyFont="1" applyAlignment="1">
      <alignment horizontal="center" vertical="center"/>
    </xf>
    <xf numFmtId="0" fontId="61" fillId="0" borderId="0" xfId="0" applyFont="1">
      <alignment vertical="center"/>
    </xf>
    <xf numFmtId="0" fontId="58" fillId="0" borderId="0" xfId="0" applyFont="1" applyAlignment="1">
      <alignment horizontal="center" vertical="center"/>
    </xf>
    <xf numFmtId="0" fontId="19" fillId="0" borderId="0" xfId="0" applyFont="1" applyAlignment="1">
      <alignment horizontal="center" vertical="center"/>
    </xf>
    <xf numFmtId="0" fontId="62" fillId="0" borderId="0" xfId="1" applyFont="1" applyAlignment="1" applyProtection="1">
      <alignment vertical="center"/>
    </xf>
    <xf numFmtId="0" fontId="19" fillId="0" borderId="0" xfId="0" quotePrefix="1" applyFont="1">
      <alignment vertical="center"/>
    </xf>
    <xf numFmtId="0" fontId="63" fillId="0" borderId="0" xfId="0" applyFont="1" applyAlignment="1">
      <alignment horizontal="left" vertical="center"/>
    </xf>
    <xf numFmtId="0" fontId="19" fillId="0" borderId="0" xfId="0" applyFont="1" applyAlignment="1">
      <alignment horizontal="left" vertical="center"/>
    </xf>
    <xf numFmtId="0" fontId="8" fillId="0" borderId="0" xfId="0" applyFont="1">
      <alignment vertical="center"/>
    </xf>
    <xf numFmtId="0" fontId="63" fillId="0" borderId="0" xfId="0" applyFont="1">
      <alignment vertical="center"/>
    </xf>
    <xf numFmtId="0" fontId="19" fillId="0" borderId="0" xfId="0" quotePrefix="1" applyFont="1" applyAlignment="1">
      <alignment horizontal="center" vertical="center"/>
    </xf>
    <xf numFmtId="0" fontId="19" fillId="3" borderId="1" xfId="0" applyFont="1" applyFill="1" applyBorder="1">
      <alignment vertical="center"/>
    </xf>
    <xf numFmtId="0" fontId="19" fillId="4" borderId="1" xfId="0" applyFont="1" applyFill="1" applyBorder="1">
      <alignment vertical="center"/>
    </xf>
    <xf numFmtId="0" fontId="19" fillId="5" borderId="1" xfId="0" applyFont="1" applyFill="1" applyBorder="1">
      <alignment vertical="center"/>
    </xf>
    <xf numFmtId="0" fontId="19" fillId="0" borderId="0" xfId="0" quotePrefix="1" applyFont="1" applyAlignment="1">
      <alignment horizontal="center" vertical="top"/>
    </xf>
    <xf numFmtId="0" fontId="19" fillId="2" borderId="1" xfId="0" applyFont="1" applyFill="1" applyBorder="1">
      <alignment vertical="center"/>
    </xf>
    <xf numFmtId="0" fontId="64" fillId="0" borderId="0" xfId="0" applyFont="1">
      <alignment vertical="center"/>
    </xf>
    <xf numFmtId="0" fontId="19" fillId="0" borderId="1" xfId="0" applyFont="1" applyFill="1" applyBorder="1">
      <alignment vertical="center"/>
    </xf>
    <xf numFmtId="0" fontId="19" fillId="0" borderId="0" xfId="0" applyFont="1" applyAlignment="1">
      <alignment horizontal="center" vertical="top"/>
    </xf>
    <xf numFmtId="0" fontId="19" fillId="0" borderId="0" xfId="0" applyFont="1" applyAlignment="1">
      <alignment vertical="center" wrapText="1"/>
    </xf>
    <xf numFmtId="0" fontId="0" fillId="0" borderId="0" xfId="0" applyFont="1" applyAlignment="1">
      <alignment horizontal="center" vertical="center"/>
    </xf>
    <xf numFmtId="0" fontId="35" fillId="0" borderId="8" xfId="0" applyFont="1" applyBorder="1" applyAlignment="1">
      <alignment horizontal="center" vertical="center"/>
    </xf>
    <xf numFmtId="0" fontId="43" fillId="0" borderId="8" xfId="0" applyFont="1" applyBorder="1" applyAlignment="1">
      <alignment horizontal="center" vertical="center"/>
    </xf>
    <xf numFmtId="0" fontId="43" fillId="0" borderId="2" xfId="0" applyFont="1" applyBorder="1" applyAlignment="1">
      <alignment horizontal="center" vertical="center"/>
    </xf>
    <xf numFmtId="0" fontId="16" fillId="0" borderId="1" xfId="0" quotePrefix="1" applyFont="1" applyBorder="1" applyAlignment="1">
      <alignment horizontal="center" vertical="center"/>
    </xf>
    <xf numFmtId="0" fontId="0" fillId="0" borderId="0" xfId="0" applyFont="1">
      <alignment vertical="center"/>
    </xf>
    <xf numFmtId="0" fontId="0" fillId="0" borderId="0" xfId="0" applyFont="1" applyBorder="1">
      <alignment vertical="center"/>
    </xf>
    <xf numFmtId="0" fontId="0" fillId="0" borderId="0" xfId="0" applyFont="1" applyBorder="1" applyAlignment="1">
      <alignment horizontal="center" vertical="center"/>
    </xf>
    <xf numFmtId="178" fontId="43" fillId="0" borderId="66" xfId="4" quotePrefix="1" applyNumberFormat="1" applyFont="1" applyFill="1" applyBorder="1" applyAlignment="1" applyProtection="1">
      <alignment horizontal="center" vertical="center" shrinkToFit="1"/>
    </xf>
    <xf numFmtId="0" fontId="43" fillId="0" borderId="97" xfId="3" quotePrefix="1" applyFont="1" applyFill="1" applyBorder="1" applyAlignment="1" applyProtection="1">
      <alignment horizontal="center" vertical="center" shrinkToFit="1"/>
    </xf>
    <xf numFmtId="0" fontId="16" fillId="0" borderId="0" xfId="0" applyFont="1" applyProtection="1">
      <alignment vertical="center"/>
    </xf>
    <xf numFmtId="0" fontId="26" fillId="0" borderId="0" xfId="0" applyFont="1">
      <alignment vertical="center"/>
    </xf>
    <xf numFmtId="182" fontId="26" fillId="0" borderId="0" xfId="2" applyNumberFormat="1" applyFont="1">
      <alignment vertical="center"/>
    </xf>
    <xf numFmtId="182" fontId="26" fillId="0" borderId="0" xfId="0" applyNumberFormat="1" applyFont="1">
      <alignment vertical="center"/>
    </xf>
    <xf numFmtId="184" fontId="26" fillId="0" borderId="0" xfId="0" applyNumberFormat="1" applyFont="1">
      <alignment vertical="center"/>
    </xf>
    <xf numFmtId="0" fontId="0" fillId="0" borderId="0" xfId="0" applyFont="1" applyAlignment="1">
      <alignment horizontal="center" vertical="center"/>
    </xf>
    <xf numFmtId="0" fontId="35" fillId="0" borderId="8" xfId="0" applyFont="1" applyBorder="1" applyAlignment="1">
      <alignment vertical="center"/>
    </xf>
    <xf numFmtId="0" fontId="35" fillId="0" borderId="2" xfId="0" applyFont="1" applyBorder="1" applyAlignment="1">
      <alignment vertical="center"/>
    </xf>
    <xf numFmtId="0" fontId="35" fillId="0" borderId="0" xfId="0" applyFont="1" applyBorder="1" applyAlignment="1">
      <alignment vertical="center"/>
    </xf>
    <xf numFmtId="0" fontId="35" fillId="0" borderId="6" xfId="0" applyFont="1" applyBorder="1" applyAlignment="1">
      <alignment vertical="center"/>
    </xf>
    <xf numFmtId="58" fontId="16" fillId="0" borderId="0" xfId="0" applyNumberFormat="1" applyFont="1" applyProtection="1">
      <alignment vertical="center"/>
    </xf>
    <xf numFmtId="183" fontId="58" fillId="0" borderId="0" xfId="0" applyNumberFormat="1" applyFont="1" applyAlignment="1">
      <alignment vertical="center"/>
    </xf>
    <xf numFmtId="14" fontId="58" fillId="0" borderId="0" xfId="0" quotePrefix="1" applyNumberFormat="1" applyFont="1" applyAlignment="1">
      <alignment horizontal="left" vertical="center"/>
    </xf>
    <xf numFmtId="180" fontId="16" fillId="0" borderId="0" xfId="0" applyNumberFormat="1" applyFont="1" applyProtection="1">
      <alignment vertical="center"/>
    </xf>
    <xf numFmtId="178" fontId="16" fillId="0" borderId="0" xfId="0" applyNumberFormat="1" applyFont="1" applyProtection="1">
      <alignment vertical="center"/>
    </xf>
    <xf numFmtId="0" fontId="16" fillId="0" borderId="0" xfId="0" applyFont="1" applyBorder="1" applyAlignment="1">
      <alignment horizontal="center" vertical="center" wrapText="1"/>
    </xf>
    <xf numFmtId="0" fontId="16" fillId="3" borderId="0" xfId="0" applyFont="1" applyFill="1" applyBorder="1" applyAlignment="1" applyProtection="1">
      <alignment vertical="center" shrinkToFit="1"/>
      <protection locked="0"/>
    </xf>
    <xf numFmtId="38" fontId="16" fillId="3" borderId="0" xfId="2" applyFont="1" applyFill="1" applyBorder="1" applyAlignment="1" applyProtection="1">
      <alignment horizontal="center" vertical="center"/>
      <protection locked="0"/>
    </xf>
    <xf numFmtId="0" fontId="16" fillId="0" borderId="0" xfId="0" applyFont="1" applyBorder="1">
      <alignment vertical="center"/>
    </xf>
    <xf numFmtId="178" fontId="16" fillId="2" borderId="0" xfId="2" applyNumberFormat="1" applyFont="1" applyFill="1" applyBorder="1" applyAlignment="1" applyProtection="1">
      <alignment horizontal="center" vertical="center"/>
    </xf>
    <xf numFmtId="38" fontId="0" fillId="0" borderId="0" xfId="0" applyNumberFormat="1" applyFont="1">
      <alignment vertical="center"/>
    </xf>
    <xf numFmtId="0" fontId="35" fillId="0" borderId="7" xfId="0" applyFont="1" applyBorder="1" applyAlignment="1">
      <alignment horizontal="left" vertical="center" indent="1"/>
    </xf>
    <xf numFmtId="0" fontId="35" fillId="0" borderId="5" xfId="0" applyFont="1" applyBorder="1" applyAlignment="1">
      <alignment vertical="center"/>
    </xf>
    <xf numFmtId="0" fontId="35" fillId="0" borderId="3" xfId="0" applyFont="1" applyBorder="1" applyAlignment="1">
      <alignment horizontal="left" vertical="center" indent="1"/>
    </xf>
    <xf numFmtId="0" fontId="35" fillId="0" borderId="10" xfId="0" applyFont="1" applyBorder="1" applyAlignment="1">
      <alignment horizontal="left" vertical="center" indent="1"/>
    </xf>
    <xf numFmtId="0" fontId="35" fillId="0" borderId="14" xfId="0" applyFont="1" applyBorder="1" applyAlignment="1">
      <alignment vertical="center"/>
    </xf>
    <xf numFmtId="0" fontId="35" fillId="0" borderId="9" xfId="0" applyFont="1" applyBorder="1" applyAlignment="1">
      <alignment horizontal="left" vertical="center" indent="1"/>
    </xf>
    <xf numFmtId="0" fontId="35" fillId="0" borderId="3" xfId="0" applyFont="1" applyBorder="1" applyAlignment="1">
      <alignment vertical="center"/>
    </xf>
    <xf numFmtId="0" fontId="35" fillId="0" borderId="10" xfId="0" applyFont="1" applyBorder="1" applyAlignment="1">
      <alignment vertical="center" wrapText="1"/>
    </xf>
    <xf numFmtId="0" fontId="35" fillId="0" borderId="7" xfId="0" applyFont="1" applyBorder="1" applyAlignment="1">
      <alignment vertical="center" wrapText="1"/>
    </xf>
    <xf numFmtId="0" fontId="35" fillId="0" borderId="4" xfId="0" applyFont="1" applyBorder="1" applyAlignment="1">
      <alignment vertical="center" wrapText="1"/>
    </xf>
    <xf numFmtId="0" fontId="35" fillId="0" borderId="4" xfId="0" applyFont="1" applyBorder="1" applyAlignment="1">
      <alignment horizontal="center" vertical="center" wrapText="1"/>
    </xf>
    <xf numFmtId="0" fontId="35" fillId="0" borderId="4" xfId="0" applyFont="1" applyFill="1" applyBorder="1" applyAlignment="1">
      <alignment vertical="center" wrapText="1"/>
    </xf>
    <xf numFmtId="0" fontId="35" fillId="0" borderId="5" xfId="0" applyFont="1" applyBorder="1" applyAlignment="1">
      <alignment vertical="center" wrapText="1"/>
    </xf>
    <xf numFmtId="0" fontId="35" fillId="2" borderId="9" xfId="0" applyFont="1" applyFill="1" applyBorder="1" applyAlignment="1">
      <alignment horizontal="center" vertical="center" wrapText="1"/>
    </xf>
    <xf numFmtId="0" fontId="35" fillId="0" borderId="11" xfId="0" applyFont="1" applyBorder="1" applyAlignment="1">
      <alignment vertical="center" wrapText="1"/>
    </xf>
    <xf numFmtId="0" fontId="35" fillId="0" borderId="11" xfId="0" applyFont="1" applyBorder="1">
      <alignment vertical="center"/>
    </xf>
    <xf numFmtId="0" fontId="35" fillId="0" borderId="14" xfId="0" applyFont="1" applyBorder="1" applyAlignment="1">
      <alignment vertical="center" wrapText="1"/>
    </xf>
    <xf numFmtId="0" fontId="35" fillId="0" borderId="9" xfId="0" applyFont="1" applyBorder="1" applyAlignment="1">
      <alignment vertical="center" wrapText="1"/>
    </xf>
    <xf numFmtId="0" fontId="35" fillId="0" borderId="8" xfId="0" applyFont="1" applyBorder="1" applyAlignment="1">
      <alignment vertical="center" wrapText="1"/>
    </xf>
    <xf numFmtId="0" fontId="35" fillId="0" borderId="2" xfId="0" applyFont="1" applyBorder="1" applyAlignment="1">
      <alignment vertical="center" wrapText="1"/>
    </xf>
    <xf numFmtId="0" fontId="35" fillId="0" borderId="8" xfId="0" applyFont="1" applyFill="1" applyBorder="1" applyAlignment="1">
      <alignment vertical="center" wrapText="1"/>
    </xf>
    <xf numFmtId="0" fontId="35" fillId="0" borderId="2" xfId="0" applyFont="1" applyBorder="1">
      <alignment vertical="center"/>
    </xf>
    <xf numFmtId="0" fontId="47" fillId="0" borderId="7" xfId="0" applyFont="1" applyBorder="1" applyAlignment="1">
      <alignment horizontal="left" vertical="center" indent="1"/>
    </xf>
    <xf numFmtId="38" fontId="0" fillId="0" borderId="0" xfId="2" applyFont="1" applyFill="1" applyBorder="1">
      <alignment vertical="center"/>
    </xf>
    <xf numFmtId="0" fontId="0" fillId="0" borderId="0" xfId="0" applyFont="1" applyFill="1" applyBorder="1" applyAlignment="1">
      <alignment horizontal="center" vertical="center" wrapText="1"/>
    </xf>
    <xf numFmtId="0" fontId="68" fillId="0" borderId="0" xfId="0" applyFont="1" applyBorder="1">
      <alignment vertical="center"/>
    </xf>
    <xf numFmtId="0" fontId="68" fillId="0" borderId="0" xfId="0" applyFont="1">
      <alignment vertical="center"/>
    </xf>
    <xf numFmtId="0" fontId="68" fillId="0" borderId="0" xfId="0" applyFont="1" applyBorder="1" applyAlignment="1" applyProtection="1">
      <alignment horizontal="center" vertical="center"/>
    </xf>
    <xf numFmtId="182" fontId="26" fillId="0" borderId="0" xfId="0" applyNumberFormat="1" applyFont="1" applyAlignment="1">
      <alignment vertical="center"/>
    </xf>
    <xf numFmtId="0" fontId="69" fillId="0" borderId="0" xfId="5" applyFont="1">
      <alignment vertical="center"/>
    </xf>
    <xf numFmtId="0" fontId="0" fillId="0" borderId="0" xfId="0" applyFont="1" applyAlignment="1">
      <alignment horizontal="center" vertical="center"/>
    </xf>
    <xf numFmtId="0" fontId="0" fillId="0" borderId="0" xfId="0" applyFont="1" applyAlignment="1">
      <alignment vertical="center"/>
    </xf>
    <xf numFmtId="0" fontId="0" fillId="0" borderId="0" xfId="0" applyFont="1" applyBorder="1" applyAlignment="1">
      <alignment horizontal="center" vertical="center"/>
    </xf>
    <xf numFmtId="0" fontId="35" fillId="0" borderId="1" xfId="0" applyFont="1" applyFill="1" applyBorder="1">
      <alignment vertical="center"/>
    </xf>
    <xf numFmtId="0" fontId="35" fillId="0" borderId="1" xfId="0" applyFont="1" applyFill="1" applyBorder="1" applyAlignment="1">
      <alignment vertical="center" wrapText="1"/>
    </xf>
    <xf numFmtId="38" fontId="26" fillId="0" borderId="0" xfId="2" applyFont="1">
      <alignment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22" fillId="0" borderId="92" xfId="0" applyFont="1" applyFill="1" applyBorder="1" applyAlignment="1" applyProtection="1">
      <alignment horizontal="center" vertical="center"/>
    </xf>
    <xf numFmtId="0" fontId="22" fillId="0" borderId="93" xfId="0" applyFont="1" applyFill="1" applyBorder="1" applyAlignment="1" applyProtection="1">
      <alignment horizontal="center" vertical="center"/>
    </xf>
    <xf numFmtId="0" fontId="22" fillId="0" borderId="1" xfId="0" applyFont="1" applyFill="1" applyBorder="1" applyAlignment="1">
      <alignment horizontal="center" vertical="center"/>
    </xf>
    <xf numFmtId="0" fontId="22" fillId="0" borderId="81" xfId="0" applyFont="1" applyFill="1" applyBorder="1" applyAlignment="1">
      <alignment horizontal="center" vertical="center"/>
    </xf>
    <xf numFmtId="0" fontId="22" fillId="0" borderId="2" xfId="0" applyFont="1" applyFill="1" applyBorder="1" applyAlignment="1" applyProtection="1">
      <alignment vertical="center"/>
    </xf>
    <xf numFmtId="0" fontId="0" fillId="0" borderId="1" xfId="0" applyFont="1" applyBorder="1" applyAlignment="1">
      <alignment vertical="center" shrinkToFit="1"/>
    </xf>
    <xf numFmtId="0" fontId="19" fillId="0" borderId="0" xfId="0" applyFont="1" applyAlignment="1">
      <alignment horizontal="left" vertical="center" wrapText="1"/>
    </xf>
    <xf numFmtId="0" fontId="43" fillId="0" borderId="0" xfId="3" quotePrefix="1" applyFont="1" applyFill="1" applyBorder="1" applyAlignment="1" applyProtection="1">
      <alignment vertical="center" shrinkToFit="1"/>
      <protection locked="0"/>
    </xf>
    <xf numFmtId="0" fontId="43" fillId="0" borderId="0" xfId="3" applyFont="1" applyFill="1" applyBorder="1" applyAlignment="1" applyProtection="1">
      <alignment vertical="top" shrinkToFit="1"/>
      <protection locked="0"/>
    </xf>
    <xf numFmtId="0" fontId="0" fillId="0" borderId="0" xfId="0" applyFont="1" applyAlignment="1">
      <alignment horizontal="center" vertical="center"/>
    </xf>
    <xf numFmtId="0" fontId="0" fillId="0" borderId="0" xfId="0" applyFont="1" applyAlignment="1">
      <alignment horizontal="center" vertical="center"/>
    </xf>
    <xf numFmtId="49" fontId="16" fillId="3" borderId="1" xfId="0" quotePrefix="1" applyNumberFormat="1" applyFont="1" applyFill="1" applyBorder="1" applyAlignment="1" applyProtection="1">
      <alignment horizontal="center" vertical="center" shrinkToFit="1"/>
      <protection locked="0"/>
    </xf>
    <xf numFmtId="0" fontId="0" fillId="0" borderId="0" xfId="0" applyFont="1" applyFill="1" applyAlignment="1" applyProtection="1">
      <alignment horizontal="right" vertical="center"/>
    </xf>
    <xf numFmtId="0" fontId="0" fillId="0" borderId="0" xfId="0" applyFont="1" applyFill="1" applyAlignment="1" applyProtection="1">
      <alignment horizontal="left" vertical="center"/>
    </xf>
    <xf numFmtId="0" fontId="0" fillId="0" borderId="0" xfId="0" applyFont="1" applyAlignment="1">
      <alignment horizontal="center" vertical="center"/>
    </xf>
    <xf numFmtId="0" fontId="0" fillId="0" borderId="4" xfId="0" applyFont="1" applyFill="1" applyBorder="1" applyAlignment="1" applyProtection="1">
      <alignment vertical="center"/>
    </xf>
    <xf numFmtId="0" fontId="35" fillId="0" borderId="1" xfId="0" applyFont="1" applyFill="1" applyBorder="1" applyAlignment="1">
      <alignment vertical="center"/>
    </xf>
    <xf numFmtId="0" fontId="35" fillId="0" borderId="8" xfId="0" applyFont="1" applyFill="1" applyBorder="1" applyAlignment="1">
      <alignment vertical="center"/>
    </xf>
    <xf numFmtId="0" fontId="35" fillId="0" borderId="2" xfId="0" applyFont="1" applyFill="1" applyBorder="1" applyAlignment="1">
      <alignment vertical="center"/>
    </xf>
    <xf numFmtId="0" fontId="35" fillId="0" borderId="9" xfId="0" applyFont="1" applyFill="1" applyBorder="1" applyAlignment="1">
      <alignment horizontal="center" vertical="center"/>
    </xf>
    <xf numFmtId="0" fontId="35" fillId="0" borderId="8" xfId="0" applyFont="1" applyFill="1" applyBorder="1" applyAlignment="1">
      <alignment horizontal="center" vertical="center"/>
    </xf>
    <xf numFmtId="0" fontId="35" fillId="0" borderId="8" xfId="0" applyFont="1" applyFill="1" applyBorder="1" applyAlignment="1">
      <alignment vertical="center" wrapText="1"/>
    </xf>
    <xf numFmtId="0" fontId="43" fillId="0" borderId="8" xfId="0" applyFont="1" applyFill="1" applyBorder="1" applyAlignment="1">
      <alignment vertical="center" wrapText="1"/>
    </xf>
    <xf numFmtId="0" fontId="47" fillId="0" borderId="1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wrapText="1"/>
    </xf>
    <xf numFmtId="0" fontId="0" fillId="0" borderId="0" xfId="0" applyFont="1" applyFill="1" applyBorder="1" applyAlignment="1">
      <alignment vertical="center"/>
    </xf>
    <xf numFmtId="38" fontId="35" fillId="0" borderId="0" xfId="2" applyFont="1" applyFill="1"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3" xfId="0" applyFont="1" applyFill="1" applyBorder="1">
      <alignment vertical="center"/>
    </xf>
    <xf numFmtId="0" fontId="0" fillId="0" borderId="4" xfId="0" applyFont="1" applyFill="1" applyBorder="1">
      <alignment vertical="center"/>
    </xf>
    <xf numFmtId="0" fontId="0" fillId="0" borderId="4" xfId="0" applyFont="1" applyFill="1" applyBorder="1" applyAlignment="1">
      <alignment horizontal="left" vertical="center"/>
    </xf>
    <xf numFmtId="176" fontId="0" fillId="0" borderId="4" xfId="0" applyNumberFormat="1" applyFont="1" applyFill="1" applyBorder="1" applyAlignment="1">
      <alignment vertical="center"/>
    </xf>
    <xf numFmtId="0" fontId="0" fillId="0" borderId="0" xfId="0" applyFont="1" applyFill="1" applyAlignment="1" applyProtection="1">
      <alignment vertical="center"/>
      <protection locked="0"/>
    </xf>
    <xf numFmtId="176" fontId="0" fillId="0" borderId="0" xfId="0" applyNumberFormat="1" applyFont="1" applyFill="1" applyBorder="1" applyAlignment="1">
      <alignment vertical="center"/>
    </xf>
    <xf numFmtId="0" fontId="35" fillId="0" borderId="0" xfId="0" applyFont="1" applyFill="1" applyBorder="1">
      <alignment vertical="center"/>
    </xf>
    <xf numFmtId="0" fontId="16" fillId="0" borderId="0" xfId="0" applyFont="1" applyFill="1" applyAlignment="1">
      <alignment horizontal="center" vertical="center"/>
    </xf>
    <xf numFmtId="0" fontId="0" fillId="0" borderId="7" xfId="0" applyFont="1" applyFill="1" applyBorder="1">
      <alignment vertical="center"/>
    </xf>
    <xf numFmtId="0" fontId="0" fillId="0" borderId="2" xfId="0" applyFont="1" applyFill="1" applyBorder="1">
      <alignment vertical="center"/>
    </xf>
    <xf numFmtId="0" fontId="0" fillId="0" borderId="9" xfId="0" applyFont="1" applyFill="1" applyBorder="1">
      <alignment vertical="center"/>
    </xf>
    <xf numFmtId="0" fontId="0" fillId="0" borderId="10" xfId="0" applyFont="1" applyFill="1" applyBorder="1">
      <alignment vertical="center"/>
    </xf>
    <xf numFmtId="0" fontId="0" fillId="0" borderId="5" xfId="0" applyFont="1" applyFill="1" applyBorder="1">
      <alignment vertical="center"/>
    </xf>
    <xf numFmtId="0" fontId="38" fillId="0" borderId="5" xfId="0" applyFont="1" applyFill="1" applyBorder="1" applyAlignment="1">
      <alignment horizontal="left" vertical="center"/>
    </xf>
    <xf numFmtId="0" fontId="0" fillId="0" borderId="6" xfId="0" applyFont="1" applyFill="1" applyBorder="1">
      <alignment vertical="center"/>
    </xf>
    <xf numFmtId="0" fontId="38" fillId="0" borderId="6" xfId="0" applyFont="1" applyFill="1" applyBorder="1" applyAlignment="1">
      <alignment horizontal="left" vertical="center"/>
    </xf>
    <xf numFmtId="0" fontId="0" fillId="0" borderId="14" xfId="0" applyFont="1" applyFill="1" applyBorder="1">
      <alignment vertical="center"/>
    </xf>
    <xf numFmtId="0" fontId="0" fillId="0" borderId="11" xfId="0" applyFont="1" applyFill="1" applyBorder="1">
      <alignment vertical="center"/>
    </xf>
    <xf numFmtId="0" fontId="38" fillId="0" borderId="14" xfId="0" applyFont="1" applyFill="1" applyBorder="1" applyAlignment="1">
      <alignment horizontal="left" vertical="center"/>
    </xf>
    <xf numFmtId="0" fontId="0" fillId="0" borderId="5" xfId="0" applyFont="1" applyFill="1" applyBorder="1" applyAlignment="1">
      <alignment horizontal="center" vertical="center"/>
    </xf>
    <xf numFmtId="0" fontId="35" fillId="0" borderId="6" xfId="0" applyFont="1" applyFill="1" applyBorder="1">
      <alignment vertical="center"/>
    </xf>
    <xf numFmtId="0" fontId="0" fillId="0" borderId="6" xfId="0" applyFont="1" applyFill="1" applyBorder="1" applyAlignment="1">
      <alignment horizontal="center" vertical="center"/>
    </xf>
    <xf numFmtId="0" fontId="35" fillId="0" borderId="11" xfId="0" applyFont="1" applyFill="1" applyBorder="1" applyProtection="1">
      <alignment vertical="center"/>
    </xf>
    <xf numFmtId="0" fontId="0" fillId="0" borderId="4" xfId="0" applyFont="1" applyFill="1" applyBorder="1" applyAlignment="1">
      <alignment horizontal="center" vertical="center"/>
    </xf>
    <xf numFmtId="0" fontId="0" fillId="0" borderId="13" xfId="0" applyFont="1" applyFill="1" applyBorder="1">
      <alignment vertical="center"/>
    </xf>
    <xf numFmtId="0" fontId="0" fillId="0" borderId="11" xfId="0" applyFont="1" applyFill="1" applyBorder="1" applyAlignment="1">
      <alignment horizontal="center" vertical="center"/>
    </xf>
    <xf numFmtId="0" fontId="0" fillId="0" borderId="14" xfId="0" applyFont="1" applyFill="1" applyBorder="1" applyAlignment="1">
      <alignment horizontal="center" vertical="center"/>
    </xf>
    <xf numFmtId="0" fontId="43" fillId="0" borderId="0" xfId="3" applyFont="1" applyFill="1">
      <alignment vertical="center"/>
    </xf>
    <xf numFmtId="0" fontId="44" fillId="0" borderId="0" xfId="3" applyFont="1" applyFill="1" applyAlignment="1">
      <alignment vertical="center"/>
    </xf>
    <xf numFmtId="0" fontId="43" fillId="0" borderId="43" xfId="3" applyFont="1" applyFill="1" applyBorder="1" applyAlignment="1">
      <alignment horizontal="center" vertical="center" wrapText="1"/>
    </xf>
    <xf numFmtId="0" fontId="43" fillId="0" borderId="44" xfId="3" applyFont="1" applyFill="1" applyBorder="1" applyAlignment="1">
      <alignment horizontal="center" vertical="center" wrapText="1"/>
    </xf>
    <xf numFmtId="0" fontId="43" fillId="0" borderId="45" xfId="3" applyFont="1" applyFill="1" applyBorder="1" applyAlignment="1">
      <alignment horizontal="center" vertical="center" wrapText="1"/>
    </xf>
    <xf numFmtId="178" fontId="43" fillId="0" borderId="106" xfId="2" applyNumberFormat="1" applyFont="1" applyFill="1" applyBorder="1" applyAlignment="1" applyProtection="1">
      <alignment vertical="center" shrinkToFit="1"/>
      <protection locked="0"/>
    </xf>
    <xf numFmtId="178" fontId="43" fillId="0" borderId="95" xfId="2" applyNumberFormat="1" applyFont="1" applyFill="1" applyBorder="1" applyAlignment="1" applyProtection="1">
      <alignment vertical="center" shrinkToFit="1"/>
      <protection locked="0"/>
    </xf>
    <xf numFmtId="0" fontId="0" fillId="0" borderId="0" xfId="0" applyFont="1" applyFill="1" applyAlignment="1">
      <alignment horizontal="right" vertical="center"/>
    </xf>
    <xf numFmtId="0" fontId="26" fillId="0" borderId="0" xfId="3" applyFont="1" applyFill="1">
      <alignment vertical="center"/>
    </xf>
    <xf numFmtId="0" fontId="43" fillId="0" borderId="62" xfId="3" quotePrefix="1" applyFont="1" applyFill="1" applyBorder="1" applyAlignment="1">
      <alignment horizontal="center" vertical="center"/>
    </xf>
    <xf numFmtId="0" fontId="43" fillId="0" borderId="60" xfId="3" quotePrefix="1" applyFont="1" applyFill="1" applyBorder="1" applyAlignment="1">
      <alignment horizontal="center" vertical="center"/>
    </xf>
    <xf numFmtId="38" fontId="43" fillId="0" borderId="62" xfId="4" applyFont="1" applyFill="1" applyBorder="1">
      <alignment vertical="center"/>
    </xf>
    <xf numFmtId="0" fontId="43" fillId="0" borderId="74" xfId="3" applyFont="1" applyFill="1" applyBorder="1" applyAlignment="1">
      <alignment vertical="center" wrapText="1"/>
    </xf>
    <xf numFmtId="0" fontId="43" fillId="0" borderId="75" xfId="3" applyFont="1" applyFill="1" applyBorder="1" applyAlignment="1">
      <alignment vertical="center" wrapText="1"/>
    </xf>
    <xf numFmtId="0" fontId="43" fillId="0" borderId="71" xfId="3" applyFont="1" applyFill="1" applyBorder="1" applyAlignment="1">
      <alignment vertical="center" shrinkToFit="1"/>
    </xf>
    <xf numFmtId="38" fontId="43" fillId="0" borderId="74" xfId="4" applyFont="1" applyFill="1" applyBorder="1">
      <alignment vertical="center"/>
    </xf>
    <xf numFmtId="38" fontId="43" fillId="0" borderId="71" xfId="4" applyFont="1" applyFill="1" applyBorder="1">
      <alignment vertical="center"/>
    </xf>
    <xf numFmtId="0" fontId="43" fillId="0" borderId="53" xfId="3" applyFont="1" applyFill="1" applyBorder="1" applyAlignment="1">
      <alignment vertical="center" wrapText="1"/>
    </xf>
    <xf numFmtId="0" fontId="43" fillId="0" borderId="54" xfId="3" applyFont="1" applyFill="1" applyBorder="1" applyAlignment="1">
      <alignment vertical="center" wrapText="1"/>
    </xf>
    <xf numFmtId="0" fontId="43" fillId="0" borderId="52" xfId="3" applyFont="1" applyFill="1" applyBorder="1" applyAlignment="1">
      <alignment vertical="center" shrinkToFit="1"/>
    </xf>
    <xf numFmtId="38" fontId="43" fillId="0" borderId="53" xfId="4" applyFont="1" applyFill="1" applyBorder="1">
      <alignment vertical="center"/>
    </xf>
    <xf numFmtId="38" fontId="43" fillId="0" borderId="52" xfId="4" applyFont="1" applyFill="1" applyBorder="1">
      <alignment vertical="center"/>
    </xf>
    <xf numFmtId="38" fontId="43" fillId="0" borderId="63" xfId="4" applyFont="1" applyFill="1" applyBorder="1">
      <alignment vertical="center"/>
    </xf>
    <xf numFmtId="38" fontId="43" fillId="0" borderId="65" xfId="4" applyFont="1" applyFill="1" applyBorder="1">
      <alignment vertical="center"/>
    </xf>
    <xf numFmtId="0" fontId="0" fillId="0" borderId="0" xfId="3" applyFont="1" applyFill="1">
      <alignment vertical="center"/>
    </xf>
    <xf numFmtId="0" fontId="29" fillId="0" borderId="0" xfId="0" applyFont="1" applyFill="1">
      <alignment vertical="center"/>
    </xf>
    <xf numFmtId="0" fontId="43" fillId="0" borderId="0" xfId="0" applyFont="1" applyFill="1" applyAlignment="1">
      <alignment horizontal="justify" vertical="center"/>
    </xf>
    <xf numFmtId="0" fontId="43" fillId="0" borderId="0" xfId="0" applyFont="1" applyFill="1" applyBorder="1">
      <alignment vertical="center"/>
    </xf>
    <xf numFmtId="0" fontId="0" fillId="0" borderId="0" xfId="0" applyFont="1" applyFill="1" applyBorder="1" applyAlignment="1">
      <alignment horizontal="right" vertical="center"/>
    </xf>
    <xf numFmtId="0" fontId="0" fillId="0" borderId="12" xfId="0" quotePrefix="1" applyFont="1" applyFill="1" applyBorder="1" applyAlignment="1">
      <alignment horizontal="center" vertical="center"/>
    </xf>
    <xf numFmtId="0" fontId="0" fillId="0" borderId="1" xfId="0" quotePrefix="1" applyFont="1" applyFill="1" applyBorder="1" applyAlignment="1">
      <alignment horizontal="center" vertical="center"/>
    </xf>
    <xf numFmtId="0" fontId="0" fillId="0" borderId="8" xfId="0" applyFont="1" applyFill="1" applyBorder="1">
      <alignment vertical="center"/>
    </xf>
    <xf numFmtId="0" fontId="0" fillId="0" borderId="13" xfId="0" quotePrefix="1" applyFont="1" applyFill="1" applyBorder="1" applyAlignment="1">
      <alignment horizontal="center" vertical="center"/>
    </xf>
    <xf numFmtId="0" fontId="43" fillId="0" borderId="0" xfId="0" applyFont="1" applyFill="1">
      <alignment vertical="center"/>
    </xf>
    <xf numFmtId="0" fontId="29" fillId="0" borderId="0" xfId="0" applyFont="1" applyFill="1" applyBorder="1" applyAlignment="1">
      <alignment horizontal="right" vertical="center" wrapText="1"/>
    </xf>
    <xf numFmtId="0" fontId="0" fillId="0" borderId="0" xfId="0" quotePrefix="1" applyFont="1" applyFill="1" applyBorder="1">
      <alignment vertical="center"/>
    </xf>
    <xf numFmtId="0" fontId="0" fillId="0" borderId="9" xfId="0" applyFont="1" applyFill="1" applyBorder="1" applyAlignment="1">
      <alignment vertical="center" wrapText="1"/>
    </xf>
    <xf numFmtId="0" fontId="38" fillId="0" borderId="0" xfId="0" applyFont="1" applyFill="1" applyBorder="1">
      <alignment vertical="center"/>
    </xf>
    <xf numFmtId="0" fontId="43" fillId="0" borderId="0" xfId="0" applyFont="1" applyFill="1" applyBorder="1" applyAlignment="1">
      <alignment vertical="center"/>
    </xf>
    <xf numFmtId="0" fontId="42" fillId="0" borderId="0" xfId="0" applyFont="1" applyFill="1" applyAlignment="1">
      <alignment horizontal="right" vertical="center"/>
    </xf>
    <xf numFmtId="0" fontId="42" fillId="0" borderId="0" xfId="0" applyFont="1" applyFill="1" applyBorder="1" applyAlignment="1">
      <alignment horizontal="right" vertical="top" wrapText="1"/>
    </xf>
    <xf numFmtId="0" fontId="42" fillId="0" borderId="0" xfId="0" applyFont="1" applyFill="1" applyBorder="1">
      <alignment vertical="center"/>
    </xf>
    <xf numFmtId="0" fontId="42" fillId="0" borderId="0" xfId="0" applyFont="1" applyFill="1" applyAlignment="1"/>
    <xf numFmtId="0" fontId="42" fillId="0" borderId="0" xfId="0" applyFont="1" applyFill="1" applyBorder="1" applyAlignment="1">
      <alignment horizontal="right" vertical="top"/>
    </xf>
    <xf numFmtId="0" fontId="29" fillId="0" borderId="0" xfId="0" applyFont="1" applyFill="1" applyBorder="1">
      <alignment vertical="center"/>
    </xf>
    <xf numFmtId="0" fontId="29" fillId="0" borderId="0" xfId="0" applyFont="1" applyFill="1" applyBorder="1" applyAlignment="1">
      <alignment horizontal="center" vertical="center"/>
    </xf>
    <xf numFmtId="0" fontId="29" fillId="0" borderId="0" xfId="0" applyFont="1" applyFill="1" applyBorder="1" applyAlignment="1">
      <alignment vertical="center" wrapText="1"/>
    </xf>
    <xf numFmtId="0" fontId="29" fillId="0" borderId="0" xfId="0" applyFont="1" applyFill="1" applyBorder="1" applyAlignment="1">
      <alignment horizontal="right" vertical="top"/>
    </xf>
    <xf numFmtId="0" fontId="42" fillId="0" borderId="4" xfId="0" applyFont="1" applyFill="1" applyBorder="1" applyAlignment="1">
      <alignment vertical="top" wrapText="1"/>
    </xf>
    <xf numFmtId="0" fontId="35" fillId="0" borderId="0" xfId="0" quotePrefix="1" applyFont="1" applyFill="1" applyBorder="1">
      <alignment vertical="center"/>
    </xf>
    <xf numFmtId="0" fontId="42" fillId="0" borderId="0" xfId="0" applyFont="1" applyFill="1" applyAlignment="1">
      <alignment vertical="center"/>
    </xf>
    <xf numFmtId="0" fontId="42" fillId="0" borderId="0" xfId="0" applyFont="1" applyFill="1" applyBorder="1" applyAlignment="1">
      <alignment horizontal="left" vertical="center" wrapText="1"/>
    </xf>
    <xf numFmtId="0" fontId="35" fillId="0" borderId="0" xfId="0" applyFont="1" applyFill="1" applyAlignment="1">
      <alignment horizontal="justify" vertical="center"/>
    </xf>
    <xf numFmtId="0" fontId="35" fillId="0" borderId="0" xfId="0" applyFont="1" applyFill="1" applyBorder="1" applyAlignment="1">
      <alignment horizontal="left" vertical="center" wrapText="1"/>
    </xf>
    <xf numFmtId="0" fontId="35" fillId="0" borderId="7" xfId="0" applyFont="1" applyFill="1" applyBorder="1" applyAlignment="1">
      <alignment vertical="center"/>
    </xf>
    <xf numFmtId="0" fontId="35" fillId="0" borderId="4" xfId="0" applyFont="1" applyFill="1" applyBorder="1" applyAlignment="1">
      <alignment vertical="center"/>
    </xf>
    <xf numFmtId="38" fontId="35" fillId="0" borderId="2" xfId="2" applyFont="1" applyFill="1" applyBorder="1" applyAlignment="1">
      <alignment vertical="center" wrapText="1"/>
    </xf>
    <xf numFmtId="0" fontId="35" fillId="0" borderId="9" xfId="0" applyFont="1" applyFill="1" applyBorder="1" applyAlignment="1">
      <alignment vertical="center"/>
    </xf>
    <xf numFmtId="0" fontId="35" fillId="0" borderId="10" xfId="0" applyFont="1" applyFill="1" applyBorder="1" applyAlignment="1">
      <alignment vertical="center"/>
    </xf>
    <xf numFmtId="0" fontId="35" fillId="0" borderId="11" xfId="0" applyFont="1" applyFill="1" applyBorder="1" applyAlignment="1">
      <alignment vertical="center"/>
    </xf>
    <xf numFmtId="0" fontId="0" fillId="0" borderId="1" xfId="0" applyFont="1" applyFill="1" applyBorder="1" applyAlignment="1">
      <alignment vertical="center"/>
    </xf>
    <xf numFmtId="0" fontId="0" fillId="0" borderId="1" xfId="0" applyFont="1" applyFill="1" applyBorder="1">
      <alignment vertical="center"/>
    </xf>
    <xf numFmtId="0" fontId="42" fillId="0" borderId="0" xfId="0" applyFont="1" applyFill="1" applyBorder="1" applyAlignment="1">
      <alignment vertical="top"/>
    </xf>
    <xf numFmtId="0" fontId="42" fillId="0" borderId="0" xfId="0" applyFont="1" applyFill="1" applyBorder="1" applyAlignment="1">
      <alignment vertical="top" wrapText="1"/>
    </xf>
    <xf numFmtId="0" fontId="29" fillId="0" borderId="0" xfId="0" applyFont="1" applyFill="1" applyBorder="1" applyAlignment="1">
      <alignment horizontal="left" vertical="center"/>
    </xf>
    <xf numFmtId="0" fontId="35" fillId="0" borderId="0" xfId="0" applyFont="1" applyFill="1" applyBorder="1" applyAlignment="1">
      <alignment horizontal="left" vertical="center" indent="1"/>
    </xf>
    <xf numFmtId="0" fontId="35" fillId="0" borderId="0" xfId="0" applyFont="1" applyFill="1" applyBorder="1" applyAlignment="1">
      <alignment vertical="center"/>
    </xf>
    <xf numFmtId="38" fontId="35" fillId="0" borderId="0" xfId="2" applyFont="1" applyFill="1" applyBorder="1" applyAlignment="1">
      <alignment vertical="center" wrapText="1"/>
    </xf>
    <xf numFmtId="0" fontId="35" fillId="0" borderId="0" xfId="0" applyFont="1" applyFill="1" applyBorder="1" applyAlignment="1">
      <alignment horizontal="center" vertical="center" shrinkToFit="1"/>
    </xf>
    <xf numFmtId="0" fontId="35" fillId="0" borderId="0" xfId="0" applyFont="1" applyFill="1" applyBorder="1" applyAlignment="1">
      <alignment vertical="center" shrinkToFit="1"/>
    </xf>
    <xf numFmtId="0" fontId="35" fillId="0" borderId="0" xfId="0" applyFont="1" applyFill="1" applyAlignment="1">
      <alignment horizontal="left" vertical="center"/>
    </xf>
    <xf numFmtId="0" fontId="0" fillId="0" borderId="0" xfId="0" applyFont="1" applyFill="1" applyAlignment="1">
      <alignment horizontal="left" vertical="center"/>
    </xf>
    <xf numFmtId="0" fontId="29" fillId="0" borderId="0" xfId="0" applyFont="1" applyFill="1" applyAlignment="1">
      <alignment horizontal="left" vertical="center"/>
    </xf>
    <xf numFmtId="0" fontId="42" fillId="0" borderId="0" xfId="0" applyFont="1" applyFill="1" applyBorder="1" applyAlignment="1">
      <alignment horizontal="right" vertical="center" wrapText="1"/>
    </xf>
    <xf numFmtId="0" fontId="35" fillId="0" borderId="0" xfId="0" applyFont="1" applyFill="1">
      <alignment vertical="center"/>
    </xf>
    <xf numFmtId="0" fontId="43" fillId="0" borderId="7" xfId="0" applyFont="1" applyFill="1" applyBorder="1" applyAlignment="1">
      <alignment horizontal="left" vertical="center"/>
    </xf>
    <xf numFmtId="0" fontId="43" fillId="0" borderId="4" xfId="0" applyFont="1" applyFill="1" applyBorder="1" applyAlignment="1">
      <alignment horizontal="left" vertical="center"/>
    </xf>
    <xf numFmtId="0" fontId="43" fillId="0" borderId="4" xfId="0" applyFont="1" applyFill="1" applyBorder="1" applyAlignment="1">
      <alignment horizontal="center" vertical="center"/>
    </xf>
    <xf numFmtId="0" fontId="43" fillId="0" borderId="7" xfId="0" applyFont="1" applyFill="1" applyBorder="1" applyAlignment="1">
      <alignment horizontal="center" vertical="center"/>
    </xf>
    <xf numFmtId="0" fontId="43" fillId="0" borderId="3" xfId="0" applyFont="1" applyFill="1" applyBorder="1" applyAlignment="1">
      <alignment horizontal="left" vertical="center"/>
    </xf>
    <xf numFmtId="0" fontId="43" fillId="0" borderId="0" xfId="0" applyFont="1" applyFill="1" applyBorder="1" applyAlignment="1">
      <alignment horizontal="left" vertical="center"/>
    </xf>
    <xf numFmtId="0" fontId="43" fillId="0" borderId="0" xfId="0" applyFont="1" applyFill="1" applyBorder="1" applyAlignment="1">
      <alignment horizontal="center" vertical="center"/>
    </xf>
    <xf numFmtId="0" fontId="43" fillId="0" borderId="3" xfId="0" applyFont="1" applyFill="1" applyBorder="1" applyAlignment="1">
      <alignment horizontal="center" vertical="center"/>
    </xf>
    <xf numFmtId="0" fontId="43" fillId="0" borderId="6" xfId="0" applyFont="1" applyFill="1" applyBorder="1" applyAlignment="1">
      <alignment vertical="center"/>
    </xf>
    <xf numFmtId="0" fontId="0" fillId="0" borderId="3" xfId="0" applyFont="1" applyFill="1" applyBorder="1" applyAlignment="1">
      <alignment horizontal="center" vertical="center"/>
    </xf>
    <xf numFmtId="0" fontId="43" fillId="0" borderId="6" xfId="0" applyFont="1" applyFill="1" applyBorder="1" applyAlignment="1">
      <alignment vertical="center" wrapText="1"/>
    </xf>
    <xf numFmtId="0" fontId="0" fillId="0" borderId="3" xfId="0" applyFont="1" applyFill="1" applyBorder="1" applyAlignment="1">
      <alignment horizontal="left" vertical="center"/>
    </xf>
    <xf numFmtId="0" fontId="47" fillId="0" borderId="3" xfId="0" applyFont="1" applyFill="1" applyBorder="1" applyAlignment="1">
      <alignment vertical="center" wrapText="1"/>
    </xf>
    <xf numFmtId="0" fontId="47" fillId="0" borderId="9" xfId="0" applyFont="1" applyFill="1" applyBorder="1" applyAlignment="1">
      <alignment horizontal="left" vertical="center"/>
    </xf>
    <xf numFmtId="0" fontId="43" fillId="0" borderId="8" xfId="0" applyFont="1" applyFill="1" applyBorder="1" applyAlignment="1">
      <alignment horizontal="left" vertical="center" indent="1"/>
    </xf>
    <xf numFmtId="0" fontId="43" fillId="0" borderId="8" xfId="0" applyFont="1" applyFill="1" applyBorder="1" applyAlignment="1">
      <alignment vertical="center"/>
    </xf>
    <xf numFmtId="38" fontId="43" fillId="0" borderId="9" xfId="2" applyFont="1" applyFill="1" applyBorder="1" applyAlignment="1">
      <alignment vertical="center" wrapText="1"/>
    </xf>
    <xf numFmtId="38" fontId="43" fillId="0" borderId="8" xfId="2" applyFont="1" applyFill="1" applyBorder="1" applyAlignment="1">
      <alignment vertical="center" wrapText="1"/>
    </xf>
    <xf numFmtId="0" fontId="43" fillId="0" borderId="2" xfId="0" applyFont="1" applyFill="1" applyBorder="1" applyAlignment="1">
      <alignment vertical="center" wrapText="1"/>
    </xf>
    <xf numFmtId="0" fontId="42" fillId="0" borderId="0" xfId="0" applyFont="1" applyFill="1" applyAlignment="1">
      <alignment horizontal="left" vertical="center"/>
    </xf>
    <xf numFmtId="0" fontId="47" fillId="0" borderId="0" xfId="0" applyFont="1" applyFill="1" applyBorder="1" applyAlignment="1">
      <alignment horizontal="left" vertical="center"/>
    </xf>
    <xf numFmtId="0" fontId="43" fillId="0" borderId="0" xfId="0" applyFont="1" applyFill="1" applyBorder="1" applyAlignment="1">
      <alignment horizontal="left" vertical="center" indent="1"/>
    </xf>
    <xf numFmtId="0" fontId="43" fillId="0" borderId="0" xfId="0" applyFont="1" applyFill="1" applyBorder="1" applyAlignment="1">
      <alignment vertical="center" wrapText="1"/>
    </xf>
    <xf numFmtId="38" fontId="43" fillId="0" borderId="0" xfId="2" applyFont="1" applyFill="1" applyBorder="1" applyAlignment="1">
      <alignment vertical="center" wrapText="1"/>
    </xf>
    <xf numFmtId="0" fontId="42" fillId="0" borderId="0" xfId="0" applyFont="1" applyFill="1" applyBorder="1" applyAlignment="1">
      <alignment horizontal="left" vertical="center"/>
    </xf>
    <xf numFmtId="0" fontId="42" fillId="0" borderId="0" xfId="0" applyFont="1" applyFill="1" applyBorder="1" applyAlignment="1">
      <alignment horizontal="left" vertical="center" indent="1"/>
    </xf>
    <xf numFmtId="0" fontId="42" fillId="0" borderId="0" xfId="0" applyFont="1" applyFill="1" applyBorder="1" applyAlignment="1">
      <alignment vertical="center"/>
    </xf>
    <xf numFmtId="0" fontId="42" fillId="0" borderId="0" xfId="0" applyFont="1" applyFill="1" applyBorder="1" applyAlignment="1">
      <alignment vertical="center" wrapText="1"/>
    </xf>
    <xf numFmtId="38" fontId="42" fillId="0" borderId="0" xfId="2" applyFont="1" applyFill="1" applyBorder="1" applyAlignment="1">
      <alignment vertical="center" wrapText="1"/>
    </xf>
    <xf numFmtId="0" fontId="29" fillId="0" borderId="0" xfId="0" applyFont="1" applyFill="1" applyAlignment="1">
      <alignment horizontal="center" vertical="center"/>
    </xf>
    <xf numFmtId="0" fontId="42" fillId="0" borderId="0" xfId="0" applyFont="1" applyFill="1" applyAlignment="1">
      <alignment horizontal="left" vertical="center" wrapText="1"/>
    </xf>
    <xf numFmtId="0" fontId="42" fillId="0" borderId="0" xfId="0" applyFont="1" applyFill="1" applyAlignment="1">
      <alignment vertical="top"/>
    </xf>
    <xf numFmtId="0" fontId="42" fillId="0" borderId="0" xfId="0" applyFont="1" applyFill="1">
      <alignment vertical="center"/>
    </xf>
    <xf numFmtId="0" fontId="43" fillId="0" borderId="0" xfId="0" applyFont="1" applyFill="1" applyAlignment="1">
      <alignment horizontal="left" vertical="center"/>
    </xf>
    <xf numFmtId="0" fontId="47" fillId="0" borderId="7" xfId="0" applyFont="1" applyFill="1" applyBorder="1" applyAlignment="1">
      <alignment horizontal="left" vertical="center" indent="1"/>
    </xf>
    <xf numFmtId="0" fontId="35" fillId="0" borderId="5" xfId="0" applyFont="1" applyFill="1" applyBorder="1" applyAlignment="1">
      <alignment vertical="center"/>
    </xf>
    <xf numFmtId="0" fontId="35" fillId="0" borderId="3" xfId="0" applyFont="1" applyFill="1" applyBorder="1" applyAlignment="1">
      <alignment horizontal="left" vertical="center" indent="1"/>
    </xf>
    <xf numFmtId="0" fontId="35" fillId="0" borderId="6" xfId="0" applyFont="1" applyFill="1" applyBorder="1" applyAlignment="1">
      <alignment vertical="center"/>
    </xf>
    <xf numFmtId="0" fontId="43" fillId="0" borderId="3" xfId="0" applyFont="1" applyFill="1" applyBorder="1" applyAlignment="1">
      <alignment vertical="center" wrapText="1"/>
    </xf>
    <xf numFmtId="0" fontId="35" fillId="0" borderId="10" xfId="0" applyFont="1" applyFill="1" applyBorder="1" applyAlignment="1">
      <alignment horizontal="left" vertical="center" indent="1"/>
    </xf>
    <xf numFmtId="0" fontId="35" fillId="0" borderId="14" xfId="0" applyFont="1" applyFill="1" applyBorder="1" applyAlignment="1">
      <alignment vertical="center"/>
    </xf>
    <xf numFmtId="0" fontId="43" fillId="0" borderId="10" xfId="0" applyFont="1" applyFill="1" applyBorder="1" applyAlignment="1">
      <alignment vertical="center" wrapText="1"/>
    </xf>
    <xf numFmtId="0" fontId="35" fillId="0" borderId="10" xfId="0" applyFont="1" applyFill="1" applyBorder="1" applyAlignment="1">
      <alignment vertical="center" wrapText="1"/>
    </xf>
    <xf numFmtId="0" fontId="35" fillId="0" borderId="7" xfId="0" applyFont="1" applyFill="1" applyBorder="1" applyAlignment="1">
      <alignment horizontal="left" vertical="center" indent="1"/>
    </xf>
    <xf numFmtId="0" fontId="35" fillId="0" borderId="7" xfId="0" applyFont="1" applyFill="1" applyBorder="1" applyAlignment="1">
      <alignment vertical="center" wrapText="1"/>
    </xf>
    <xf numFmtId="0" fontId="35" fillId="0" borderId="4" xfId="0" applyFont="1" applyFill="1" applyBorder="1" applyAlignment="1">
      <alignment horizontal="center" vertical="center" wrapText="1"/>
    </xf>
    <xf numFmtId="0" fontId="35" fillId="0" borderId="5" xfId="0" applyFont="1" applyFill="1" applyBorder="1" applyAlignment="1">
      <alignment vertical="center" wrapText="1"/>
    </xf>
    <xf numFmtId="0" fontId="35" fillId="0" borderId="11" xfId="0" applyFont="1" applyFill="1" applyBorder="1" applyAlignment="1">
      <alignment vertical="center" wrapText="1"/>
    </xf>
    <xf numFmtId="0" fontId="35" fillId="0" borderId="14" xfId="0" applyFont="1" applyFill="1" applyBorder="1" applyAlignment="1">
      <alignment vertical="center" wrapText="1"/>
    </xf>
    <xf numFmtId="0" fontId="35" fillId="0" borderId="9" xfId="0" applyFont="1" applyFill="1" applyBorder="1" applyAlignment="1">
      <alignment horizontal="left" vertical="center" indent="1"/>
    </xf>
    <xf numFmtId="0" fontId="35" fillId="0" borderId="11" xfId="0" applyFont="1" applyFill="1" applyBorder="1">
      <alignment vertical="center"/>
    </xf>
    <xf numFmtId="0" fontId="35" fillId="0" borderId="9" xfId="0" applyFont="1" applyFill="1" applyBorder="1" applyAlignment="1">
      <alignment vertical="center" wrapText="1"/>
    </xf>
    <xf numFmtId="0" fontId="35" fillId="0" borderId="2" xfId="0" applyFont="1" applyFill="1" applyBorder="1" applyAlignment="1">
      <alignment vertical="center" wrapText="1"/>
    </xf>
    <xf numFmtId="0" fontId="35" fillId="0" borderId="2" xfId="0" applyFont="1" applyFill="1" applyBorder="1">
      <alignment vertical="center"/>
    </xf>
    <xf numFmtId="0" fontId="35" fillId="0" borderId="3" xfId="0" applyFont="1" applyFill="1" applyBorder="1" applyAlignment="1">
      <alignment vertical="center"/>
    </xf>
    <xf numFmtId="0" fontId="43" fillId="0" borderId="9" xfId="0" applyFont="1" applyFill="1" applyBorder="1" applyAlignment="1">
      <alignment vertical="center" wrapText="1"/>
    </xf>
    <xf numFmtId="0" fontId="54" fillId="0" borderId="8" xfId="1" applyFont="1" applyFill="1" applyBorder="1" applyAlignment="1" applyProtection="1">
      <alignment vertical="center" shrinkToFit="1"/>
    </xf>
    <xf numFmtId="0" fontId="43" fillId="0" borderId="4" xfId="0" applyFont="1" applyFill="1" applyBorder="1" applyAlignment="1">
      <alignment vertical="center"/>
    </xf>
    <xf numFmtId="0" fontId="43" fillId="0" borderId="0" xfId="0" applyFont="1" applyFill="1" applyBorder="1" applyAlignment="1">
      <alignment horizontal="center" vertical="center" wrapText="1"/>
    </xf>
    <xf numFmtId="38" fontId="43" fillId="0" borderId="0" xfId="2" applyFont="1" applyFill="1" applyBorder="1" applyAlignment="1">
      <alignment horizontal="center" vertical="center" wrapText="1"/>
    </xf>
    <xf numFmtId="0" fontId="42" fillId="0" borderId="0" xfId="0" applyFont="1" applyFill="1" applyBorder="1" applyAlignment="1">
      <alignment horizontal="center" vertical="center" wrapText="1"/>
    </xf>
    <xf numFmtId="38" fontId="42" fillId="0" borderId="0" xfId="2" applyFont="1" applyFill="1" applyBorder="1" applyAlignment="1">
      <alignment horizontal="center" vertical="center" wrapText="1"/>
    </xf>
    <xf numFmtId="0" fontId="43" fillId="0" borderId="0" xfId="0" applyFont="1" applyFill="1" applyAlignment="1">
      <alignment horizontal="center" vertical="center"/>
    </xf>
    <xf numFmtId="0" fontId="43" fillId="0" borderId="7" xfId="0" applyFont="1" applyFill="1" applyBorder="1" applyAlignment="1">
      <alignment horizontal="left" vertical="center" indent="1"/>
    </xf>
    <xf numFmtId="0" fontId="43" fillId="0" borderId="10" xfId="0" applyFont="1" applyFill="1" applyBorder="1" applyAlignment="1">
      <alignment horizontal="left" vertical="center" indent="1"/>
    </xf>
    <xf numFmtId="0" fontId="43" fillId="0" borderId="11" xfId="0" applyFont="1" applyFill="1" applyBorder="1" applyAlignment="1">
      <alignment vertical="center"/>
    </xf>
    <xf numFmtId="0" fontId="43" fillId="0" borderId="10" xfId="0" applyFont="1" applyFill="1" applyBorder="1" applyAlignment="1">
      <alignment vertical="center"/>
    </xf>
    <xf numFmtId="0" fontId="43" fillId="0" borderId="14" xfId="0" applyFont="1" applyFill="1" applyBorder="1" applyAlignment="1">
      <alignment vertical="center"/>
    </xf>
    <xf numFmtId="0" fontId="43" fillId="0" borderId="14" xfId="0" applyFont="1" applyFill="1" applyBorder="1" applyAlignment="1">
      <alignment horizontal="center" vertical="center"/>
    </xf>
    <xf numFmtId="0" fontId="43" fillId="0" borderId="7" xfId="0" quotePrefix="1" applyFont="1" applyFill="1" applyBorder="1" applyAlignment="1">
      <alignment horizontal="center" vertical="center"/>
    </xf>
    <xf numFmtId="0" fontId="43" fillId="0" borderId="10" xfId="0" applyFont="1" applyFill="1" applyBorder="1" applyAlignment="1">
      <alignment horizontal="right" vertical="center"/>
    </xf>
    <xf numFmtId="0" fontId="47" fillId="0" borderId="10" xfId="0" applyFont="1" applyFill="1" applyBorder="1" applyAlignment="1">
      <alignment vertical="center" wrapText="1"/>
    </xf>
    <xf numFmtId="0" fontId="43" fillId="0" borderId="11" xfId="0" applyFont="1" applyFill="1" applyBorder="1" applyAlignment="1">
      <alignment horizontal="center" vertical="center"/>
    </xf>
    <xf numFmtId="0" fontId="42" fillId="0" borderId="10" xfId="0" applyFont="1" applyFill="1" applyBorder="1" applyAlignment="1">
      <alignment horizontal="right" vertical="center"/>
    </xf>
    <xf numFmtId="0" fontId="42" fillId="0" borderId="14" xfId="0" applyFont="1" applyFill="1" applyBorder="1" applyAlignment="1">
      <alignment horizontal="right" vertical="center"/>
    </xf>
    <xf numFmtId="0" fontId="47" fillId="0" borderId="10" xfId="0" applyFont="1" applyFill="1" applyBorder="1" applyAlignment="1">
      <alignment horizontal="right" vertical="center" wrapText="1"/>
    </xf>
    <xf numFmtId="0" fontId="42" fillId="0" borderId="0" xfId="0" applyFont="1" applyFill="1" applyBorder="1" applyAlignment="1">
      <alignment horizontal="center" vertical="center"/>
    </xf>
    <xf numFmtId="0" fontId="43" fillId="0" borderId="2" xfId="0" applyFont="1" applyFill="1" applyBorder="1" applyAlignment="1">
      <alignment horizontal="center" vertical="center"/>
    </xf>
    <xf numFmtId="0" fontId="43" fillId="0" borderId="8" xfId="0" applyFont="1" applyFill="1" applyBorder="1" applyAlignment="1">
      <alignment horizontal="center" vertical="center"/>
    </xf>
    <xf numFmtId="0" fontId="0" fillId="0" borderId="0" xfId="0" applyFont="1" applyFill="1" applyBorder="1" applyAlignment="1" applyProtection="1">
      <alignment horizontal="left" vertical="center"/>
      <protection locked="0"/>
    </xf>
    <xf numFmtId="0" fontId="47" fillId="0" borderId="0" xfId="0" applyFont="1" applyFill="1" applyBorder="1" applyAlignment="1" applyProtection="1">
      <alignment horizontal="left" vertical="center" wrapText="1"/>
      <protection locked="0"/>
    </xf>
    <xf numFmtId="0" fontId="47" fillId="0" borderId="0" xfId="0" applyFont="1" applyFill="1" applyBorder="1" applyAlignment="1" applyProtection="1">
      <alignment horizontal="center" vertical="center" wrapText="1"/>
      <protection locked="0"/>
    </xf>
    <xf numFmtId="0" fontId="0" fillId="0" borderId="0" xfId="0" applyFont="1" applyFill="1" applyProtection="1">
      <alignment vertical="center"/>
      <protection locked="0"/>
    </xf>
    <xf numFmtId="0" fontId="0" fillId="0" borderId="0" xfId="0" applyFont="1" applyFill="1" applyAlignment="1" applyProtection="1">
      <alignment horizontal="center" vertical="center"/>
      <protection locked="0"/>
    </xf>
    <xf numFmtId="0" fontId="0" fillId="0" borderId="0" xfId="0" applyFont="1" applyFill="1" applyAlignment="1" applyProtection="1">
      <alignment horizontal="left" vertical="center"/>
      <protection locked="0"/>
    </xf>
    <xf numFmtId="0" fontId="0" fillId="0" borderId="0" xfId="0" quotePrefix="1" applyFont="1" applyFill="1">
      <alignment vertical="center"/>
    </xf>
    <xf numFmtId="0" fontId="0" fillId="0" borderId="15" xfId="0" applyFont="1" applyFill="1" applyBorder="1" applyProtection="1">
      <alignment vertical="center"/>
      <protection locked="0"/>
    </xf>
    <xf numFmtId="0" fontId="0" fillId="0" borderId="16" xfId="0" applyFont="1" applyFill="1" applyBorder="1" applyProtection="1">
      <alignment vertical="center"/>
      <protection locked="0"/>
    </xf>
    <xf numFmtId="0" fontId="0" fillId="0" borderId="17" xfId="0" applyFont="1" applyFill="1" applyBorder="1" applyAlignment="1" applyProtection="1">
      <alignment horizontal="right" vertical="center"/>
      <protection locked="0"/>
    </xf>
    <xf numFmtId="0" fontId="0" fillId="0" borderId="17" xfId="0" applyFont="1" applyFill="1" applyBorder="1" applyProtection="1">
      <alignment vertical="center"/>
      <protection locked="0"/>
    </xf>
    <xf numFmtId="0" fontId="16" fillId="0" borderId="0" xfId="0" applyFont="1" applyFill="1">
      <alignment vertical="center"/>
    </xf>
    <xf numFmtId="0" fontId="57" fillId="0" borderId="0" xfId="0" applyFont="1" applyFill="1" applyAlignment="1">
      <alignment vertical="center" shrinkToFit="1"/>
    </xf>
    <xf numFmtId="0" fontId="0" fillId="0" borderId="8"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2" xfId="0" applyFont="1" applyFill="1" applyBorder="1" applyAlignment="1">
      <alignment horizontal="center" vertical="center"/>
    </xf>
    <xf numFmtId="0" fontId="35" fillId="0" borderId="11" xfId="0" applyFont="1" applyFill="1" applyBorder="1" applyAlignment="1">
      <alignment vertical="top"/>
    </xf>
    <xf numFmtId="0" fontId="0"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84" xfId="0" applyFont="1" applyFill="1" applyBorder="1">
      <alignment vertical="center"/>
    </xf>
    <xf numFmtId="0" fontId="0" fillId="0" borderId="87" xfId="0" applyFont="1" applyFill="1" applyBorder="1">
      <alignment vertical="center"/>
    </xf>
    <xf numFmtId="0" fontId="22" fillId="0" borderId="90" xfId="0" applyFont="1" applyFill="1" applyBorder="1" applyAlignment="1">
      <alignment horizontal="center" vertical="center"/>
    </xf>
    <xf numFmtId="0" fontId="22" fillId="0" borderId="92"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77" xfId="0" applyFont="1" applyFill="1" applyBorder="1" applyAlignment="1">
      <alignment horizontal="center" vertical="center"/>
    </xf>
    <xf numFmtId="0" fontId="22" fillId="0" borderId="0" xfId="0" applyFont="1" applyFill="1">
      <alignment vertical="center"/>
    </xf>
    <xf numFmtId="0" fontId="0" fillId="0" borderId="0" xfId="0" applyFont="1" applyAlignment="1">
      <alignment horizontal="center"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Border="1" applyAlignment="1">
      <alignment horizontal="center" vertical="center"/>
    </xf>
    <xf numFmtId="0" fontId="43" fillId="0" borderId="4" xfId="3" applyFont="1" applyFill="1" applyBorder="1" applyAlignment="1">
      <alignment vertical="center" wrapText="1"/>
    </xf>
    <xf numFmtId="0" fontId="43" fillId="0" borderId="110" xfId="3" applyFont="1" applyFill="1" applyBorder="1" applyAlignment="1">
      <alignment horizontal="center" vertical="center" wrapText="1"/>
    </xf>
    <xf numFmtId="0" fontId="43" fillId="0" borderId="54" xfId="3" applyFont="1" applyFill="1" applyBorder="1" applyAlignment="1" applyProtection="1">
      <alignment horizontal="center" vertical="center" wrapText="1" shrinkToFit="1"/>
    </xf>
    <xf numFmtId="0" fontId="43" fillId="0" borderId="47" xfId="3" applyFont="1" applyFill="1" applyBorder="1" applyAlignment="1" applyProtection="1">
      <alignment horizontal="center" vertical="center" wrapText="1" shrinkToFit="1"/>
    </xf>
    <xf numFmtId="0" fontId="0" fillId="0" borderId="0" xfId="0" applyFont="1" applyAlignment="1">
      <alignment horizontal="center" vertical="center"/>
    </xf>
    <xf numFmtId="0" fontId="0" fillId="0" borderId="0" xfId="0" applyFont="1" applyBorder="1" applyAlignment="1">
      <alignment horizontal="center" vertical="center"/>
    </xf>
    <xf numFmtId="0" fontId="43" fillId="0" borderId="5" xfId="3" applyFont="1" applyFill="1" applyBorder="1" applyAlignment="1">
      <alignment vertical="center" wrapText="1"/>
    </xf>
    <xf numFmtId="178" fontId="16" fillId="0" borderId="112" xfId="2" applyNumberFormat="1" applyFont="1" applyFill="1" applyBorder="1" applyAlignment="1" applyProtection="1">
      <alignment horizontal="center" vertical="center" shrinkToFit="1"/>
    </xf>
    <xf numFmtId="0" fontId="22" fillId="0" borderId="112" xfId="0" applyFont="1" applyFill="1" applyBorder="1" applyAlignment="1" applyProtection="1">
      <alignment horizontal="center" vertical="center" wrapText="1"/>
    </xf>
    <xf numFmtId="179" fontId="16" fillId="0" borderId="112" xfId="0" applyNumberFormat="1" applyFont="1" applyFill="1" applyBorder="1" applyAlignment="1" applyProtection="1">
      <alignment horizontal="center" vertical="center" shrinkToFit="1"/>
    </xf>
    <xf numFmtId="40" fontId="16" fillId="0" borderId="112" xfId="2" applyNumberFormat="1" applyFont="1" applyFill="1" applyBorder="1" applyAlignment="1" applyProtection="1">
      <alignment horizontal="center" vertical="center"/>
    </xf>
    <xf numFmtId="38" fontId="16" fillId="0" borderId="112" xfId="2" applyFont="1" applyFill="1" applyBorder="1" applyAlignment="1" applyProtection="1">
      <alignment horizontal="center" vertical="center" shrinkToFit="1"/>
    </xf>
    <xf numFmtId="0" fontId="42" fillId="2" borderId="9" xfId="0" applyFont="1" applyFill="1" applyBorder="1" applyAlignment="1">
      <alignment horizontal="center" vertical="center" wrapText="1"/>
    </xf>
    <xf numFmtId="0" fontId="0" fillId="0" borderId="0" xfId="0" applyFont="1" applyAlignment="1">
      <alignment horizontal="center" vertical="center"/>
    </xf>
    <xf numFmtId="0" fontId="16" fillId="0" borderId="1" xfId="0" applyFont="1" applyBorder="1" applyAlignment="1">
      <alignment vertical="center" shrinkToFit="1"/>
    </xf>
    <xf numFmtId="0" fontId="16" fillId="0" borderId="1" xfId="0" applyFont="1" applyBorder="1" applyAlignment="1">
      <alignment horizontal="center" vertical="center" shrinkToFit="1"/>
    </xf>
    <xf numFmtId="0" fontId="16" fillId="0" borderId="1" xfId="0" applyFont="1" applyFill="1" applyBorder="1" applyAlignment="1" applyProtection="1">
      <alignment horizontal="center" vertical="center"/>
      <protection locked="0"/>
    </xf>
    <xf numFmtId="0" fontId="19" fillId="0" borderId="1" xfId="0" applyFont="1" applyBorder="1" applyAlignment="1">
      <alignment horizontal="center" vertical="center" shrinkToFit="1"/>
    </xf>
    <xf numFmtId="49" fontId="16" fillId="3" borderId="1" xfId="0" quotePrefix="1" applyNumberFormat="1" applyFont="1" applyFill="1" applyBorder="1" applyAlignment="1" applyProtection="1">
      <alignment horizontal="center" vertical="center"/>
      <protection locked="0"/>
    </xf>
    <xf numFmtId="0" fontId="16" fillId="0" borderId="1" xfId="0" applyFont="1" applyBorder="1" applyAlignment="1">
      <alignment vertical="center" wrapText="1" shrinkToFit="1"/>
    </xf>
    <xf numFmtId="0" fontId="30" fillId="0" borderId="0" xfId="0" applyFont="1" applyAlignment="1" applyProtection="1">
      <alignment vertical="center" wrapText="1"/>
    </xf>
    <xf numFmtId="0" fontId="0" fillId="0" borderId="0" xfId="0" applyFont="1" applyAlignment="1">
      <alignment vertical="center"/>
    </xf>
    <xf numFmtId="0" fontId="0" fillId="0" borderId="0" xfId="0" applyFont="1" applyAlignment="1">
      <alignment horizontal="center" vertical="center"/>
    </xf>
    <xf numFmtId="0" fontId="35"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Border="1" applyAlignment="1">
      <alignment horizontal="center" vertical="center"/>
    </xf>
    <xf numFmtId="0" fontId="0" fillId="0" borderId="0" xfId="0" applyFont="1" applyFill="1" applyAlignment="1">
      <alignment horizontal="center" vertical="center"/>
    </xf>
    <xf numFmtId="0" fontId="40" fillId="0" borderId="115" xfId="3" applyFont="1" applyFill="1" applyBorder="1" applyAlignment="1">
      <alignment horizontal="left" vertical="center" wrapText="1"/>
    </xf>
    <xf numFmtId="0" fontId="16" fillId="0" borderId="0" xfId="0" applyFont="1" applyFill="1" applyBorder="1" applyAlignment="1" applyProtection="1">
      <alignment vertical="center" wrapText="1" shrinkToFit="1"/>
      <protection locked="0"/>
    </xf>
    <xf numFmtId="0" fontId="43" fillId="0" borderId="70" xfId="3" applyFont="1" applyFill="1" applyBorder="1" applyAlignment="1" applyProtection="1">
      <alignment horizontal="center" vertical="center" wrapText="1" shrinkToFit="1"/>
    </xf>
    <xf numFmtId="178" fontId="43" fillId="0" borderId="69" xfId="2" quotePrefix="1" applyNumberFormat="1" applyFont="1" applyFill="1" applyBorder="1" applyAlignment="1" applyProtection="1">
      <alignment horizontal="center" vertical="center" shrinkToFit="1"/>
    </xf>
    <xf numFmtId="0" fontId="43" fillId="0" borderId="70" xfId="3" quotePrefix="1" applyFont="1" applyFill="1" applyBorder="1" applyAlignment="1" applyProtection="1">
      <alignment horizontal="center" vertical="center" shrinkToFit="1"/>
    </xf>
    <xf numFmtId="177" fontId="16" fillId="0" borderId="0" xfId="0" applyNumberFormat="1" applyFont="1" applyFill="1" applyBorder="1" applyAlignment="1" applyProtection="1">
      <alignment vertical="center"/>
      <protection locked="0"/>
    </xf>
    <xf numFmtId="176" fontId="16" fillId="0" borderId="0" xfId="0" applyNumberFormat="1" applyFont="1" applyFill="1" applyBorder="1" applyAlignment="1" applyProtection="1">
      <alignment horizontal="center" vertical="center"/>
      <protection locked="0"/>
    </xf>
    <xf numFmtId="38" fontId="43" fillId="0" borderId="69" xfId="4" applyFont="1" applyFill="1" applyBorder="1">
      <alignment vertical="center"/>
    </xf>
    <xf numFmtId="0" fontId="0" fillId="0" borderId="0" xfId="0" applyFont="1" applyAlignment="1">
      <alignment horizontal="center" vertical="center"/>
    </xf>
    <xf numFmtId="38" fontId="43" fillId="0" borderId="120" xfId="2" applyFont="1" applyFill="1" applyBorder="1" applyAlignment="1">
      <alignment vertical="center" shrinkToFit="1"/>
    </xf>
    <xf numFmtId="0" fontId="22" fillId="0" borderId="9" xfId="0" applyFont="1" applyFill="1" applyBorder="1" applyAlignment="1" applyProtection="1">
      <alignment horizontal="right" vertical="center"/>
      <protection locked="0"/>
    </xf>
    <xf numFmtId="0" fontId="47" fillId="0" borderId="5" xfId="0" applyFont="1" applyFill="1" applyBorder="1" applyAlignment="1">
      <alignment horizontal="center" vertical="center"/>
    </xf>
    <xf numFmtId="0" fontId="47" fillId="0" borderId="14" xfId="0" applyFont="1" applyFill="1" applyBorder="1" applyAlignment="1">
      <alignment horizontal="center" vertical="center"/>
    </xf>
    <xf numFmtId="0" fontId="43" fillId="4" borderId="95" xfId="3" quotePrefix="1" applyFont="1" applyFill="1" applyBorder="1" applyAlignment="1" applyProtection="1">
      <alignment horizontal="left" vertical="center" shrinkToFit="1"/>
      <protection locked="0"/>
    </xf>
    <xf numFmtId="0" fontId="43" fillId="4" borderId="100" xfId="3" quotePrefix="1" applyFont="1" applyFill="1" applyBorder="1" applyAlignment="1" applyProtection="1">
      <alignment horizontal="left" vertical="center" shrinkToFit="1"/>
      <protection locked="0"/>
    </xf>
    <xf numFmtId="38" fontId="43" fillId="4" borderId="53" xfId="2" applyFont="1" applyFill="1" applyBorder="1" applyAlignment="1" applyProtection="1">
      <alignment vertical="center" shrinkToFit="1"/>
      <protection locked="0"/>
    </xf>
    <xf numFmtId="178" fontId="43" fillId="4" borderId="54" xfId="2" applyNumberFormat="1" applyFont="1" applyFill="1" applyBorder="1" applyAlignment="1" applyProtection="1">
      <alignment vertical="center" shrinkToFit="1"/>
      <protection locked="0"/>
    </xf>
    <xf numFmtId="0" fontId="43" fillId="4" borderId="20" xfId="3" quotePrefix="1" applyFont="1" applyFill="1" applyBorder="1" applyAlignment="1" applyProtection="1">
      <alignment vertical="center" shrinkToFit="1"/>
      <protection locked="0"/>
    </xf>
    <xf numFmtId="0" fontId="43" fillId="4" borderId="22" xfId="3" quotePrefix="1" applyFont="1" applyFill="1" applyBorder="1" applyAlignment="1" applyProtection="1">
      <alignment vertical="center" shrinkToFit="1"/>
      <protection locked="0"/>
    </xf>
    <xf numFmtId="38" fontId="43" fillId="4" borderId="43" xfId="2" applyFont="1" applyFill="1" applyBorder="1" applyAlignment="1" applyProtection="1">
      <alignment vertical="center" shrinkToFit="1"/>
      <protection locked="0"/>
    </xf>
    <xf numFmtId="178" fontId="43" fillId="4" borderId="44" xfId="2" applyNumberFormat="1" applyFont="1" applyFill="1" applyBorder="1" applyAlignment="1" applyProtection="1">
      <alignment vertical="center" shrinkToFit="1"/>
      <protection locked="0"/>
    </xf>
    <xf numFmtId="38" fontId="43" fillId="4" borderId="69" xfId="2" applyFont="1" applyFill="1" applyBorder="1" applyAlignment="1" applyProtection="1">
      <alignment vertical="center" shrinkToFit="1"/>
      <protection locked="0"/>
    </xf>
    <xf numFmtId="178" fontId="43" fillId="4" borderId="70" xfId="2" applyNumberFormat="1" applyFont="1" applyFill="1" applyBorder="1" applyAlignment="1" applyProtection="1">
      <alignment vertical="center" shrinkToFit="1"/>
      <protection locked="0"/>
    </xf>
    <xf numFmtId="38" fontId="22" fillId="4" borderId="18" xfId="2" applyFont="1" applyFill="1" applyBorder="1" applyProtection="1">
      <alignment vertical="center"/>
      <protection locked="0"/>
    </xf>
    <xf numFmtId="38" fontId="22" fillId="4" borderId="89" xfId="2" applyFont="1" applyFill="1" applyBorder="1" applyProtection="1">
      <alignment vertical="center"/>
      <protection locked="0"/>
    </xf>
    <xf numFmtId="178" fontId="22" fillId="4" borderId="1" xfId="2" applyNumberFormat="1" applyFont="1" applyFill="1" applyBorder="1" applyProtection="1">
      <alignment vertical="center"/>
      <protection locked="0"/>
    </xf>
    <xf numFmtId="178" fontId="22" fillId="4" borderId="1" xfId="2" applyNumberFormat="1" applyFont="1" applyFill="1" applyBorder="1">
      <alignment vertical="center"/>
    </xf>
    <xf numFmtId="178" fontId="22" fillId="4" borderId="80" xfId="2" applyNumberFormat="1" applyFont="1" applyFill="1" applyBorder="1">
      <alignment vertical="center"/>
    </xf>
    <xf numFmtId="178" fontId="22" fillId="4" borderId="80" xfId="2" applyNumberFormat="1" applyFont="1" applyFill="1" applyBorder="1" applyProtection="1">
      <alignment vertical="center"/>
      <protection locked="0"/>
    </xf>
    <xf numFmtId="38" fontId="22" fillId="4" borderId="77" xfId="2" applyFont="1" applyFill="1" applyBorder="1" applyProtection="1">
      <alignment vertical="center"/>
      <protection locked="0"/>
    </xf>
    <xf numFmtId="38" fontId="22" fillId="4" borderId="78" xfId="2" applyFont="1" applyFill="1" applyBorder="1" applyProtection="1">
      <alignment vertical="center"/>
      <protection locked="0"/>
    </xf>
    <xf numFmtId="0" fontId="22" fillId="4" borderId="9" xfId="0" applyFont="1" applyFill="1" applyBorder="1" applyAlignment="1" applyProtection="1">
      <alignment horizontal="right" vertical="center"/>
      <protection locked="0"/>
    </xf>
    <xf numFmtId="186" fontId="22" fillId="4" borderId="9" xfId="0" applyNumberFormat="1" applyFont="1" applyFill="1" applyBorder="1" applyAlignment="1" applyProtection="1">
      <alignment horizontal="right" vertical="center"/>
      <protection locked="0"/>
    </xf>
    <xf numFmtId="0" fontId="0" fillId="4" borderId="0" xfId="0" applyFont="1" applyFill="1" applyAlignment="1" applyProtection="1">
      <alignment horizontal="center" vertical="center" shrinkToFit="1"/>
      <protection locked="0"/>
    </xf>
    <xf numFmtId="0" fontId="0" fillId="4" borderId="0" xfId="0" applyFont="1" applyFill="1" applyAlignment="1" applyProtection="1">
      <alignment vertical="center"/>
      <protection locked="0"/>
    </xf>
    <xf numFmtId="0" fontId="16" fillId="4" borderId="0" xfId="0" applyFont="1" applyFill="1" applyProtection="1">
      <alignment vertical="center"/>
      <protection locked="0"/>
    </xf>
    <xf numFmtId="38" fontId="35" fillId="4" borderId="3" xfId="2" quotePrefix="1" applyFont="1" applyFill="1" applyBorder="1" applyAlignment="1" applyProtection="1">
      <alignment horizontal="right" vertical="center"/>
      <protection locked="0"/>
    </xf>
    <xf numFmtId="38" fontId="47" fillId="4" borderId="7" xfId="2" quotePrefix="1" applyFont="1" applyFill="1" applyBorder="1" applyAlignment="1" applyProtection="1">
      <alignment horizontal="right" vertical="center" wrapText="1"/>
      <protection locked="0"/>
    </xf>
    <xf numFmtId="0" fontId="35" fillId="2" borderId="9" xfId="0" applyFont="1" applyFill="1" applyBorder="1" applyAlignment="1">
      <alignment horizontal="center" vertical="center" shrinkToFit="1"/>
    </xf>
    <xf numFmtId="180" fontId="0" fillId="2" borderId="9" xfId="0" applyNumberFormat="1" applyFont="1" applyFill="1" applyBorder="1" applyAlignment="1">
      <alignment horizontal="right" vertical="center"/>
    </xf>
    <xf numFmtId="0" fontId="0" fillId="2" borderId="8" xfId="0" applyFont="1" applyFill="1" applyBorder="1" applyAlignment="1" applyProtection="1">
      <alignment vertical="center"/>
    </xf>
    <xf numFmtId="0" fontId="0" fillId="2" borderId="8" xfId="0" applyFont="1" applyFill="1" applyBorder="1" applyAlignment="1" applyProtection="1">
      <alignment vertical="center" shrinkToFit="1"/>
    </xf>
    <xf numFmtId="0" fontId="0" fillId="2" borderId="0" xfId="0" applyFont="1" applyFill="1" applyBorder="1">
      <alignment vertical="center"/>
    </xf>
    <xf numFmtId="0" fontId="0" fillId="2" borderId="0" xfId="0" applyFont="1" applyFill="1" applyBorder="1" applyAlignment="1">
      <alignment vertical="center"/>
    </xf>
    <xf numFmtId="0" fontId="0" fillId="2" borderId="0" xfId="0" applyFont="1" applyFill="1">
      <alignment vertical="center"/>
    </xf>
    <xf numFmtId="0" fontId="0" fillId="2" borderId="0" xfId="0" applyFont="1" applyFill="1" applyBorder="1" applyAlignment="1">
      <alignment horizontal="center" vertical="center"/>
    </xf>
    <xf numFmtId="0" fontId="0" fillId="2" borderId="0" xfId="0" applyFont="1" applyFill="1" applyBorder="1" applyAlignment="1">
      <alignment vertical="center" wrapText="1"/>
    </xf>
    <xf numFmtId="0" fontId="0" fillId="2" borderId="0" xfId="0" applyFont="1" applyFill="1" applyBorder="1" applyProtection="1">
      <alignment vertical="center"/>
    </xf>
    <xf numFmtId="0" fontId="47" fillId="4" borderId="0" xfId="0" applyFont="1" applyFill="1" applyBorder="1" applyAlignment="1" applyProtection="1">
      <alignment vertical="top" wrapText="1"/>
      <protection locked="0"/>
    </xf>
    <xf numFmtId="0" fontId="22" fillId="4" borderId="0" xfId="0" applyFont="1" applyFill="1" applyBorder="1" applyAlignment="1" applyProtection="1">
      <alignment vertical="top" wrapText="1"/>
      <protection locked="0"/>
    </xf>
    <xf numFmtId="0" fontId="22" fillId="4" borderId="6" xfId="0" applyFont="1" applyFill="1" applyBorder="1" applyAlignment="1" applyProtection="1">
      <alignment vertical="top" wrapText="1"/>
      <protection locked="0"/>
    </xf>
    <xf numFmtId="0" fontId="0" fillId="4" borderId="0" xfId="0" applyFont="1" applyFill="1" applyBorder="1" applyProtection="1">
      <alignment vertical="center"/>
    </xf>
    <xf numFmtId="38" fontId="43" fillId="4" borderId="49" xfId="4" applyFont="1" applyFill="1" applyBorder="1" applyAlignment="1" applyProtection="1">
      <alignment horizontal="center" vertical="center" shrinkToFit="1"/>
      <protection locked="0"/>
    </xf>
    <xf numFmtId="38" fontId="43" fillId="4" borderId="49" xfId="4" applyFont="1" applyFill="1" applyBorder="1" applyAlignment="1" applyProtection="1">
      <alignment vertical="center" shrinkToFit="1"/>
      <protection locked="0"/>
    </xf>
    <xf numFmtId="38" fontId="43" fillId="4" borderId="48" xfId="4" applyFont="1" applyFill="1" applyBorder="1" applyAlignment="1" applyProtection="1">
      <alignment horizontal="center" vertical="center" shrinkToFit="1"/>
      <protection locked="0"/>
    </xf>
    <xf numFmtId="38" fontId="43" fillId="4" borderId="48" xfId="4" applyFont="1" applyFill="1" applyBorder="1" applyAlignment="1" applyProtection="1">
      <alignment vertical="center" shrinkToFit="1"/>
      <protection locked="0"/>
    </xf>
    <xf numFmtId="38" fontId="43" fillId="2" borderId="60" xfId="2" applyFont="1" applyFill="1" applyBorder="1" applyAlignment="1">
      <alignment vertical="center" shrinkToFit="1"/>
    </xf>
    <xf numFmtId="178" fontId="43" fillId="2" borderId="61" xfId="2" quotePrefix="1" applyNumberFormat="1" applyFont="1" applyFill="1" applyBorder="1" applyAlignment="1">
      <alignment vertical="center" shrinkToFit="1"/>
    </xf>
    <xf numFmtId="38" fontId="43" fillId="2" borderId="75" xfId="2" applyFont="1" applyFill="1" applyBorder="1" applyAlignment="1">
      <alignment vertical="center" wrapText="1"/>
    </xf>
    <xf numFmtId="38" fontId="43" fillId="2" borderId="54" xfId="2" applyFont="1" applyFill="1" applyBorder="1" applyAlignment="1">
      <alignment vertical="center" wrapText="1"/>
    </xf>
    <xf numFmtId="38" fontId="43" fillId="2" borderId="64" xfId="2" applyFont="1" applyFill="1" applyBorder="1" applyAlignment="1">
      <alignment vertical="center" wrapText="1"/>
    </xf>
    <xf numFmtId="178" fontId="43" fillId="2" borderId="54" xfId="2" applyNumberFormat="1" applyFont="1" applyFill="1" applyBorder="1" applyAlignment="1" applyProtection="1">
      <alignment vertical="center" shrinkToFit="1"/>
    </xf>
    <xf numFmtId="178" fontId="43" fillId="2" borderId="44" xfId="2" applyNumberFormat="1" applyFont="1" applyFill="1" applyBorder="1" applyAlignment="1" applyProtection="1">
      <alignment vertical="center" shrinkToFit="1"/>
    </xf>
    <xf numFmtId="178" fontId="43" fillId="2" borderId="39" xfId="2" applyNumberFormat="1" applyFont="1" applyFill="1" applyBorder="1" applyAlignment="1" applyProtection="1">
      <alignment vertical="center" shrinkToFit="1"/>
    </xf>
    <xf numFmtId="178" fontId="43" fillId="2" borderId="52" xfId="2" applyNumberFormat="1" applyFont="1" applyFill="1" applyBorder="1" applyAlignment="1" applyProtection="1">
      <alignment vertical="center" shrinkToFit="1"/>
    </xf>
    <xf numFmtId="38" fontId="43" fillId="2" borderId="48" xfId="2" applyFont="1" applyFill="1" applyBorder="1" applyAlignment="1">
      <alignment horizontal="right" vertical="center" shrinkToFit="1"/>
    </xf>
    <xf numFmtId="38" fontId="43" fillId="2" borderId="49" xfId="2" applyFont="1" applyFill="1" applyBorder="1" applyAlignment="1">
      <alignment horizontal="right" vertical="center" shrinkToFit="1"/>
    </xf>
    <xf numFmtId="178" fontId="43" fillId="2" borderId="71" xfId="4" applyNumberFormat="1" applyFont="1" applyFill="1" applyBorder="1" applyAlignment="1" applyProtection="1">
      <alignment vertical="center" shrinkToFit="1"/>
    </xf>
    <xf numFmtId="178" fontId="43" fillId="2" borderId="110" xfId="2" applyNumberFormat="1" applyFont="1" applyFill="1" applyBorder="1" applyAlignment="1" applyProtection="1">
      <alignment vertical="center" shrinkToFit="1"/>
    </xf>
    <xf numFmtId="0" fontId="0" fillId="2" borderId="0" xfId="0" applyFont="1" applyFill="1" applyAlignment="1">
      <alignment vertical="center" shrinkToFit="1"/>
    </xf>
    <xf numFmtId="0" fontId="26" fillId="4" borderId="40" xfId="3" applyFont="1" applyFill="1" applyBorder="1" applyAlignment="1" applyProtection="1">
      <alignment horizontal="center" vertical="center"/>
      <protection locked="0"/>
    </xf>
    <xf numFmtId="0" fontId="40" fillId="4" borderId="41" xfId="3" applyFont="1" applyFill="1" applyBorder="1" applyAlignment="1" applyProtection="1">
      <alignment horizontal="center" vertical="center" wrapText="1"/>
      <protection locked="0"/>
    </xf>
    <xf numFmtId="0" fontId="26" fillId="4" borderId="3" xfId="3" applyFont="1" applyFill="1" applyBorder="1" applyAlignment="1" applyProtection="1">
      <alignment horizontal="center" vertical="center"/>
      <protection locked="0"/>
    </xf>
    <xf numFmtId="0" fontId="40" fillId="4" borderId="0" xfId="3" applyFont="1" applyFill="1" applyBorder="1" applyAlignment="1" applyProtection="1">
      <alignment horizontal="center" vertical="center" wrapText="1"/>
      <protection locked="0"/>
    </xf>
    <xf numFmtId="0" fontId="26" fillId="4" borderId="19" xfId="3" applyFont="1" applyFill="1" applyBorder="1" applyAlignment="1" applyProtection="1">
      <alignment horizontal="center" vertical="center"/>
      <protection locked="0"/>
    </xf>
    <xf numFmtId="0" fontId="40" fillId="4" borderId="20" xfId="3" applyFont="1" applyFill="1" applyBorder="1" applyAlignment="1" applyProtection="1">
      <alignment horizontal="center" vertical="center" wrapText="1"/>
      <protection locked="0"/>
    </xf>
    <xf numFmtId="0" fontId="0" fillId="4" borderId="0" xfId="0" applyFont="1" applyFill="1" applyAlignment="1">
      <alignment vertical="center"/>
    </xf>
    <xf numFmtId="0" fontId="43" fillId="4" borderId="10" xfId="0" applyFont="1" applyFill="1" applyBorder="1" applyAlignment="1" applyProtection="1">
      <alignment horizontal="left" vertical="center"/>
      <protection locked="0"/>
    </xf>
    <xf numFmtId="38" fontId="35" fillId="4" borderId="10" xfId="2" applyFont="1" applyFill="1" applyBorder="1" applyAlignment="1" applyProtection="1">
      <alignment horizontal="center" vertical="center"/>
      <protection locked="0"/>
    </xf>
    <xf numFmtId="38" fontId="43" fillId="4" borderId="10" xfId="2" applyFont="1" applyFill="1" applyBorder="1" applyAlignment="1" applyProtection="1">
      <alignment horizontal="center" vertical="center" wrapText="1"/>
      <protection locked="0"/>
    </xf>
    <xf numFmtId="0" fontId="43" fillId="4" borderId="18" xfId="0" applyFont="1" applyFill="1" applyBorder="1" applyAlignment="1" applyProtection="1">
      <alignment horizontal="center" vertical="center" wrapText="1"/>
      <protection locked="0"/>
    </xf>
    <xf numFmtId="0" fontId="43" fillId="4" borderId="10" xfId="0" applyFont="1" applyFill="1" applyBorder="1" applyAlignment="1" applyProtection="1">
      <alignment vertical="center"/>
      <protection locked="0"/>
    </xf>
    <xf numFmtId="0" fontId="43" fillId="4" borderId="10" xfId="0" applyFont="1" applyFill="1" applyBorder="1" applyAlignment="1" applyProtection="1">
      <alignment horizontal="center" vertical="center"/>
      <protection locked="0"/>
    </xf>
    <xf numFmtId="0" fontId="43" fillId="4" borderId="1" xfId="0" applyFont="1" applyFill="1" applyBorder="1" applyAlignment="1" applyProtection="1">
      <alignment horizontal="center" vertical="center" wrapText="1"/>
      <protection locked="0"/>
    </xf>
    <xf numFmtId="0" fontId="43" fillId="4" borderId="9" xfId="0" quotePrefix="1" applyFont="1" applyFill="1" applyBorder="1" applyAlignment="1" applyProtection="1">
      <alignment vertical="center"/>
      <protection locked="0"/>
    </xf>
    <xf numFmtId="38" fontId="35" fillId="4" borderId="9" xfId="2" applyFont="1" applyFill="1" applyBorder="1" applyAlignment="1" applyProtection="1">
      <alignment horizontal="center" vertical="center"/>
      <protection locked="0"/>
    </xf>
    <xf numFmtId="38" fontId="43" fillId="4" borderId="9" xfId="2" applyFont="1" applyFill="1" applyBorder="1" applyAlignment="1" applyProtection="1">
      <alignment horizontal="center" vertical="center" wrapText="1"/>
      <protection locked="0"/>
    </xf>
    <xf numFmtId="0" fontId="43" fillId="4" borderId="10" xfId="0" applyFont="1" applyFill="1" applyBorder="1" applyAlignment="1" applyProtection="1">
      <alignment horizontal="left" vertical="center" indent="1"/>
      <protection locked="0"/>
    </xf>
    <xf numFmtId="0" fontId="43" fillId="4" borderId="11" xfId="0" applyFont="1" applyFill="1" applyBorder="1" applyAlignment="1" applyProtection="1">
      <alignment horizontal="left" vertical="center" indent="1"/>
      <protection locked="0"/>
    </xf>
    <xf numFmtId="0" fontId="43" fillId="4" borderId="9" xfId="0" quotePrefix="1" applyFont="1" applyFill="1" applyBorder="1" applyAlignment="1" applyProtection="1">
      <alignment horizontal="center" vertical="center"/>
      <protection locked="0"/>
    </xf>
    <xf numFmtId="178" fontId="22" fillId="2" borderId="1" xfId="2" applyNumberFormat="1" applyFont="1" applyFill="1" applyBorder="1" applyProtection="1">
      <alignment vertical="center"/>
    </xf>
    <xf numFmtId="178" fontId="22" fillId="2" borderId="1" xfId="2" applyNumberFormat="1" applyFont="1" applyFill="1" applyBorder="1">
      <alignment vertical="center"/>
    </xf>
    <xf numFmtId="178" fontId="22" fillId="2" borderId="80" xfId="2" applyNumberFormat="1" applyFont="1" applyFill="1" applyBorder="1">
      <alignment vertical="center"/>
    </xf>
    <xf numFmtId="38" fontId="22" fillId="2" borderId="1" xfId="2" applyFont="1" applyFill="1" applyBorder="1">
      <alignment vertical="center"/>
    </xf>
    <xf numFmtId="38" fontId="22" fillId="2" borderId="80" xfId="2" applyFont="1" applyFill="1" applyBorder="1">
      <alignment vertical="center"/>
    </xf>
    <xf numFmtId="38" fontId="22" fillId="2" borderId="81" xfId="2" applyFont="1" applyFill="1" applyBorder="1">
      <alignment vertical="center"/>
    </xf>
    <xf numFmtId="38" fontId="22" fillId="2" borderId="82" xfId="2" applyFont="1" applyFill="1" applyBorder="1">
      <alignment vertical="center"/>
    </xf>
    <xf numFmtId="180" fontId="0" fillId="2" borderId="83" xfId="0" applyNumberFormat="1" applyFont="1" applyFill="1" applyBorder="1" applyAlignment="1">
      <alignment vertical="center"/>
    </xf>
    <xf numFmtId="0" fontId="0" fillId="2" borderId="83" xfId="0" applyFont="1" applyFill="1" applyBorder="1">
      <alignment vertical="center"/>
    </xf>
    <xf numFmtId="2" fontId="0" fillId="2" borderId="83" xfId="0" applyNumberFormat="1" applyFont="1" applyFill="1" applyBorder="1" applyAlignment="1">
      <alignment vertical="center"/>
    </xf>
    <xf numFmtId="0" fontId="19" fillId="0" borderId="0" xfId="0" applyFont="1" applyAlignment="1">
      <alignment horizontal="left" vertical="center" wrapText="1"/>
    </xf>
    <xf numFmtId="0" fontId="59" fillId="8" borderId="0" xfId="0" applyFont="1" applyFill="1" applyBorder="1" applyAlignment="1">
      <alignment horizontal="center" vertical="center" wrapText="1"/>
    </xf>
    <xf numFmtId="0" fontId="60" fillId="8" borderId="0" xfId="0" applyFont="1" applyFill="1" applyBorder="1" applyAlignment="1">
      <alignment horizontal="center" vertical="center"/>
    </xf>
    <xf numFmtId="0" fontId="8" fillId="0" borderId="0" xfId="0" applyFont="1" applyAlignment="1">
      <alignment vertical="center" wrapText="1"/>
    </xf>
    <xf numFmtId="0" fontId="19" fillId="0" borderId="0" xfId="0" applyFont="1" applyAlignment="1">
      <alignment vertical="center" wrapText="1"/>
    </xf>
    <xf numFmtId="0" fontId="19" fillId="0" borderId="0" xfId="0" applyFont="1" applyAlignment="1">
      <alignment vertical="top" wrapText="1"/>
    </xf>
    <xf numFmtId="0" fontId="19" fillId="0" borderId="3" xfId="0" applyFont="1" applyBorder="1" applyAlignment="1">
      <alignment vertical="top" shrinkToFit="1"/>
    </xf>
    <xf numFmtId="0" fontId="19" fillId="0" borderId="0" xfId="0" applyFont="1" applyAlignment="1">
      <alignment vertical="top" shrinkToFit="1"/>
    </xf>
    <xf numFmtId="0" fontId="19" fillId="0" borderId="0" xfId="0" applyFont="1" applyAlignment="1">
      <alignment vertical="center"/>
    </xf>
    <xf numFmtId="0" fontId="8" fillId="0" borderId="3" xfId="0" applyFont="1" applyBorder="1" applyAlignment="1">
      <alignment vertical="center" wrapText="1"/>
    </xf>
    <xf numFmtId="185" fontId="16" fillId="3" borderId="9" xfId="0" applyNumberFormat="1" applyFont="1" applyFill="1" applyBorder="1" applyAlignment="1" applyProtection="1">
      <alignment horizontal="center" vertical="center"/>
      <protection locked="0"/>
    </xf>
    <xf numFmtId="185" fontId="16" fillId="3" borderId="8" xfId="0" applyNumberFormat="1" applyFont="1" applyFill="1" applyBorder="1" applyAlignment="1" applyProtection="1">
      <alignment horizontal="center" vertical="center"/>
      <protection locked="0"/>
    </xf>
    <xf numFmtId="185" fontId="16" fillId="3" borderId="2" xfId="0" applyNumberFormat="1" applyFont="1" applyFill="1" applyBorder="1" applyAlignment="1" applyProtection="1">
      <alignment horizontal="center" vertical="center"/>
      <protection locked="0"/>
    </xf>
    <xf numFmtId="0" fontId="16" fillId="0" borderId="1" xfId="0" applyFont="1" applyFill="1" applyBorder="1" applyAlignment="1" applyProtection="1">
      <alignment horizontal="center" vertical="center"/>
      <protection locked="0"/>
    </xf>
    <xf numFmtId="58" fontId="16" fillId="2" borderId="9" xfId="0" applyNumberFormat="1" applyFont="1" applyFill="1" applyBorder="1" applyAlignment="1" applyProtection="1">
      <alignment horizontal="center" vertical="center"/>
    </xf>
    <xf numFmtId="58" fontId="16" fillId="2" borderId="8" xfId="0" applyNumberFormat="1" applyFont="1" applyFill="1" applyBorder="1" applyAlignment="1" applyProtection="1">
      <alignment horizontal="center" vertical="center"/>
    </xf>
    <xf numFmtId="58" fontId="16" fillId="2" borderId="2" xfId="0" applyNumberFormat="1" applyFont="1" applyFill="1" applyBorder="1" applyAlignment="1" applyProtection="1">
      <alignment horizontal="center" vertical="center"/>
    </xf>
    <xf numFmtId="180" fontId="16" fillId="2" borderId="9" xfId="0" applyNumberFormat="1" applyFont="1" applyFill="1" applyBorder="1" applyAlignment="1" applyProtection="1">
      <alignment horizontal="center" vertical="center"/>
    </xf>
    <xf numFmtId="180" fontId="16" fillId="2" borderId="2" xfId="0" applyNumberFormat="1" applyFont="1" applyFill="1" applyBorder="1" applyAlignment="1" applyProtection="1">
      <alignment horizontal="center" vertical="center"/>
    </xf>
    <xf numFmtId="0" fontId="16" fillId="0" borderId="9" xfId="0" applyFont="1" applyBorder="1" applyAlignment="1">
      <alignment vertical="center"/>
    </xf>
    <xf numFmtId="0" fontId="16" fillId="0" borderId="2" xfId="0" applyFont="1" applyBorder="1" applyAlignment="1">
      <alignment vertical="center"/>
    </xf>
    <xf numFmtId="0" fontId="16" fillId="3" borderId="8" xfId="0" applyFont="1" applyFill="1" applyBorder="1" applyAlignment="1" applyProtection="1">
      <alignment horizontal="center" vertical="center" shrinkToFit="1"/>
      <protection locked="0"/>
    </xf>
    <xf numFmtId="0" fontId="16" fillId="3" borderId="2" xfId="0" applyFont="1" applyFill="1" applyBorder="1" applyAlignment="1" applyProtection="1">
      <alignment horizontal="center" vertical="center" shrinkToFit="1"/>
      <protection locked="0"/>
    </xf>
    <xf numFmtId="38" fontId="23" fillId="3" borderId="1" xfId="2" applyFont="1" applyFill="1" applyBorder="1" applyAlignment="1" applyProtection="1">
      <alignment horizontal="center" vertical="center"/>
      <protection locked="0"/>
    </xf>
    <xf numFmtId="0" fontId="16" fillId="0" borderId="9" xfId="0" applyFont="1" applyBorder="1" applyAlignment="1">
      <alignment horizontal="center" vertical="center"/>
    </xf>
    <xf numFmtId="0" fontId="16" fillId="0" borderId="8" xfId="0" applyFont="1" applyBorder="1" applyAlignment="1">
      <alignment horizontal="center" vertical="center"/>
    </xf>
    <xf numFmtId="0" fontId="16" fillId="3" borderId="1" xfId="0" applyFont="1" applyFill="1" applyBorder="1" applyAlignment="1" applyProtection="1">
      <alignment horizontal="center" vertical="center"/>
      <protection locked="0"/>
    </xf>
    <xf numFmtId="38" fontId="16" fillId="3" borderId="9" xfId="2" applyFont="1" applyFill="1" applyBorder="1" applyAlignment="1" applyProtection="1">
      <alignment horizontal="center" vertical="center"/>
      <protection locked="0"/>
    </xf>
    <xf numFmtId="38" fontId="16" fillId="3" borderId="8" xfId="2" applyFont="1" applyFill="1" applyBorder="1" applyAlignment="1" applyProtection="1">
      <alignment horizontal="center" vertical="center"/>
      <protection locked="0"/>
    </xf>
    <xf numFmtId="0" fontId="16" fillId="0" borderId="9" xfId="0" applyFont="1" applyBorder="1" applyAlignment="1">
      <alignment vertical="center" shrinkToFit="1"/>
    </xf>
    <xf numFmtId="0" fontId="16" fillId="0" borderId="2" xfId="0" applyFont="1" applyBorder="1" applyAlignment="1">
      <alignment vertical="center" shrinkToFit="1"/>
    </xf>
    <xf numFmtId="0" fontId="16" fillId="0" borderId="2" xfId="0" applyFont="1" applyBorder="1" applyAlignment="1">
      <alignment horizontal="center" vertical="center"/>
    </xf>
    <xf numFmtId="38" fontId="16" fillId="3" borderId="1" xfId="2" applyFont="1" applyFill="1" applyBorder="1" applyAlignment="1" applyProtection="1">
      <alignment horizontal="center" vertical="center"/>
      <protection locked="0"/>
    </xf>
    <xf numFmtId="0" fontId="16" fillId="0" borderId="8" xfId="0" applyFont="1" applyBorder="1" applyAlignment="1">
      <alignment vertical="center" shrinkToFit="1"/>
    </xf>
    <xf numFmtId="38" fontId="16" fillId="3" borderId="9" xfId="2" applyFont="1" applyFill="1" applyBorder="1" applyAlignment="1" applyProtection="1">
      <alignment horizontal="center" vertical="center" wrapText="1"/>
      <protection locked="0"/>
    </xf>
    <xf numFmtId="38" fontId="16" fillId="3" borderId="8" xfId="2" applyFont="1" applyFill="1" applyBorder="1" applyAlignment="1" applyProtection="1">
      <alignment horizontal="center" vertical="center" wrapText="1"/>
      <protection locked="0"/>
    </xf>
    <xf numFmtId="38" fontId="16" fillId="3" borderId="2" xfId="2" applyFont="1" applyFill="1" applyBorder="1" applyAlignment="1" applyProtection="1">
      <alignment horizontal="center" vertical="center" wrapText="1"/>
      <protection locked="0"/>
    </xf>
    <xf numFmtId="178" fontId="16" fillId="3" borderId="1" xfId="2" applyNumberFormat="1" applyFont="1" applyFill="1" applyBorder="1" applyAlignment="1" applyProtection="1">
      <alignment horizontal="center" vertical="center"/>
      <protection locked="0"/>
    </xf>
    <xf numFmtId="0" fontId="0" fillId="0" borderId="7" xfId="0" applyFont="1" applyBorder="1" applyAlignment="1">
      <alignment horizontal="center" vertical="center" wrapText="1" shrinkToFit="1"/>
    </xf>
    <xf numFmtId="0" fontId="0" fillId="0" borderId="5" xfId="0" applyFont="1" applyBorder="1" applyAlignment="1">
      <alignment horizontal="center" vertical="center" wrapText="1" shrinkToFit="1"/>
    </xf>
    <xf numFmtId="0" fontId="0" fillId="0" borderId="3" xfId="0" applyFont="1" applyBorder="1" applyAlignment="1">
      <alignment horizontal="center" vertical="center" wrapText="1" shrinkToFit="1"/>
    </xf>
    <xf numFmtId="0" fontId="0" fillId="0" borderId="6" xfId="0" applyFont="1" applyBorder="1" applyAlignment="1">
      <alignment horizontal="center" vertical="center" wrapText="1" shrinkToFit="1"/>
    </xf>
    <xf numFmtId="0" fontId="0" fillId="0" borderId="10" xfId="0" applyFont="1" applyBorder="1" applyAlignment="1">
      <alignment horizontal="center" vertical="center" wrapText="1" shrinkToFit="1"/>
    </xf>
    <xf numFmtId="0" fontId="0" fillId="0" borderId="14" xfId="0" applyFont="1" applyBorder="1" applyAlignment="1">
      <alignment horizontal="center" vertical="center" wrapText="1" shrinkToFit="1"/>
    </xf>
    <xf numFmtId="0" fontId="23" fillId="0" borderId="103" xfId="0" applyFont="1" applyFill="1" applyBorder="1" applyAlignment="1">
      <alignment horizontal="center" vertical="center" shrinkToFit="1"/>
    </xf>
    <xf numFmtId="0" fontId="23" fillId="0" borderId="104" xfId="0" applyFont="1" applyFill="1" applyBorder="1" applyAlignment="1">
      <alignment horizontal="center" vertical="center" shrinkToFit="1"/>
    </xf>
    <xf numFmtId="180" fontId="16" fillId="2" borderId="8" xfId="0" applyNumberFormat="1" applyFont="1" applyFill="1" applyBorder="1" applyAlignment="1" applyProtection="1">
      <alignment horizontal="center" vertical="center"/>
    </xf>
    <xf numFmtId="0" fontId="16" fillId="3" borderId="9" xfId="0" applyFont="1" applyFill="1" applyBorder="1" applyAlignment="1" applyProtection="1">
      <alignment horizontal="center" vertical="center"/>
      <protection locked="0"/>
    </xf>
    <xf numFmtId="0" fontId="16" fillId="3" borderId="8" xfId="0"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178" fontId="16" fillId="0" borderId="1" xfId="2" applyNumberFormat="1" applyFont="1" applyFill="1" applyBorder="1" applyAlignment="1" applyProtection="1">
      <alignment horizontal="center" vertical="center"/>
    </xf>
    <xf numFmtId="0" fontId="20" fillId="0" borderId="0" xfId="0" applyFont="1" applyAlignment="1">
      <alignment horizontal="center" vertical="center"/>
    </xf>
    <xf numFmtId="0" fontId="16" fillId="0" borderId="1" xfId="0" applyFont="1" applyBorder="1" applyAlignment="1">
      <alignment vertical="center" shrinkToFit="1"/>
    </xf>
    <xf numFmtId="0" fontId="16" fillId="2" borderId="1" xfId="0" applyFont="1" applyFill="1" applyBorder="1" applyAlignment="1" applyProtection="1">
      <alignment horizontal="center" vertical="center"/>
    </xf>
    <xf numFmtId="38" fontId="16" fillId="2" borderId="9" xfId="2" applyFont="1" applyFill="1" applyBorder="1" applyAlignment="1" applyProtection="1">
      <alignment horizontal="center" vertical="center"/>
    </xf>
    <xf numFmtId="38" fontId="16" fillId="2" borderId="8" xfId="2" applyFont="1" applyFill="1" applyBorder="1" applyAlignment="1" applyProtection="1">
      <alignment horizontal="center" vertical="center"/>
    </xf>
    <xf numFmtId="38" fontId="16" fillId="2" borderId="2" xfId="2" applyFont="1" applyFill="1" applyBorder="1" applyAlignment="1" applyProtection="1">
      <alignment horizontal="center" vertical="center"/>
    </xf>
    <xf numFmtId="178" fontId="16" fillId="3" borderId="9" xfId="0" applyNumberFormat="1" applyFont="1" applyFill="1" applyBorder="1" applyAlignment="1" applyProtection="1">
      <alignment horizontal="center" vertical="center"/>
      <protection locked="0"/>
    </xf>
    <xf numFmtId="178" fontId="16" fillId="3" borderId="8" xfId="0" applyNumberFormat="1" applyFont="1" applyFill="1" applyBorder="1" applyAlignment="1" applyProtection="1">
      <alignment horizontal="center" vertical="center"/>
      <protection locked="0"/>
    </xf>
    <xf numFmtId="178" fontId="16" fillId="3" borderId="2" xfId="0" applyNumberFormat="1" applyFont="1" applyFill="1" applyBorder="1" applyAlignment="1" applyProtection="1">
      <alignment horizontal="center" vertical="center"/>
      <protection locked="0"/>
    </xf>
    <xf numFmtId="0" fontId="16" fillId="0" borderId="12" xfId="0" applyFont="1" applyBorder="1" applyAlignment="1">
      <alignment horizontal="center" vertical="center" wrapText="1"/>
    </xf>
    <xf numFmtId="0" fontId="16" fillId="0" borderId="13" xfId="0" applyFont="1" applyBorder="1" applyAlignment="1">
      <alignment horizontal="center" vertical="center"/>
    </xf>
    <xf numFmtId="0" fontId="16" fillId="0" borderId="18" xfId="0" applyFont="1" applyBorder="1" applyAlignment="1">
      <alignment horizontal="center" vertical="center"/>
    </xf>
    <xf numFmtId="0" fontId="16" fillId="0" borderId="0" xfId="0" applyFont="1" applyAlignment="1">
      <alignment horizontal="center" vertical="center" wrapText="1"/>
    </xf>
    <xf numFmtId="0" fontId="16" fillId="0" borderId="0" xfId="0" applyFont="1" applyAlignment="1">
      <alignment horizontal="center" vertical="center"/>
    </xf>
    <xf numFmtId="179" fontId="16" fillId="0" borderId="113" xfId="0" applyNumberFormat="1" applyFont="1" applyFill="1" applyBorder="1" applyAlignment="1" applyProtection="1">
      <alignment horizontal="center" vertical="center" shrinkToFit="1"/>
    </xf>
    <xf numFmtId="179" fontId="16" fillId="0" borderId="114" xfId="0" applyNumberFormat="1" applyFont="1" applyFill="1" applyBorder="1" applyAlignment="1" applyProtection="1">
      <alignment horizontal="center" vertical="center" shrinkToFit="1"/>
    </xf>
    <xf numFmtId="182" fontId="16" fillId="3" borderId="1" xfId="2" applyNumberFormat="1" applyFont="1" applyFill="1" applyBorder="1" applyAlignment="1" applyProtection="1">
      <alignment horizontal="center" vertical="center"/>
      <protection locked="0"/>
    </xf>
    <xf numFmtId="0" fontId="16" fillId="2" borderId="1" xfId="0" applyNumberFormat="1" applyFont="1" applyFill="1" applyBorder="1" applyAlignment="1" applyProtection="1">
      <alignment horizontal="center" vertical="center"/>
    </xf>
    <xf numFmtId="0" fontId="16" fillId="0" borderId="102" xfId="0" applyFont="1" applyBorder="1" applyAlignment="1">
      <alignment horizontal="center" vertical="center" shrinkToFit="1"/>
    </xf>
    <xf numFmtId="40" fontId="16" fillId="0" borderId="113" xfId="2" applyNumberFormat="1" applyFont="1" applyFill="1" applyBorder="1" applyAlignment="1" applyProtection="1">
      <alignment horizontal="center" vertical="center" shrinkToFit="1"/>
    </xf>
    <xf numFmtId="40" fontId="16" fillId="0" borderId="114" xfId="2" applyNumberFormat="1" applyFont="1" applyFill="1" applyBorder="1" applyAlignment="1" applyProtection="1">
      <alignment horizontal="center" vertical="center" shrinkToFit="1"/>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6" fillId="0" borderId="9" xfId="0" applyFont="1" applyFill="1" applyBorder="1" applyAlignment="1" applyProtection="1">
      <alignment horizontal="center" vertical="center" wrapText="1" shrinkToFit="1"/>
    </xf>
    <xf numFmtId="0" fontId="5" fillId="0" borderId="2" xfId="0" applyFont="1" applyFill="1" applyBorder="1" applyAlignment="1" applyProtection="1">
      <alignment horizontal="center" vertical="center" wrapText="1" shrinkToFit="1"/>
    </xf>
    <xf numFmtId="179" fontId="16" fillId="3" borderId="9" xfId="0" applyNumberFormat="1" applyFont="1" applyFill="1" applyBorder="1" applyAlignment="1" applyProtection="1">
      <alignment horizontal="center" vertical="center" shrinkToFit="1"/>
      <protection locked="0"/>
    </xf>
    <xf numFmtId="179" fontId="16" fillId="3" borderId="2" xfId="0" applyNumberFormat="1" applyFont="1" applyFill="1" applyBorder="1" applyAlignment="1" applyProtection="1">
      <alignment horizontal="center" vertical="center" shrinkToFit="1"/>
      <protection locked="0"/>
    </xf>
    <xf numFmtId="178" fontId="16" fillId="2" borderId="9" xfId="2" applyNumberFormat="1" applyFont="1" applyFill="1" applyBorder="1" applyAlignment="1" applyProtection="1">
      <alignment horizontal="center" vertical="center" shrinkToFit="1"/>
    </xf>
    <xf numFmtId="178" fontId="16" fillId="2" borderId="2" xfId="2" applyNumberFormat="1" applyFont="1" applyFill="1" applyBorder="1" applyAlignment="1" applyProtection="1">
      <alignment horizontal="center" vertical="center" shrinkToFit="1"/>
    </xf>
    <xf numFmtId="179" fontId="16" fillId="2" borderId="9" xfId="0" applyNumberFormat="1" applyFont="1" applyFill="1" applyBorder="1" applyAlignment="1" applyProtection="1">
      <alignment horizontal="center" vertical="center" shrinkToFit="1"/>
    </xf>
    <xf numFmtId="179" fontId="16" fillId="2" borderId="2" xfId="0" applyNumberFormat="1" applyFont="1" applyFill="1" applyBorder="1" applyAlignment="1" applyProtection="1">
      <alignment horizontal="center" vertical="center" shrinkToFit="1"/>
    </xf>
    <xf numFmtId="40" fontId="16" fillId="3" borderId="9" xfId="2" applyNumberFormat="1" applyFont="1" applyFill="1" applyBorder="1" applyAlignment="1" applyProtection="1">
      <alignment horizontal="center" vertical="center" shrinkToFit="1"/>
      <protection locked="0"/>
    </xf>
    <xf numFmtId="40" fontId="16" fillId="3" borderId="2" xfId="2" applyNumberFormat="1" applyFont="1" applyFill="1" applyBorder="1" applyAlignment="1" applyProtection="1">
      <alignment horizontal="center" vertical="center" shrinkToFit="1"/>
      <protection locked="0"/>
    </xf>
    <xf numFmtId="0" fontId="22" fillId="0" borderId="113" xfId="0" applyFont="1" applyFill="1" applyBorder="1" applyAlignment="1" applyProtection="1">
      <alignment horizontal="center" vertical="center" wrapText="1"/>
    </xf>
    <xf numFmtId="0" fontId="22" fillId="0" borderId="114" xfId="0" applyFont="1" applyFill="1" applyBorder="1" applyAlignment="1" applyProtection="1">
      <alignment horizontal="center" vertical="center" wrapText="1"/>
    </xf>
    <xf numFmtId="178" fontId="16" fillId="3" borderId="9" xfId="2" applyNumberFormat="1" applyFont="1" applyFill="1" applyBorder="1" applyAlignment="1" applyProtection="1">
      <alignment horizontal="center" vertical="center"/>
      <protection locked="0"/>
    </xf>
    <xf numFmtId="178" fontId="16" fillId="3" borderId="8" xfId="2" applyNumberFormat="1" applyFont="1" applyFill="1" applyBorder="1" applyAlignment="1" applyProtection="1">
      <alignment horizontal="center" vertical="center"/>
      <protection locked="0"/>
    </xf>
    <xf numFmtId="178" fontId="16" fillId="3" borderId="2" xfId="2" applyNumberFormat="1" applyFont="1" applyFill="1" applyBorder="1" applyAlignment="1" applyProtection="1">
      <alignment horizontal="center" vertical="center"/>
      <protection locked="0"/>
    </xf>
    <xf numFmtId="178" fontId="16" fillId="0" borderId="8" xfId="2" applyNumberFormat="1" applyFont="1" applyFill="1" applyBorder="1" applyAlignment="1" applyProtection="1">
      <alignment horizontal="center" vertical="center"/>
    </xf>
    <xf numFmtId="178" fontId="16" fillId="0" borderId="2" xfId="2" applyNumberFormat="1" applyFont="1" applyFill="1" applyBorder="1" applyAlignment="1" applyProtection="1">
      <alignment horizontal="center" vertical="center"/>
    </xf>
    <xf numFmtId="0" fontId="16" fillId="2" borderId="9" xfId="0" applyFont="1" applyFill="1" applyBorder="1" applyAlignment="1" applyProtection="1">
      <alignment horizontal="center" vertical="center"/>
    </xf>
    <xf numFmtId="0" fontId="16" fillId="2" borderId="8"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0" borderId="1" xfId="0" quotePrefix="1" applyFont="1" applyFill="1" applyBorder="1" applyAlignment="1" applyProtection="1">
      <alignment horizontal="center" vertical="center"/>
      <protection locked="0"/>
    </xf>
    <xf numFmtId="2" fontId="16" fillId="3" borderId="9" xfId="0" applyNumberFormat="1" applyFont="1" applyFill="1" applyBorder="1" applyAlignment="1" applyProtection="1">
      <alignment horizontal="center" vertical="center"/>
      <protection locked="0"/>
    </xf>
    <xf numFmtId="2" fontId="16" fillId="3" borderId="8" xfId="0" applyNumberFormat="1" applyFont="1" applyFill="1" applyBorder="1" applyAlignment="1" applyProtection="1">
      <alignment horizontal="center" vertical="center"/>
      <protection locked="0"/>
    </xf>
    <xf numFmtId="2" fontId="16" fillId="3" borderId="2" xfId="0" applyNumberFormat="1" applyFont="1" applyFill="1" applyBorder="1" applyAlignment="1" applyProtection="1">
      <alignment horizontal="center" vertical="center"/>
      <protection locked="0"/>
    </xf>
    <xf numFmtId="180" fontId="16" fillId="3" borderId="9" xfId="0" applyNumberFormat="1" applyFont="1" applyFill="1" applyBorder="1" applyAlignment="1" applyProtection="1">
      <alignment horizontal="center" vertical="center"/>
      <protection locked="0"/>
    </xf>
    <xf numFmtId="180" fontId="16" fillId="3" borderId="8" xfId="0" applyNumberFormat="1" applyFont="1" applyFill="1" applyBorder="1" applyAlignment="1" applyProtection="1">
      <alignment horizontal="center" vertical="center"/>
      <protection locked="0"/>
    </xf>
    <xf numFmtId="180" fontId="16" fillId="3" borderId="2" xfId="0" applyNumberFormat="1" applyFont="1" applyFill="1" applyBorder="1" applyAlignment="1" applyProtection="1">
      <alignment horizontal="center" vertical="center"/>
      <protection locked="0"/>
    </xf>
    <xf numFmtId="40" fontId="16" fillId="3" borderId="9" xfId="2" applyNumberFormat="1" applyFont="1" applyFill="1" applyBorder="1" applyAlignment="1" applyProtection="1">
      <alignment horizontal="center" vertical="center"/>
      <protection locked="0"/>
    </xf>
    <xf numFmtId="40" fontId="16" fillId="3" borderId="8" xfId="2" applyNumberFormat="1" applyFont="1" applyFill="1" applyBorder="1" applyAlignment="1" applyProtection="1">
      <alignment horizontal="center" vertical="center"/>
      <protection locked="0"/>
    </xf>
    <xf numFmtId="40" fontId="16" fillId="3" borderId="2" xfId="2" applyNumberFormat="1" applyFont="1" applyFill="1" applyBorder="1" applyAlignment="1" applyProtection="1">
      <alignment horizontal="center" vertical="center"/>
      <protection locked="0"/>
    </xf>
    <xf numFmtId="176" fontId="16" fillId="0" borderId="1" xfId="2" applyNumberFormat="1" applyFont="1" applyFill="1" applyBorder="1" applyAlignment="1" applyProtection="1">
      <alignment horizontal="center" vertical="center" wrapText="1"/>
    </xf>
    <xf numFmtId="0" fontId="16" fillId="0" borderId="1" xfId="0" applyFont="1" applyBorder="1" applyAlignment="1">
      <alignment horizontal="center" vertical="center" shrinkToFit="1"/>
    </xf>
    <xf numFmtId="0" fontId="16" fillId="0" borderId="1" xfId="0" applyFont="1" applyBorder="1" applyAlignment="1">
      <alignment horizontal="center" vertical="center" wrapText="1" shrinkToFit="1"/>
    </xf>
    <xf numFmtId="178" fontId="16" fillId="2" borderId="9" xfId="2" applyNumberFormat="1" applyFont="1" applyFill="1" applyBorder="1" applyAlignment="1" applyProtection="1">
      <alignment horizontal="center" vertical="center"/>
    </xf>
    <xf numFmtId="178" fontId="16" fillId="2" borderId="2" xfId="2" applyNumberFormat="1" applyFont="1" applyFill="1" applyBorder="1" applyAlignment="1" applyProtection="1">
      <alignment horizontal="center" vertical="center"/>
    </xf>
    <xf numFmtId="0" fontId="16" fillId="0" borderId="9" xfId="0" applyFont="1" applyBorder="1" applyAlignment="1">
      <alignment horizontal="center" vertical="center" shrinkToFit="1"/>
    </xf>
    <xf numFmtId="0" fontId="16" fillId="0" borderId="2" xfId="0" applyFont="1" applyBorder="1" applyAlignment="1">
      <alignment horizontal="center" vertical="center" shrinkToFit="1"/>
    </xf>
    <xf numFmtId="38" fontId="16" fillId="3" borderId="2" xfId="2" applyFont="1" applyFill="1" applyBorder="1" applyAlignment="1" applyProtection="1">
      <alignment horizontal="center" vertical="center"/>
      <protection locked="0"/>
    </xf>
    <xf numFmtId="0" fontId="16" fillId="0" borderId="7" xfId="0" applyFont="1" applyBorder="1" applyAlignment="1">
      <alignment horizontal="center" wrapText="1" shrinkToFit="1"/>
    </xf>
    <xf numFmtId="0" fontId="16" fillId="0" borderId="5" xfId="0" applyFont="1" applyBorder="1" applyAlignment="1">
      <alignment horizontal="center" wrapText="1" shrinkToFit="1"/>
    </xf>
    <xf numFmtId="0" fontId="16" fillId="0" borderId="3" xfId="0" applyFont="1" applyBorder="1" applyAlignment="1">
      <alignment horizontal="center" wrapText="1" shrinkToFit="1"/>
    </xf>
    <xf numFmtId="0" fontId="16" fillId="0" borderId="6" xfId="0" applyFont="1" applyBorder="1" applyAlignment="1">
      <alignment horizontal="center" wrapText="1" shrinkToFit="1"/>
    </xf>
    <xf numFmtId="0" fontId="16" fillId="0" borderId="3" xfId="0" applyFont="1" applyBorder="1" applyAlignment="1">
      <alignment horizontal="center" vertical="top" shrinkToFit="1"/>
    </xf>
    <xf numFmtId="0" fontId="16" fillId="0" borderId="6" xfId="0" applyFont="1" applyBorder="1" applyAlignment="1">
      <alignment horizontal="center" vertical="top" shrinkToFit="1"/>
    </xf>
    <xf numFmtId="0" fontId="16" fillId="0" borderId="10" xfId="0" applyFont="1" applyBorder="1" applyAlignment="1">
      <alignment horizontal="center" vertical="top" shrinkToFit="1"/>
    </xf>
    <xf numFmtId="0" fontId="16" fillId="0" borderId="14" xfId="0" applyFont="1" applyBorder="1" applyAlignment="1">
      <alignment horizontal="center" vertical="top" shrinkToFit="1"/>
    </xf>
    <xf numFmtId="0" fontId="16" fillId="0" borderId="13" xfId="0" applyFont="1" applyBorder="1" applyAlignment="1">
      <alignment horizontal="center" vertical="center" wrapText="1"/>
    </xf>
    <xf numFmtId="0" fontId="16" fillId="0" borderId="18" xfId="0" applyFont="1" applyBorder="1" applyAlignment="1">
      <alignment horizontal="center" vertical="center" wrapText="1"/>
    </xf>
    <xf numFmtId="185" fontId="16" fillId="3" borderId="1" xfId="0" applyNumberFormat="1" applyFont="1" applyFill="1" applyBorder="1" applyAlignment="1" applyProtection="1">
      <alignment horizontal="center" vertical="center"/>
      <protection locked="0"/>
    </xf>
    <xf numFmtId="180" fontId="16" fillId="3" borderId="1" xfId="0" applyNumberFormat="1" applyFont="1" applyFill="1" applyBorder="1" applyAlignment="1" applyProtection="1">
      <alignment horizontal="center" vertical="center"/>
      <protection locked="0"/>
    </xf>
    <xf numFmtId="178" fontId="16" fillId="0" borderId="113" xfId="2" applyNumberFormat="1" applyFont="1" applyFill="1" applyBorder="1" applyAlignment="1" applyProtection="1">
      <alignment horizontal="center" vertical="center" shrinkToFit="1"/>
    </xf>
    <xf numFmtId="178" fontId="16" fillId="0" borderId="114" xfId="2" applyNumberFormat="1" applyFont="1" applyFill="1" applyBorder="1" applyAlignment="1" applyProtection="1">
      <alignment horizontal="center" vertical="center" shrinkToFit="1"/>
    </xf>
    <xf numFmtId="38" fontId="16" fillId="2" borderId="1" xfId="2" applyFont="1" applyFill="1" applyBorder="1" applyAlignment="1">
      <alignment horizontal="center" vertical="center"/>
    </xf>
    <xf numFmtId="0" fontId="0" fillId="0" borderId="1" xfId="0" applyFont="1" applyBorder="1" applyAlignment="1">
      <alignment vertical="center" wrapText="1" shrinkToFit="1"/>
    </xf>
    <xf numFmtId="0" fontId="0" fillId="0" borderId="1" xfId="0" applyFont="1" applyBorder="1" applyAlignment="1">
      <alignment vertical="center" shrinkToFit="1"/>
    </xf>
    <xf numFmtId="0" fontId="16" fillId="0" borderId="1" xfId="0" applyFont="1" applyBorder="1" applyAlignment="1">
      <alignment vertical="center" wrapText="1" shrinkToFit="1"/>
    </xf>
    <xf numFmtId="0" fontId="16" fillId="0" borderId="1" xfId="0" applyFont="1" applyBorder="1" applyAlignment="1">
      <alignment horizontal="center" vertical="center" textRotation="255" shrinkToFit="1"/>
    </xf>
    <xf numFmtId="0" fontId="19" fillId="0" borderId="1" xfId="0" applyFont="1" applyBorder="1" applyAlignment="1">
      <alignment horizontal="center" vertical="center" shrinkToFit="1"/>
    </xf>
    <xf numFmtId="0" fontId="17" fillId="0" borderId="1" xfId="0" applyFont="1" applyBorder="1" applyAlignment="1">
      <alignment horizontal="center" vertical="center" shrinkToFit="1"/>
    </xf>
    <xf numFmtId="0" fontId="19" fillId="0" borderId="1" xfId="0" applyFont="1" applyBorder="1" applyAlignment="1">
      <alignment vertical="center" shrinkToFit="1"/>
    </xf>
    <xf numFmtId="176" fontId="16" fillId="3" borderId="1" xfId="0" applyNumberFormat="1" applyFont="1" applyFill="1" applyBorder="1" applyAlignment="1" applyProtection="1">
      <alignment horizontal="center" vertical="center"/>
      <protection locked="0"/>
    </xf>
    <xf numFmtId="49" fontId="16" fillId="3" borderId="1" xfId="0" applyNumberFormat="1"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wrapText="1"/>
      <protection locked="0"/>
    </xf>
    <xf numFmtId="49" fontId="16" fillId="3" borderId="1" xfId="0" quotePrefix="1" applyNumberFormat="1" applyFont="1" applyFill="1" applyBorder="1" applyAlignment="1" applyProtection="1">
      <alignment horizontal="center" vertical="center"/>
      <protection locked="0"/>
    </xf>
    <xf numFmtId="0" fontId="16" fillId="4" borderId="1" xfId="0" applyFont="1" applyFill="1" applyBorder="1" applyAlignment="1" applyProtection="1">
      <alignment horizontal="center" vertical="center"/>
      <protection locked="0"/>
    </xf>
    <xf numFmtId="49" fontId="16" fillId="3" borderId="1" xfId="0" applyNumberFormat="1" applyFont="1" applyFill="1" applyBorder="1" applyAlignment="1" applyProtection="1">
      <alignment horizontal="center" vertical="center" shrinkToFit="1"/>
      <protection locked="0"/>
    </xf>
    <xf numFmtId="0" fontId="16" fillId="3" borderId="1" xfId="0" applyFont="1" applyFill="1" applyBorder="1" applyAlignment="1" applyProtection="1">
      <alignment horizontal="center" vertical="center" shrinkToFit="1"/>
      <protection locked="0"/>
    </xf>
    <xf numFmtId="0" fontId="16" fillId="3" borderId="1" xfId="0" applyFont="1" applyFill="1" applyBorder="1" applyAlignment="1" applyProtection="1">
      <alignment vertical="center" wrapText="1" shrinkToFit="1"/>
      <protection locked="0"/>
    </xf>
    <xf numFmtId="38" fontId="16" fillId="2" borderId="1" xfId="2" applyFont="1" applyFill="1" applyBorder="1" applyAlignment="1" applyProtection="1">
      <alignment horizontal="center" vertical="center"/>
    </xf>
    <xf numFmtId="0" fontId="16" fillId="0" borderId="8" xfId="0" applyFont="1" applyBorder="1" applyAlignment="1">
      <alignment horizontal="center" vertical="center" shrinkToFit="1"/>
    </xf>
    <xf numFmtId="0" fontId="16" fillId="3" borderId="9" xfId="0" applyFont="1" applyFill="1" applyBorder="1" applyAlignment="1" applyProtection="1">
      <alignment horizontal="center" vertical="center" shrinkToFit="1"/>
      <protection locked="0"/>
    </xf>
    <xf numFmtId="0" fontId="16" fillId="0" borderId="7" xfId="0" applyFont="1" applyBorder="1" applyAlignment="1">
      <alignment horizontal="center" vertical="center" wrapText="1" shrinkToFit="1"/>
    </xf>
    <xf numFmtId="0" fontId="16" fillId="0" borderId="5"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6" xfId="0" applyFont="1" applyBorder="1" applyAlignment="1">
      <alignment horizontal="center" vertical="center" shrinkToFit="1"/>
    </xf>
    <xf numFmtId="0" fontId="16" fillId="0" borderId="0" xfId="0" applyFont="1" applyAlignment="1" applyProtection="1">
      <alignment horizontal="left" vertical="center" wrapText="1"/>
    </xf>
    <xf numFmtId="0" fontId="16" fillId="3" borderId="0" xfId="0" applyFont="1" applyFill="1" applyBorder="1" applyAlignment="1" applyProtection="1">
      <alignment horizontal="center" vertical="center"/>
      <protection locked="0"/>
    </xf>
    <xf numFmtId="0" fontId="16" fillId="0" borderId="3" xfId="0" applyFont="1" applyBorder="1" applyAlignment="1" applyProtection="1">
      <alignment horizontal="center" vertical="center"/>
    </xf>
    <xf numFmtId="0" fontId="16" fillId="0" borderId="7" xfId="0" applyFont="1" applyBorder="1" applyAlignment="1">
      <alignment vertical="center" wrapText="1" shrinkToFit="1"/>
    </xf>
    <xf numFmtId="0" fontId="16" fillId="0" borderId="5" xfId="0" applyFont="1" applyBorder="1" applyAlignment="1">
      <alignment vertical="center" shrinkToFit="1"/>
    </xf>
    <xf numFmtId="0" fontId="16" fillId="0" borderId="3" xfId="0" applyFont="1" applyBorder="1" applyAlignment="1">
      <alignment vertical="center" shrinkToFit="1"/>
    </xf>
    <xf numFmtId="0" fontId="16" fillId="0" borderId="6" xfId="0" applyFont="1" applyBorder="1" applyAlignment="1">
      <alignment vertical="center" shrinkToFit="1"/>
    </xf>
    <xf numFmtId="0" fontId="16" fillId="0" borderId="10" xfId="0" applyFont="1" applyBorder="1" applyAlignment="1">
      <alignment vertical="center" shrinkToFit="1"/>
    </xf>
    <xf numFmtId="0" fontId="16" fillId="0" borderId="14" xfId="0" applyFont="1" applyBorder="1" applyAlignment="1">
      <alignment vertical="center" shrinkToFit="1"/>
    </xf>
    <xf numFmtId="0" fontId="16" fillId="0" borderId="10" xfId="0" applyFont="1" applyBorder="1" applyAlignment="1">
      <alignment horizontal="center" vertical="center" shrinkToFit="1"/>
    </xf>
    <xf numFmtId="0" fontId="16" fillId="0" borderId="14" xfId="0" applyFont="1" applyBorder="1" applyAlignment="1">
      <alignment horizontal="center" vertical="center" shrinkToFit="1"/>
    </xf>
    <xf numFmtId="0" fontId="16" fillId="3" borderId="7" xfId="0" applyFont="1" applyFill="1" applyBorder="1" applyAlignment="1" applyProtection="1">
      <alignment horizontal="left" vertical="center" wrapText="1" shrinkToFit="1"/>
      <protection locked="0"/>
    </xf>
    <xf numFmtId="0" fontId="16" fillId="3" borderId="5" xfId="0" applyFont="1" applyFill="1" applyBorder="1" applyAlignment="1" applyProtection="1">
      <alignment horizontal="left" vertical="center" wrapText="1" shrinkToFit="1"/>
      <protection locked="0"/>
    </xf>
    <xf numFmtId="0" fontId="16" fillId="3" borderId="3" xfId="0" applyFont="1" applyFill="1" applyBorder="1" applyAlignment="1" applyProtection="1">
      <alignment horizontal="left" vertical="center" wrapText="1" shrinkToFit="1"/>
      <protection locked="0"/>
    </xf>
    <xf numFmtId="0" fontId="16" fillId="3" borderId="6" xfId="0" applyFont="1" applyFill="1" applyBorder="1" applyAlignment="1" applyProtection="1">
      <alignment horizontal="left" vertical="center" wrapText="1" shrinkToFit="1"/>
      <protection locked="0"/>
    </xf>
    <xf numFmtId="0" fontId="16" fillId="3" borderId="10" xfId="0" applyFont="1" applyFill="1" applyBorder="1" applyAlignment="1" applyProtection="1">
      <alignment horizontal="left" vertical="center" wrapText="1" shrinkToFit="1"/>
      <protection locked="0"/>
    </xf>
    <xf numFmtId="0" fontId="16" fillId="3" borderId="14" xfId="0" applyFont="1" applyFill="1" applyBorder="1" applyAlignment="1" applyProtection="1">
      <alignment horizontal="left" vertical="center" wrapText="1" shrinkToFit="1"/>
      <protection locked="0"/>
    </xf>
    <xf numFmtId="0" fontId="22" fillId="0" borderId="7" xfId="0" applyFont="1" applyBorder="1" applyAlignment="1">
      <alignment horizontal="center" vertical="center" wrapText="1" shrinkToFit="1"/>
    </xf>
    <xf numFmtId="0" fontId="22" fillId="0" borderId="5" xfId="0" applyFont="1" applyBorder="1" applyAlignment="1">
      <alignment horizontal="center" vertical="center" shrinkToFit="1"/>
    </xf>
    <xf numFmtId="0" fontId="22" fillId="0" borderId="3" xfId="0" applyFont="1" applyBorder="1" applyAlignment="1">
      <alignment horizontal="center" vertical="center" shrinkToFit="1"/>
    </xf>
    <xf numFmtId="0" fontId="22" fillId="0" borderId="6" xfId="0" applyFont="1" applyBorder="1" applyAlignment="1">
      <alignment horizontal="center" vertical="center" shrinkToFit="1"/>
    </xf>
    <xf numFmtId="0" fontId="22" fillId="0" borderId="10" xfId="0" applyFont="1" applyBorder="1" applyAlignment="1">
      <alignment horizontal="center" vertical="center" shrinkToFit="1"/>
    </xf>
    <xf numFmtId="0" fontId="22" fillId="0" borderId="14" xfId="0" applyFont="1" applyBorder="1" applyAlignment="1">
      <alignment horizontal="center" vertical="center" shrinkToFit="1"/>
    </xf>
    <xf numFmtId="0" fontId="0" fillId="0" borderId="1" xfId="0" applyFont="1" applyBorder="1" applyAlignment="1">
      <alignment horizontal="center" vertical="center" wrapText="1" shrinkToFit="1"/>
    </xf>
    <xf numFmtId="0" fontId="0" fillId="0" borderId="1" xfId="0" applyFont="1" applyBorder="1" applyAlignment="1">
      <alignment horizontal="center" vertical="center" shrinkToFit="1"/>
    </xf>
    <xf numFmtId="0" fontId="26" fillId="0" borderId="12" xfId="0" applyFont="1" applyBorder="1" applyAlignment="1">
      <alignment horizontal="center" vertical="center" wrapText="1" shrinkToFit="1"/>
    </xf>
    <xf numFmtId="0" fontId="26" fillId="0" borderId="13" xfId="0" applyFont="1" applyBorder="1" applyAlignment="1">
      <alignment horizontal="center" vertical="center" wrapText="1" shrinkToFit="1"/>
    </xf>
    <xf numFmtId="0" fontId="26" fillId="0" borderId="18" xfId="0" applyFont="1" applyBorder="1" applyAlignment="1">
      <alignment horizontal="center" vertical="center" shrinkToFit="1"/>
    </xf>
    <xf numFmtId="0" fontId="30" fillId="0" borderId="0" xfId="0" applyFont="1" applyAlignment="1" applyProtection="1">
      <alignment vertical="center" wrapText="1"/>
    </xf>
    <xf numFmtId="0" fontId="16" fillId="0" borderId="0" xfId="0" applyFont="1" applyAlignment="1" applyProtection="1">
      <alignment vertical="center" wrapText="1"/>
    </xf>
    <xf numFmtId="0" fontId="16" fillId="0" borderId="0" xfId="0" applyFont="1" applyAlignment="1" applyProtection="1">
      <alignment vertical="center"/>
    </xf>
    <xf numFmtId="0" fontId="0" fillId="2" borderId="0" xfId="0" applyFont="1" applyFill="1" applyBorder="1" applyAlignment="1" applyProtection="1">
      <alignment vertical="center"/>
    </xf>
    <xf numFmtId="0" fontId="0" fillId="2" borderId="11" xfId="0" applyFont="1" applyFill="1" applyBorder="1" applyAlignment="1" applyProtection="1">
      <alignment vertical="center" shrinkToFit="1"/>
    </xf>
    <xf numFmtId="0" fontId="0" fillId="2" borderId="0" xfId="0" applyFont="1" applyFill="1" applyBorder="1" applyAlignment="1" applyProtection="1">
      <alignment vertical="center" shrinkToFit="1"/>
    </xf>
    <xf numFmtId="0" fontId="0" fillId="2" borderId="4" xfId="0" applyFont="1" applyFill="1" applyBorder="1" applyAlignment="1" applyProtection="1">
      <alignment horizontal="left" vertical="center" shrinkToFit="1"/>
    </xf>
    <xf numFmtId="0" fontId="0" fillId="0" borderId="0" xfId="0" applyFont="1" applyFill="1" applyAlignment="1" applyProtection="1">
      <alignment horizontal="right"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left" vertical="center" shrinkToFit="1"/>
    </xf>
    <xf numFmtId="0" fontId="0" fillId="0" borderId="0" xfId="0" applyFont="1" applyFill="1" applyAlignment="1" applyProtection="1">
      <alignment horizontal="center" vertical="center" shrinkToFit="1"/>
    </xf>
    <xf numFmtId="0" fontId="16" fillId="0" borderId="0" xfId="0" applyFont="1" applyFill="1" applyAlignment="1" applyProtection="1">
      <alignment horizontal="center" vertical="center" shrinkToFit="1"/>
    </xf>
    <xf numFmtId="0" fontId="0" fillId="0" borderId="0" xfId="0" applyFont="1" applyFill="1" applyAlignment="1" applyProtection="1">
      <alignment vertical="center" shrinkToFit="1"/>
    </xf>
    <xf numFmtId="0" fontId="0" fillId="0" borderId="0" xfId="0" applyFont="1" applyFill="1" applyAlignment="1" applyProtection="1">
      <alignment horizontal="left" vertical="center"/>
    </xf>
    <xf numFmtId="38" fontId="35" fillId="2" borderId="0" xfId="2" applyFont="1" applyFill="1" applyBorder="1" applyAlignment="1">
      <alignment vertical="center"/>
    </xf>
    <xf numFmtId="38" fontId="35" fillId="2" borderId="11" xfId="2" applyFont="1" applyFill="1" applyBorder="1" applyAlignment="1">
      <alignment vertical="center"/>
    </xf>
    <xf numFmtId="58" fontId="41" fillId="0" borderId="41" xfId="3" applyNumberFormat="1" applyFont="1" applyFill="1" applyBorder="1" applyAlignment="1" applyProtection="1">
      <alignment horizontal="center" vertical="center" wrapText="1"/>
      <protection locked="0"/>
    </xf>
    <xf numFmtId="58" fontId="41" fillId="0" borderId="42" xfId="3" applyNumberFormat="1" applyFont="1" applyFill="1" applyBorder="1" applyAlignment="1" applyProtection="1">
      <alignment horizontal="center" vertical="center"/>
      <protection locked="0"/>
    </xf>
    <xf numFmtId="58" fontId="41" fillId="0" borderId="20" xfId="3" applyNumberFormat="1" applyFont="1" applyFill="1" applyBorder="1" applyAlignment="1" applyProtection="1">
      <alignment horizontal="center" vertical="center" wrapText="1"/>
      <protection locked="0"/>
    </xf>
    <xf numFmtId="58" fontId="41" fillId="0" borderId="21" xfId="3" applyNumberFormat="1" applyFont="1" applyFill="1" applyBorder="1" applyAlignment="1" applyProtection="1">
      <alignment horizontal="center" vertical="center"/>
      <protection locked="0"/>
    </xf>
    <xf numFmtId="180" fontId="26" fillId="2" borderId="41" xfId="3" applyNumberFormat="1" applyFont="1" applyFill="1" applyBorder="1" applyAlignment="1">
      <alignment horizontal="center" vertical="center" wrapText="1"/>
    </xf>
    <xf numFmtId="181" fontId="26" fillId="2" borderId="40" xfId="3" applyNumberFormat="1" applyFont="1" applyFill="1" applyBorder="1" applyAlignment="1" applyProtection="1">
      <alignment horizontal="center" vertical="center"/>
    </xf>
    <xf numFmtId="181" fontId="26" fillId="2" borderId="41" xfId="3" applyNumberFormat="1" applyFont="1" applyFill="1" applyBorder="1" applyAlignment="1" applyProtection="1">
      <alignment horizontal="center" vertical="center"/>
    </xf>
    <xf numFmtId="58" fontId="41" fillId="0" borderId="21" xfId="3" applyNumberFormat="1" applyFont="1" applyFill="1" applyBorder="1" applyAlignment="1" applyProtection="1">
      <alignment horizontal="center" vertical="center" wrapText="1"/>
      <protection locked="0"/>
    </xf>
    <xf numFmtId="180" fontId="26" fillId="2" borderId="20" xfId="3" applyNumberFormat="1" applyFont="1" applyFill="1" applyBorder="1" applyAlignment="1">
      <alignment horizontal="center" vertical="center" wrapText="1"/>
    </xf>
    <xf numFmtId="181" fontId="26" fillId="2" borderId="19" xfId="3" applyNumberFormat="1" applyFont="1" applyFill="1" applyBorder="1" applyAlignment="1" applyProtection="1">
      <alignment horizontal="center" vertical="center"/>
    </xf>
    <xf numFmtId="181" fontId="26" fillId="2" borderId="20" xfId="3" applyNumberFormat="1" applyFont="1" applyFill="1" applyBorder="1" applyAlignment="1" applyProtection="1">
      <alignment horizontal="center" vertical="center"/>
    </xf>
    <xf numFmtId="0" fontId="26" fillId="0" borderId="5" xfId="3" applyFont="1" applyFill="1" applyBorder="1" applyAlignment="1">
      <alignment horizontal="left" vertical="center" wrapText="1"/>
    </xf>
    <xf numFmtId="0" fontId="26" fillId="0" borderId="6" xfId="3" applyFont="1" applyFill="1" applyBorder="1" applyAlignment="1">
      <alignment horizontal="left" vertical="center" wrapText="1"/>
    </xf>
    <xf numFmtId="0" fontId="26" fillId="0" borderId="14" xfId="3" applyFont="1" applyFill="1" applyBorder="1" applyAlignment="1">
      <alignment horizontal="left" vertical="center" wrapText="1"/>
    </xf>
    <xf numFmtId="0" fontId="0" fillId="0" borderId="7" xfId="0" applyFont="1" applyFill="1" applyBorder="1" applyAlignment="1">
      <alignment vertical="center"/>
    </xf>
    <xf numFmtId="0" fontId="0" fillId="0" borderId="3" xfId="0" applyFont="1" applyFill="1" applyBorder="1" applyAlignment="1">
      <alignment vertical="center"/>
    </xf>
    <xf numFmtId="0" fontId="37" fillId="0" borderId="0" xfId="0" applyFont="1" applyFill="1" applyBorder="1" applyAlignment="1">
      <alignment horizontal="center" vertical="center"/>
    </xf>
    <xf numFmtId="0" fontId="0" fillId="2" borderId="8" xfId="0" applyFont="1" applyFill="1" applyBorder="1" applyAlignment="1">
      <alignment vertical="center" shrinkToFit="1"/>
    </xf>
    <xf numFmtId="0" fontId="0" fillId="2" borderId="2" xfId="0" applyFont="1" applyFill="1" applyBorder="1" applyAlignment="1">
      <alignment vertical="center" shrinkToFit="1"/>
    </xf>
    <xf numFmtId="38" fontId="35" fillId="2" borderId="4" xfId="2" applyFont="1" applyFill="1" applyBorder="1" applyAlignment="1">
      <alignment vertical="center"/>
    </xf>
    <xf numFmtId="0" fontId="0" fillId="2" borderId="8" xfId="0" applyFont="1" applyFill="1" applyBorder="1" applyAlignment="1">
      <alignment horizontal="left" vertical="center" shrinkToFit="1"/>
    </xf>
    <xf numFmtId="0" fontId="0" fillId="2" borderId="2" xfId="0" applyFont="1" applyFill="1" applyBorder="1" applyAlignment="1">
      <alignment horizontal="left" vertical="center" shrinkToFit="1"/>
    </xf>
    <xf numFmtId="0" fontId="0" fillId="0" borderId="0" xfId="0" applyFont="1" applyFill="1" applyAlignment="1" applyProtection="1">
      <alignment vertical="center"/>
    </xf>
    <xf numFmtId="0" fontId="0" fillId="0" borderId="0" xfId="0" applyFont="1" applyFill="1" applyBorder="1" applyAlignment="1">
      <alignment horizontal="left" vertical="center" wrapText="1"/>
    </xf>
    <xf numFmtId="0" fontId="43" fillId="4" borderId="45" xfId="3" quotePrefix="1" applyFont="1" applyFill="1" applyBorder="1" applyAlignment="1" applyProtection="1">
      <alignment horizontal="left" vertical="center" shrinkToFit="1"/>
      <protection locked="0"/>
    </xf>
    <xf numFmtId="0" fontId="43" fillId="4" borderId="108" xfId="3" quotePrefix="1" applyFont="1" applyFill="1" applyBorder="1" applyAlignment="1" applyProtection="1">
      <alignment horizontal="left" vertical="center" shrinkToFit="1"/>
      <protection locked="0"/>
    </xf>
    <xf numFmtId="0" fontId="43" fillId="4" borderId="95" xfId="3" quotePrefix="1" applyFont="1" applyFill="1" applyBorder="1" applyAlignment="1" applyProtection="1">
      <alignment horizontal="left" vertical="center" shrinkToFit="1"/>
      <protection locked="0"/>
    </xf>
    <xf numFmtId="0" fontId="43" fillId="4" borderId="100" xfId="3" quotePrefix="1" applyFont="1" applyFill="1" applyBorder="1" applyAlignment="1" applyProtection="1">
      <alignment horizontal="left" vertical="center" shrinkToFit="1"/>
      <protection locked="0"/>
    </xf>
    <xf numFmtId="0" fontId="43" fillId="0" borderId="70" xfId="3" applyFont="1" applyFill="1" applyBorder="1" applyAlignment="1" applyProtection="1">
      <alignment vertical="center" wrapText="1" shrinkToFit="1"/>
    </xf>
    <xf numFmtId="0" fontId="43" fillId="0" borderId="70" xfId="3" applyFont="1" applyFill="1" applyBorder="1" applyAlignment="1" applyProtection="1">
      <alignment vertical="center" shrinkToFit="1"/>
    </xf>
    <xf numFmtId="38" fontId="43" fillId="0" borderId="55" xfId="4" applyFont="1" applyFill="1" applyBorder="1" applyAlignment="1">
      <alignment horizontal="center" vertical="center"/>
    </xf>
    <xf numFmtId="38" fontId="43" fillId="0" borderId="56" xfId="4" applyFont="1" applyFill="1" applyBorder="1" applyAlignment="1">
      <alignment horizontal="center" vertical="center"/>
    </xf>
    <xf numFmtId="38" fontId="43" fillId="0" borderId="57" xfId="4" applyFont="1" applyFill="1" applyBorder="1" applyAlignment="1">
      <alignment horizontal="center" vertical="center"/>
    </xf>
    <xf numFmtId="38" fontId="43" fillId="0" borderId="24" xfId="4" applyFont="1" applyFill="1" applyBorder="1" applyAlignment="1">
      <alignment horizontal="center" vertical="center"/>
    </xf>
    <xf numFmtId="38" fontId="43" fillId="0" borderId="28" xfId="4" applyFont="1" applyFill="1" applyBorder="1" applyAlignment="1">
      <alignment horizontal="center" vertical="center"/>
    </xf>
    <xf numFmtId="38" fontId="43" fillId="0" borderId="25" xfId="4" applyFont="1" applyFill="1" applyBorder="1" applyAlignment="1">
      <alignment horizontal="center" vertical="center"/>
    </xf>
    <xf numFmtId="38" fontId="43" fillId="0" borderId="116" xfId="4" applyFont="1" applyFill="1" applyBorder="1" applyAlignment="1">
      <alignment horizontal="center" vertical="center"/>
    </xf>
    <xf numFmtId="38" fontId="43" fillId="0" borderId="117" xfId="4" applyFont="1" applyFill="1" applyBorder="1" applyAlignment="1">
      <alignment horizontal="center" vertical="center"/>
    </xf>
    <xf numFmtId="38" fontId="43" fillId="0" borderId="118" xfId="4" applyFont="1" applyFill="1" applyBorder="1" applyAlignment="1">
      <alignment horizontal="center" vertical="center"/>
    </xf>
    <xf numFmtId="0" fontId="43" fillId="4" borderId="95" xfId="3" quotePrefix="1" applyFont="1" applyFill="1" applyBorder="1" applyAlignment="1" applyProtection="1">
      <alignment vertical="center" shrinkToFit="1"/>
      <protection locked="0"/>
    </xf>
    <xf numFmtId="0" fontId="43" fillId="4" borderId="100" xfId="3" quotePrefix="1" applyFont="1" applyFill="1" applyBorder="1" applyAlignment="1" applyProtection="1">
      <alignment vertical="center" shrinkToFit="1"/>
      <protection locked="0"/>
    </xf>
    <xf numFmtId="0" fontId="43" fillId="0" borderId="51" xfId="3" applyFont="1" applyFill="1" applyBorder="1" applyAlignment="1">
      <alignment horizontal="center" vertical="center"/>
    </xf>
    <xf numFmtId="0" fontId="43" fillId="0" borderId="119" xfId="3" applyFont="1" applyFill="1" applyBorder="1" applyAlignment="1">
      <alignment horizontal="center" vertical="center"/>
    </xf>
    <xf numFmtId="0" fontId="43" fillId="0" borderId="0" xfId="3" applyFont="1" applyFill="1" applyAlignment="1">
      <alignment horizontal="center" vertical="center" shrinkToFit="1"/>
    </xf>
    <xf numFmtId="0" fontId="66" fillId="2" borderId="0" xfId="3" applyFont="1" applyFill="1" applyAlignment="1" applyProtection="1">
      <alignment horizontal="left" vertical="center" shrinkToFit="1"/>
    </xf>
    <xf numFmtId="0" fontId="0" fillId="0" borderId="0" xfId="0" applyFont="1" applyFill="1" applyAlignment="1">
      <alignment horizontal="center" vertical="center" shrinkToFit="1"/>
    </xf>
    <xf numFmtId="0" fontId="43" fillId="0" borderId="10" xfId="3" applyFont="1" applyFill="1" applyBorder="1" applyAlignment="1">
      <alignment horizontal="center" vertical="center"/>
    </xf>
    <xf numFmtId="0" fontId="43" fillId="0" borderId="11" xfId="3" applyFont="1" applyFill="1" applyBorder="1" applyAlignment="1">
      <alignment horizontal="center" vertical="center"/>
    </xf>
    <xf numFmtId="0" fontId="43" fillId="0" borderId="14" xfId="3" applyFont="1" applyFill="1" applyBorder="1" applyAlignment="1">
      <alignment horizontal="center" vertical="center"/>
    </xf>
    <xf numFmtId="0" fontId="43" fillId="0" borderId="67" xfId="3" applyFont="1" applyFill="1" applyBorder="1" applyAlignment="1" applyProtection="1">
      <alignment horizontal="left" vertical="center"/>
      <protection locked="0"/>
    </xf>
    <xf numFmtId="0" fontId="43" fillId="0" borderId="96" xfId="3" applyFont="1" applyFill="1" applyBorder="1" applyAlignment="1" applyProtection="1">
      <alignment horizontal="left" vertical="center"/>
      <protection locked="0"/>
    </xf>
    <xf numFmtId="0" fontId="43" fillId="0" borderId="68" xfId="3" applyFont="1" applyFill="1" applyBorder="1" applyAlignment="1" applyProtection="1">
      <alignment horizontal="left" vertical="center"/>
      <protection locked="0"/>
    </xf>
    <xf numFmtId="0" fontId="43" fillId="0" borderId="70" xfId="3" applyFont="1" applyFill="1" applyBorder="1" applyAlignment="1">
      <alignment horizontal="center" vertical="center" textRotation="255" wrapText="1"/>
    </xf>
    <xf numFmtId="0" fontId="43" fillId="0" borderId="51" xfId="3" applyFont="1" applyFill="1" applyBorder="1" applyAlignment="1">
      <alignment horizontal="center" vertical="center" textRotation="255" wrapText="1"/>
    </xf>
    <xf numFmtId="0" fontId="43" fillId="0" borderId="111" xfId="3" applyFont="1" applyFill="1" applyBorder="1" applyAlignment="1">
      <alignment horizontal="center" vertical="center" textRotation="255" wrapText="1"/>
    </xf>
    <xf numFmtId="0" fontId="76" fillId="2" borderId="0" xfId="0" applyFont="1" applyFill="1" applyAlignment="1">
      <alignment horizontal="left" vertical="center" shrinkToFit="1"/>
    </xf>
    <xf numFmtId="0" fontId="45" fillId="0" borderId="0" xfId="3" applyFont="1" applyFill="1" applyBorder="1" applyAlignment="1">
      <alignment horizontal="center" vertical="center"/>
    </xf>
    <xf numFmtId="0" fontId="43" fillId="0" borderId="46" xfId="3" applyFont="1" applyFill="1" applyBorder="1" applyAlignment="1">
      <alignment horizontal="center" vertical="center" textRotation="255"/>
    </xf>
    <xf numFmtId="0" fontId="43" fillId="0" borderId="50" xfId="3" applyFont="1" applyFill="1" applyBorder="1" applyAlignment="1">
      <alignment horizontal="center" vertical="center" textRotation="255"/>
    </xf>
    <xf numFmtId="0" fontId="43" fillId="0" borderId="59" xfId="3" applyFont="1" applyFill="1" applyBorder="1" applyAlignment="1">
      <alignment horizontal="center" vertical="center" textRotation="255"/>
    </xf>
    <xf numFmtId="0" fontId="43" fillId="0" borderId="40" xfId="3" applyFont="1" applyFill="1" applyBorder="1" applyAlignment="1">
      <alignment horizontal="center" vertical="center" wrapText="1"/>
    </xf>
    <xf numFmtId="0" fontId="43" fillId="0" borderId="41" xfId="3" applyFont="1" applyFill="1" applyBorder="1" applyAlignment="1">
      <alignment horizontal="center" vertical="center" wrapText="1"/>
    </xf>
    <xf numFmtId="0" fontId="43" fillId="0" borderId="12" xfId="3" applyFont="1" applyFill="1" applyBorder="1" applyAlignment="1">
      <alignment horizontal="center" vertical="center" wrapText="1"/>
    </xf>
    <xf numFmtId="0" fontId="43" fillId="0" borderId="18" xfId="3" applyFont="1" applyFill="1" applyBorder="1" applyAlignment="1">
      <alignment horizontal="center" vertical="center" wrapText="1"/>
    </xf>
    <xf numFmtId="0" fontId="43" fillId="0" borderId="58" xfId="3" applyFont="1" applyFill="1" applyBorder="1" applyAlignment="1">
      <alignment horizontal="center" vertical="center"/>
    </xf>
    <xf numFmtId="0" fontId="43" fillId="0" borderId="107" xfId="3" applyFont="1" applyFill="1" applyBorder="1" applyAlignment="1">
      <alignment horizontal="center" vertical="center"/>
    </xf>
    <xf numFmtId="38" fontId="43" fillId="0" borderId="26" xfId="4" applyFont="1" applyFill="1" applyBorder="1" applyAlignment="1">
      <alignment horizontal="center" vertical="center"/>
    </xf>
    <xf numFmtId="38" fontId="43" fillId="0" borderId="29" xfId="4" applyFont="1" applyFill="1" applyBorder="1" applyAlignment="1">
      <alignment horizontal="center" vertical="center"/>
    </xf>
    <xf numFmtId="38" fontId="43" fillId="0" borderId="27" xfId="4" applyFont="1" applyFill="1" applyBorder="1" applyAlignment="1">
      <alignment horizontal="center" vertical="center"/>
    </xf>
    <xf numFmtId="0" fontId="43" fillId="0" borderId="7" xfId="3" applyFont="1" applyFill="1" applyBorder="1" applyAlignment="1">
      <alignment horizontal="center" vertical="center" wrapText="1"/>
    </xf>
    <xf numFmtId="0" fontId="43" fillId="0" borderId="4" xfId="3" applyFont="1" applyFill="1" applyBorder="1" applyAlignment="1">
      <alignment horizontal="center" vertical="center" wrapText="1"/>
    </xf>
    <xf numFmtId="0" fontId="43" fillId="0" borderId="10" xfId="3" applyFont="1" applyFill="1" applyBorder="1" applyAlignment="1">
      <alignment horizontal="center" vertical="center" wrapText="1"/>
    </xf>
    <xf numFmtId="0" fontId="43" fillId="0" borderId="11" xfId="3" applyFont="1" applyFill="1" applyBorder="1" applyAlignment="1">
      <alignment horizontal="center" vertical="center" wrapText="1"/>
    </xf>
    <xf numFmtId="0" fontId="43" fillId="0" borderId="94" xfId="3" applyFont="1" applyFill="1" applyBorder="1" applyAlignment="1">
      <alignment horizontal="center" vertical="center"/>
    </xf>
    <xf numFmtId="0" fontId="43" fillId="0" borderId="101" xfId="3" applyFont="1" applyFill="1" applyBorder="1" applyAlignment="1">
      <alignment horizontal="center" vertical="center"/>
    </xf>
    <xf numFmtId="0" fontId="46" fillId="0" borderId="11" xfId="3" applyFont="1" applyFill="1" applyBorder="1" applyAlignment="1">
      <alignment horizontal="center" vertical="center"/>
    </xf>
    <xf numFmtId="0" fontId="47" fillId="0" borderId="12" xfId="3" applyFont="1" applyFill="1" applyBorder="1" applyAlignment="1">
      <alignment horizontal="center" vertical="center" wrapText="1"/>
    </xf>
    <xf numFmtId="0" fontId="47" fillId="0" borderId="18" xfId="3" applyFont="1" applyFill="1" applyBorder="1" applyAlignment="1">
      <alignment horizontal="center" vertical="center" wrapText="1"/>
    </xf>
    <xf numFmtId="0" fontId="43" fillId="0" borderId="42" xfId="3" applyFont="1" applyFill="1" applyBorder="1" applyAlignment="1">
      <alignment horizontal="center" vertical="center" wrapText="1"/>
    </xf>
    <xf numFmtId="0" fontId="43" fillId="0" borderId="23" xfId="3" applyFont="1" applyFill="1" applyBorder="1" applyAlignment="1">
      <alignment horizontal="center" vertical="center" wrapText="1"/>
    </xf>
    <xf numFmtId="0" fontId="43" fillId="0" borderId="72" xfId="3" applyFont="1" applyFill="1" applyBorder="1" applyAlignment="1">
      <alignment vertical="center" wrapText="1"/>
    </xf>
    <xf numFmtId="0" fontId="43" fillId="0" borderId="73" xfId="3" applyFont="1" applyFill="1" applyBorder="1" applyAlignment="1">
      <alignment vertical="center" wrapText="1"/>
    </xf>
    <xf numFmtId="0" fontId="43" fillId="0" borderId="109" xfId="3" applyFont="1" applyFill="1" applyBorder="1" applyAlignment="1">
      <alignment vertical="center" wrapText="1"/>
    </xf>
    <xf numFmtId="0" fontId="0" fillId="0" borderId="4" xfId="3" quotePrefix="1" applyFont="1" applyFill="1" applyBorder="1" applyAlignment="1">
      <alignment horizontal="center" vertical="center"/>
    </xf>
    <xf numFmtId="182" fontId="43" fillId="2" borderId="10" xfId="2" applyNumberFormat="1" applyFont="1" applyFill="1" applyBorder="1" applyAlignment="1" applyProtection="1">
      <alignment horizontal="center" vertical="center"/>
    </xf>
    <xf numFmtId="182" fontId="43" fillId="2" borderId="11" xfId="2" applyNumberFormat="1" applyFont="1" applyFill="1" applyBorder="1" applyAlignment="1" applyProtection="1">
      <alignment horizontal="center" vertical="center"/>
    </xf>
    <xf numFmtId="182" fontId="43" fillId="2" borderId="14" xfId="2" applyNumberFormat="1" applyFont="1" applyFill="1" applyBorder="1" applyAlignment="1" applyProtection="1">
      <alignment horizontal="center" vertical="center"/>
    </xf>
    <xf numFmtId="38" fontId="43" fillId="0" borderId="7" xfId="2" quotePrefix="1" applyFont="1" applyFill="1" applyBorder="1" applyAlignment="1" applyProtection="1">
      <alignment horizontal="left" vertical="center"/>
    </xf>
    <xf numFmtId="38" fontId="43" fillId="0" borderId="4" xfId="2" applyFont="1" applyFill="1" applyBorder="1" applyAlignment="1" applyProtection="1">
      <alignment horizontal="left" vertical="center"/>
    </xf>
    <xf numFmtId="0" fontId="43" fillId="0" borderId="60" xfId="3" applyFont="1" applyFill="1" applyBorder="1" applyAlignment="1">
      <alignment vertical="center"/>
    </xf>
    <xf numFmtId="0" fontId="43" fillId="0" borderId="61" xfId="3" applyFont="1" applyFill="1" applyBorder="1" applyAlignment="1">
      <alignment vertical="center"/>
    </xf>
    <xf numFmtId="0" fontId="43" fillId="0" borderId="66" xfId="3" applyFont="1" applyFill="1" applyBorder="1" applyAlignment="1">
      <alignment horizontal="center" vertical="center" textRotation="255"/>
    </xf>
    <xf numFmtId="0" fontId="43" fillId="0" borderId="58" xfId="3" applyFont="1" applyFill="1" applyBorder="1" applyAlignment="1" applyProtection="1">
      <alignment horizontal="center" vertical="center"/>
    </xf>
    <xf numFmtId="0" fontId="43" fillId="0" borderId="107" xfId="3" applyFont="1" applyFill="1" applyBorder="1" applyAlignment="1" applyProtection="1">
      <alignment horizontal="center" vertical="center"/>
    </xf>
    <xf numFmtId="0" fontId="43" fillId="0" borderId="20" xfId="3" applyFont="1" applyBorder="1" applyAlignment="1">
      <alignment horizontal="left" vertical="center" wrapText="1"/>
    </xf>
    <xf numFmtId="0" fontId="43" fillId="0" borderId="21" xfId="3" applyFont="1" applyBorder="1" applyAlignment="1">
      <alignment horizontal="left" vertical="center" wrapText="1"/>
    </xf>
    <xf numFmtId="38" fontId="43" fillId="0" borderId="55" xfId="4" applyFont="1" applyFill="1" applyBorder="1" applyAlignment="1">
      <alignment horizontal="center" vertical="center" shrinkToFit="1"/>
    </xf>
    <xf numFmtId="38" fontId="43" fillId="0" borderId="56" xfId="4" applyFont="1" applyFill="1" applyBorder="1" applyAlignment="1">
      <alignment horizontal="center" vertical="center" shrinkToFit="1"/>
    </xf>
    <xf numFmtId="38" fontId="43" fillId="0" borderId="57" xfId="4" applyFont="1" applyFill="1" applyBorder="1" applyAlignment="1">
      <alignment horizontal="center" vertical="center" shrinkToFit="1"/>
    </xf>
    <xf numFmtId="38" fontId="43" fillId="0" borderId="24" xfId="4" applyFont="1" applyFill="1" applyBorder="1" applyAlignment="1">
      <alignment horizontal="center" vertical="center" shrinkToFit="1"/>
    </xf>
    <xf numFmtId="38" fontId="43" fillId="0" borderId="28" xfId="4" applyFont="1" applyFill="1" applyBorder="1" applyAlignment="1">
      <alignment horizontal="center" vertical="center" shrinkToFit="1"/>
    </xf>
    <xf numFmtId="38" fontId="43" fillId="0" borderId="25" xfId="4" applyFont="1" applyFill="1" applyBorder="1" applyAlignment="1">
      <alignment horizontal="center" vertical="center" shrinkToFit="1"/>
    </xf>
    <xf numFmtId="0" fontId="43" fillId="0" borderId="7" xfId="3" applyFont="1" applyFill="1" applyBorder="1" applyAlignment="1">
      <alignment horizontal="center" vertical="center"/>
    </xf>
    <xf numFmtId="0" fontId="43" fillId="0" borderId="4" xfId="3" applyFont="1" applyFill="1" applyBorder="1" applyAlignment="1">
      <alignment horizontal="center" vertical="center"/>
    </xf>
    <xf numFmtId="0" fontId="43" fillId="0" borderId="5" xfId="3" applyFont="1" applyFill="1" applyBorder="1" applyAlignment="1">
      <alignment horizontal="center" vertical="center"/>
    </xf>
    <xf numFmtId="0" fontId="26" fillId="0" borderId="3" xfId="3" applyFont="1" applyBorder="1" applyAlignment="1">
      <alignment horizontal="center" vertical="center"/>
    </xf>
    <xf numFmtId="0" fontId="28" fillId="0" borderId="0" xfId="3" applyFont="1" applyAlignment="1">
      <alignment horizontal="center" vertical="center" wrapText="1"/>
    </xf>
    <xf numFmtId="0" fontId="43" fillId="0" borderId="47" xfId="3" applyFont="1" applyFill="1" applyBorder="1" applyAlignment="1" applyProtection="1">
      <alignment vertical="center" wrapText="1" shrinkToFit="1"/>
    </xf>
    <xf numFmtId="0" fontId="43" fillId="0" borderId="47" xfId="3" applyFont="1" applyFill="1" applyBorder="1" applyAlignment="1" applyProtection="1">
      <alignment vertical="center" shrinkToFit="1"/>
    </xf>
    <xf numFmtId="0" fontId="0" fillId="0" borderId="4" xfId="0" applyFont="1" applyFill="1" applyBorder="1" applyAlignment="1" applyProtection="1">
      <alignment vertical="center"/>
    </xf>
    <xf numFmtId="0" fontId="0" fillId="0" borderId="5" xfId="0" applyFont="1" applyFill="1" applyBorder="1" applyAlignment="1" applyProtection="1">
      <alignment vertical="center"/>
    </xf>
    <xf numFmtId="0" fontId="0" fillId="2" borderId="8" xfId="0" applyFont="1" applyFill="1" applyBorder="1" applyAlignment="1" applyProtection="1">
      <alignment horizontal="center" vertical="center" shrinkToFit="1"/>
    </xf>
    <xf numFmtId="0" fontId="0" fillId="2" borderId="8" xfId="0" applyFont="1" applyFill="1" applyBorder="1" applyAlignment="1" applyProtection="1">
      <alignment vertical="center"/>
    </xf>
    <xf numFmtId="0" fontId="0" fillId="2" borderId="2" xfId="0" applyFont="1" applyFill="1" applyBorder="1" applyAlignment="1" applyProtection="1">
      <alignment vertical="center"/>
    </xf>
    <xf numFmtId="0" fontId="29" fillId="0" borderId="0" xfId="0" applyFont="1" applyFill="1" applyBorder="1" applyAlignment="1">
      <alignment vertical="center" wrapText="1"/>
    </xf>
    <xf numFmtId="0" fontId="29" fillId="0" borderId="4" xfId="0" applyFont="1" applyFill="1" applyBorder="1" applyAlignment="1">
      <alignment vertical="center" wrapText="1"/>
    </xf>
    <xf numFmtId="0" fontId="45" fillId="0" borderId="0" xfId="0" applyFont="1" applyFill="1" applyBorder="1" applyAlignment="1">
      <alignment horizontal="center" vertical="center"/>
    </xf>
    <xf numFmtId="0" fontId="47" fillId="4" borderId="0" xfId="0" applyFont="1" applyFill="1" applyBorder="1" applyAlignment="1" applyProtection="1">
      <alignment vertical="top" wrapText="1"/>
      <protection locked="0"/>
    </xf>
    <xf numFmtId="0" fontId="22" fillId="4" borderId="0" xfId="0" applyFont="1" applyFill="1" applyBorder="1" applyAlignment="1" applyProtection="1">
      <alignment vertical="top" wrapText="1"/>
      <protection locked="0"/>
    </xf>
    <xf numFmtId="0" fontId="22" fillId="4" borderId="6" xfId="0" applyFont="1" applyFill="1" applyBorder="1" applyAlignment="1" applyProtection="1">
      <alignment vertical="top" wrapText="1"/>
      <protection locked="0"/>
    </xf>
    <xf numFmtId="0" fontId="0" fillId="2" borderId="6" xfId="0" applyFont="1" applyFill="1" applyBorder="1" applyAlignment="1" applyProtection="1">
      <alignment vertical="center" shrinkToFit="1"/>
    </xf>
    <xf numFmtId="0" fontId="0" fillId="4" borderId="0" xfId="0" applyFont="1" applyFill="1" applyBorder="1" applyAlignment="1" applyProtection="1">
      <alignment vertical="center" shrinkToFit="1"/>
    </xf>
    <xf numFmtId="0" fontId="0" fillId="4" borderId="6" xfId="0" applyFont="1" applyFill="1" applyBorder="1" applyAlignment="1" applyProtection="1">
      <alignment vertical="center" shrinkToFit="1"/>
    </xf>
    <xf numFmtId="0" fontId="0" fillId="0" borderId="12" xfId="0" quotePrefix="1" applyFont="1" applyFill="1" applyBorder="1" applyAlignment="1">
      <alignment horizontal="center" vertical="center"/>
    </xf>
    <xf numFmtId="0" fontId="0" fillId="0" borderId="13" xfId="0" quotePrefix="1" applyFont="1" applyFill="1" applyBorder="1" applyAlignment="1">
      <alignment horizontal="center" vertical="center"/>
    </xf>
    <xf numFmtId="0" fontId="0" fillId="0" borderId="18" xfId="0" quotePrefix="1" applyFont="1" applyFill="1" applyBorder="1" applyAlignment="1">
      <alignment horizontal="center" vertical="center"/>
    </xf>
    <xf numFmtId="0" fontId="43" fillId="0" borderId="7" xfId="0" applyFont="1" applyFill="1" applyBorder="1" applyAlignment="1">
      <alignment vertical="center"/>
    </xf>
    <xf numFmtId="0" fontId="43" fillId="0" borderId="5" xfId="0" applyFont="1" applyFill="1" applyBorder="1" applyAlignment="1">
      <alignment vertical="center"/>
    </xf>
    <xf numFmtId="0" fontId="43" fillId="0" borderId="3" xfId="0" applyFont="1" applyFill="1" applyBorder="1" applyAlignment="1">
      <alignment vertical="center"/>
    </xf>
    <xf numFmtId="0" fontId="43" fillId="0" borderId="6" xfId="0" applyFont="1" applyFill="1" applyBorder="1" applyAlignment="1">
      <alignment vertical="center"/>
    </xf>
    <xf numFmtId="0" fontId="43" fillId="0" borderId="10" xfId="0" applyFont="1" applyFill="1" applyBorder="1" applyAlignment="1">
      <alignment vertical="center"/>
    </xf>
    <xf numFmtId="0" fontId="43" fillId="0" borderId="14" xfId="0" applyFont="1" applyFill="1" applyBorder="1" applyAlignment="1">
      <alignment vertical="center"/>
    </xf>
    <xf numFmtId="0" fontId="47" fillId="4" borderId="11" xfId="0" applyFont="1" applyFill="1" applyBorder="1" applyAlignment="1" applyProtection="1">
      <alignment vertical="top" wrapText="1"/>
      <protection locked="0"/>
    </xf>
    <xf numFmtId="0" fontId="47" fillId="4" borderId="14" xfId="0" applyFont="1" applyFill="1" applyBorder="1" applyAlignment="1" applyProtection="1">
      <alignment vertical="top" wrapText="1"/>
      <protection locked="0"/>
    </xf>
    <xf numFmtId="0" fontId="42" fillId="2" borderId="0" xfId="0" applyFont="1" applyFill="1" applyBorder="1" applyAlignment="1">
      <alignment vertical="top" wrapText="1"/>
    </xf>
    <xf numFmtId="0" fontId="0" fillId="0" borderId="9" xfId="0" applyFont="1" applyFill="1" applyBorder="1" applyAlignment="1">
      <alignment horizontal="left" vertical="center"/>
    </xf>
    <xf numFmtId="0" fontId="0" fillId="0" borderId="8" xfId="0" applyFont="1" applyFill="1" applyBorder="1" applyAlignment="1">
      <alignment horizontal="left" vertical="center"/>
    </xf>
    <xf numFmtId="0" fontId="0" fillId="0" borderId="2" xfId="0" applyFont="1" applyFill="1" applyBorder="1" applyAlignment="1">
      <alignment horizontal="left" vertical="center"/>
    </xf>
    <xf numFmtId="0" fontId="0" fillId="0" borderId="0" xfId="0" applyFont="1" applyAlignment="1">
      <alignment vertical="center" wrapText="1"/>
    </xf>
    <xf numFmtId="0" fontId="35" fillId="0" borderId="0" xfId="0" applyFont="1" applyAlignment="1">
      <alignment vertical="center"/>
    </xf>
    <xf numFmtId="0" fontId="0" fillId="0" borderId="0" xfId="0" applyFont="1" applyAlignment="1">
      <alignment vertical="center"/>
    </xf>
    <xf numFmtId="0" fontId="0" fillId="0" borderId="0" xfId="0" applyFont="1" applyAlignment="1">
      <alignment horizontal="center" vertical="center"/>
    </xf>
    <xf numFmtId="0" fontId="0" fillId="2" borderId="8" xfId="0" applyFont="1" applyFill="1" applyBorder="1" applyAlignment="1" applyProtection="1">
      <alignment vertical="center" shrinkToFit="1"/>
    </xf>
    <xf numFmtId="0" fontId="0" fillId="2" borderId="2" xfId="0" applyFont="1" applyFill="1" applyBorder="1" applyAlignment="1" applyProtection="1">
      <alignment vertical="center" shrinkToFit="1"/>
    </xf>
    <xf numFmtId="0" fontId="0" fillId="0" borderId="9" xfId="0" applyFont="1" applyFill="1" applyBorder="1" applyAlignment="1">
      <alignment vertical="center"/>
    </xf>
    <xf numFmtId="0" fontId="0" fillId="0" borderId="8" xfId="0" applyFont="1" applyFill="1" applyBorder="1" applyAlignment="1">
      <alignment vertical="center"/>
    </xf>
    <xf numFmtId="0" fontId="0" fillId="0" borderId="2" xfId="0" applyFont="1" applyFill="1" applyBorder="1" applyAlignment="1">
      <alignment vertical="center"/>
    </xf>
    <xf numFmtId="0" fontId="43" fillId="2" borderId="8" xfId="0" applyFont="1" applyFill="1" applyBorder="1" applyAlignment="1" applyProtection="1">
      <alignment horizontal="center" vertical="center" shrinkToFit="1"/>
    </xf>
    <xf numFmtId="0" fontId="43" fillId="2" borderId="8" xfId="0" applyFont="1" applyFill="1" applyBorder="1" applyAlignment="1" applyProtection="1">
      <alignment horizontal="center" vertical="center"/>
    </xf>
    <xf numFmtId="0" fontId="43" fillId="2" borderId="2" xfId="0" applyFont="1" applyFill="1" applyBorder="1" applyAlignment="1" applyProtection="1">
      <alignment horizontal="center" vertical="center"/>
    </xf>
    <xf numFmtId="0" fontId="43" fillId="2" borderId="9" xfId="0" applyFont="1" applyFill="1" applyBorder="1" applyAlignment="1" applyProtection="1">
      <alignment horizontal="center" vertical="center" shrinkToFit="1"/>
    </xf>
    <xf numFmtId="0" fontId="43" fillId="2" borderId="9" xfId="0" applyFont="1" applyFill="1" applyBorder="1" applyAlignment="1" applyProtection="1">
      <alignment horizontal="center" vertical="center"/>
    </xf>
    <xf numFmtId="0" fontId="47" fillId="0" borderId="4" xfId="0" applyFont="1" applyFill="1" applyBorder="1" applyAlignment="1">
      <alignment horizontal="left" vertical="top" wrapText="1"/>
    </xf>
    <xf numFmtId="0" fontId="47" fillId="0" borderId="0" xfId="0" applyFont="1" applyFill="1" applyBorder="1" applyAlignment="1">
      <alignment horizontal="left" vertical="top" wrapText="1"/>
    </xf>
    <xf numFmtId="0" fontId="43" fillId="2" borderId="8" xfId="0" applyFont="1" applyFill="1" applyBorder="1" applyAlignment="1" applyProtection="1">
      <alignment vertical="center" shrinkToFit="1"/>
    </xf>
    <xf numFmtId="0" fontId="43" fillId="2" borderId="2" xfId="0" applyFont="1" applyFill="1" applyBorder="1" applyAlignment="1" applyProtection="1">
      <alignment vertical="center" shrinkToFit="1"/>
    </xf>
    <xf numFmtId="0" fontId="35" fillId="0" borderId="9" xfId="0" applyFont="1" applyFill="1" applyBorder="1" applyAlignment="1">
      <alignment horizontal="left" vertical="center"/>
    </xf>
    <xf numFmtId="0" fontId="0" fillId="0" borderId="4" xfId="0" applyFont="1" applyFill="1" applyBorder="1" applyAlignment="1">
      <alignment vertical="center"/>
    </xf>
    <xf numFmtId="0" fontId="0" fillId="0" borderId="5" xfId="0" applyFont="1" applyFill="1" applyBorder="1" applyAlignment="1">
      <alignment vertical="center"/>
    </xf>
    <xf numFmtId="0" fontId="0" fillId="0" borderId="0" xfId="0" applyFont="1" applyFill="1" applyBorder="1" applyAlignment="1">
      <alignment vertical="center"/>
    </xf>
    <xf numFmtId="0" fontId="0" fillId="0" borderId="6" xfId="0" applyFont="1" applyFill="1" applyBorder="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0" fillId="0" borderId="14" xfId="0" applyFont="1" applyFill="1" applyBorder="1" applyAlignment="1">
      <alignment vertical="center"/>
    </xf>
    <xf numFmtId="0" fontId="0" fillId="0" borderId="8" xfId="0" applyFont="1" applyFill="1" applyBorder="1" applyAlignment="1" applyProtection="1">
      <alignment horizontal="center" vertical="center"/>
    </xf>
    <xf numFmtId="0" fontId="0" fillId="0" borderId="2" xfId="0" applyFont="1" applyFill="1" applyBorder="1" applyAlignment="1" applyProtection="1">
      <alignment horizontal="center" vertical="center"/>
    </xf>
    <xf numFmtId="0" fontId="0" fillId="2" borderId="2" xfId="0" applyFont="1" applyFill="1" applyBorder="1" applyAlignment="1" applyProtection="1">
      <alignment horizontal="center" vertical="center" shrinkToFit="1"/>
    </xf>
    <xf numFmtId="0" fontId="0" fillId="0" borderId="4" xfId="0" applyFont="1" applyFill="1" applyBorder="1" applyAlignment="1">
      <alignment vertical="top" wrapText="1"/>
    </xf>
    <xf numFmtId="0" fontId="0" fillId="0" borderId="0" xfId="0" applyFont="1" applyFill="1" applyBorder="1" applyAlignment="1">
      <alignment vertical="top" wrapText="1"/>
    </xf>
    <xf numFmtId="0" fontId="35" fillId="2" borderId="4" xfId="0" applyFont="1" applyFill="1" applyBorder="1" applyAlignment="1" applyProtection="1">
      <alignment horizontal="left" vertical="center" indent="1"/>
    </xf>
    <xf numFmtId="0" fontId="35" fillId="0" borderId="11"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0" fillId="0" borderId="8" xfId="0" applyFont="1" applyFill="1" applyBorder="1" applyAlignment="1" applyProtection="1">
      <alignment horizontal="center" vertical="center" wrapText="1"/>
    </xf>
    <xf numFmtId="0" fontId="0" fillId="0" borderId="2" xfId="0" applyFont="1" applyFill="1" applyBorder="1" applyAlignment="1" applyProtection="1">
      <alignment horizontal="center" vertical="center" wrapText="1"/>
    </xf>
    <xf numFmtId="0" fontId="0" fillId="2" borderId="8" xfId="0" applyFont="1" applyFill="1" applyBorder="1" applyAlignment="1" applyProtection="1">
      <alignment horizontal="left" vertical="center" shrinkToFit="1"/>
    </xf>
    <xf numFmtId="0" fontId="0" fillId="2" borderId="2" xfId="0" applyFont="1" applyFill="1" applyBorder="1" applyAlignment="1" applyProtection="1">
      <alignment horizontal="left" vertical="center" shrinkToFit="1"/>
    </xf>
    <xf numFmtId="0" fontId="42" fillId="0" borderId="0"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0" fillId="2" borderId="8" xfId="0" applyFont="1" applyFill="1" applyBorder="1" applyAlignment="1" applyProtection="1">
      <alignment horizontal="left" vertical="center" wrapText="1"/>
    </xf>
    <xf numFmtId="0" fontId="0" fillId="2" borderId="2" xfId="0" applyFont="1" applyFill="1" applyBorder="1" applyAlignment="1" applyProtection="1">
      <alignment horizontal="left" vertical="center" wrapText="1"/>
    </xf>
    <xf numFmtId="0" fontId="35" fillId="0" borderId="12" xfId="0" applyFont="1" applyFill="1" applyBorder="1" applyAlignment="1">
      <alignment horizontal="center" vertical="center"/>
    </xf>
    <xf numFmtId="0" fontId="35" fillId="0" borderId="13" xfId="0" applyFont="1" applyFill="1" applyBorder="1" applyAlignment="1">
      <alignment horizontal="center" vertical="center"/>
    </xf>
    <xf numFmtId="0" fontId="35" fillId="0" borderId="18" xfId="0" applyFont="1" applyFill="1" applyBorder="1" applyAlignment="1">
      <alignment horizontal="center" vertical="center"/>
    </xf>
    <xf numFmtId="38" fontId="35" fillId="2" borderId="9" xfId="2" applyFont="1" applyFill="1" applyBorder="1" applyAlignment="1">
      <alignment horizontal="right" vertical="center" wrapText="1"/>
    </xf>
    <xf numFmtId="38" fontId="35" fillId="2" borderId="8" xfId="2" applyFont="1" applyFill="1" applyBorder="1" applyAlignment="1">
      <alignment horizontal="right" vertical="center" wrapText="1"/>
    </xf>
    <xf numFmtId="0" fontId="35" fillId="0" borderId="8" xfId="0" applyFont="1" applyFill="1" applyBorder="1" applyAlignment="1">
      <alignment vertical="center" shrinkToFit="1"/>
    </xf>
    <xf numFmtId="0" fontId="0" fillId="0" borderId="1" xfId="0" applyFont="1" applyFill="1" applyBorder="1" applyAlignment="1">
      <alignment vertical="center"/>
    </xf>
    <xf numFmtId="0" fontId="0" fillId="0" borderId="9" xfId="0" quotePrefix="1" applyFont="1" applyFill="1" applyBorder="1" applyAlignment="1">
      <alignment horizontal="center" vertical="center"/>
    </xf>
    <xf numFmtId="0" fontId="0" fillId="0" borderId="2" xfId="0" quotePrefix="1" applyFont="1" applyFill="1" applyBorder="1" applyAlignment="1">
      <alignment horizontal="center" vertical="center"/>
    </xf>
    <xf numFmtId="0" fontId="35"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7"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4" xfId="0" applyFont="1" applyFill="1" applyBorder="1" applyAlignment="1">
      <alignment horizontal="center" vertical="center"/>
    </xf>
    <xf numFmtId="40" fontId="0" fillId="2" borderId="9" xfId="2" applyNumberFormat="1" applyFont="1" applyFill="1" applyBorder="1" applyAlignment="1">
      <alignment horizontal="center" vertical="center"/>
    </xf>
    <xf numFmtId="40" fontId="0" fillId="2" borderId="2" xfId="2" applyNumberFormat="1" applyFont="1" applyFill="1" applyBorder="1" applyAlignment="1">
      <alignment horizontal="center" vertical="center"/>
    </xf>
    <xf numFmtId="0" fontId="35" fillId="0" borderId="1" xfId="0" applyFont="1" applyFill="1" applyBorder="1" applyAlignment="1">
      <alignment horizontal="center" vertical="center" shrinkToFit="1"/>
    </xf>
    <xf numFmtId="178" fontId="0" fillId="2" borderId="9" xfId="2" applyNumberFormat="1" applyFont="1" applyFill="1" applyBorder="1" applyAlignment="1">
      <alignment horizontal="center" vertical="center"/>
    </xf>
    <xf numFmtId="178" fontId="0" fillId="2" borderId="2" xfId="2" applyNumberFormat="1" applyFont="1" applyFill="1" applyBorder="1" applyAlignment="1">
      <alignment horizontal="center" vertical="center"/>
    </xf>
    <xf numFmtId="0" fontId="35" fillId="0" borderId="0" xfId="0" applyFont="1" applyFill="1" applyBorder="1" applyAlignment="1">
      <alignment vertical="center" wrapText="1"/>
    </xf>
    <xf numFmtId="0" fontId="0" fillId="0" borderId="9"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2" xfId="0" applyFont="1" applyFill="1" applyBorder="1" applyAlignment="1">
      <alignment horizontal="center" vertical="center"/>
    </xf>
    <xf numFmtId="0" fontId="38" fillId="2" borderId="9" xfId="0" applyFont="1" applyFill="1" applyBorder="1" applyAlignment="1">
      <alignment horizontal="center" vertical="center" wrapText="1"/>
    </xf>
    <xf numFmtId="0" fontId="38" fillId="2" borderId="2"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4" borderId="9" xfId="0" applyFont="1" applyFill="1" applyBorder="1" applyAlignment="1">
      <alignment horizontal="center" vertical="center"/>
    </xf>
    <xf numFmtId="0" fontId="35" fillId="4" borderId="8" xfId="0" applyFont="1" applyFill="1" applyBorder="1" applyAlignment="1">
      <alignment horizontal="center" vertical="center"/>
    </xf>
    <xf numFmtId="0" fontId="35" fillId="4" borderId="2" xfId="0" applyFont="1" applyFill="1" applyBorder="1" applyAlignment="1">
      <alignment horizontal="center" vertical="center"/>
    </xf>
    <xf numFmtId="0" fontId="35" fillId="2" borderId="9" xfId="0" applyFont="1" applyFill="1" applyBorder="1" applyAlignment="1">
      <alignment horizontal="center" vertical="center" wrapText="1"/>
    </xf>
    <xf numFmtId="0" fontId="35" fillId="2" borderId="8" xfId="0" applyFont="1" applyFill="1" applyBorder="1" applyAlignment="1">
      <alignment horizontal="center" vertical="center" wrapText="1"/>
    </xf>
    <xf numFmtId="0" fontId="35" fillId="2" borderId="2" xfId="0" applyFont="1" applyFill="1" applyBorder="1" applyAlignment="1">
      <alignment horizontal="center" vertical="center" wrapText="1"/>
    </xf>
    <xf numFmtId="178" fontId="35" fillId="2" borderId="9" xfId="2" applyNumberFormat="1" applyFont="1" applyFill="1" applyBorder="1" applyAlignment="1">
      <alignment horizontal="center" vertical="center" shrinkToFit="1"/>
    </xf>
    <xf numFmtId="178" fontId="35" fillId="2" borderId="8" xfId="2" applyNumberFormat="1" applyFont="1" applyFill="1" applyBorder="1" applyAlignment="1">
      <alignment horizontal="center" vertical="center" shrinkToFit="1"/>
    </xf>
    <xf numFmtId="178" fontId="35" fillId="2" borderId="2" xfId="2" applyNumberFormat="1" applyFont="1" applyFill="1" applyBorder="1" applyAlignment="1">
      <alignment horizontal="center" vertical="center" shrinkToFit="1"/>
    </xf>
    <xf numFmtId="0" fontId="0" fillId="4" borderId="3" xfId="0" applyFont="1" applyFill="1" applyBorder="1" applyAlignment="1" applyProtection="1">
      <alignment vertical="center" wrapText="1"/>
      <protection locked="0"/>
    </xf>
    <xf numFmtId="0" fontId="0" fillId="4" borderId="0" xfId="0" applyFont="1" applyFill="1" applyBorder="1" applyAlignment="1" applyProtection="1">
      <alignment vertical="center" wrapText="1"/>
      <protection locked="0"/>
    </xf>
    <xf numFmtId="0" fontId="0" fillId="4" borderId="6" xfId="0" applyFont="1" applyFill="1" applyBorder="1" applyAlignment="1" applyProtection="1">
      <alignment vertical="center" wrapText="1"/>
      <protection locked="0"/>
    </xf>
    <xf numFmtId="0" fontId="0" fillId="4" borderId="3" xfId="0" applyFont="1" applyFill="1" applyBorder="1" applyAlignment="1" applyProtection="1">
      <alignment vertical="top" wrapText="1"/>
      <protection locked="0"/>
    </xf>
    <xf numFmtId="0" fontId="0" fillId="4" borderId="0" xfId="0" applyFont="1" applyFill="1" applyBorder="1" applyAlignment="1" applyProtection="1">
      <alignment vertical="top" wrapText="1"/>
      <protection locked="0"/>
    </xf>
    <xf numFmtId="0" fontId="0" fillId="4" borderId="6" xfId="0" applyFont="1" applyFill="1" applyBorder="1" applyAlignment="1" applyProtection="1">
      <alignment vertical="top" wrapText="1"/>
      <protection locked="0"/>
    </xf>
    <xf numFmtId="38" fontId="0" fillId="2" borderId="9" xfId="2" applyFont="1" applyFill="1" applyBorder="1" applyAlignment="1">
      <alignment horizontal="center" vertical="center"/>
    </xf>
    <xf numFmtId="38" fontId="0" fillId="2" borderId="8" xfId="2" applyFont="1" applyFill="1" applyBorder="1" applyAlignment="1">
      <alignment horizontal="center" vertical="center"/>
    </xf>
    <xf numFmtId="38" fontId="0" fillId="2" borderId="2" xfId="2" applyFont="1" applyFill="1" applyBorder="1" applyAlignment="1">
      <alignment horizontal="center" vertical="center"/>
    </xf>
    <xf numFmtId="178" fontId="0" fillId="2" borderId="8" xfId="2" applyNumberFormat="1" applyFont="1" applyFill="1" applyBorder="1" applyAlignment="1">
      <alignment horizontal="center" vertical="center"/>
    </xf>
    <xf numFmtId="178" fontId="35" fillId="2" borderId="9" xfId="2" applyNumberFormat="1" applyFont="1" applyFill="1" applyBorder="1" applyAlignment="1">
      <alignment horizontal="center" vertical="center" wrapText="1"/>
    </xf>
    <xf numFmtId="178" fontId="35" fillId="2" borderId="2" xfId="2" applyNumberFormat="1" applyFont="1" applyFill="1" applyBorder="1" applyAlignment="1">
      <alignment horizontal="center" vertical="center" wrapText="1"/>
    </xf>
    <xf numFmtId="178" fontId="0" fillId="2" borderId="9" xfId="0" applyNumberFormat="1" applyFont="1" applyFill="1" applyBorder="1" applyAlignment="1">
      <alignment horizontal="center" vertical="center"/>
    </xf>
    <xf numFmtId="178" fontId="0" fillId="2" borderId="2" xfId="0" applyNumberFormat="1" applyFont="1" applyFill="1" applyBorder="1" applyAlignment="1">
      <alignment horizontal="center" vertical="center"/>
    </xf>
    <xf numFmtId="0" fontId="35" fillId="0" borderId="9" xfId="0" applyFont="1" applyFill="1" applyBorder="1" applyAlignment="1">
      <alignment horizontal="center" vertical="center" shrinkToFit="1"/>
    </xf>
    <xf numFmtId="0" fontId="35" fillId="0" borderId="2" xfId="0" applyFont="1" applyFill="1" applyBorder="1" applyAlignment="1">
      <alignment horizontal="center" vertical="center" shrinkToFit="1"/>
    </xf>
    <xf numFmtId="38" fontId="35" fillId="2" borderId="9" xfId="2" applyFont="1" applyFill="1" applyBorder="1" applyAlignment="1">
      <alignment horizontal="center" vertical="center" wrapText="1"/>
    </xf>
    <xf numFmtId="38" fontId="35" fillId="2" borderId="8" xfId="2" applyFont="1" applyFill="1" applyBorder="1" applyAlignment="1">
      <alignment horizontal="center" vertical="center" wrapText="1"/>
    </xf>
    <xf numFmtId="38" fontId="35" fillId="2" borderId="2" xfId="2" applyFont="1" applyFill="1" applyBorder="1" applyAlignment="1">
      <alignment horizontal="center" vertical="center" wrapText="1"/>
    </xf>
    <xf numFmtId="0" fontId="35" fillId="2" borderId="9" xfId="0" applyFont="1" applyFill="1" applyBorder="1" applyAlignment="1">
      <alignment horizontal="center" vertical="center" shrinkToFit="1"/>
    </xf>
    <xf numFmtId="0" fontId="35" fillId="2" borderId="8" xfId="0" applyFont="1" applyFill="1" applyBorder="1" applyAlignment="1">
      <alignment horizontal="center" vertical="center" shrinkToFit="1"/>
    </xf>
    <xf numFmtId="0" fontId="35" fillId="2" borderId="2" xfId="0" applyFont="1" applyFill="1" applyBorder="1" applyAlignment="1">
      <alignment horizontal="center" vertical="center" shrinkToFit="1"/>
    </xf>
    <xf numFmtId="0" fontId="35" fillId="0" borderId="9" xfId="0" applyFont="1" applyFill="1" applyBorder="1" applyAlignment="1">
      <alignment vertical="center"/>
    </xf>
    <xf numFmtId="0" fontId="35" fillId="0" borderId="8" xfId="0" applyFont="1" applyFill="1" applyBorder="1" applyAlignment="1">
      <alignment vertical="center"/>
    </xf>
    <xf numFmtId="0" fontId="35" fillId="0" borderId="2" xfId="0" applyFont="1" applyFill="1" applyBorder="1" applyAlignment="1">
      <alignment vertical="center"/>
    </xf>
    <xf numFmtId="182" fontId="35" fillId="2" borderId="9" xfId="2" applyNumberFormat="1" applyFont="1" applyFill="1" applyBorder="1" applyAlignment="1">
      <alignment horizontal="center" vertical="center" shrinkToFit="1"/>
    </xf>
    <xf numFmtId="182" fontId="35" fillId="2" borderId="8" xfId="2" applyNumberFormat="1" applyFont="1" applyFill="1" applyBorder="1" applyAlignment="1">
      <alignment horizontal="center" vertical="center" shrinkToFit="1"/>
    </xf>
    <xf numFmtId="182" fontId="35" fillId="2" borderId="2" xfId="2" applyNumberFormat="1" applyFont="1" applyFill="1" applyBorder="1" applyAlignment="1">
      <alignment horizontal="center" vertical="center" shrinkToFit="1"/>
    </xf>
    <xf numFmtId="180" fontId="35" fillId="2" borderId="9" xfId="0" applyNumberFormat="1" applyFont="1" applyFill="1" applyBorder="1" applyAlignment="1">
      <alignment horizontal="center" vertical="center" shrinkToFit="1"/>
    </xf>
    <xf numFmtId="180" fontId="35" fillId="2" borderId="8" xfId="0" applyNumberFormat="1" applyFont="1" applyFill="1" applyBorder="1" applyAlignment="1">
      <alignment horizontal="center" vertical="center" shrinkToFit="1"/>
    </xf>
    <xf numFmtId="180" fontId="35" fillId="2" borderId="2" xfId="0" applyNumberFormat="1" applyFont="1" applyFill="1" applyBorder="1" applyAlignment="1">
      <alignment horizontal="center" vertical="center" shrinkToFit="1"/>
    </xf>
    <xf numFmtId="0" fontId="35" fillId="0" borderId="9" xfId="0" applyFont="1" applyFill="1" applyBorder="1" applyAlignment="1">
      <alignment horizontal="center" vertical="center"/>
    </xf>
    <xf numFmtId="0" fontId="0" fillId="0" borderId="8" xfId="0" applyFont="1" applyFill="1" applyBorder="1" applyAlignment="1">
      <alignment horizontal="center" vertical="center" shrinkToFit="1"/>
    </xf>
    <xf numFmtId="0" fontId="0" fillId="0" borderId="2" xfId="0" applyFont="1" applyFill="1" applyBorder="1" applyAlignment="1">
      <alignment horizontal="center" vertical="center" shrinkToFit="1"/>
    </xf>
    <xf numFmtId="0" fontId="0" fillId="2" borderId="9" xfId="0" applyFont="1" applyFill="1" applyBorder="1" applyAlignment="1">
      <alignment horizontal="center" vertical="center"/>
    </xf>
    <xf numFmtId="0" fontId="0" fillId="2" borderId="8" xfId="0" applyFont="1" applyFill="1" applyBorder="1" applyAlignment="1">
      <alignment horizontal="center" vertical="center"/>
    </xf>
    <xf numFmtId="0" fontId="35" fillId="0" borderId="1" xfId="0" applyFont="1" applyFill="1" applyBorder="1" applyAlignment="1">
      <alignment vertical="center"/>
    </xf>
    <xf numFmtId="0" fontId="35" fillId="0" borderId="7" xfId="0" applyFont="1" applyFill="1" applyBorder="1" applyAlignment="1">
      <alignment horizontal="center" vertical="center"/>
    </xf>
    <xf numFmtId="0" fontId="35" fillId="0" borderId="4" xfId="0" applyFont="1" applyFill="1" applyBorder="1" applyAlignment="1">
      <alignment horizontal="center" vertical="center"/>
    </xf>
    <xf numFmtId="0" fontId="35" fillId="0" borderId="5" xfId="0" applyFont="1" applyFill="1" applyBorder="1" applyAlignment="1">
      <alignment horizontal="center" vertical="center"/>
    </xf>
    <xf numFmtId="0" fontId="35" fillId="0" borderId="10" xfId="0" applyFont="1" applyFill="1" applyBorder="1" applyAlignment="1">
      <alignment horizontal="center" vertical="center"/>
    </xf>
    <xf numFmtId="0" fontId="35" fillId="0" borderId="11" xfId="0" applyFont="1" applyFill="1" applyBorder="1" applyAlignment="1">
      <alignment horizontal="center" vertical="center"/>
    </xf>
    <xf numFmtId="0" fontId="35" fillId="0" borderId="14" xfId="0" applyFont="1" applyFill="1" applyBorder="1" applyAlignment="1">
      <alignment horizontal="center" vertical="center"/>
    </xf>
    <xf numFmtId="0" fontId="35" fillId="0" borderId="1" xfId="0" applyFont="1" applyFill="1" applyBorder="1" applyAlignment="1">
      <alignment horizontal="center" vertical="center" textRotation="255" shrinkToFit="1"/>
    </xf>
    <xf numFmtId="40" fontId="0" fillId="2" borderId="8" xfId="2" applyNumberFormat="1" applyFont="1" applyFill="1" applyBorder="1" applyAlignment="1">
      <alignment horizontal="center" vertical="center"/>
    </xf>
    <xf numFmtId="185" fontId="35" fillId="2" borderId="9" xfId="0" applyNumberFormat="1" applyFont="1" applyFill="1" applyBorder="1" applyAlignment="1">
      <alignment horizontal="center" vertical="center" wrapText="1"/>
    </xf>
    <xf numFmtId="185" fontId="35" fillId="2" borderId="8" xfId="0" applyNumberFormat="1" applyFont="1" applyFill="1" applyBorder="1" applyAlignment="1">
      <alignment horizontal="center" vertical="center" wrapText="1"/>
    </xf>
    <xf numFmtId="185" fontId="35" fillId="2" borderId="2" xfId="0" applyNumberFormat="1" applyFont="1" applyFill="1" applyBorder="1" applyAlignment="1">
      <alignment horizontal="center" vertical="center" wrapText="1"/>
    </xf>
    <xf numFmtId="0" fontId="0" fillId="4" borderId="7" xfId="0" applyFont="1" applyFill="1" applyBorder="1" applyAlignment="1" applyProtection="1">
      <alignment horizontal="center" vertical="center" wrapText="1"/>
      <protection locked="0"/>
    </xf>
    <xf numFmtId="0" fontId="0" fillId="4" borderId="4" xfId="0" applyFont="1" applyFill="1" applyBorder="1" applyAlignment="1" applyProtection="1">
      <alignment horizontal="center" vertical="center" wrapText="1"/>
      <protection locked="0"/>
    </xf>
    <xf numFmtId="0" fontId="0" fillId="4" borderId="5" xfId="0" applyFont="1" applyFill="1" applyBorder="1" applyAlignment="1" applyProtection="1">
      <alignment horizontal="center" vertical="center" wrapText="1"/>
      <protection locked="0"/>
    </xf>
    <xf numFmtId="185" fontId="0" fillId="2" borderId="8" xfId="0" applyNumberFormat="1" applyFont="1" applyFill="1" applyBorder="1" applyAlignment="1">
      <alignment horizontal="center" vertical="center" shrinkToFit="1"/>
    </xf>
    <xf numFmtId="185" fontId="0" fillId="2" borderId="2" xfId="0" applyNumberFormat="1" applyFont="1" applyFill="1" applyBorder="1" applyAlignment="1">
      <alignment horizontal="center" vertical="center" shrinkToFit="1"/>
    </xf>
    <xf numFmtId="0" fontId="0" fillId="4" borderId="9" xfId="0" applyFont="1" applyFill="1" applyBorder="1" applyAlignment="1" applyProtection="1">
      <alignment horizontal="center" vertical="center"/>
      <protection locked="0"/>
    </xf>
    <xf numFmtId="0" fontId="0" fillId="4" borderId="8" xfId="0" applyFont="1" applyFill="1" applyBorder="1" applyAlignment="1" applyProtection="1">
      <alignment horizontal="center" vertical="center"/>
      <protection locked="0"/>
    </xf>
    <xf numFmtId="0" fontId="0" fillId="4" borderId="2" xfId="0" applyFont="1" applyFill="1" applyBorder="1" applyAlignment="1" applyProtection="1">
      <alignment horizontal="center" vertical="center"/>
      <protection locked="0"/>
    </xf>
    <xf numFmtId="185" fontId="0" fillId="2" borderId="9" xfId="0" applyNumberFormat="1" applyFont="1" applyFill="1" applyBorder="1" applyAlignment="1">
      <alignment horizontal="center" vertical="center"/>
    </xf>
    <xf numFmtId="185" fontId="0" fillId="2" borderId="8" xfId="0" applyNumberFormat="1" applyFont="1" applyFill="1" applyBorder="1" applyAlignment="1">
      <alignment horizontal="center" vertical="center"/>
    </xf>
    <xf numFmtId="185" fontId="0" fillId="2" borderId="2" xfId="0" applyNumberFormat="1" applyFont="1" applyFill="1" applyBorder="1" applyAlignment="1">
      <alignment horizontal="center" vertical="center"/>
    </xf>
    <xf numFmtId="0" fontId="0" fillId="2" borderId="2" xfId="0" applyFont="1" applyFill="1" applyBorder="1" applyAlignment="1">
      <alignment horizontal="center" vertical="center"/>
    </xf>
    <xf numFmtId="0" fontId="0" fillId="4" borderId="7" xfId="0" applyFont="1" applyFill="1" applyBorder="1" applyAlignment="1" applyProtection="1">
      <alignment vertical="top" wrapText="1"/>
      <protection locked="0"/>
    </xf>
    <xf numFmtId="0" fontId="0" fillId="4" borderId="4" xfId="0" applyFont="1" applyFill="1" applyBorder="1" applyAlignment="1" applyProtection="1">
      <alignment vertical="top" wrapText="1"/>
      <protection locked="0"/>
    </xf>
    <xf numFmtId="0" fontId="0" fillId="4" borderId="5" xfId="0" applyFont="1" applyFill="1" applyBorder="1" applyAlignment="1" applyProtection="1">
      <alignment vertical="top" wrapText="1"/>
      <protection locked="0"/>
    </xf>
    <xf numFmtId="38" fontId="35" fillId="2" borderId="9" xfId="2" applyFont="1" applyFill="1" applyBorder="1" applyAlignment="1" applyProtection="1">
      <alignment horizontal="center" vertical="center"/>
    </xf>
    <xf numFmtId="38" fontId="35" fillId="2" borderId="8" xfId="2" applyFont="1" applyFill="1" applyBorder="1" applyAlignment="1" applyProtection="1">
      <alignment horizontal="center" vertical="center"/>
    </xf>
    <xf numFmtId="0" fontId="35" fillId="0" borderId="8" xfId="0" applyFont="1" applyFill="1" applyBorder="1" applyAlignment="1">
      <alignment horizontal="center" vertical="center"/>
    </xf>
    <xf numFmtId="40" fontId="35" fillId="2" borderId="9" xfId="2" applyNumberFormat="1" applyFont="1" applyFill="1" applyBorder="1" applyAlignment="1" applyProtection="1">
      <alignment horizontal="center" vertical="center"/>
    </xf>
    <xf numFmtId="40" fontId="35" fillId="2" borderId="8" xfId="2" applyNumberFormat="1" applyFont="1" applyFill="1" applyBorder="1" applyAlignment="1" applyProtection="1">
      <alignment horizontal="center" vertical="center"/>
    </xf>
    <xf numFmtId="0" fontId="35" fillId="0" borderId="30" xfId="0" applyFont="1" applyFill="1" applyBorder="1" applyAlignment="1">
      <alignment horizontal="center" vertical="center" textRotation="255" shrinkToFit="1"/>
    </xf>
    <xf numFmtId="0" fontId="35" fillId="0" borderId="31" xfId="0" applyFont="1" applyFill="1" applyBorder="1" applyAlignment="1">
      <alignment horizontal="center" vertical="center" textRotation="255" shrinkToFit="1"/>
    </xf>
    <xf numFmtId="0" fontId="35" fillId="0" borderId="32" xfId="0" applyFont="1" applyFill="1" applyBorder="1" applyAlignment="1">
      <alignment horizontal="center" vertical="center" textRotation="255" shrinkToFit="1"/>
    </xf>
    <xf numFmtId="0" fontId="35" fillId="0" borderId="33" xfId="0" applyFont="1" applyFill="1" applyBorder="1" applyAlignment="1">
      <alignment horizontal="center" vertical="center" textRotation="255" shrinkToFit="1"/>
    </xf>
    <xf numFmtId="0" fontId="35" fillId="0" borderId="34" xfId="0" applyFont="1" applyFill="1" applyBorder="1" applyAlignment="1">
      <alignment horizontal="center" vertical="center" textRotation="255" shrinkToFit="1"/>
    </xf>
    <xf numFmtId="0" fontId="35" fillId="0" borderId="35" xfId="0" applyFont="1" applyFill="1" applyBorder="1" applyAlignment="1">
      <alignment horizontal="center" vertical="center" textRotation="255" shrinkToFit="1"/>
    </xf>
    <xf numFmtId="178" fontId="35" fillId="2" borderId="1" xfId="2" quotePrefix="1" applyNumberFormat="1" applyFont="1" applyFill="1" applyBorder="1" applyAlignment="1" applyProtection="1">
      <alignment horizontal="center" vertical="center"/>
    </xf>
    <xf numFmtId="38" fontId="0" fillId="2" borderId="9" xfId="2" applyFont="1" applyFill="1" applyBorder="1" applyAlignment="1" applyProtection="1">
      <alignment horizontal="center" vertical="center"/>
    </xf>
    <xf numFmtId="38" fontId="0" fillId="2" borderId="2" xfId="2" applyFont="1" applyFill="1" applyBorder="1" applyAlignment="1" applyProtection="1">
      <alignment horizontal="center" vertical="center"/>
    </xf>
    <xf numFmtId="38" fontId="35" fillId="0" borderId="9" xfId="2" quotePrefix="1" applyFont="1" applyFill="1" applyBorder="1" applyAlignment="1" applyProtection="1">
      <alignment horizontal="center" vertical="center"/>
    </xf>
    <xf numFmtId="38" fontId="35" fillId="0" borderId="2" xfId="2" quotePrefix="1" applyFont="1" applyFill="1" applyBorder="1" applyAlignment="1" applyProtection="1">
      <alignment horizontal="center" vertical="center"/>
    </xf>
    <xf numFmtId="0" fontId="35" fillId="0" borderId="2" xfId="0" applyFont="1" applyFill="1" applyBorder="1" applyAlignment="1">
      <alignment horizontal="center" vertical="center"/>
    </xf>
    <xf numFmtId="0" fontId="35" fillId="0" borderId="3" xfId="0" applyFont="1" applyFill="1" applyBorder="1" applyAlignment="1">
      <alignment horizontal="center" vertical="center"/>
    </xf>
    <xf numFmtId="0" fontId="35" fillId="0" borderId="6" xfId="0" applyFont="1" applyFill="1" applyBorder="1" applyAlignment="1">
      <alignment horizontal="center" vertical="center"/>
    </xf>
    <xf numFmtId="0" fontId="47" fillId="0" borderId="7" xfId="0" applyFont="1" applyFill="1" applyBorder="1" applyAlignment="1">
      <alignment horizontal="center" vertical="center" wrapText="1"/>
    </xf>
    <xf numFmtId="0" fontId="47" fillId="0" borderId="5" xfId="0" applyFont="1" applyFill="1" applyBorder="1" applyAlignment="1">
      <alignment horizontal="center" vertical="center"/>
    </xf>
    <xf numFmtId="0" fontId="47" fillId="0" borderId="10" xfId="0" applyFont="1" applyFill="1" applyBorder="1" applyAlignment="1">
      <alignment horizontal="center" vertical="center"/>
    </xf>
    <xf numFmtId="0" fontId="47" fillId="0" borderId="14" xfId="0" applyFont="1" applyFill="1" applyBorder="1" applyAlignment="1">
      <alignment horizontal="center" vertical="center"/>
    </xf>
    <xf numFmtId="49" fontId="0" fillId="2" borderId="9" xfId="0" applyNumberFormat="1" applyFont="1" applyFill="1" applyBorder="1" applyAlignment="1">
      <alignment horizontal="center" vertical="center"/>
    </xf>
    <xf numFmtId="49" fontId="0" fillId="2" borderId="8" xfId="0" applyNumberFormat="1" applyFont="1" applyFill="1" applyBorder="1" applyAlignment="1">
      <alignment horizontal="center" vertical="center"/>
    </xf>
    <xf numFmtId="49" fontId="0" fillId="2" borderId="2" xfId="0" applyNumberFormat="1" applyFont="1" applyFill="1" applyBorder="1" applyAlignment="1">
      <alignment horizontal="center" vertical="center"/>
    </xf>
    <xf numFmtId="0" fontId="35" fillId="0" borderId="1" xfId="0" applyFont="1" applyFill="1" applyBorder="1" applyAlignment="1">
      <alignment horizontal="center" vertical="center"/>
    </xf>
    <xf numFmtId="0" fontId="35" fillId="0" borderId="8" xfId="0" applyFont="1" applyFill="1" applyBorder="1" applyAlignment="1">
      <alignment horizontal="center" vertical="center" shrinkToFit="1"/>
    </xf>
    <xf numFmtId="38" fontId="35" fillId="2" borderId="1" xfId="2" applyFont="1" applyFill="1" applyBorder="1" applyAlignment="1" applyProtection="1">
      <alignment horizontal="center" vertical="center"/>
    </xf>
    <xf numFmtId="0" fontId="35" fillId="0" borderId="30" xfId="0" applyFont="1" applyFill="1" applyBorder="1" applyAlignment="1">
      <alignment horizontal="center" vertical="center" shrinkToFit="1"/>
    </xf>
    <xf numFmtId="0" fontId="35" fillId="0" borderId="31" xfId="0" applyFont="1" applyFill="1" applyBorder="1" applyAlignment="1">
      <alignment horizontal="center" vertical="center" shrinkToFit="1"/>
    </xf>
    <xf numFmtId="0" fontId="35" fillId="0" borderId="32" xfId="0" applyFont="1" applyFill="1" applyBorder="1" applyAlignment="1">
      <alignment horizontal="center" vertical="center" shrinkToFit="1"/>
    </xf>
    <xf numFmtId="0" fontId="35" fillId="0" borderId="36" xfId="0" applyFont="1" applyFill="1" applyBorder="1" applyAlignment="1">
      <alignment horizontal="center" vertical="center" shrinkToFit="1"/>
    </xf>
    <xf numFmtId="0" fontId="35" fillId="0" borderId="37" xfId="0" applyFont="1" applyFill="1" applyBorder="1" applyAlignment="1">
      <alignment horizontal="center" vertical="center" shrinkToFit="1"/>
    </xf>
    <xf numFmtId="0" fontId="35" fillId="0" borderId="38" xfId="0" applyFont="1" applyFill="1" applyBorder="1" applyAlignment="1">
      <alignment horizontal="center" vertical="center" shrinkToFit="1"/>
    </xf>
    <xf numFmtId="0" fontId="35" fillId="0" borderId="33" xfId="0" applyFont="1" applyFill="1" applyBorder="1" applyAlignment="1">
      <alignment horizontal="center" vertical="center" shrinkToFit="1"/>
    </xf>
    <xf numFmtId="0" fontId="35" fillId="0" borderId="34" xfId="0" applyFont="1" applyFill="1" applyBorder="1" applyAlignment="1">
      <alignment horizontal="center" vertical="center" shrinkToFit="1"/>
    </xf>
    <xf numFmtId="0" fontId="35" fillId="0" borderId="35" xfId="0" applyFont="1" applyFill="1" applyBorder="1" applyAlignment="1">
      <alignment horizontal="center" vertical="center" shrinkToFit="1"/>
    </xf>
    <xf numFmtId="0" fontId="35" fillId="0" borderId="7" xfId="0" applyFont="1" applyFill="1" applyBorder="1" applyAlignment="1">
      <alignment vertical="center"/>
    </xf>
    <xf numFmtId="0" fontId="35" fillId="0" borderId="4" xfId="0" applyFont="1" applyFill="1" applyBorder="1" applyAlignment="1">
      <alignment vertical="center"/>
    </xf>
    <xf numFmtId="0" fontId="35" fillId="0" borderId="5" xfId="0" applyFont="1" applyFill="1" applyBorder="1" applyAlignment="1">
      <alignment vertical="center"/>
    </xf>
    <xf numFmtId="0" fontId="35" fillId="0" borderId="10" xfId="0" applyFont="1" applyFill="1" applyBorder="1" applyAlignment="1">
      <alignment vertical="center"/>
    </xf>
    <xf numFmtId="0" fontId="35" fillId="0" borderId="11" xfId="0" applyFont="1" applyFill="1" applyBorder="1" applyAlignment="1">
      <alignment vertical="center"/>
    </xf>
    <xf numFmtId="0" fontId="35" fillId="0" borderId="14" xfId="0" applyFont="1" applyFill="1" applyBorder="1" applyAlignment="1">
      <alignment vertical="center"/>
    </xf>
    <xf numFmtId="0" fontId="35" fillId="0" borderId="103" xfId="0" applyFont="1" applyFill="1" applyBorder="1" applyAlignment="1">
      <alignment horizontal="center" vertical="center"/>
    </xf>
    <xf numFmtId="0" fontId="35" fillId="0" borderId="105" xfId="0" applyFont="1" applyFill="1" applyBorder="1" applyAlignment="1">
      <alignment horizontal="center" vertical="center"/>
    </xf>
    <xf numFmtId="0" fontId="35" fillId="0" borderId="104" xfId="0" applyFont="1" applyFill="1" applyBorder="1" applyAlignment="1">
      <alignment horizontal="center" vertical="center"/>
    </xf>
    <xf numFmtId="38" fontId="22" fillId="2" borderId="9" xfId="2" applyFont="1" applyFill="1" applyBorder="1" applyAlignment="1">
      <alignment horizontal="center" vertical="center" shrinkToFit="1"/>
    </xf>
    <xf numFmtId="38" fontId="22" fillId="2" borderId="8" xfId="2" applyFont="1" applyFill="1" applyBorder="1" applyAlignment="1">
      <alignment horizontal="center" vertical="center" shrinkToFit="1"/>
    </xf>
    <xf numFmtId="38" fontId="22" fillId="2" borderId="2" xfId="2" applyFont="1" applyFill="1" applyBorder="1" applyAlignment="1">
      <alignment horizontal="center" vertical="center" shrinkToFit="1"/>
    </xf>
    <xf numFmtId="40" fontId="35" fillId="2" borderId="9" xfId="2" applyNumberFormat="1" applyFont="1" applyFill="1" applyBorder="1" applyAlignment="1">
      <alignment horizontal="center" vertical="center" shrinkToFit="1"/>
    </xf>
    <xf numFmtId="40" fontId="35" fillId="2" borderId="8" xfId="2" applyNumberFormat="1" applyFont="1" applyFill="1" applyBorder="1" applyAlignment="1">
      <alignment horizontal="center" vertical="center" shrinkToFit="1"/>
    </xf>
    <xf numFmtId="40" fontId="35" fillId="2" borderId="2" xfId="2" applyNumberFormat="1" applyFont="1" applyFill="1" applyBorder="1" applyAlignment="1">
      <alignment horizontal="center" vertical="center" shrinkToFit="1"/>
    </xf>
    <xf numFmtId="38" fontId="0" fillId="2" borderId="9" xfId="2" applyFont="1" applyFill="1" applyBorder="1" applyAlignment="1">
      <alignment horizontal="center" vertical="center" shrinkToFit="1"/>
    </xf>
    <xf numFmtId="38" fontId="0" fillId="2" borderId="8" xfId="2" applyFont="1" applyFill="1" applyBorder="1" applyAlignment="1">
      <alignment horizontal="center" vertical="center" shrinkToFit="1"/>
    </xf>
    <xf numFmtId="38" fontId="0" fillId="2" borderId="2" xfId="2" applyFont="1" applyFill="1" applyBorder="1" applyAlignment="1">
      <alignment horizontal="center" vertical="center" shrinkToFit="1"/>
    </xf>
    <xf numFmtId="0" fontId="0" fillId="0" borderId="0" xfId="0" applyFont="1" applyAlignment="1">
      <alignment vertical="top" wrapText="1"/>
    </xf>
    <xf numFmtId="58" fontId="35" fillId="2" borderId="0" xfId="0" applyNumberFormat="1" applyFont="1" applyFill="1" applyBorder="1" applyAlignment="1">
      <alignment horizontal="center" vertical="center" shrinkToFit="1"/>
    </xf>
    <xf numFmtId="0" fontId="43" fillId="0" borderId="0" xfId="0" applyFont="1" applyFill="1" applyBorder="1" applyAlignment="1">
      <alignment horizontal="center" vertical="center" wrapText="1"/>
    </xf>
    <xf numFmtId="0" fontId="43" fillId="0" borderId="0" xfId="0" applyFont="1" applyFill="1" applyBorder="1" applyAlignment="1">
      <alignment horizontal="left" vertical="center" shrinkToFit="1"/>
    </xf>
    <xf numFmtId="0" fontId="43" fillId="0" borderId="6" xfId="0" applyFont="1" applyFill="1" applyBorder="1" applyAlignment="1">
      <alignment horizontal="left" vertical="center" shrinkToFit="1"/>
    </xf>
    <xf numFmtId="38" fontId="35" fillId="2" borderId="3" xfId="2" applyFont="1" applyFill="1" applyBorder="1" applyAlignment="1">
      <alignment horizontal="center" vertical="center"/>
    </xf>
    <xf numFmtId="38" fontId="35" fillId="2" borderId="0" xfId="2" applyFont="1" applyFill="1" applyBorder="1" applyAlignment="1">
      <alignment horizontal="center" vertical="center"/>
    </xf>
    <xf numFmtId="38" fontId="35" fillId="2" borderId="6" xfId="2" applyFont="1" applyFill="1" applyBorder="1" applyAlignment="1">
      <alignment horizontal="center" vertical="center"/>
    </xf>
    <xf numFmtId="0" fontId="43" fillId="0" borderId="9" xfId="0" applyFont="1" applyFill="1" applyBorder="1" applyAlignment="1">
      <alignment horizontal="center" vertical="center"/>
    </xf>
    <xf numFmtId="0" fontId="43" fillId="0" borderId="8" xfId="0" applyFont="1" applyFill="1" applyBorder="1" applyAlignment="1">
      <alignment horizontal="center" vertical="center"/>
    </xf>
    <xf numFmtId="0" fontId="43" fillId="0" borderId="2" xfId="0" applyFont="1" applyFill="1" applyBorder="1" applyAlignment="1">
      <alignment horizontal="center" vertical="center"/>
    </xf>
    <xf numFmtId="38" fontId="35" fillId="0" borderId="7" xfId="2" applyFont="1" applyFill="1" applyBorder="1" applyAlignment="1">
      <alignment horizontal="center" vertical="center"/>
    </xf>
    <xf numFmtId="38" fontId="35" fillId="0" borderId="4" xfId="2" applyFont="1" applyFill="1" applyBorder="1" applyAlignment="1">
      <alignment horizontal="center" vertical="center"/>
    </xf>
    <xf numFmtId="38" fontId="35" fillId="0" borderId="5" xfId="2" applyFont="1" applyFill="1" applyBorder="1" applyAlignment="1">
      <alignment horizontal="center" vertical="center"/>
    </xf>
    <xf numFmtId="0" fontId="43" fillId="0" borderId="4" xfId="0" applyFont="1" applyFill="1" applyBorder="1" applyAlignment="1">
      <alignment vertical="center"/>
    </xf>
    <xf numFmtId="38" fontId="0" fillId="2" borderId="0" xfId="2" applyFont="1" applyFill="1" applyAlignment="1">
      <alignment horizontal="right" vertical="center" indent="1"/>
    </xf>
    <xf numFmtId="0" fontId="0" fillId="0" borderId="0" xfId="0" applyFont="1" applyFill="1" applyAlignment="1">
      <alignment horizontal="right" vertical="center" indent="1"/>
    </xf>
    <xf numFmtId="0" fontId="43" fillId="0" borderId="0" xfId="0" applyFont="1" applyFill="1" applyBorder="1" applyAlignment="1">
      <alignment vertical="center"/>
    </xf>
    <xf numFmtId="0" fontId="43" fillId="4" borderId="0" xfId="0" applyFont="1" applyFill="1" applyBorder="1" applyAlignment="1" applyProtection="1">
      <alignment vertical="center" wrapText="1"/>
      <protection locked="0"/>
    </xf>
    <xf numFmtId="0" fontId="43" fillId="4" borderId="6" xfId="0" applyFont="1" applyFill="1" applyBorder="1" applyAlignment="1" applyProtection="1">
      <alignment vertical="center" wrapText="1"/>
      <protection locked="0"/>
    </xf>
    <xf numFmtId="38" fontId="35" fillId="2" borderId="9" xfId="2" applyFont="1" applyFill="1" applyBorder="1" applyAlignment="1">
      <alignment horizontal="center" vertical="center"/>
    </xf>
    <xf numFmtId="38" fontId="35" fillId="2" borderId="8" xfId="2" applyFont="1" applyFill="1" applyBorder="1" applyAlignment="1">
      <alignment horizontal="center" vertical="center"/>
    </xf>
    <xf numFmtId="38" fontId="35" fillId="2" borderId="2" xfId="2" applyFont="1" applyFill="1" applyBorder="1" applyAlignment="1">
      <alignment horizontal="center" vertical="center"/>
    </xf>
    <xf numFmtId="0" fontId="35" fillId="0" borderId="0" xfId="0" applyFont="1" applyFill="1" applyBorder="1" applyAlignment="1">
      <alignment vertical="center"/>
    </xf>
    <xf numFmtId="0" fontId="35" fillId="0" borderId="6" xfId="0" applyFont="1" applyFill="1" applyBorder="1" applyAlignment="1">
      <alignment vertical="center"/>
    </xf>
    <xf numFmtId="0" fontId="0" fillId="4" borderId="0" xfId="0" applyFont="1" applyFill="1" applyAlignment="1">
      <alignment vertical="top" wrapText="1"/>
    </xf>
    <xf numFmtId="38" fontId="35" fillId="4" borderId="9" xfId="2" applyFont="1" applyFill="1" applyBorder="1" applyAlignment="1" applyProtection="1">
      <alignment horizontal="center" vertical="center"/>
      <protection locked="0"/>
    </xf>
    <xf numFmtId="38" fontId="35" fillId="4" borderId="8" xfId="2" applyFont="1" applyFill="1" applyBorder="1" applyAlignment="1" applyProtection="1">
      <alignment horizontal="center" vertical="center"/>
      <protection locked="0"/>
    </xf>
    <xf numFmtId="185" fontId="0" fillId="4" borderId="8" xfId="0" applyNumberFormat="1" applyFont="1" applyFill="1" applyBorder="1" applyAlignment="1" applyProtection="1">
      <alignment horizontal="center" vertical="center" shrinkToFit="1"/>
      <protection locked="0"/>
    </xf>
    <xf numFmtId="178" fontId="35" fillId="2" borderId="9" xfId="2" applyNumberFormat="1" applyFont="1" applyFill="1" applyBorder="1" applyAlignment="1">
      <alignment horizontal="center" vertical="center"/>
    </xf>
    <xf numFmtId="178" fontId="35" fillId="2" borderId="8" xfId="2" applyNumberFormat="1" applyFont="1" applyFill="1" applyBorder="1" applyAlignment="1">
      <alignment horizontal="center" vertical="center"/>
    </xf>
    <xf numFmtId="177" fontId="35" fillId="4" borderId="9" xfId="0" applyNumberFormat="1" applyFont="1" applyFill="1" applyBorder="1" applyAlignment="1" applyProtection="1">
      <alignment horizontal="center" vertical="center"/>
      <protection locked="0"/>
    </xf>
    <xf numFmtId="177" fontId="35" fillId="4" borderId="8" xfId="0" applyNumberFormat="1" applyFont="1" applyFill="1" applyBorder="1" applyAlignment="1" applyProtection="1">
      <alignment horizontal="center" vertical="center"/>
      <protection locked="0"/>
    </xf>
    <xf numFmtId="177" fontId="35" fillId="4" borderId="2" xfId="0" applyNumberFormat="1" applyFont="1" applyFill="1" applyBorder="1" applyAlignment="1" applyProtection="1">
      <alignment horizontal="center" vertical="center"/>
      <protection locked="0"/>
    </xf>
    <xf numFmtId="0" fontId="29" fillId="0" borderId="0" xfId="0" applyFont="1" applyFill="1" applyAlignment="1">
      <alignment horizontal="left" vertical="center" wrapText="1"/>
    </xf>
    <xf numFmtId="0" fontId="42" fillId="0" borderId="0" xfId="0" applyFont="1" applyFill="1" applyAlignment="1">
      <alignment horizontal="left" vertical="center" wrapText="1"/>
    </xf>
    <xf numFmtId="0" fontId="0" fillId="0" borderId="0" xfId="0" applyFont="1" applyFill="1" applyAlignment="1" applyProtection="1">
      <alignment horizontal="center" vertical="center"/>
      <protection locked="0"/>
    </xf>
    <xf numFmtId="0" fontId="35" fillId="4" borderId="1" xfId="0" applyFont="1" applyFill="1" applyBorder="1" applyAlignment="1" applyProtection="1">
      <alignment vertical="center"/>
      <protection locked="0"/>
    </xf>
    <xf numFmtId="185" fontId="35" fillId="4" borderId="8" xfId="0" applyNumberFormat="1" applyFont="1" applyFill="1" applyBorder="1" applyAlignment="1" applyProtection="1">
      <alignment horizontal="center" vertical="center" shrinkToFit="1"/>
      <protection locked="0"/>
    </xf>
    <xf numFmtId="0" fontId="42" fillId="0" borderId="0" xfId="0" applyFont="1" applyFill="1" applyAlignment="1">
      <alignment vertical="top" wrapText="1"/>
    </xf>
    <xf numFmtId="0" fontId="0" fillId="4" borderId="0" xfId="0" applyFont="1" applyFill="1" applyAlignment="1" applyProtection="1">
      <alignment horizontal="left" vertical="top" wrapText="1"/>
      <protection locked="0"/>
    </xf>
    <xf numFmtId="0" fontId="46" fillId="0" borderId="0" xfId="0" applyFont="1" applyFill="1" applyAlignment="1">
      <alignment vertical="center"/>
    </xf>
    <xf numFmtId="0" fontId="42" fillId="4" borderId="4" xfId="0" applyFont="1" applyFill="1" applyBorder="1" applyAlignment="1" applyProtection="1">
      <alignment horizontal="left" vertical="center" shrinkToFit="1"/>
      <protection locked="0"/>
    </xf>
    <xf numFmtId="0" fontId="42" fillId="4" borderId="5" xfId="0" applyFont="1" applyFill="1" applyBorder="1" applyAlignment="1" applyProtection="1">
      <alignment horizontal="left" vertical="center" shrinkToFit="1"/>
      <protection locked="0"/>
    </xf>
    <xf numFmtId="0" fontId="35" fillId="2" borderId="0" xfId="0" applyFont="1" applyFill="1" applyBorder="1" applyAlignment="1">
      <alignment horizontal="left" vertical="center" wrapText="1"/>
    </xf>
    <xf numFmtId="0" fontId="35" fillId="2" borderId="6" xfId="0" applyFont="1" applyFill="1" applyBorder="1" applyAlignment="1">
      <alignment horizontal="left" vertical="center" wrapText="1"/>
    </xf>
    <xf numFmtId="0" fontId="43" fillId="4" borderId="11" xfId="0" applyFont="1" applyFill="1" applyBorder="1" applyAlignment="1" applyProtection="1">
      <alignment horizontal="left" vertical="center" shrinkToFit="1"/>
      <protection locked="0"/>
    </xf>
    <xf numFmtId="0" fontId="43" fillId="4" borderId="14" xfId="0" applyFont="1" applyFill="1" applyBorder="1" applyAlignment="1" applyProtection="1">
      <alignment horizontal="left" vertical="center" shrinkToFit="1"/>
      <protection locked="0"/>
    </xf>
    <xf numFmtId="0" fontId="42" fillId="4" borderId="4" xfId="0" applyFont="1" applyFill="1" applyBorder="1" applyAlignment="1" applyProtection="1">
      <alignment horizontal="center" vertical="center" shrinkToFit="1"/>
      <protection locked="0"/>
    </xf>
    <xf numFmtId="0" fontId="42" fillId="4" borderId="5" xfId="0" applyFont="1" applyFill="1" applyBorder="1" applyAlignment="1" applyProtection="1">
      <alignment horizontal="center" vertical="center" shrinkToFit="1"/>
      <protection locked="0"/>
    </xf>
    <xf numFmtId="0" fontId="35" fillId="2" borderId="11" xfId="0" applyFont="1" applyFill="1" applyBorder="1" applyAlignment="1">
      <alignment vertical="center" wrapText="1"/>
    </xf>
    <xf numFmtId="0" fontId="35" fillId="2" borderId="14" xfId="0" applyFont="1" applyFill="1" applyBorder="1" applyAlignment="1">
      <alignment vertical="center" wrapText="1"/>
    </xf>
    <xf numFmtId="0" fontId="35" fillId="0" borderId="8" xfId="0" applyFont="1" applyFill="1" applyBorder="1" applyAlignment="1">
      <alignment vertical="center" wrapText="1"/>
    </xf>
    <xf numFmtId="185" fontId="35" fillId="2" borderId="8" xfId="0" applyNumberFormat="1" applyFont="1" applyFill="1" applyBorder="1" applyAlignment="1" applyProtection="1">
      <alignment horizontal="right" vertical="center" wrapText="1" indent="3"/>
    </xf>
    <xf numFmtId="38" fontId="35" fillId="2" borderId="8" xfId="2" quotePrefix="1" applyFont="1" applyFill="1" applyBorder="1" applyAlignment="1">
      <alignment horizontal="center" vertical="center" wrapText="1"/>
    </xf>
    <xf numFmtId="0" fontId="42" fillId="3" borderId="4" xfId="0" applyFont="1" applyFill="1" applyBorder="1" applyAlignment="1" applyProtection="1">
      <alignment horizontal="left" vertical="center" shrinkToFit="1"/>
      <protection locked="0"/>
    </xf>
    <xf numFmtId="0" fontId="42" fillId="2" borderId="4" xfId="0" applyFont="1" applyFill="1" applyBorder="1" applyAlignment="1" applyProtection="1">
      <alignment horizontal="left" vertical="center" shrinkToFit="1"/>
      <protection locked="0"/>
    </xf>
    <xf numFmtId="0" fontId="42" fillId="0" borderId="4" xfId="0" applyFont="1" applyFill="1" applyBorder="1" applyAlignment="1" applyProtection="1">
      <alignment horizontal="left" vertical="center" shrinkToFit="1"/>
      <protection locked="0"/>
    </xf>
    <xf numFmtId="0" fontId="42" fillId="0" borderId="5" xfId="0" applyFont="1" applyFill="1" applyBorder="1" applyAlignment="1" applyProtection="1">
      <alignment horizontal="left" vertical="center" shrinkToFit="1"/>
      <protection locked="0"/>
    </xf>
    <xf numFmtId="0" fontId="43" fillId="3" borderId="11" xfId="0" applyFont="1" applyFill="1" applyBorder="1" applyAlignment="1" applyProtection="1">
      <alignment horizontal="left" vertical="center" shrinkToFit="1"/>
      <protection locked="0"/>
    </xf>
    <xf numFmtId="0" fontId="43" fillId="2" borderId="11" xfId="0" applyFont="1" applyFill="1" applyBorder="1" applyAlignment="1" applyProtection="1">
      <alignment horizontal="left" vertical="center" shrinkToFit="1"/>
      <protection locked="0"/>
    </xf>
    <xf numFmtId="0" fontId="43" fillId="0" borderId="11" xfId="0" applyFont="1" applyFill="1" applyBorder="1" applyAlignment="1" applyProtection="1">
      <alignment horizontal="left" vertical="center" shrinkToFit="1"/>
      <protection locked="0"/>
    </xf>
    <xf numFmtId="0" fontId="43" fillId="0" borderId="14" xfId="0" applyFont="1" applyFill="1" applyBorder="1" applyAlignment="1" applyProtection="1">
      <alignment horizontal="left" vertical="center" shrinkToFit="1"/>
      <protection locked="0"/>
    </xf>
    <xf numFmtId="0" fontId="35" fillId="0" borderId="1" xfId="0" applyFont="1" applyBorder="1" applyAlignment="1">
      <alignment horizontal="center" vertical="center" wrapText="1"/>
    </xf>
    <xf numFmtId="0" fontId="35" fillId="0" borderId="1" xfId="0" applyFont="1" applyBorder="1" applyAlignment="1">
      <alignment horizontal="center" vertical="center"/>
    </xf>
    <xf numFmtId="0" fontId="46" fillId="0" borderId="0" xfId="0" applyFont="1" applyAlignment="1">
      <alignment vertical="center"/>
    </xf>
    <xf numFmtId="0" fontId="42" fillId="0" borderId="8" xfId="0" applyFont="1" applyFill="1" applyBorder="1" applyAlignment="1" applyProtection="1">
      <alignment horizontal="left" vertical="center" shrinkToFit="1"/>
      <protection locked="0"/>
    </xf>
    <xf numFmtId="0" fontId="42" fillId="0" borderId="2" xfId="0" applyFont="1" applyFill="1" applyBorder="1" applyAlignment="1" applyProtection="1">
      <alignment horizontal="left" vertical="center" shrinkToFit="1"/>
      <protection locked="0"/>
    </xf>
    <xf numFmtId="0" fontId="42" fillId="4" borderId="0" xfId="0" applyFont="1" applyFill="1" applyBorder="1" applyAlignment="1" applyProtection="1">
      <alignment vertical="top" wrapText="1"/>
      <protection locked="0"/>
    </xf>
    <xf numFmtId="0" fontId="42" fillId="4" borderId="6" xfId="0" applyFont="1" applyFill="1" applyBorder="1" applyAlignment="1" applyProtection="1">
      <alignment vertical="top" wrapText="1"/>
      <protection locked="0"/>
    </xf>
    <xf numFmtId="58" fontId="42" fillId="4" borderId="0" xfId="0" applyNumberFormat="1" applyFont="1" applyFill="1" applyBorder="1" applyAlignment="1" applyProtection="1">
      <alignment vertical="top" wrapText="1"/>
      <protection locked="0"/>
    </xf>
    <xf numFmtId="0" fontId="42" fillId="4" borderId="11" xfId="0" applyFont="1" applyFill="1" applyBorder="1" applyAlignment="1" applyProtection="1">
      <alignment vertical="top" wrapText="1"/>
      <protection locked="0"/>
    </xf>
    <xf numFmtId="0" fontId="42" fillId="4" borderId="14" xfId="0" applyFont="1" applyFill="1" applyBorder="1" applyAlignment="1" applyProtection="1">
      <alignment vertical="top" wrapText="1"/>
      <protection locked="0"/>
    </xf>
    <xf numFmtId="0" fontId="29" fillId="0" borderId="4" xfId="0" applyFont="1" applyFill="1" applyBorder="1" applyAlignment="1">
      <alignment vertical="center" shrinkToFit="1"/>
    </xf>
    <xf numFmtId="0" fontId="29" fillId="0" borderId="5" xfId="0" applyFont="1" applyFill="1" applyBorder="1" applyAlignment="1">
      <alignment vertical="center" shrinkToFit="1"/>
    </xf>
    <xf numFmtId="0" fontId="42" fillId="0" borderId="4" xfId="0" applyFont="1" applyFill="1" applyBorder="1" applyAlignment="1">
      <alignment vertical="center"/>
    </xf>
    <xf numFmtId="0" fontId="42" fillId="0" borderId="5" xfId="0" applyFont="1" applyFill="1" applyBorder="1" applyAlignment="1">
      <alignment vertical="center"/>
    </xf>
    <xf numFmtId="0" fontId="35" fillId="0" borderId="8" xfId="0" applyFont="1" applyBorder="1" applyAlignment="1">
      <alignment vertical="center" wrapText="1"/>
    </xf>
    <xf numFmtId="0" fontId="29" fillId="0" borderId="4" xfId="0" applyFont="1" applyBorder="1" applyAlignment="1">
      <alignment vertical="center" shrinkToFit="1"/>
    </xf>
    <xf numFmtId="0" fontId="29" fillId="0" borderId="5" xfId="0" applyFont="1" applyBorder="1" applyAlignment="1">
      <alignment vertical="center" shrinkToFit="1"/>
    </xf>
    <xf numFmtId="0" fontId="42" fillId="3" borderId="0" xfId="0" applyFont="1" applyFill="1" applyBorder="1" applyAlignment="1" applyProtection="1">
      <alignment vertical="top" wrapText="1"/>
      <protection locked="0"/>
    </xf>
    <xf numFmtId="0" fontId="42" fillId="3" borderId="6" xfId="0" applyFont="1" applyFill="1" applyBorder="1" applyAlignment="1" applyProtection="1">
      <alignment vertical="top" wrapText="1"/>
      <protection locked="0"/>
    </xf>
    <xf numFmtId="0" fontId="42" fillId="3" borderId="11" xfId="0" applyFont="1" applyFill="1" applyBorder="1" applyAlignment="1" applyProtection="1">
      <alignment vertical="top" wrapText="1"/>
      <protection locked="0"/>
    </xf>
    <xf numFmtId="0" fontId="42" fillId="3" borderId="14" xfId="0" applyFont="1" applyFill="1" applyBorder="1" applyAlignment="1" applyProtection="1">
      <alignment vertical="top" wrapText="1"/>
      <protection locked="0"/>
    </xf>
    <xf numFmtId="0" fontId="42" fillId="0" borderId="4" xfId="0" applyFont="1" applyBorder="1" applyAlignment="1">
      <alignment vertical="center"/>
    </xf>
    <xf numFmtId="0" fontId="42" fillId="0" borderId="5" xfId="0" applyFont="1" applyBorder="1" applyAlignment="1">
      <alignment vertical="center"/>
    </xf>
    <xf numFmtId="0" fontId="42" fillId="3" borderId="8" xfId="0" applyFont="1" applyFill="1" applyBorder="1" applyAlignment="1" applyProtection="1">
      <alignment horizontal="left" vertical="center" shrinkToFit="1"/>
      <protection locked="0"/>
    </xf>
    <xf numFmtId="0" fontId="42" fillId="3" borderId="2" xfId="0" applyFont="1" applyFill="1" applyBorder="1" applyAlignment="1" applyProtection="1">
      <alignment horizontal="left" vertical="center" shrinkToFit="1"/>
      <protection locked="0"/>
    </xf>
    <xf numFmtId="0" fontId="43" fillId="2" borderId="0" xfId="0" applyFont="1" applyFill="1" applyBorder="1" applyAlignment="1">
      <alignment horizontal="left" vertical="center" wrapText="1"/>
    </xf>
    <xf numFmtId="0" fontId="43" fillId="2" borderId="6" xfId="0" applyFont="1" applyFill="1" applyBorder="1" applyAlignment="1">
      <alignment horizontal="left" vertical="center" wrapText="1"/>
    </xf>
    <xf numFmtId="0" fontId="43" fillId="2" borderId="8" xfId="0" applyFont="1" applyFill="1" applyBorder="1" applyAlignment="1">
      <alignment horizontal="center" vertical="center" wrapText="1"/>
    </xf>
    <xf numFmtId="0" fontId="43" fillId="0" borderId="8" xfId="0" applyFont="1" applyBorder="1" applyAlignment="1">
      <alignment vertical="center" wrapText="1"/>
    </xf>
    <xf numFmtId="0" fontId="42" fillId="3" borderId="4" xfId="0" applyFont="1" applyFill="1" applyBorder="1" applyAlignment="1" applyProtection="1">
      <alignment horizontal="center" vertical="center" shrinkToFit="1"/>
      <protection locked="0"/>
    </xf>
    <xf numFmtId="0" fontId="42" fillId="2" borderId="4" xfId="0" applyFont="1" applyFill="1" applyBorder="1" applyAlignment="1" applyProtection="1">
      <alignment horizontal="center" vertical="center" shrinkToFit="1"/>
      <protection locked="0"/>
    </xf>
    <xf numFmtId="0" fontId="42" fillId="0" borderId="4" xfId="0" applyFont="1" applyFill="1" applyBorder="1" applyAlignment="1" applyProtection="1">
      <alignment horizontal="center" vertical="center" shrinkToFit="1"/>
      <protection locked="0"/>
    </xf>
    <xf numFmtId="0" fontId="42" fillId="0" borderId="5" xfId="0" applyFont="1" applyFill="1" applyBorder="1" applyAlignment="1" applyProtection="1">
      <alignment horizontal="center" vertical="center" shrinkToFit="1"/>
      <protection locked="0"/>
    </xf>
    <xf numFmtId="0" fontId="43" fillId="2" borderId="11" xfId="0" applyFont="1" applyFill="1" applyBorder="1" applyAlignment="1">
      <alignment vertical="center" wrapText="1"/>
    </xf>
    <xf numFmtId="0" fontId="43" fillId="2" borderId="14" xfId="0" applyFont="1" applyFill="1" applyBorder="1" applyAlignment="1">
      <alignment vertical="center" wrapText="1"/>
    </xf>
    <xf numFmtId="185" fontId="43" fillId="2" borderId="8" xfId="0" applyNumberFormat="1" applyFont="1" applyFill="1" applyBorder="1" applyAlignment="1" applyProtection="1">
      <alignment horizontal="right" vertical="center" wrapText="1" indent="3"/>
    </xf>
    <xf numFmtId="0" fontId="43" fillId="0" borderId="8" xfId="0" applyFont="1" applyFill="1" applyBorder="1" applyAlignment="1">
      <alignment vertical="center" wrapText="1"/>
    </xf>
    <xf numFmtId="0" fontId="43" fillId="0" borderId="1" xfId="0" applyFont="1" applyBorder="1" applyAlignment="1">
      <alignment horizontal="center" vertical="center" wrapText="1"/>
    </xf>
    <xf numFmtId="0" fontId="43" fillId="2" borderId="2" xfId="0" applyFont="1" applyFill="1" applyBorder="1" applyAlignment="1">
      <alignment horizontal="center" vertical="center" wrapText="1"/>
    </xf>
    <xf numFmtId="0" fontId="43" fillId="0" borderId="1" xfId="0" applyFont="1" applyBorder="1" applyAlignment="1">
      <alignment horizontal="center" vertical="center"/>
    </xf>
    <xf numFmtId="38" fontId="43" fillId="2" borderId="8" xfId="2" quotePrefix="1" applyFont="1" applyFill="1" applyBorder="1" applyAlignment="1">
      <alignment horizontal="center" vertical="center" wrapText="1"/>
    </xf>
    <xf numFmtId="0" fontId="43" fillId="0" borderId="10" xfId="0" applyFont="1" applyFill="1" applyBorder="1" applyAlignment="1">
      <alignment horizontal="center" vertical="center" wrapText="1"/>
    </xf>
    <xf numFmtId="0" fontId="43" fillId="0" borderId="14" xfId="0" applyFont="1" applyFill="1" applyBorder="1" applyAlignment="1">
      <alignment horizontal="center" vertical="center" wrapText="1"/>
    </xf>
    <xf numFmtId="38" fontId="35" fillId="4" borderId="11" xfId="2" applyFont="1" applyFill="1" applyBorder="1" applyAlignment="1" applyProtection="1">
      <alignment horizontal="right" vertical="center"/>
      <protection locked="0"/>
    </xf>
    <xf numFmtId="0" fontId="43" fillId="4" borderId="7" xfId="0" quotePrefix="1" applyFont="1" applyFill="1" applyBorder="1" applyAlignment="1" applyProtection="1">
      <alignment horizontal="center" vertical="center" wrapText="1"/>
      <protection locked="0"/>
    </xf>
    <xf numFmtId="0" fontId="43" fillId="4" borderId="5" xfId="0" applyFont="1" applyFill="1" applyBorder="1" applyAlignment="1" applyProtection="1">
      <alignment horizontal="center" vertical="center" wrapText="1"/>
      <protection locked="0"/>
    </xf>
    <xf numFmtId="38" fontId="35" fillId="4" borderId="4" xfId="2" applyFont="1" applyFill="1" applyBorder="1" applyAlignment="1" applyProtection="1">
      <alignment horizontal="right" vertical="center" wrapText="1"/>
      <protection locked="0"/>
    </xf>
    <xf numFmtId="0" fontId="43" fillId="0" borderId="7" xfId="0" applyFont="1" applyFill="1" applyBorder="1" applyAlignment="1">
      <alignment horizontal="center" vertical="center" wrapText="1"/>
    </xf>
    <xf numFmtId="0" fontId="43" fillId="0" borderId="5" xfId="0" applyFont="1" applyFill="1" applyBorder="1" applyAlignment="1">
      <alignment horizontal="center" vertical="center" wrapText="1"/>
    </xf>
    <xf numFmtId="0" fontId="43" fillId="0" borderId="11" xfId="0" applyFont="1" applyFill="1" applyBorder="1" applyAlignment="1">
      <alignment horizontal="center" vertical="center" wrapText="1"/>
    </xf>
    <xf numFmtId="0" fontId="43" fillId="0" borderId="7" xfId="0" applyFont="1" applyFill="1" applyBorder="1" applyAlignment="1">
      <alignment horizontal="center" vertical="center"/>
    </xf>
    <xf numFmtId="0" fontId="43" fillId="0" borderId="5" xfId="0" applyFont="1" applyFill="1" applyBorder="1" applyAlignment="1">
      <alignment horizontal="center" vertical="center"/>
    </xf>
    <xf numFmtId="0" fontId="43" fillId="0" borderId="4" xfId="0" applyFont="1" applyFill="1" applyBorder="1" applyAlignment="1">
      <alignment horizontal="center" vertical="center" wrapText="1"/>
    </xf>
    <xf numFmtId="0" fontId="43" fillId="2" borderId="9" xfId="0" applyFont="1" applyFill="1" applyBorder="1" applyAlignment="1" applyProtection="1">
      <alignment vertical="center"/>
    </xf>
    <xf numFmtId="0" fontId="43" fillId="2" borderId="8" xfId="0" quotePrefix="1" applyFont="1" applyFill="1" applyBorder="1" applyAlignment="1" applyProtection="1">
      <alignment vertical="center"/>
    </xf>
    <xf numFmtId="0" fontId="43" fillId="2" borderId="2" xfId="0" quotePrefix="1" applyFont="1" applyFill="1" applyBorder="1" applyAlignment="1" applyProtection="1">
      <alignment vertical="center"/>
    </xf>
    <xf numFmtId="0" fontId="43" fillId="0" borderId="9" xfId="0" applyFont="1" applyFill="1" applyBorder="1" applyAlignment="1">
      <alignment horizontal="center" vertical="center" wrapText="1"/>
    </xf>
    <xf numFmtId="0" fontId="43" fillId="0" borderId="8" xfId="0" applyFont="1" applyFill="1" applyBorder="1" applyAlignment="1">
      <alignment horizontal="center" vertical="center" wrapText="1"/>
    </xf>
    <xf numFmtId="0" fontId="42" fillId="0" borderId="9" xfId="0" applyFont="1" applyFill="1" applyBorder="1" applyAlignment="1">
      <alignment horizontal="center" vertical="center"/>
    </xf>
    <xf numFmtId="0" fontId="42" fillId="0" borderId="8" xfId="0" applyFont="1" applyFill="1" applyBorder="1" applyAlignment="1">
      <alignment horizontal="center" vertical="center"/>
    </xf>
    <xf numFmtId="0" fontId="42" fillId="0" borderId="2" xfId="0" applyFont="1" applyFill="1" applyBorder="1" applyAlignment="1">
      <alignment horizontal="center" vertical="center"/>
    </xf>
    <xf numFmtId="0" fontId="43" fillId="4" borderId="5" xfId="0" applyFont="1" applyFill="1" applyBorder="1" applyAlignment="1" applyProtection="1">
      <alignment horizontal="left" vertical="center" wrapText="1"/>
      <protection locked="0"/>
    </xf>
    <xf numFmtId="0" fontId="43" fillId="4" borderId="14" xfId="0" applyFont="1" applyFill="1" applyBorder="1" applyAlignment="1" applyProtection="1">
      <alignment horizontal="left" vertical="center" wrapText="1"/>
      <protection locked="0"/>
    </xf>
    <xf numFmtId="0" fontId="43" fillId="0" borderId="7" xfId="0" applyFont="1" applyBorder="1" applyAlignment="1">
      <alignment horizontal="center" vertical="center" wrapText="1"/>
    </xf>
    <xf numFmtId="0" fontId="43" fillId="0" borderId="4"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10" xfId="0" applyFont="1" applyBorder="1" applyAlignment="1">
      <alignment horizontal="center" vertical="center" wrapText="1"/>
    </xf>
    <xf numFmtId="0" fontId="43" fillId="0" borderId="14" xfId="0" applyFont="1" applyBorder="1" applyAlignment="1">
      <alignment horizontal="center" vertical="center" wrapText="1"/>
    </xf>
    <xf numFmtId="0" fontId="16" fillId="4" borderId="9" xfId="0" applyFont="1" applyFill="1" applyBorder="1" applyAlignment="1" applyProtection="1">
      <alignment vertical="center" wrapText="1"/>
      <protection locked="0"/>
    </xf>
    <xf numFmtId="0" fontId="16" fillId="4" borderId="8" xfId="0" applyFont="1" applyFill="1" applyBorder="1" applyAlignment="1" applyProtection="1">
      <alignment vertical="center" wrapText="1"/>
      <protection locked="0"/>
    </xf>
    <xf numFmtId="0" fontId="16" fillId="4" borderId="2" xfId="0" applyFont="1" applyFill="1" applyBorder="1" applyAlignment="1" applyProtection="1">
      <alignment vertical="center" wrapText="1"/>
      <protection locked="0"/>
    </xf>
    <xf numFmtId="178" fontId="43" fillId="2" borderId="9" xfId="2" applyNumberFormat="1" applyFont="1" applyFill="1" applyBorder="1" applyAlignment="1">
      <alignment horizontal="center" vertical="center"/>
    </xf>
    <xf numFmtId="178" fontId="43" fillId="2" borderId="8" xfId="2" applyNumberFormat="1" applyFont="1" applyFill="1" applyBorder="1" applyAlignment="1">
      <alignment horizontal="center" vertical="center"/>
    </xf>
    <xf numFmtId="0" fontId="47" fillId="0" borderId="9" xfId="0" applyFont="1" applyFill="1" applyBorder="1" applyAlignment="1">
      <alignment horizontal="center" vertical="center"/>
    </xf>
    <xf numFmtId="0" fontId="47" fillId="0" borderId="8" xfId="0" applyFont="1" applyFill="1" applyBorder="1" applyAlignment="1">
      <alignment horizontal="center" vertical="center"/>
    </xf>
    <xf numFmtId="0" fontId="47" fillId="0" borderId="2" xfId="0" applyFont="1" applyFill="1" applyBorder="1" applyAlignment="1">
      <alignment horizontal="center" vertical="center"/>
    </xf>
    <xf numFmtId="38" fontId="35" fillId="3" borderId="11" xfId="2" applyFont="1" applyFill="1" applyBorder="1" applyAlignment="1" applyProtection="1">
      <alignment horizontal="right" vertical="center"/>
      <protection locked="0"/>
    </xf>
    <xf numFmtId="0" fontId="43" fillId="3" borderId="7" xfId="0" quotePrefix="1" applyFont="1" applyFill="1" applyBorder="1" applyAlignment="1" applyProtection="1">
      <alignment horizontal="center" vertical="center" wrapText="1"/>
      <protection locked="0"/>
    </xf>
    <xf numFmtId="0" fontId="43" fillId="3" borderId="5" xfId="0" applyFont="1" applyFill="1" applyBorder="1" applyAlignment="1" applyProtection="1">
      <alignment horizontal="center" vertical="center" wrapText="1"/>
      <protection locked="0"/>
    </xf>
    <xf numFmtId="38" fontId="35" fillId="3" borderId="4" xfId="2" applyFont="1" applyFill="1" applyBorder="1" applyAlignment="1" applyProtection="1">
      <alignment horizontal="right" vertical="center" wrapText="1"/>
      <protection locked="0"/>
    </xf>
    <xf numFmtId="0" fontId="43" fillId="3" borderId="5" xfId="0" applyFont="1" applyFill="1" applyBorder="1" applyAlignment="1" applyProtection="1">
      <alignment horizontal="left" vertical="center" wrapText="1"/>
      <protection locked="0"/>
    </xf>
    <xf numFmtId="0" fontId="43" fillId="3" borderId="14" xfId="0" applyFont="1" applyFill="1" applyBorder="1" applyAlignment="1" applyProtection="1">
      <alignment horizontal="left" vertical="center" wrapText="1"/>
      <protection locked="0"/>
    </xf>
    <xf numFmtId="0" fontId="43" fillId="0" borderId="9" xfId="0" applyFont="1" applyBorder="1" applyAlignment="1">
      <alignment horizontal="center" vertical="center"/>
    </xf>
    <xf numFmtId="0" fontId="43" fillId="0" borderId="8" xfId="0" applyFont="1" applyBorder="1" applyAlignment="1">
      <alignment horizontal="center" vertical="center"/>
    </xf>
    <xf numFmtId="0" fontId="43" fillId="0" borderId="2" xfId="0" applyFont="1" applyBorder="1" applyAlignment="1">
      <alignment horizontal="center" vertical="center"/>
    </xf>
    <xf numFmtId="0" fontId="47" fillId="0" borderId="9" xfId="0" applyFont="1" applyBorder="1" applyAlignment="1">
      <alignment horizontal="center" vertical="center"/>
    </xf>
    <xf numFmtId="0" fontId="47" fillId="0" borderId="8" xfId="0" applyFont="1" applyBorder="1" applyAlignment="1">
      <alignment horizontal="center" vertical="center"/>
    </xf>
    <xf numFmtId="0" fontId="47" fillId="0" borderId="2" xfId="0" applyFont="1" applyBorder="1" applyAlignment="1">
      <alignment horizontal="center" vertical="center"/>
    </xf>
    <xf numFmtId="0" fontId="43" fillId="0" borderId="9" xfId="0" applyFont="1" applyBorder="1" applyAlignment="1">
      <alignment horizontal="center" vertical="center" wrapText="1"/>
    </xf>
    <xf numFmtId="0" fontId="43" fillId="0" borderId="8" xfId="0" applyFont="1" applyBorder="1" applyAlignment="1">
      <alignment horizontal="center" vertical="center" wrapText="1"/>
    </xf>
    <xf numFmtId="0" fontId="42" fillId="0" borderId="9" xfId="0" applyFont="1" applyBorder="1" applyAlignment="1">
      <alignment horizontal="center" vertical="center"/>
    </xf>
    <xf numFmtId="0" fontId="42" fillId="0" borderId="8" xfId="0" applyFont="1" applyBorder="1" applyAlignment="1">
      <alignment horizontal="center" vertical="center"/>
    </xf>
    <xf numFmtId="0" fontId="42" fillId="0" borderId="2" xfId="0" applyFont="1" applyBorder="1" applyAlignment="1">
      <alignment horizontal="center" vertical="center"/>
    </xf>
    <xf numFmtId="0" fontId="16" fillId="3" borderId="9" xfId="0" applyFont="1" applyFill="1" applyBorder="1" applyAlignment="1" applyProtection="1">
      <alignment vertical="center" wrapText="1"/>
      <protection locked="0"/>
    </xf>
    <xf numFmtId="0" fontId="16" fillId="3" borderId="8" xfId="0" applyFont="1" applyFill="1" applyBorder="1" applyAlignment="1" applyProtection="1">
      <alignment vertical="center" wrapText="1"/>
      <protection locked="0"/>
    </xf>
    <xf numFmtId="0" fontId="16" fillId="3" borderId="2" xfId="0" applyFont="1" applyFill="1" applyBorder="1" applyAlignment="1" applyProtection="1">
      <alignment vertical="center" wrapText="1"/>
      <protection locked="0"/>
    </xf>
    <xf numFmtId="0" fontId="43" fillId="0" borderId="7" xfId="0" applyFont="1" applyBorder="1" applyAlignment="1">
      <alignment horizontal="center" vertical="center"/>
    </xf>
    <xf numFmtId="0" fontId="43" fillId="0" borderId="5" xfId="0" applyFont="1" applyBorder="1" applyAlignment="1">
      <alignment horizontal="center" vertical="center"/>
    </xf>
    <xf numFmtId="0" fontId="0" fillId="0" borderId="11" xfId="0" applyFont="1" applyFill="1" applyBorder="1" applyAlignment="1" applyProtection="1">
      <alignment horizontal="left" vertical="center" shrinkToFit="1"/>
    </xf>
    <xf numFmtId="0" fontId="0" fillId="2" borderId="11" xfId="0" applyFont="1" applyFill="1" applyBorder="1" applyAlignment="1" applyProtection="1">
      <alignment horizontal="left" vertical="center" shrinkToFit="1"/>
    </xf>
    <xf numFmtId="0" fontId="0" fillId="0" borderId="0" xfId="0" applyFont="1" applyFill="1" applyAlignment="1" applyProtection="1">
      <alignment horizontal="left" vertical="top" wrapText="1"/>
      <protection locked="0"/>
    </xf>
    <xf numFmtId="0" fontId="42" fillId="0" borderId="0" xfId="0" applyFont="1" applyBorder="1" applyAlignment="1">
      <alignment horizontal="left" vertical="top" wrapText="1"/>
    </xf>
    <xf numFmtId="0" fontId="42" fillId="0" borderId="0" xfId="0" applyFont="1" applyAlignment="1">
      <alignment horizontal="left" vertical="top" wrapText="1"/>
    </xf>
    <xf numFmtId="0" fontId="29" fillId="0" borderId="0" xfId="0" applyFont="1" applyAlignment="1">
      <alignment horizontal="left" vertical="top" wrapText="1"/>
    </xf>
    <xf numFmtId="0" fontId="22" fillId="0" borderId="12" xfId="0" applyFont="1" applyFill="1" applyBorder="1" applyAlignment="1">
      <alignment horizontal="center" vertical="center"/>
    </xf>
    <xf numFmtId="0" fontId="22" fillId="0" borderId="18" xfId="0" applyFont="1" applyFill="1" applyBorder="1" applyAlignment="1">
      <alignment horizontal="center" vertical="center"/>
    </xf>
    <xf numFmtId="0" fontId="29" fillId="0" borderId="1" xfId="0" applyFont="1" applyFill="1" applyBorder="1" applyAlignment="1" applyProtection="1">
      <alignment horizontal="center" vertical="center" wrapText="1" shrinkToFit="1"/>
    </xf>
    <xf numFmtId="0" fontId="22" fillId="0" borderId="1" xfId="0" applyFont="1" applyFill="1" applyBorder="1" applyAlignment="1">
      <alignment horizontal="center" vertical="center" wrapText="1"/>
    </xf>
    <xf numFmtId="0" fontId="22" fillId="0" borderId="1" xfId="0" applyFont="1" applyFill="1" applyBorder="1" applyAlignment="1">
      <alignment horizontal="center" vertical="center"/>
    </xf>
    <xf numFmtId="0" fontId="22" fillId="0" borderId="9" xfId="0" applyFont="1" applyFill="1" applyBorder="1" applyAlignment="1">
      <alignment horizontal="left" vertical="center"/>
    </xf>
    <xf numFmtId="0" fontId="22" fillId="0" borderId="2" xfId="0" applyFont="1" applyFill="1" applyBorder="1" applyAlignment="1">
      <alignment horizontal="left" vertical="center"/>
    </xf>
    <xf numFmtId="38" fontId="22" fillId="2" borderId="1" xfId="0" applyNumberFormat="1" applyFont="1" applyFill="1" applyBorder="1" applyAlignment="1">
      <alignment horizontal="center" vertical="center"/>
    </xf>
    <xf numFmtId="0" fontId="22" fillId="0" borderId="85" xfId="0" applyFont="1" applyFill="1" applyBorder="1" applyAlignment="1">
      <alignment horizontal="left" vertical="center"/>
    </xf>
    <xf numFmtId="0" fontId="22" fillId="0" borderId="85" xfId="0" applyFont="1" applyFill="1" applyBorder="1" applyAlignment="1">
      <alignment horizontal="left" vertical="center" shrinkToFit="1"/>
    </xf>
    <xf numFmtId="0" fontId="22" fillId="0" borderId="2" xfId="0" applyFont="1" applyFill="1" applyBorder="1" applyAlignment="1">
      <alignment horizontal="left" vertical="center" shrinkToFit="1"/>
    </xf>
    <xf numFmtId="0" fontId="22" fillId="0" borderId="86" xfId="0" applyFont="1" applyFill="1" applyBorder="1" applyAlignment="1">
      <alignment horizontal="left" vertical="center"/>
    </xf>
    <xf numFmtId="0" fontId="22" fillId="0" borderId="84" xfId="0" applyFont="1" applyFill="1" applyBorder="1" applyAlignment="1">
      <alignment horizontal="left" vertical="center"/>
    </xf>
    <xf numFmtId="0" fontId="22" fillId="0" borderId="88" xfId="0" applyFont="1" applyFill="1" applyBorder="1" applyAlignment="1">
      <alignment horizontal="center" vertical="center" wrapText="1"/>
    </xf>
    <xf numFmtId="0" fontId="22" fillId="0" borderId="85" xfId="0" applyFont="1" applyFill="1" applyBorder="1" applyAlignment="1">
      <alignment horizontal="center" vertical="center" wrapText="1"/>
    </xf>
    <xf numFmtId="0" fontId="22" fillId="0" borderId="86" xfId="0" applyFont="1" applyFill="1" applyBorder="1" applyAlignment="1">
      <alignment horizontal="center" vertical="center" wrapText="1"/>
    </xf>
    <xf numFmtId="0" fontId="22" fillId="0" borderId="98" xfId="0" applyFont="1" applyFill="1" applyBorder="1" applyAlignment="1">
      <alignment horizontal="center" vertical="center" wrapText="1"/>
    </xf>
    <xf numFmtId="0" fontId="0" fillId="0" borderId="79" xfId="0" applyFont="1" applyFill="1" applyBorder="1" applyAlignment="1">
      <alignment horizontal="center" vertical="center" wrapText="1"/>
    </xf>
    <xf numFmtId="0" fontId="0" fillId="2" borderId="86" xfId="0" applyFont="1" applyFill="1" applyBorder="1" applyAlignment="1">
      <alignment horizontal="center" vertical="center"/>
    </xf>
    <xf numFmtId="0" fontId="0" fillId="2" borderId="84" xfId="0" applyFont="1" applyFill="1" applyBorder="1" applyAlignment="1">
      <alignment horizontal="center" vertical="center"/>
    </xf>
    <xf numFmtId="0" fontId="22" fillId="0" borderId="90" xfId="0" applyFont="1" applyFill="1" applyBorder="1" applyAlignment="1">
      <alignment horizontal="center" vertical="center"/>
    </xf>
    <xf numFmtId="0" fontId="22" fillId="0" borderId="91" xfId="0" applyFont="1" applyFill="1" applyBorder="1" applyAlignment="1">
      <alignment horizontal="center" vertical="center"/>
    </xf>
    <xf numFmtId="0" fontId="22" fillId="0" borderId="88" xfId="0" applyFont="1" applyFill="1" applyBorder="1" applyAlignment="1">
      <alignment horizontal="left" vertical="center"/>
    </xf>
    <xf numFmtId="0" fontId="22" fillId="0" borderId="14" xfId="0" applyFont="1" applyFill="1" applyBorder="1" applyAlignment="1">
      <alignment horizontal="left" vertical="center"/>
    </xf>
    <xf numFmtId="178" fontId="22" fillId="2" borderId="1" xfId="0" applyNumberFormat="1" applyFont="1" applyFill="1" applyBorder="1" applyAlignment="1">
      <alignment horizontal="center" vertical="center"/>
    </xf>
    <xf numFmtId="0" fontId="22" fillId="0" borderId="9" xfId="0" applyFont="1" applyFill="1" applyBorder="1" applyAlignment="1">
      <alignment horizontal="left" vertical="center" shrinkToFit="1"/>
    </xf>
    <xf numFmtId="0" fontId="0" fillId="0" borderId="76"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78" xfId="0" applyFont="1" applyFill="1" applyBorder="1" applyAlignment="1">
      <alignment horizontal="center" vertical="center"/>
    </xf>
    <xf numFmtId="0" fontId="0" fillId="0" borderId="80" xfId="0" applyFont="1" applyFill="1" applyBorder="1" applyAlignment="1">
      <alignment horizontal="center" vertical="center"/>
    </xf>
    <xf numFmtId="0" fontId="22" fillId="0" borderId="98" xfId="0" applyFont="1" applyFill="1" applyBorder="1" applyAlignment="1">
      <alignment horizontal="left" vertical="center"/>
    </xf>
    <xf numFmtId="0" fontId="22" fillId="0" borderId="99" xfId="0" applyFont="1" applyFill="1" applyBorder="1" applyAlignment="1">
      <alignment horizontal="left" vertical="center"/>
    </xf>
    <xf numFmtId="0" fontId="22" fillId="0" borderId="4"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11" xfId="0" applyFont="1" applyFill="1" applyBorder="1" applyAlignment="1">
      <alignment horizontal="center" vertical="center"/>
    </xf>
    <xf numFmtId="0" fontId="22" fillId="0" borderId="14" xfId="0" applyFont="1" applyFill="1" applyBorder="1" applyAlignment="1">
      <alignment horizontal="center" vertical="center"/>
    </xf>
    <xf numFmtId="0" fontId="35" fillId="0" borderId="9" xfId="0" applyFont="1" applyFill="1" applyBorder="1" applyAlignment="1" applyProtection="1">
      <alignment horizontal="center" vertical="center"/>
      <protection locked="0"/>
    </xf>
    <xf numFmtId="0" fontId="35" fillId="0" borderId="8" xfId="0" applyFont="1" applyFill="1" applyBorder="1" applyAlignment="1" applyProtection="1">
      <alignment horizontal="center" vertical="center"/>
      <protection locked="0"/>
    </xf>
    <xf numFmtId="0" fontId="35" fillId="0" borderId="2" xfId="0" applyFont="1" applyFill="1" applyBorder="1" applyAlignment="1" applyProtection="1">
      <alignment horizontal="center" vertical="center"/>
      <protection locked="0"/>
    </xf>
    <xf numFmtId="0" fontId="0" fillId="0" borderId="0" xfId="0" applyFont="1" applyFill="1" applyAlignment="1">
      <alignment horizontal="left" vertical="center" shrinkToFit="1"/>
    </xf>
    <xf numFmtId="0" fontId="0" fillId="0" borderId="9" xfId="0" applyFont="1" applyFill="1" applyBorder="1" applyAlignment="1" applyProtection="1">
      <alignment vertical="center"/>
      <protection locked="0"/>
    </xf>
    <xf numFmtId="0" fontId="0" fillId="0" borderId="8" xfId="0" applyFont="1" applyFill="1" applyBorder="1" applyAlignment="1" applyProtection="1">
      <alignment vertical="center"/>
      <protection locked="0"/>
    </xf>
    <xf numFmtId="0" fontId="0" fillId="0" borderId="2" xfId="0" applyFont="1" applyFill="1" applyBorder="1" applyAlignment="1" applyProtection="1">
      <alignment vertical="center"/>
      <protection locked="0"/>
    </xf>
    <xf numFmtId="0" fontId="0" fillId="0" borderId="1" xfId="0" applyFont="1" applyFill="1" applyBorder="1" applyAlignment="1" applyProtection="1">
      <alignment horizontal="center" vertical="center"/>
      <protection locked="0"/>
    </xf>
    <xf numFmtId="0" fontId="0" fillId="0" borderId="9" xfId="0" applyFont="1" applyFill="1" applyBorder="1" applyAlignment="1" applyProtection="1">
      <alignment horizontal="center" vertical="center"/>
      <protection locked="0"/>
    </xf>
    <xf numFmtId="0" fontId="0" fillId="0" borderId="8" xfId="0" applyFont="1" applyFill="1" applyBorder="1" applyAlignment="1" applyProtection="1">
      <alignment horizontal="center" vertical="center"/>
      <protection locked="0"/>
    </xf>
    <xf numFmtId="0" fontId="0" fillId="0" borderId="2" xfId="0" applyFont="1" applyFill="1" applyBorder="1" applyAlignment="1" applyProtection="1">
      <alignment horizontal="center" vertical="center"/>
      <protection locked="0"/>
    </xf>
    <xf numFmtId="0" fontId="56" fillId="0" borderId="0" xfId="0" applyFont="1" applyAlignment="1">
      <alignment horizontal="center" vertical="center"/>
    </xf>
    <xf numFmtId="0" fontId="56" fillId="0" borderId="0" xfId="0" applyFont="1" applyFill="1" applyAlignment="1">
      <alignment horizontal="center" vertical="center"/>
    </xf>
    <xf numFmtId="0" fontId="16" fillId="0" borderId="0" xfId="0" applyFont="1" applyFill="1" applyAlignment="1">
      <alignment vertical="top" wrapText="1"/>
    </xf>
    <xf numFmtId="0" fontId="16" fillId="0" borderId="0" xfId="0" applyFont="1" applyFill="1" applyAlignment="1">
      <alignment horizontal="center" vertical="center"/>
    </xf>
    <xf numFmtId="0" fontId="57" fillId="0" borderId="0" xfId="0" applyFont="1" applyFill="1" applyAlignment="1">
      <alignment vertical="center" shrinkToFit="1"/>
    </xf>
    <xf numFmtId="0" fontId="57" fillId="0" borderId="0" xfId="0" applyFont="1" applyFill="1" applyAlignment="1">
      <alignment horizontal="left" vertical="center"/>
    </xf>
    <xf numFmtId="0" fontId="57" fillId="0" borderId="0" xfId="0" applyFont="1" applyFill="1" applyAlignment="1">
      <alignment vertical="center"/>
    </xf>
    <xf numFmtId="0" fontId="57" fillId="0" borderId="0" xfId="0" applyFont="1" applyFill="1" applyAlignment="1">
      <alignment horizontal="center" vertical="center"/>
    </xf>
    <xf numFmtId="0" fontId="16" fillId="0" borderId="0" xfId="0" applyFont="1" applyFill="1" applyAlignment="1">
      <alignment vertical="center" wrapText="1"/>
    </xf>
    <xf numFmtId="0" fontId="16" fillId="0" borderId="0" xfId="0" applyFont="1" applyFill="1" applyAlignment="1">
      <alignment vertical="center"/>
    </xf>
    <xf numFmtId="0" fontId="16" fillId="0" borderId="0" xfId="0" applyFont="1" applyAlignment="1">
      <alignment vertical="top" wrapText="1"/>
    </xf>
    <xf numFmtId="0" fontId="57" fillId="2" borderId="0" xfId="0" applyFont="1" applyFill="1" applyAlignment="1">
      <alignment horizontal="left" vertical="center" shrinkToFit="1"/>
    </xf>
    <xf numFmtId="0" fontId="57" fillId="2" borderId="0" xfId="0" applyFont="1" applyFill="1" applyAlignment="1">
      <alignment horizontal="left" vertical="center"/>
    </xf>
    <xf numFmtId="0" fontId="57" fillId="2" borderId="0" xfId="0" applyFont="1" applyFill="1" applyAlignment="1">
      <alignment vertical="center"/>
    </xf>
    <xf numFmtId="0" fontId="57" fillId="2" borderId="0" xfId="0" applyFont="1" applyFill="1" applyAlignment="1">
      <alignment horizontal="center" vertical="center"/>
    </xf>
    <xf numFmtId="0" fontId="16" fillId="0" borderId="0" xfId="0" applyFont="1" applyAlignment="1">
      <alignment vertical="center" wrapText="1"/>
    </xf>
    <xf numFmtId="0" fontId="16" fillId="0" borderId="0" xfId="0" applyFont="1" applyAlignment="1">
      <alignment vertical="center"/>
    </xf>
    <xf numFmtId="0" fontId="57" fillId="2" borderId="0" xfId="0" applyFont="1" applyFill="1" applyAlignment="1">
      <alignment vertical="center" shrinkToFit="1"/>
    </xf>
    <xf numFmtId="0" fontId="0" fillId="0" borderId="0" xfId="0" applyFont="1" applyFill="1" applyBorder="1" applyAlignment="1">
      <alignment horizontal="center" vertical="center"/>
    </xf>
    <xf numFmtId="0" fontId="0" fillId="0" borderId="0" xfId="0" applyFont="1" applyFill="1" applyBorder="1" applyAlignment="1">
      <alignment vertical="center" wrapText="1"/>
    </xf>
    <xf numFmtId="38" fontId="35" fillId="0" borderId="0" xfId="2" applyFont="1" applyFill="1" applyBorder="1" applyAlignment="1">
      <alignment horizontal="center" vertical="center"/>
    </xf>
    <xf numFmtId="0" fontId="0" fillId="3" borderId="0" xfId="0" applyFont="1" applyFill="1" applyAlignment="1" applyProtection="1">
      <alignment vertical="center"/>
      <protection locked="0"/>
    </xf>
    <xf numFmtId="0" fontId="0" fillId="0" borderId="0" xfId="0" applyFont="1" applyBorder="1" applyAlignment="1">
      <alignment horizontal="center" vertical="center"/>
    </xf>
    <xf numFmtId="0" fontId="0" fillId="3" borderId="0" xfId="0" applyFont="1" applyFill="1" applyBorder="1" applyAlignment="1" applyProtection="1">
      <alignment vertical="center"/>
      <protection locked="0"/>
    </xf>
    <xf numFmtId="0" fontId="0" fillId="3" borderId="0" xfId="0" applyFont="1" applyFill="1" applyAlignment="1" applyProtection="1">
      <alignment horizontal="center" vertical="center" shrinkToFit="1"/>
      <protection locked="0"/>
    </xf>
    <xf numFmtId="0" fontId="0" fillId="6" borderId="0" xfId="0" applyFont="1" applyFill="1" applyBorder="1" applyAlignment="1">
      <alignment horizontal="left" vertical="center"/>
    </xf>
    <xf numFmtId="0" fontId="0" fillId="3" borderId="0" xfId="0" applyFont="1" applyFill="1" applyAlignment="1" applyProtection="1">
      <alignment horizontal="center" vertical="center"/>
      <protection locked="0"/>
    </xf>
    <xf numFmtId="0" fontId="0" fillId="6" borderId="0" xfId="0" applyFont="1" applyFill="1" applyBorder="1" applyAlignment="1">
      <alignment vertical="center"/>
    </xf>
    <xf numFmtId="0" fontId="37" fillId="0" borderId="0" xfId="0" applyFont="1" applyBorder="1" applyAlignment="1">
      <alignment horizontal="center" vertical="center"/>
    </xf>
    <xf numFmtId="0" fontId="26" fillId="0" borderId="0" xfId="0" applyFont="1" applyBorder="1" applyAlignment="1">
      <alignment horizontal="left" vertical="center" wrapText="1"/>
    </xf>
    <xf numFmtId="0" fontId="0" fillId="0" borderId="0" xfId="0" applyFont="1" applyFill="1" applyAlignment="1">
      <alignment horizontal="center" vertical="center"/>
    </xf>
    <xf numFmtId="0" fontId="0" fillId="4" borderId="0" xfId="0" applyFont="1" applyFill="1" applyAlignment="1" applyProtection="1">
      <alignment vertical="center"/>
      <protection locked="0"/>
    </xf>
    <xf numFmtId="0" fontId="0" fillId="4" borderId="0" xfId="0" applyFont="1" applyFill="1" applyBorder="1" applyAlignment="1" applyProtection="1">
      <alignment vertical="center"/>
      <protection locked="0"/>
    </xf>
    <xf numFmtId="0" fontId="0" fillId="4" borderId="0" xfId="0" applyFont="1" applyFill="1" applyAlignment="1" applyProtection="1">
      <alignment horizontal="center" vertical="center" shrinkToFit="1"/>
      <protection locked="0"/>
    </xf>
    <xf numFmtId="0" fontId="0" fillId="4" borderId="0" xfId="0" applyFont="1" applyFill="1" applyAlignment="1" applyProtection="1">
      <alignment horizontal="center" vertical="center"/>
      <protection locked="0"/>
    </xf>
    <xf numFmtId="0" fontId="0" fillId="0" borderId="0" xfId="0" applyFont="1" applyFill="1" applyBorder="1" applyAlignment="1">
      <alignment horizontal="left" vertical="center"/>
    </xf>
    <xf numFmtId="0" fontId="26" fillId="0" borderId="0" xfId="0" applyFont="1" applyFill="1" applyBorder="1" applyAlignment="1">
      <alignment horizontal="left" vertical="center" wrapText="1"/>
    </xf>
  </cellXfs>
  <cellStyles count="6">
    <cellStyle name="ハイパーリンク" xfId="1" builtinId="8"/>
    <cellStyle name="桁区切り" xfId="2" builtinId="6"/>
    <cellStyle name="桁区切り 2" xfId="4"/>
    <cellStyle name="標準" xfId="0" builtinId="0"/>
    <cellStyle name="標準 2" xfId="3"/>
    <cellStyle name="標準 2 2" xfId="5"/>
  </cellStyles>
  <dxfs count="1">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123825</xdr:colOff>
      <xdr:row>11</xdr:row>
      <xdr:rowOff>152400</xdr:rowOff>
    </xdr:from>
    <xdr:to>
      <xdr:col>21</xdr:col>
      <xdr:colOff>0</xdr:colOff>
      <xdr:row>15</xdr:row>
      <xdr:rowOff>38100</xdr:rowOff>
    </xdr:to>
    <xdr:grpSp>
      <xdr:nvGrpSpPr>
        <xdr:cNvPr id="2" name="グループ化 19">
          <a:extLst>
            <a:ext uri="{FF2B5EF4-FFF2-40B4-BE49-F238E27FC236}">
              <a16:creationId xmlns:a16="http://schemas.microsoft.com/office/drawing/2014/main" id="{00000000-0008-0000-0000-000002000000}"/>
            </a:ext>
          </a:extLst>
        </xdr:cNvPr>
        <xdr:cNvGrpSpPr>
          <a:grpSpLocks/>
        </xdr:cNvGrpSpPr>
      </xdr:nvGrpSpPr>
      <xdr:grpSpPr bwMode="auto">
        <a:xfrm>
          <a:off x="557742" y="3369733"/>
          <a:ext cx="4956175" cy="605367"/>
          <a:chOff x="632918" y="1788615"/>
          <a:chExt cx="4924990" cy="782599"/>
        </a:xfrm>
      </xdr:grpSpPr>
      <xdr:sp macro="" textlink="">
        <xdr:nvSpPr>
          <xdr:cNvPr id="3" name="フローチャート : 書類 2">
            <a:extLst>
              <a:ext uri="{FF2B5EF4-FFF2-40B4-BE49-F238E27FC236}">
                <a16:creationId xmlns:a16="http://schemas.microsoft.com/office/drawing/2014/main" id="{00000000-0008-0000-0000-000003000000}"/>
              </a:ext>
            </a:extLst>
          </xdr:cNvPr>
          <xdr:cNvSpPr/>
        </xdr:nvSpPr>
        <xdr:spPr>
          <a:xfrm>
            <a:off x="632918" y="1788615"/>
            <a:ext cx="926390" cy="782599"/>
          </a:xfrm>
          <a:prstGeom prst="flowChart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1100"/>
              <a:t>基本情報</a:t>
            </a:r>
            <a:endParaRPr kumimoji="1" lang="en-US" altLang="ja-JP" sz="1100"/>
          </a:p>
          <a:p>
            <a:pPr algn="ctr"/>
            <a:r>
              <a:rPr kumimoji="1" lang="ja-JP" altLang="en-US" sz="1100"/>
              <a:t>入力シート</a:t>
            </a:r>
          </a:p>
        </xdr:txBody>
      </xdr:sp>
      <xdr:sp macro="" textlink="">
        <xdr:nvSpPr>
          <xdr:cNvPr id="4" name="フローチャート : 書類 3">
            <a:extLst>
              <a:ext uri="{FF2B5EF4-FFF2-40B4-BE49-F238E27FC236}">
                <a16:creationId xmlns:a16="http://schemas.microsoft.com/office/drawing/2014/main" id="{00000000-0008-0000-0000-000004000000}"/>
              </a:ext>
            </a:extLst>
          </xdr:cNvPr>
          <xdr:cNvSpPr/>
        </xdr:nvSpPr>
        <xdr:spPr>
          <a:xfrm>
            <a:off x="2514056" y="1788615"/>
            <a:ext cx="1002013" cy="554341"/>
          </a:xfrm>
          <a:prstGeom prst="flowChart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1100"/>
              <a:t>第１号様式</a:t>
            </a:r>
          </a:p>
        </xdr:txBody>
      </xdr:sp>
      <xdr:sp macro="" textlink="">
        <xdr:nvSpPr>
          <xdr:cNvPr id="5" name="フローチャート : 複数書類 4">
            <a:extLst>
              <a:ext uri="{FF2B5EF4-FFF2-40B4-BE49-F238E27FC236}">
                <a16:creationId xmlns:a16="http://schemas.microsoft.com/office/drawing/2014/main" id="{00000000-0008-0000-0000-000005000000}"/>
              </a:ext>
            </a:extLst>
          </xdr:cNvPr>
          <xdr:cNvSpPr/>
        </xdr:nvSpPr>
        <xdr:spPr>
          <a:xfrm>
            <a:off x="4395194" y="1788615"/>
            <a:ext cx="1162714" cy="641296"/>
          </a:xfrm>
          <a:prstGeom prst="flowChartMulti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latin typeface="+mn-lt"/>
                <a:ea typeface="+mn-ea"/>
                <a:cs typeface="+mn-cs"/>
              </a:rPr>
              <a:t>第</a:t>
            </a:r>
            <a:r>
              <a:rPr kumimoji="1" lang="en-US" altLang="ja-JP" sz="1100">
                <a:solidFill>
                  <a:schemeClr val="dk1"/>
                </a:solidFill>
                <a:latin typeface="+mn-lt"/>
                <a:ea typeface="+mn-ea"/>
                <a:cs typeface="+mn-cs"/>
              </a:rPr>
              <a:t>2</a:t>
            </a:r>
            <a:r>
              <a:rPr kumimoji="1" lang="ja-JP" altLang="ja-JP" sz="1100">
                <a:solidFill>
                  <a:schemeClr val="dk1"/>
                </a:solidFill>
                <a:latin typeface="+mn-lt"/>
                <a:ea typeface="+mn-ea"/>
                <a:cs typeface="+mn-cs"/>
              </a:rPr>
              <a:t>号様式</a:t>
            </a:r>
            <a:endParaRPr lang="ja-JP" altLang="ja-JP"/>
          </a:p>
          <a:p>
            <a:pPr algn="ctr"/>
            <a:endParaRPr kumimoji="1" lang="ja-JP" altLang="en-US" sz="1100"/>
          </a:p>
        </xdr:txBody>
      </xdr:sp>
      <xdr:sp macro="" textlink="">
        <xdr:nvSpPr>
          <xdr:cNvPr id="6" name="右矢印 5">
            <a:extLst>
              <a:ext uri="{FF2B5EF4-FFF2-40B4-BE49-F238E27FC236}">
                <a16:creationId xmlns:a16="http://schemas.microsoft.com/office/drawing/2014/main" id="{00000000-0008-0000-0000-000006000000}"/>
              </a:ext>
            </a:extLst>
          </xdr:cNvPr>
          <xdr:cNvSpPr/>
        </xdr:nvSpPr>
        <xdr:spPr>
          <a:xfrm>
            <a:off x="1823990" y="1951656"/>
            <a:ext cx="255230" cy="173911"/>
          </a:xfrm>
          <a:prstGeom prst="rightArrow">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endParaRPr lang="ja-JP" altLang="en-US"/>
          </a:p>
        </xdr:txBody>
      </xdr:sp>
      <xdr:sp macro="" textlink="">
        <xdr:nvSpPr>
          <xdr:cNvPr id="7" name="右矢印 6">
            <a:extLst>
              <a:ext uri="{FF2B5EF4-FFF2-40B4-BE49-F238E27FC236}">
                <a16:creationId xmlns:a16="http://schemas.microsoft.com/office/drawing/2014/main" id="{00000000-0008-0000-0000-000007000000}"/>
              </a:ext>
            </a:extLst>
          </xdr:cNvPr>
          <xdr:cNvSpPr/>
        </xdr:nvSpPr>
        <xdr:spPr>
          <a:xfrm>
            <a:off x="3828017" y="1962526"/>
            <a:ext cx="245777" cy="163041"/>
          </a:xfrm>
          <a:prstGeom prst="rightArrow">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endParaRPr lang="ja-JP" altLang="en-US"/>
          </a:p>
        </xdr:txBody>
      </xdr:sp>
    </xdr:grpSp>
    <xdr:clientData/>
  </xdr:twoCellAnchor>
  <xdr:twoCellAnchor>
    <xdr:from>
      <xdr:col>5</xdr:col>
      <xdr:colOff>95250</xdr:colOff>
      <xdr:row>50</xdr:row>
      <xdr:rowOff>133350</xdr:rowOff>
    </xdr:from>
    <xdr:to>
      <xdr:col>21</xdr:col>
      <xdr:colOff>228600</xdr:colOff>
      <xdr:row>65</xdr:row>
      <xdr:rowOff>38100</xdr:rowOff>
    </xdr:to>
    <xdr:grpSp>
      <xdr:nvGrpSpPr>
        <xdr:cNvPr id="8" name="グループ化 26">
          <a:extLst>
            <a:ext uri="{FF2B5EF4-FFF2-40B4-BE49-F238E27FC236}">
              <a16:creationId xmlns:a16="http://schemas.microsoft.com/office/drawing/2014/main" id="{00000000-0008-0000-0000-000008000000}"/>
            </a:ext>
          </a:extLst>
        </xdr:cNvPr>
        <xdr:cNvGrpSpPr>
          <a:grpSpLocks/>
        </xdr:cNvGrpSpPr>
      </xdr:nvGrpSpPr>
      <xdr:grpSpPr bwMode="auto">
        <a:xfrm>
          <a:off x="1079500" y="11986683"/>
          <a:ext cx="4663017" cy="2603500"/>
          <a:chOff x="667872" y="12325349"/>
          <a:chExt cx="4617382" cy="2596964"/>
        </a:xfrm>
      </xdr:grpSpPr>
      <xdr:pic>
        <xdr:nvPicPr>
          <xdr:cNvPr id="9" name="図 17" descr="01.gif">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7496" y="12338237"/>
            <a:ext cx="3807758" cy="2359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10" name="直線矢印コネクタ 9">
            <a:extLst>
              <a:ext uri="{FF2B5EF4-FFF2-40B4-BE49-F238E27FC236}">
                <a16:creationId xmlns:a16="http://schemas.microsoft.com/office/drawing/2014/main" id="{00000000-0008-0000-0000-00000A000000}"/>
              </a:ext>
            </a:extLst>
          </xdr:cNvPr>
          <xdr:cNvCxnSpPr/>
        </xdr:nvCxnSpPr>
        <xdr:spPr>
          <a:xfrm rot="5400000" flipH="1" flipV="1">
            <a:off x="565944" y="13755560"/>
            <a:ext cx="1268681" cy="1064825"/>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sp macro="" textlink="">
        <xdr:nvSpPr>
          <xdr:cNvPr id="11" name="円/楕円 10">
            <a:extLst>
              <a:ext uri="{FF2B5EF4-FFF2-40B4-BE49-F238E27FC236}">
                <a16:creationId xmlns:a16="http://schemas.microsoft.com/office/drawing/2014/main" id="{00000000-0008-0000-0000-00000B000000}"/>
              </a:ext>
            </a:extLst>
          </xdr:cNvPr>
          <xdr:cNvSpPr/>
        </xdr:nvSpPr>
        <xdr:spPr>
          <a:xfrm>
            <a:off x="3070795" y="12325349"/>
            <a:ext cx="772705" cy="544937"/>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247650</xdr:colOff>
          <xdr:row>59</xdr:row>
          <xdr:rowOff>0</xdr:rowOff>
        </xdr:from>
        <xdr:to>
          <xdr:col>13</xdr:col>
          <xdr:colOff>257175</xdr:colOff>
          <xdr:row>59</xdr:row>
          <xdr:rowOff>209550</xdr:rowOff>
        </xdr:to>
        <xdr:sp macro="" textlink="">
          <xdr:nvSpPr>
            <xdr:cNvPr id="1027" name="Group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95</xdr:row>
          <xdr:rowOff>0</xdr:rowOff>
        </xdr:from>
        <xdr:to>
          <xdr:col>13</xdr:col>
          <xdr:colOff>257175</xdr:colOff>
          <xdr:row>95</xdr:row>
          <xdr:rowOff>209550</xdr:rowOff>
        </xdr:to>
        <xdr:sp macro="" textlink="">
          <xdr:nvSpPr>
            <xdr:cNvPr id="1030" name="Group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95</xdr:row>
          <xdr:rowOff>0</xdr:rowOff>
        </xdr:from>
        <xdr:to>
          <xdr:col>9</xdr:col>
          <xdr:colOff>323850</xdr:colOff>
          <xdr:row>95</xdr:row>
          <xdr:rowOff>209550</xdr:rowOff>
        </xdr:to>
        <xdr:sp macro="" textlink="">
          <xdr:nvSpPr>
            <xdr:cNvPr id="1034" name="Group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95</xdr:row>
          <xdr:rowOff>0</xdr:rowOff>
        </xdr:from>
        <xdr:to>
          <xdr:col>9</xdr:col>
          <xdr:colOff>323850</xdr:colOff>
          <xdr:row>95</xdr:row>
          <xdr:rowOff>209550</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95</xdr:row>
          <xdr:rowOff>0</xdr:rowOff>
        </xdr:from>
        <xdr:to>
          <xdr:col>10</xdr:col>
          <xdr:colOff>9525</xdr:colOff>
          <xdr:row>95</xdr:row>
          <xdr:rowOff>190500</xdr:rowOff>
        </xdr:to>
        <xdr:sp macro="" textlink="">
          <xdr:nvSpPr>
            <xdr:cNvPr id="1043" name="Group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108</xdr:row>
          <xdr:rowOff>0</xdr:rowOff>
        </xdr:from>
        <xdr:to>
          <xdr:col>9</xdr:col>
          <xdr:colOff>523875</xdr:colOff>
          <xdr:row>108</xdr:row>
          <xdr:rowOff>161925</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108</xdr:row>
          <xdr:rowOff>0</xdr:rowOff>
        </xdr:from>
        <xdr:to>
          <xdr:col>9</xdr:col>
          <xdr:colOff>523875</xdr:colOff>
          <xdr:row>108</xdr:row>
          <xdr:rowOff>161925</xdr:rowOff>
        </xdr:to>
        <xdr:sp macro="" textlink="">
          <xdr:nvSpPr>
            <xdr:cNvPr id="1047" name="Group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108</xdr:row>
          <xdr:rowOff>0</xdr:rowOff>
        </xdr:from>
        <xdr:to>
          <xdr:col>9</xdr:col>
          <xdr:colOff>523875</xdr:colOff>
          <xdr:row>108</xdr:row>
          <xdr:rowOff>161925</xdr:rowOff>
        </xdr:to>
        <xdr:sp macro="" textlink="">
          <xdr:nvSpPr>
            <xdr:cNvPr id="1048" name="Group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95</xdr:row>
          <xdr:rowOff>0</xdr:rowOff>
        </xdr:from>
        <xdr:to>
          <xdr:col>9</xdr:col>
          <xdr:colOff>323850</xdr:colOff>
          <xdr:row>95</xdr:row>
          <xdr:rowOff>209550</xdr:rowOff>
        </xdr:to>
        <xdr:sp macro="" textlink="">
          <xdr:nvSpPr>
            <xdr:cNvPr id="1745" name="Group Box 721" hidden="1">
              <a:extLst>
                <a:ext uri="{63B3BB69-23CF-44E3-9099-C40C66FF867C}">
                  <a14:compatExt spid="_x0000_s1745"/>
                </a:ext>
                <a:ext uri="{FF2B5EF4-FFF2-40B4-BE49-F238E27FC236}">
                  <a16:creationId xmlns:a16="http://schemas.microsoft.com/office/drawing/2014/main" id="{00000000-0008-0000-0100-0000D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95</xdr:row>
          <xdr:rowOff>0</xdr:rowOff>
        </xdr:from>
        <xdr:to>
          <xdr:col>9</xdr:col>
          <xdr:colOff>323850</xdr:colOff>
          <xdr:row>95</xdr:row>
          <xdr:rowOff>209550</xdr:rowOff>
        </xdr:to>
        <xdr:sp macro="" textlink="">
          <xdr:nvSpPr>
            <xdr:cNvPr id="1746" name="Group Box 722" hidden="1">
              <a:extLst>
                <a:ext uri="{63B3BB69-23CF-44E3-9099-C40C66FF867C}">
                  <a14:compatExt spid="_x0000_s1746"/>
                </a:ext>
                <a:ext uri="{FF2B5EF4-FFF2-40B4-BE49-F238E27FC236}">
                  <a16:creationId xmlns:a16="http://schemas.microsoft.com/office/drawing/2014/main" id="{00000000-0008-0000-0100-0000D2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95</xdr:row>
          <xdr:rowOff>0</xdr:rowOff>
        </xdr:from>
        <xdr:to>
          <xdr:col>10</xdr:col>
          <xdr:colOff>9525</xdr:colOff>
          <xdr:row>95</xdr:row>
          <xdr:rowOff>190500</xdr:rowOff>
        </xdr:to>
        <xdr:sp macro="" textlink="">
          <xdr:nvSpPr>
            <xdr:cNvPr id="1747" name="Group Box 723" hidden="1">
              <a:extLst>
                <a:ext uri="{63B3BB69-23CF-44E3-9099-C40C66FF867C}">
                  <a14:compatExt spid="_x0000_s1747"/>
                </a:ext>
                <a:ext uri="{FF2B5EF4-FFF2-40B4-BE49-F238E27FC236}">
                  <a16:creationId xmlns:a16="http://schemas.microsoft.com/office/drawing/2014/main" id="{00000000-0008-0000-0100-0000D3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30</a:t>
              </a:r>
            </a:p>
          </xdr:txBody>
        </xdr:sp>
        <xdr:clientData/>
      </xdr:twoCellAnchor>
    </mc:Choice>
    <mc:Fallback/>
  </mc:AlternateContent>
  <xdr:twoCellAnchor>
    <xdr:from>
      <xdr:col>12</xdr:col>
      <xdr:colOff>95250</xdr:colOff>
      <xdr:row>9</xdr:row>
      <xdr:rowOff>104775</xdr:rowOff>
    </xdr:from>
    <xdr:to>
      <xdr:col>12</xdr:col>
      <xdr:colOff>180975</xdr:colOff>
      <xdr:row>14</xdr:row>
      <xdr:rowOff>85725</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7562850" y="1962150"/>
          <a:ext cx="85725" cy="10763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66675</xdr:colOff>
      <xdr:row>15</xdr:row>
      <xdr:rowOff>133351</xdr:rowOff>
    </xdr:from>
    <xdr:to>
      <xdr:col>12</xdr:col>
      <xdr:colOff>209550</xdr:colOff>
      <xdr:row>20</xdr:row>
      <xdr:rowOff>104776</xdr:rowOff>
    </xdr:to>
    <xdr:sp macro="" textlink="">
      <xdr:nvSpPr>
        <xdr:cNvPr id="17" name="右中かっこ 16">
          <a:extLst>
            <a:ext uri="{FF2B5EF4-FFF2-40B4-BE49-F238E27FC236}">
              <a16:creationId xmlns:a16="http://schemas.microsoft.com/office/drawing/2014/main" id="{00000000-0008-0000-0100-000011000000}"/>
            </a:ext>
          </a:extLst>
        </xdr:cNvPr>
        <xdr:cNvSpPr/>
      </xdr:nvSpPr>
      <xdr:spPr>
        <a:xfrm>
          <a:off x="7534275" y="3305176"/>
          <a:ext cx="142875" cy="10668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71158</xdr:colOff>
      <xdr:row>26</xdr:row>
      <xdr:rowOff>89086</xdr:rowOff>
    </xdr:from>
    <xdr:to>
      <xdr:col>12</xdr:col>
      <xdr:colOff>147358</xdr:colOff>
      <xdr:row>34</xdr:row>
      <xdr:rowOff>127186</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7511864" y="5837704"/>
          <a:ext cx="76200" cy="2727511"/>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247650</xdr:colOff>
          <xdr:row>96</xdr:row>
          <xdr:rowOff>0</xdr:rowOff>
        </xdr:from>
        <xdr:to>
          <xdr:col>9</xdr:col>
          <xdr:colOff>323850</xdr:colOff>
          <xdr:row>96</xdr:row>
          <xdr:rowOff>209550</xdr:rowOff>
        </xdr:to>
        <xdr:sp macro="" textlink="">
          <xdr:nvSpPr>
            <xdr:cNvPr id="1869" name="Group Box 845" hidden="1">
              <a:extLst>
                <a:ext uri="{63B3BB69-23CF-44E3-9099-C40C66FF867C}">
                  <a14:compatExt spid="_x0000_s1869"/>
                </a:ext>
                <a:ext uri="{FF2B5EF4-FFF2-40B4-BE49-F238E27FC236}">
                  <a16:creationId xmlns:a16="http://schemas.microsoft.com/office/drawing/2014/main" id="{00000000-0008-0000-0100-00004D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96</xdr:row>
          <xdr:rowOff>0</xdr:rowOff>
        </xdr:from>
        <xdr:to>
          <xdr:col>9</xdr:col>
          <xdr:colOff>323850</xdr:colOff>
          <xdr:row>96</xdr:row>
          <xdr:rowOff>209550</xdr:rowOff>
        </xdr:to>
        <xdr:sp macro="" textlink="">
          <xdr:nvSpPr>
            <xdr:cNvPr id="1870" name="Group Box 846" hidden="1">
              <a:extLst>
                <a:ext uri="{63B3BB69-23CF-44E3-9099-C40C66FF867C}">
                  <a14:compatExt spid="_x0000_s1870"/>
                </a:ext>
                <a:ext uri="{FF2B5EF4-FFF2-40B4-BE49-F238E27FC236}">
                  <a16:creationId xmlns:a16="http://schemas.microsoft.com/office/drawing/2014/main" id="{00000000-0008-0000-0100-00004E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96</xdr:row>
          <xdr:rowOff>0</xdr:rowOff>
        </xdr:from>
        <xdr:to>
          <xdr:col>9</xdr:col>
          <xdr:colOff>323850</xdr:colOff>
          <xdr:row>96</xdr:row>
          <xdr:rowOff>209550</xdr:rowOff>
        </xdr:to>
        <xdr:sp macro="" textlink="">
          <xdr:nvSpPr>
            <xdr:cNvPr id="1871" name="Group Box 847" hidden="1">
              <a:extLst>
                <a:ext uri="{63B3BB69-23CF-44E3-9099-C40C66FF867C}">
                  <a14:compatExt spid="_x0000_s1871"/>
                </a:ext>
                <a:ext uri="{FF2B5EF4-FFF2-40B4-BE49-F238E27FC236}">
                  <a16:creationId xmlns:a16="http://schemas.microsoft.com/office/drawing/2014/main" id="{00000000-0008-0000-0100-00004F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96</xdr:row>
          <xdr:rowOff>0</xdr:rowOff>
        </xdr:from>
        <xdr:to>
          <xdr:col>9</xdr:col>
          <xdr:colOff>323850</xdr:colOff>
          <xdr:row>96</xdr:row>
          <xdr:rowOff>209550</xdr:rowOff>
        </xdr:to>
        <xdr:sp macro="" textlink="">
          <xdr:nvSpPr>
            <xdr:cNvPr id="1872" name="Group Box 848" hidden="1">
              <a:extLst>
                <a:ext uri="{63B3BB69-23CF-44E3-9099-C40C66FF867C}">
                  <a14:compatExt spid="_x0000_s1872"/>
                </a:ext>
                <a:ext uri="{FF2B5EF4-FFF2-40B4-BE49-F238E27FC236}">
                  <a16:creationId xmlns:a16="http://schemas.microsoft.com/office/drawing/2014/main" id="{00000000-0008-0000-0100-000050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97</xdr:row>
          <xdr:rowOff>0</xdr:rowOff>
        </xdr:from>
        <xdr:to>
          <xdr:col>9</xdr:col>
          <xdr:colOff>323850</xdr:colOff>
          <xdr:row>97</xdr:row>
          <xdr:rowOff>209550</xdr:rowOff>
        </xdr:to>
        <xdr:sp macro="" textlink="">
          <xdr:nvSpPr>
            <xdr:cNvPr id="1873" name="Group Box 849" hidden="1">
              <a:extLst>
                <a:ext uri="{63B3BB69-23CF-44E3-9099-C40C66FF867C}">
                  <a14:compatExt spid="_x0000_s1873"/>
                </a:ext>
                <a:ext uri="{FF2B5EF4-FFF2-40B4-BE49-F238E27FC236}">
                  <a16:creationId xmlns:a16="http://schemas.microsoft.com/office/drawing/2014/main" id="{00000000-0008-0000-0100-000051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97</xdr:row>
          <xdr:rowOff>0</xdr:rowOff>
        </xdr:from>
        <xdr:to>
          <xdr:col>9</xdr:col>
          <xdr:colOff>323850</xdr:colOff>
          <xdr:row>97</xdr:row>
          <xdr:rowOff>209550</xdr:rowOff>
        </xdr:to>
        <xdr:sp macro="" textlink="">
          <xdr:nvSpPr>
            <xdr:cNvPr id="1874" name="Group Box 850" hidden="1">
              <a:extLst>
                <a:ext uri="{63B3BB69-23CF-44E3-9099-C40C66FF867C}">
                  <a14:compatExt spid="_x0000_s1874"/>
                </a:ext>
                <a:ext uri="{FF2B5EF4-FFF2-40B4-BE49-F238E27FC236}">
                  <a16:creationId xmlns:a16="http://schemas.microsoft.com/office/drawing/2014/main" id="{00000000-0008-0000-0100-000052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97</xdr:row>
          <xdr:rowOff>0</xdr:rowOff>
        </xdr:from>
        <xdr:to>
          <xdr:col>9</xdr:col>
          <xdr:colOff>323850</xdr:colOff>
          <xdr:row>97</xdr:row>
          <xdr:rowOff>209550</xdr:rowOff>
        </xdr:to>
        <xdr:sp macro="" textlink="">
          <xdr:nvSpPr>
            <xdr:cNvPr id="1875" name="Group Box 851" hidden="1">
              <a:extLst>
                <a:ext uri="{63B3BB69-23CF-44E3-9099-C40C66FF867C}">
                  <a14:compatExt spid="_x0000_s1875"/>
                </a:ext>
                <a:ext uri="{FF2B5EF4-FFF2-40B4-BE49-F238E27FC236}">
                  <a16:creationId xmlns:a16="http://schemas.microsoft.com/office/drawing/2014/main" id="{00000000-0008-0000-0100-000053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97</xdr:row>
          <xdr:rowOff>0</xdr:rowOff>
        </xdr:from>
        <xdr:to>
          <xdr:col>9</xdr:col>
          <xdr:colOff>323850</xdr:colOff>
          <xdr:row>97</xdr:row>
          <xdr:rowOff>209550</xdr:rowOff>
        </xdr:to>
        <xdr:sp macro="" textlink="">
          <xdr:nvSpPr>
            <xdr:cNvPr id="1876" name="Group Box 852" hidden="1">
              <a:extLst>
                <a:ext uri="{63B3BB69-23CF-44E3-9099-C40C66FF867C}">
                  <a14:compatExt spid="_x0000_s1876"/>
                </a:ext>
                <a:ext uri="{FF2B5EF4-FFF2-40B4-BE49-F238E27FC236}">
                  <a16:creationId xmlns:a16="http://schemas.microsoft.com/office/drawing/2014/main" id="{00000000-0008-0000-0100-000054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99</xdr:row>
          <xdr:rowOff>0</xdr:rowOff>
        </xdr:from>
        <xdr:to>
          <xdr:col>9</xdr:col>
          <xdr:colOff>323850</xdr:colOff>
          <xdr:row>99</xdr:row>
          <xdr:rowOff>209550</xdr:rowOff>
        </xdr:to>
        <xdr:sp macro="" textlink="">
          <xdr:nvSpPr>
            <xdr:cNvPr id="1877" name="Group Box 853" hidden="1">
              <a:extLst>
                <a:ext uri="{63B3BB69-23CF-44E3-9099-C40C66FF867C}">
                  <a14:compatExt spid="_x0000_s1877"/>
                </a:ext>
                <a:ext uri="{FF2B5EF4-FFF2-40B4-BE49-F238E27FC236}">
                  <a16:creationId xmlns:a16="http://schemas.microsoft.com/office/drawing/2014/main" id="{00000000-0008-0000-0100-000055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99</xdr:row>
          <xdr:rowOff>0</xdr:rowOff>
        </xdr:from>
        <xdr:to>
          <xdr:col>9</xdr:col>
          <xdr:colOff>323850</xdr:colOff>
          <xdr:row>99</xdr:row>
          <xdr:rowOff>209550</xdr:rowOff>
        </xdr:to>
        <xdr:sp macro="" textlink="">
          <xdr:nvSpPr>
            <xdr:cNvPr id="1878" name="Group Box 854" hidden="1">
              <a:extLst>
                <a:ext uri="{63B3BB69-23CF-44E3-9099-C40C66FF867C}">
                  <a14:compatExt spid="_x0000_s1878"/>
                </a:ext>
                <a:ext uri="{FF2B5EF4-FFF2-40B4-BE49-F238E27FC236}">
                  <a16:creationId xmlns:a16="http://schemas.microsoft.com/office/drawing/2014/main" id="{00000000-0008-0000-0100-000056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99</xdr:row>
          <xdr:rowOff>0</xdr:rowOff>
        </xdr:from>
        <xdr:to>
          <xdr:col>9</xdr:col>
          <xdr:colOff>323850</xdr:colOff>
          <xdr:row>99</xdr:row>
          <xdr:rowOff>209550</xdr:rowOff>
        </xdr:to>
        <xdr:sp macro="" textlink="">
          <xdr:nvSpPr>
            <xdr:cNvPr id="1879" name="Group Box 855" hidden="1">
              <a:extLst>
                <a:ext uri="{63B3BB69-23CF-44E3-9099-C40C66FF867C}">
                  <a14:compatExt spid="_x0000_s1879"/>
                </a:ext>
                <a:ext uri="{FF2B5EF4-FFF2-40B4-BE49-F238E27FC236}">
                  <a16:creationId xmlns:a16="http://schemas.microsoft.com/office/drawing/2014/main" id="{00000000-0008-0000-0100-000057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99</xdr:row>
          <xdr:rowOff>0</xdr:rowOff>
        </xdr:from>
        <xdr:to>
          <xdr:col>9</xdr:col>
          <xdr:colOff>323850</xdr:colOff>
          <xdr:row>99</xdr:row>
          <xdr:rowOff>209550</xdr:rowOff>
        </xdr:to>
        <xdr:sp macro="" textlink="">
          <xdr:nvSpPr>
            <xdr:cNvPr id="1880" name="Group Box 856" hidden="1">
              <a:extLst>
                <a:ext uri="{63B3BB69-23CF-44E3-9099-C40C66FF867C}">
                  <a14:compatExt spid="_x0000_s1880"/>
                </a:ext>
                <a:ext uri="{FF2B5EF4-FFF2-40B4-BE49-F238E27FC236}">
                  <a16:creationId xmlns:a16="http://schemas.microsoft.com/office/drawing/2014/main" id="{00000000-0008-0000-0100-000058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100</xdr:row>
          <xdr:rowOff>0</xdr:rowOff>
        </xdr:from>
        <xdr:to>
          <xdr:col>9</xdr:col>
          <xdr:colOff>323850</xdr:colOff>
          <xdr:row>100</xdr:row>
          <xdr:rowOff>209550</xdr:rowOff>
        </xdr:to>
        <xdr:sp macro="" textlink="">
          <xdr:nvSpPr>
            <xdr:cNvPr id="1881" name="Group Box 857" hidden="1">
              <a:extLst>
                <a:ext uri="{63B3BB69-23CF-44E3-9099-C40C66FF867C}">
                  <a14:compatExt spid="_x0000_s1881"/>
                </a:ext>
                <a:ext uri="{FF2B5EF4-FFF2-40B4-BE49-F238E27FC236}">
                  <a16:creationId xmlns:a16="http://schemas.microsoft.com/office/drawing/2014/main" id="{00000000-0008-0000-0100-000059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100</xdr:row>
          <xdr:rowOff>0</xdr:rowOff>
        </xdr:from>
        <xdr:to>
          <xdr:col>9</xdr:col>
          <xdr:colOff>323850</xdr:colOff>
          <xdr:row>100</xdr:row>
          <xdr:rowOff>209550</xdr:rowOff>
        </xdr:to>
        <xdr:sp macro="" textlink="">
          <xdr:nvSpPr>
            <xdr:cNvPr id="1882" name="Group Box 858" hidden="1">
              <a:extLst>
                <a:ext uri="{63B3BB69-23CF-44E3-9099-C40C66FF867C}">
                  <a14:compatExt spid="_x0000_s1882"/>
                </a:ext>
                <a:ext uri="{FF2B5EF4-FFF2-40B4-BE49-F238E27FC236}">
                  <a16:creationId xmlns:a16="http://schemas.microsoft.com/office/drawing/2014/main" id="{00000000-0008-0000-0100-00005A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100</xdr:row>
          <xdr:rowOff>0</xdr:rowOff>
        </xdr:from>
        <xdr:to>
          <xdr:col>9</xdr:col>
          <xdr:colOff>323850</xdr:colOff>
          <xdr:row>100</xdr:row>
          <xdr:rowOff>209550</xdr:rowOff>
        </xdr:to>
        <xdr:sp macro="" textlink="">
          <xdr:nvSpPr>
            <xdr:cNvPr id="1883" name="Group Box 859" hidden="1">
              <a:extLst>
                <a:ext uri="{63B3BB69-23CF-44E3-9099-C40C66FF867C}">
                  <a14:compatExt spid="_x0000_s1883"/>
                </a:ext>
                <a:ext uri="{FF2B5EF4-FFF2-40B4-BE49-F238E27FC236}">
                  <a16:creationId xmlns:a16="http://schemas.microsoft.com/office/drawing/2014/main" id="{00000000-0008-0000-0100-00005B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100</xdr:row>
          <xdr:rowOff>0</xdr:rowOff>
        </xdr:from>
        <xdr:to>
          <xdr:col>9</xdr:col>
          <xdr:colOff>323850</xdr:colOff>
          <xdr:row>100</xdr:row>
          <xdr:rowOff>209550</xdr:rowOff>
        </xdr:to>
        <xdr:sp macro="" textlink="">
          <xdr:nvSpPr>
            <xdr:cNvPr id="1884" name="Group Box 860" hidden="1">
              <a:extLst>
                <a:ext uri="{63B3BB69-23CF-44E3-9099-C40C66FF867C}">
                  <a14:compatExt spid="_x0000_s1884"/>
                </a:ext>
                <a:ext uri="{FF2B5EF4-FFF2-40B4-BE49-F238E27FC236}">
                  <a16:creationId xmlns:a16="http://schemas.microsoft.com/office/drawing/2014/main" id="{00000000-0008-0000-0100-00005C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101</xdr:row>
          <xdr:rowOff>0</xdr:rowOff>
        </xdr:from>
        <xdr:to>
          <xdr:col>9</xdr:col>
          <xdr:colOff>323850</xdr:colOff>
          <xdr:row>101</xdr:row>
          <xdr:rowOff>209550</xdr:rowOff>
        </xdr:to>
        <xdr:sp macro="" textlink="">
          <xdr:nvSpPr>
            <xdr:cNvPr id="1885" name="Group Box 861" hidden="1">
              <a:extLst>
                <a:ext uri="{63B3BB69-23CF-44E3-9099-C40C66FF867C}">
                  <a14:compatExt spid="_x0000_s1885"/>
                </a:ext>
                <a:ext uri="{FF2B5EF4-FFF2-40B4-BE49-F238E27FC236}">
                  <a16:creationId xmlns:a16="http://schemas.microsoft.com/office/drawing/2014/main" id="{00000000-0008-0000-0100-00005D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101</xdr:row>
          <xdr:rowOff>0</xdr:rowOff>
        </xdr:from>
        <xdr:to>
          <xdr:col>9</xdr:col>
          <xdr:colOff>323850</xdr:colOff>
          <xdr:row>101</xdr:row>
          <xdr:rowOff>209550</xdr:rowOff>
        </xdr:to>
        <xdr:sp macro="" textlink="">
          <xdr:nvSpPr>
            <xdr:cNvPr id="1886" name="Group Box 862" hidden="1">
              <a:extLst>
                <a:ext uri="{63B3BB69-23CF-44E3-9099-C40C66FF867C}">
                  <a14:compatExt spid="_x0000_s1886"/>
                </a:ext>
                <a:ext uri="{FF2B5EF4-FFF2-40B4-BE49-F238E27FC236}">
                  <a16:creationId xmlns:a16="http://schemas.microsoft.com/office/drawing/2014/main" id="{00000000-0008-0000-0100-00005E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101</xdr:row>
          <xdr:rowOff>0</xdr:rowOff>
        </xdr:from>
        <xdr:to>
          <xdr:col>9</xdr:col>
          <xdr:colOff>323850</xdr:colOff>
          <xdr:row>101</xdr:row>
          <xdr:rowOff>209550</xdr:rowOff>
        </xdr:to>
        <xdr:sp macro="" textlink="">
          <xdr:nvSpPr>
            <xdr:cNvPr id="1887" name="Group Box 863" hidden="1">
              <a:extLst>
                <a:ext uri="{63B3BB69-23CF-44E3-9099-C40C66FF867C}">
                  <a14:compatExt spid="_x0000_s1887"/>
                </a:ext>
                <a:ext uri="{FF2B5EF4-FFF2-40B4-BE49-F238E27FC236}">
                  <a16:creationId xmlns:a16="http://schemas.microsoft.com/office/drawing/2014/main" id="{00000000-0008-0000-0100-00005F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101</xdr:row>
          <xdr:rowOff>0</xdr:rowOff>
        </xdr:from>
        <xdr:to>
          <xdr:col>9</xdr:col>
          <xdr:colOff>323850</xdr:colOff>
          <xdr:row>101</xdr:row>
          <xdr:rowOff>209550</xdr:rowOff>
        </xdr:to>
        <xdr:sp macro="" textlink="">
          <xdr:nvSpPr>
            <xdr:cNvPr id="1888" name="Group Box 864" hidden="1">
              <a:extLst>
                <a:ext uri="{63B3BB69-23CF-44E3-9099-C40C66FF867C}">
                  <a14:compatExt spid="_x0000_s1888"/>
                </a:ext>
                <a:ext uri="{FF2B5EF4-FFF2-40B4-BE49-F238E27FC236}">
                  <a16:creationId xmlns:a16="http://schemas.microsoft.com/office/drawing/2014/main" id="{00000000-0008-0000-0100-000060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xdr:twoCellAnchor>
    <xdr:from>
      <xdr:col>12</xdr:col>
      <xdr:colOff>84666</xdr:colOff>
      <xdr:row>123</xdr:row>
      <xdr:rowOff>31750</xdr:rowOff>
    </xdr:from>
    <xdr:to>
      <xdr:col>12</xdr:col>
      <xdr:colOff>211666</xdr:colOff>
      <xdr:row>128</xdr:row>
      <xdr:rowOff>0</xdr:rowOff>
    </xdr:to>
    <xdr:sp macro="" textlink="">
      <xdr:nvSpPr>
        <xdr:cNvPr id="3" name="右中かっこ 2">
          <a:extLst>
            <a:ext uri="{FF2B5EF4-FFF2-40B4-BE49-F238E27FC236}">
              <a16:creationId xmlns:a16="http://schemas.microsoft.com/office/drawing/2014/main" id="{00000000-0008-0000-0100-000003000000}"/>
            </a:ext>
          </a:extLst>
        </xdr:cNvPr>
        <xdr:cNvSpPr/>
      </xdr:nvSpPr>
      <xdr:spPr>
        <a:xfrm>
          <a:off x="7535333" y="29135917"/>
          <a:ext cx="127000" cy="1016000"/>
        </a:xfrm>
        <a:prstGeom prst="rightBrac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295273</xdr:colOff>
      <xdr:row>2</xdr:row>
      <xdr:rowOff>28574</xdr:rowOff>
    </xdr:from>
    <xdr:to>
      <xdr:col>24</xdr:col>
      <xdr:colOff>257174</xdr:colOff>
      <xdr:row>9</xdr:row>
      <xdr:rowOff>200024</xdr:rowOff>
    </xdr:to>
    <xdr:sp macro="" textlink="">
      <xdr:nvSpPr>
        <xdr:cNvPr id="2" name="Text Box 334">
          <a:extLst>
            <a:ext uri="{FF2B5EF4-FFF2-40B4-BE49-F238E27FC236}">
              <a16:creationId xmlns:a16="http://schemas.microsoft.com/office/drawing/2014/main" id="{00000000-0008-0000-0200-000002000000}"/>
            </a:ext>
          </a:extLst>
        </xdr:cNvPr>
        <xdr:cNvSpPr txBox="1">
          <a:spLocks noChangeArrowheads="1"/>
        </xdr:cNvSpPr>
      </xdr:nvSpPr>
      <xdr:spPr bwMode="auto">
        <a:xfrm>
          <a:off x="9820273" y="219074"/>
          <a:ext cx="2705101" cy="1143000"/>
        </a:xfrm>
        <a:prstGeom prst="rect">
          <a:avLst/>
        </a:prstGeom>
        <a:solidFill>
          <a:srgbClr val="FF0000"/>
        </a:solidFill>
        <a:ln w="9525">
          <a:noFill/>
          <a:miter lim="800000"/>
          <a:headEnd/>
          <a:tailEnd/>
        </a:ln>
      </xdr:spPr>
      <xdr:txBody>
        <a:bodyPr vertOverflow="clip" wrap="square" lIns="72000" tIns="72000" rIns="72000" bIns="72000" anchor="ctr" upright="1"/>
        <a:lstStyle/>
        <a:p>
          <a:pPr algn="l" rtl="0">
            <a:lnSpc>
              <a:spcPts val="1300"/>
            </a:lnSpc>
            <a:defRPr sz="1000"/>
          </a:pPr>
          <a:r>
            <a:rPr lang="ja-JP" altLang="ja-JP" sz="1000" b="0" i="0" baseline="0">
              <a:solidFill>
                <a:schemeClr val="bg1"/>
              </a:solidFill>
              <a:latin typeface="ＭＳ ゴシック" pitchFamily="49" charset="-128"/>
              <a:ea typeface="ＭＳ ゴシック" pitchFamily="49" charset="-128"/>
              <a:cs typeface="+mn-cs"/>
            </a:rPr>
            <a:t>申請書は白黒</a:t>
          </a:r>
          <a:r>
            <a:rPr lang="ja-JP" altLang="en-US" sz="1100" b="0" i="0" u="none" strike="noStrike" baseline="0">
              <a:solidFill>
                <a:schemeClr val="bg1"/>
              </a:solidFill>
              <a:latin typeface="ＭＳ ゴシック" pitchFamily="49" charset="-128"/>
              <a:ea typeface="ＭＳ ゴシック" pitchFamily="49" charset="-128"/>
            </a:rPr>
            <a:t>印刷（セル</a:t>
          </a:r>
          <a:r>
            <a:rPr lang="ja-JP" altLang="ja-JP" sz="1000" b="0" i="0" baseline="0">
              <a:solidFill>
                <a:schemeClr val="bg1"/>
              </a:solidFill>
              <a:latin typeface="ＭＳ ゴシック" pitchFamily="49" charset="-128"/>
              <a:ea typeface="ＭＳ ゴシック" pitchFamily="49" charset="-128"/>
              <a:cs typeface="+mn-cs"/>
            </a:rPr>
            <a:t>着色</a:t>
          </a:r>
          <a:r>
            <a:rPr lang="ja-JP" altLang="en-US" sz="1000" b="0" i="0" baseline="0">
              <a:solidFill>
                <a:schemeClr val="bg1"/>
              </a:solidFill>
              <a:latin typeface="ＭＳ ゴシック" pitchFamily="49" charset="-128"/>
              <a:ea typeface="ＭＳ ゴシック" pitchFamily="49" charset="-128"/>
              <a:cs typeface="+mn-cs"/>
            </a:rPr>
            <a:t>を除去 </a:t>
          </a:r>
          <a:r>
            <a:rPr lang="ja-JP" altLang="en-US" sz="1100" b="0" i="0" u="none" strike="noStrike" baseline="0">
              <a:solidFill>
                <a:schemeClr val="bg1"/>
              </a:solidFill>
              <a:latin typeface="ＭＳ ゴシック" pitchFamily="49" charset="-128"/>
              <a:ea typeface="ＭＳ ゴシック" pitchFamily="49" charset="-128"/>
            </a:rPr>
            <a:t>）</a:t>
          </a:r>
          <a:endParaRPr lang="en-US" altLang="ja-JP" sz="1100" b="0" i="0" u="none" strike="noStrike" baseline="0">
            <a:solidFill>
              <a:schemeClr val="bg1"/>
            </a:solidFill>
            <a:latin typeface="ＭＳ ゴシック" pitchFamily="49" charset="-128"/>
            <a:ea typeface="ＭＳ ゴシック" pitchFamily="49" charset="-128"/>
          </a:endParaRPr>
        </a:p>
        <a:p>
          <a:pPr algn="l" rtl="0">
            <a:lnSpc>
              <a:spcPts val="1300"/>
            </a:lnSpc>
            <a:defRPr sz="1000"/>
          </a:pPr>
          <a:r>
            <a:rPr lang="ja-JP" altLang="en-US" sz="1100" b="0" i="0" u="none" strike="noStrike" baseline="0">
              <a:solidFill>
                <a:schemeClr val="bg1"/>
              </a:solidFill>
              <a:latin typeface="ＭＳ ゴシック" pitchFamily="49" charset="-128"/>
              <a:ea typeface="ＭＳ ゴシック" pitchFamily="49" charset="-128"/>
            </a:rPr>
            <a:t>で提出下さい。 着色版は受付ません。</a:t>
          </a:r>
        </a:p>
        <a:p>
          <a:pPr algn="l" rtl="0">
            <a:lnSpc>
              <a:spcPts val="1200"/>
            </a:lnSpc>
            <a:defRPr sz="1000"/>
          </a:pPr>
          <a:r>
            <a:rPr lang="ja-JP" altLang="en-US" sz="1100" b="0" i="0" u="none" strike="noStrike" baseline="0">
              <a:solidFill>
                <a:schemeClr val="bg1"/>
              </a:solidFill>
              <a:latin typeface="ＭＳ ゴシック" pitchFamily="49" charset="-128"/>
              <a:ea typeface="ＭＳ ゴシック" pitchFamily="49" charset="-128"/>
            </a:rPr>
            <a:t>印刷方法は「記載・印刷要領」シート </a:t>
          </a:r>
          <a:endParaRPr lang="en-US" altLang="ja-JP" sz="1100" b="0" i="0" u="none" strike="noStrike" baseline="0">
            <a:solidFill>
              <a:schemeClr val="bg1"/>
            </a:solidFill>
            <a:latin typeface="ＭＳ ゴシック" pitchFamily="49" charset="-128"/>
            <a:ea typeface="ＭＳ ゴシック" pitchFamily="49" charset="-128"/>
          </a:endParaRPr>
        </a:p>
        <a:p>
          <a:pPr algn="l" rtl="0">
            <a:defRPr sz="1000"/>
          </a:pPr>
          <a:r>
            <a:rPr lang="ja-JP" altLang="en-US" sz="1100" b="0" i="0" u="none" strike="noStrike" baseline="0">
              <a:solidFill>
                <a:schemeClr val="bg1"/>
              </a:solidFill>
              <a:latin typeface="ＭＳ ゴシック" pitchFamily="49" charset="-128"/>
              <a:ea typeface="ＭＳ ゴシック" pitchFamily="49" charset="-128"/>
            </a:rPr>
            <a:t>に解説有ります。必ず、ご一読下さい。</a:t>
          </a:r>
          <a:endParaRPr lang="en-US" altLang="ja-JP" sz="1100" b="0" i="0" u="none" strike="noStrike" baseline="0">
            <a:solidFill>
              <a:schemeClr val="bg1"/>
            </a:solidFill>
            <a:latin typeface="ＭＳ ゴシック" pitchFamily="49" charset="-128"/>
            <a:ea typeface="ＭＳ ゴシック" pitchFamily="49" charset="-128"/>
          </a:endParaRPr>
        </a:p>
        <a:p>
          <a:pPr algn="l" rtl="0">
            <a:lnSpc>
              <a:spcPts val="1200"/>
            </a:lnSpc>
            <a:defRPr sz="1000"/>
          </a:pPr>
          <a:r>
            <a:rPr lang="ja-JP" altLang="en-US" sz="1100" b="0" i="0" u="none" strike="noStrike" baseline="0">
              <a:solidFill>
                <a:schemeClr val="bg1"/>
              </a:solidFill>
              <a:latin typeface="ＭＳ ゴシック" pitchFamily="49" charset="-128"/>
              <a:ea typeface="ＭＳ ゴシック" pitchFamily="49" charset="-128"/>
            </a:rPr>
            <a:t>印刷の際、このコメントは印刷範囲外へ移動または削除してください。</a:t>
          </a:r>
        </a:p>
      </xdr:txBody>
    </xdr:sp>
    <xdr:clientData/>
  </xdr:twoCellAnchor>
  <mc:AlternateContent xmlns:mc="http://schemas.openxmlformats.org/markup-compatibility/2006">
    <mc:Choice xmlns:a14="http://schemas.microsoft.com/office/drawing/2010/main" Requires="a14">
      <xdr:twoCellAnchor editAs="oneCell">
        <xdr:from>
          <xdr:col>4</xdr:col>
          <xdr:colOff>28575</xdr:colOff>
          <xdr:row>32</xdr:row>
          <xdr:rowOff>47625</xdr:rowOff>
        </xdr:from>
        <xdr:to>
          <xdr:col>6</xdr:col>
          <xdr:colOff>323850</xdr:colOff>
          <xdr:row>33</xdr:row>
          <xdr:rowOff>76200</xdr:rowOff>
        </xdr:to>
        <xdr:sp macro="" textlink="">
          <xdr:nvSpPr>
            <xdr:cNvPr id="33075" name="Check Box 3379" hidden="1">
              <a:extLst>
                <a:ext uri="{63B3BB69-23CF-44E3-9099-C40C66FF867C}">
                  <a14:compatExt spid="_x0000_s33075"/>
                </a:ext>
                <a:ext uri="{FF2B5EF4-FFF2-40B4-BE49-F238E27FC236}">
                  <a16:creationId xmlns:a16="http://schemas.microsoft.com/office/drawing/2014/main" id="{00000000-0008-0000-0200-0000338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業務・産業用燃料電池　　　　　　　　　　　（5.0kWを超えるもの）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34</xdr:row>
          <xdr:rowOff>47625</xdr:rowOff>
        </xdr:from>
        <xdr:to>
          <xdr:col>6</xdr:col>
          <xdr:colOff>323850</xdr:colOff>
          <xdr:row>35</xdr:row>
          <xdr:rowOff>38100</xdr:rowOff>
        </xdr:to>
        <xdr:sp macro="" textlink="">
          <xdr:nvSpPr>
            <xdr:cNvPr id="33079" name="Check Box 3383" hidden="1">
              <a:extLst>
                <a:ext uri="{63B3BB69-23CF-44E3-9099-C40C66FF867C}">
                  <a14:compatExt spid="_x0000_s33079"/>
                </a:ext>
                <a:ext uri="{FF2B5EF4-FFF2-40B4-BE49-F238E27FC236}">
                  <a16:creationId xmlns:a16="http://schemas.microsoft.com/office/drawing/2014/main" id="{00000000-0008-0000-0200-0000378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業務・産業用燃料電池　　　　　　　　　　　　　　　　　（1.5～5.0kWのもの）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33</xdr:row>
          <xdr:rowOff>47625</xdr:rowOff>
        </xdr:from>
        <xdr:to>
          <xdr:col>6</xdr:col>
          <xdr:colOff>342900</xdr:colOff>
          <xdr:row>34</xdr:row>
          <xdr:rowOff>38100</xdr:rowOff>
        </xdr:to>
        <xdr:sp macro="" textlink="">
          <xdr:nvSpPr>
            <xdr:cNvPr id="33080" name="Check Box 3384" hidden="1">
              <a:extLst>
                <a:ext uri="{63B3BB69-23CF-44E3-9099-C40C66FF867C}">
                  <a14:compatExt spid="_x0000_s33080"/>
                </a:ext>
                <a:ext uri="{FF2B5EF4-FFF2-40B4-BE49-F238E27FC236}">
                  <a16:creationId xmlns:a16="http://schemas.microsoft.com/office/drawing/2014/main" id="{00000000-0008-0000-0200-0000388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業務・産業用燃料電池　　　　　　　　　　　　　　　　　（5.0kWを超えるもの）</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109002</xdr:colOff>
      <xdr:row>7</xdr:row>
      <xdr:rowOff>100344</xdr:rowOff>
    </xdr:from>
    <xdr:to>
      <xdr:col>13</xdr:col>
      <xdr:colOff>212911</xdr:colOff>
      <xdr:row>41</xdr:row>
      <xdr:rowOff>100344</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7639355" y="1960520"/>
          <a:ext cx="103909" cy="57150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180975</xdr:colOff>
      <xdr:row>3</xdr:row>
      <xdr:rowOff>28574</xdr:rowOff>
    </xdr:from>
    <xdr:to>
      <xdr:col>28</xdr:col>
      <xdr:colOff>304800</xdr:colOff>
      <xdr:row>12</xdr:row>
      <xdr:rowOff>76199</xdr:rowOff>
    </xdr:to>
    <xdr:sp macro="" textlink="">
      <xdr:nvSpPr>
        <xdr:cNvPr id="3" name="Text Box 334">
          <a:extLst>
            <a:ext uri="{FF2B5EF4-FFF2-40B4-BE49-F238E27FC236}">
              <a16:creationId xmlns:a16="http://schemas.microsoft.com/office/drawing/2014/main" id="{00000000-0008-0000-0800-000003000000}"/>
            </a:ext>
          </a:extLst>
        </xdr:cNvPr>
        <xdr:cNvSpPr txBox="1">
          <a:spLocks noChangeArrowheads="1"/>
        </xdr:cNvSpPr>
      </xdr:nvSpPr>
      <xdr:spPr bwMode="auto">
        <a:xfrm>
          <a:off x="7048500" y="371474"/>
          <a:ext cx="3190875" cy="1990725"/>
        </a:xfrm>
        <a:prstGeom prst="rect">
          <a:avLst/>
        </a:prstGeom>
        <a:solidFill>
          <a:srgbClr val="FF0000"/>
        </a:solidFill>
        <a:ln w="9525">
          <a:noFill/>
          <a:miter lim="800000"/>
          <a:headEnd/>
          <a:tailEnd/>
        </a:ln>
      </xdr:spPr>
      <xdr:txBody>
        <a:bodyPr vertOverflow="clip" wrap="square" lIns="72000" tIns="72000" rIns="72000" bIns="72000" anchor="ctr" upright="1"/>
        <a:lstStyle/>
        <a:p>
          <a:pPr algn="l" rtl="0">
            <a:defRPr sz="1000"/>
          </a:pPr>
          <a:r>
            <a:rPr lang="ja-JP" altLang="en-US" sz="1400" b="1" i="0" u="none" strike="noStrike" baseline="0">
              <a:solidFill>
                <a:schemeClr val="bg1"/>
              </a:solidFill>
              <a:latin typeface="ＭＳ ゴシック" pitchFamily="49" charset="-128"/>
              <a:ea typeface="ＭＳ ゴシック" pitchFamily="49" charset="-128"/>
            </a:rPr>
            <a:t>その他の補助金・助成金を申請している、又は申請する予定のある場合は、必ず記載してください。</a:t>
          </a:r>
          <a:endParaRPr lang="en-US" altLang="ja-JP" sz="1400" b="1" i="0" u="none" strike="noStrike" baseline="0">
            <a:solidFill>
              <a:schemeClr val="bg1"/>
            </a:solidFill>
            <a:latin typeface="ＭＳ ゴシック" pitchFamily="49" charset="-128"/>
            <a:ea typeface="ＭＳ ゴシック" pitchFamily="49" charset="-128"/>
          </a:endParaRPr>
        </a:p>
        <a:p>
          <a:pPr algn="l" rtl="0">
            <a:defRPr sz="1000"/>
          </a:pPr>
          <a:r>
            <a:rPr lang="ja-JP" altLang="en-US" sz="1400" b="1" i="0" u="none" strike="noStrike" baseline="0">
              <a:solidFill>
                <a:schemeClr val="bg1"/>
              </a:solidFill>
              <a:latin typeface="ＭＳ ゴシック" pitchFamily="49" charset="-128"/>
              <a:ea typeface="ＭＳ ゴシック" pitchFamily="49" charset="-128"/>
            </a:rPr>
            <a:t>記載漏れ等がある場合、交付決定後に判明した場合は、交付取り消しの対象となりますので、ご注意ください。</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9</xdr:row>
          <xdr:rowOff>0</xdr:rowOff>
        </xdr:from>
        <xdr:to>
          <xdr:col>9</xdr:col>
          <xdr:colOff>485775</xdr:colOff>
          <xdr:row>10</xdr:row>
          <xdr:rowOff>0</xdr:rowOff>
        </xdr:to>
        <xdr:sp macro="" textlink="">
          <xdr:nvSpPr>
            <xdr:cNvPr id="14339" name="Group Box 3" hidden="1">
              <a:extLst>
                <a:ext uri="{63B3BB69-23CF-44E3-9099-C40C66FF867C}">
                  <a14:compatExt spid="_x0000_s14339"/>
                </a:ext>
                <a:ext uri="{FF2B5EF4-FFF2-40B4-BE49-F238E27FC236}">
                  <a16:creationId xmlns:a16="http://schemas.microsoft.com/office/drawing/2014/main" id="{00000000-0008-0000-0C00-000003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0</xdr:rowOff>
        </xdr:from>
        <xdr:to>
          <xdr:col>9</xdr:col>
          <xdr:colOff>485775</xdr:colOff>
          <xdr:row>11</xdr:row>
          <xdr:rowOff>0</xdr:rowOff>
        </xdr:to>
        <xdr:sp macro="" textlink="">
          <xdr:nvSpPr>
            <xdr:cNvPr id="14342" name="Group Box 6" hidden="1">
              <a:extLst>
                <a:ext uri="{63B3BB69-23CF-44E3-9099-C40C66FF867C}">
                  <a14:compatExt spid="_x0000_s14342"/>
                </a:ext>
                <a:ext uri="{FF2B5EF4-FFF2-40B4-BE49-F238E27FC236}">
                  <a16:creationId xmlns:a16="http://schemas.microsoft.com/office/drawing/2014/main" id="{00000000-0008-0000-0C00-000006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0</xdr:rowOff>
        </xdr:from>
        <xdr:to>
          <xdr:col>9</xdr:col>
          <xdr:colOff>485775</xdr:colOff>
          <xdr:row>12</xdr:row>
          <xdr:rowOff>0</xdr:rowOff>
        </xdr:to>
        <xdr:sp macro="" textlink="">
          <xdr:nvSpPr>
            <xdr:cNvPr id="14345" name="Group Box 9" hidden="1">
              <a:extLst>
                <a:ext uri="{63B3BB69-23CF-44E3-9099-C40C66FF867C}">
                  <a14:compatExt spid="_x0000_s14345"/>
                </a:ext>
                <a:ext uri="{FF2B5EF4-FFF2-40B4-BE49-F238E27FC236}">
                  <a16:creationId xmlns:a16="http://schemas.microsoft.com/office/drawing/2014/main" id="{00000000-0008-0000-0C00-000009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0</xdr:rowOff>
        </xdr:from>
        <xdr:to>
          <xdr:col>9</xdr:col>
          <xdr:colOff>485775</xdr:colOff>
          <xdr:row>13</xdr:row>
          <xdr:rowOff>0</xdr:rowOff>
        </xdr:to>
        <xdr:sp macro="" textlink="">
          <xdr:nvSpPr>
            <xdr:cNvPr id="14348" name="Group Box 12" hidden="1">
              <a:extLst>
                <a:ext uri="{63B3BB69-23CF-44E3-9099-C40C66FF867C}">
                  <a14:compatExt spid="_x0000_s14348"/>
                </a:ext>
                <a:ext uri="{FF2B5EF4-FFF2-40B4-BE49-F238E27FC236}">
                  <a16:creationId xmlns:a16="http://schemas.microsoft.com/office/drawing/2014/main" id="{00000000-0008-0000-0C00-00000C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0</xdr:rowOff>
        </xdr:from>
        <xdr:to>
          <xdr:col>9</xdr:col>
          <xdr:colOff>485775</xdr:colOff>
          <xdr:row>14</xdr:row>
          <xdr:rowOff>0</xdr:rowOff>
        </xdr:to>
        <xdr:sp macro="" textlink="">
          <xdr:nvSpPr>
            <xdr:cNvPr id="14351" name="Group Box 15" hidden="1">
              <a:extLst>
                <a:ext uri="{63B3BB69-23CF-44E3-9099-C40C66FF867C}">
                  <a14:compatExt spid="_x0000_s14351"/>
                </a:ext>
                <a:ext uri="{FF2B5EF4-FFF2-40B4-BE49-F238E27FC236}">
                  <a16:creationId xmlns:a16="http://schemas.microsoft.com/office/drawing/2014/main" id="{00000000-0008-0000-0C00-00000F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0</xdr:rowOff>
        </xdr:from>
        <xdr:to>
          <xdr:col>9</xdr:col>
          <xdr:colOff>485775</xdr:colOff>
          <xdr:row>15</xdr:row>
          <xdr:rowOff>0</xdr:rowOff>
        </xdr:to>
        <xdr:sp macro="" textlink="">
          <xdr:nvSpPr>
            <xdr:cNvPr id="14354" name="Group Box 18" hidden="1">
              <a:extLst>
                <a:ext uri="{63B3BB69-23CF-44E3-9099-C40C66FF867C}">
                  <a14:compatExt spid="_x0000_s14354"/>
                </a:ext>
                <a:ext uri="{FF2B5EF4-FFF2-40B4-BE49-F238E27FC236}">
                  <a16:creationId xmlns:a16="http://schemas.microsoft.com/office/drawing/2014/main" id="{00000000-0008-0000-0C00-000012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0</xdr:rowOff>
        </xdr:from>
        <xdr:to>
          <xdr:col>9</xdr:col>
          <xdr:colOff>485775</xdr:colOff>
          <xdr:row>16</xdr:row>
          <xdr:rowOff>0</xdr:rowOff>
        </xdr:to>
        <xdr:sp macro="" textlink="">
          <xdr:nvSpPr>
            <xdr:cNvPr id="14357" name="Group Box 21" hidden="1">
              <a:extLst>
                <a:ext uri="{63B3BB69-23CF-44E3-9099-C40C66FF867C}">
                  <a14:compatExt spid="_x0000_s14357"/>
                </a:ext>
                <a:ext uri="{FF2B5EF4-FFF2-40B4-BE49-F238E27FC236}">
                  <a16:creationId xmlns:a16="http://schemas.microsoft.com/office/drawing/2014/main" id="{00000000-0008-0000-0C00-000015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9</xdr:col>
          <xdr:colOff>485775</xdr:colOff>
          <xdr:row>17</xdr:row>
          <xdr:rowOff>0</xdr:rowOff>
        </xdr:to>
        <xdr:sp macro="" textlink="">
          <xdr:nvSpPr>
            <xdr:cNvPr id="14360" name="Group Box 24" hidden="1">
              <a:extLst>
                <a:ext uri="{63B3BB69-23CF-44E3-9099-C40C66FF867C}">
                  <a14:compatExt spid="_x0000_s14360"/>
                </a:ext>
                <a:ext uri="{FF2B5EF4-FFF2-40B4-BE49-F238E27FC236}">
                  <a16:creationId xmlns:a16="http://schemas.microsoft.com/office/drawing/2014/main" id="{00000000-0008-0000-0C00-000018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9</xdr:col>
          <xdr:colOff>485775</xdr:colOff>
          <xdr:row>18</xdr:row>
          <xdr:rowOff>0</xdr:rowOff>
        </xdr:to>
        <xdr:sp macro="" textlink="">
          <xdr:nvSpPr>
            <xdr:cNvPr id="14363" name="Group Box 27" hidden="1">
              <a:extLst>
                <a:ext uri="{63B3BB69-23CF-44E3-9099-C40C66FF867C}">
                  <a14:compatExt spid="_x0000_s14363"/>
                </a:ext>
                <a:ext uri="{FF2B5EF4-FFF2-40B4-BE49-F238E27FC236}">
                  <a16:creationId xmlns:a16="http://schemas.microsoft.com/office/drawing/2014/main" id="{00000000-0008-0000-0C00-00001B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9</xdr:col>
          <xdr:colOff>485775</xdr:colOff>
          <xdr:row>19</xdr:row>
          <xdr:rowOff>0</xdr:rowOff>
        </xdr:to>
        <xdr:sp macro="" textlink="">
          <xdr:nvSpPr>
            <xdr:cNvPr id="14366" name="Group Box 30" hidden="1">
              <a:extLst>
                <a:ext uri="{63B3BB69-23CF-44E3-9099-C40C66FF867C}">
                  <a14:compatExt spid="_x0000_s14366"/>
                </a:ext>
                <a:ext uri="{FF2B5EF4-FFF2-40B4-BE49-F238E27FC236}">
                  <a16:creationId xmlns:a16="http://schemas.microsoft.com/office/drawing/2014/main" id="{00000000-0008-0000-0C00-00001E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0</xdr:rowOff>
        </xdr:from>
        <xdr:to>
          <xdr:col>9</xdr:col>
          <xdr:colOff>485775</xdr:colOff>
          <xdr:row>20</xdr:row>
          <xdr:rowOff>0</xdr:rowOff>
        </xdr:to>
        <xdr:sp macro="" textlink="">
          <xdr:nvSpPr>
            <xdr:cNvPr id="14369" name="Group Box 33" hidden="1">
              <a:extLst>
                <a:ext uri="{63B3BB69-23CF-44E3-9099-C40C66FF867C}">
                  <a14:compatExt spid="_x0000_s14369"/>
                </a:ext>
                <a:ext uri="{FF2B5EF4-FFF2-40B4-BE49-F238E27FC236}">
                  <a16:creationId xmlns:a16="http://schemas.microsoft.com/office/drawing/2014/main" id="{00000000-0008-0000-0C00-000021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9</xdr:col>
          <xdr:colOff>485775</xdr:colOff>
          <xdr:row>21</xdr:row>
          <xdr:rowOff>0</xdr:rowOff>
        </xdr:to>
        <xdr:sp macro="" textlink="">
          <xdr:nvSpPr>
            <xdr:cNvPr id="14372" name="Group Box 36" hidden="1">
              <a:extLst>
                <a:ext uri="{63B3BB69-23CF-44E3-9099-C40C66FF867C}">
                  <a14:compatExt spid="_x0000_s14372"/>
                </a:ext>
                <a:ext uri="{FF2B5EF4-FFF2-40B4-BE49-F238E27FC236}">
                  <a16:creationId xmlns:a16="http://schemas.microsoft.com/office/drawing/2014/main" id="{00000000-0008-0000-0C00-000024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0</xdr:rowOff>
        </xdr:from>
        <xdr:to>
          <xdr:col>9</xdr:col>
          <xdr:colOff>485775</xdr:colOff>
          <xdr:row>22</xdr:row>
          <xdr:rowOff>0</xdr:rowOff>
        </xdr:to>
        <xdr:sp macro="" textlink="">
          <xdr:nvSpPr>
            <xdr:cNvPr id="14375" name="Group Box 39" hidden="1">
              <a:extLst>
                <a:ext uri="{63B3BB69-23CF-44E3-9099-C40C66FF867C}">
                  <a14:compatExt spid="_x0000_s14375"/>
                </a:ext>
                <a:ext uri="{FF2B5EF4-FFF2-40B4-BE49-F238E27FC236}">
                  <a16:creationId xmlns:a16="http://schemas.microsoft.com/office/drawing/2014/main" id="{00000000-0008-0000-0C00-000027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0</xdr:rowOff>
        </xdr:from>
        <xdr:to>
          <xdr:col>9</xdr:col>
          <xdr:colOff>485775</xdr:colOff>
          <xdr:row>23</xdr:row>
          <xdr:rowOff>0</xdr:rowOff>
        </xdr:to>
        <xdr:sp macro="" textlink="">
          <xdr:nvSpPr>
            <xdr:cNvPr id="14378" name="Group Box 42" hidden="1">
              <a:extLst>
                <a:ext uri="{63B3BB69-23CF-44E3-9099-C40C66FF867C}">
                  <a14:compatExt spid="_x0000_s14378"/>
                </a:ext>
                <a:ext uri="{FF2B5EF4-FFF2-40B4-BE49-F238E27FC236}">
                  <a16:creationId xmlns:a16="http://schemas.microsoft.com/office/drawing/2014/main" id="{00000000-0008-0000-0C00-00002A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0</xdr:rowOff>
        </xdr:from>
        <xdr:to>
          <xdr:col>9</xdr:col>
          <xdr:colOff>485775</xdr:colOff>
          <xdr:row>24</xdr:row>
          <xdr:rowOff>0</xdr:rowOff>
        </xdr:to>
        <xdr:sp macro="" textlink="">
          <xdr:nvSpPr>
            <xdr:cNvPr id="14381" name="Group Box 45" hidden="1">
              <a:extLst>
                <a:ext uri="{63B3BB69-23CF-44E3-9099-C40C66FF867C}">
                  <a14:compatExt spid="_x0000_s14381"/>
                </a:ext>
                <a:ext uri="{FF2B5EF4-FFF2-40B4-BE49-F238E27FC236}">
                  <a16:creationId xmlns:a16="http://schemas.microsoft.com/office/drawing/2014/main" id="{00000000-0008-0000-0C00-00002D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9</xdr:col>
          <xdr:colOff>485775</xdr:colOff>
          <xdr:row>25</xdr:row>
          <xdr:rowOff>0</xdr:rowOff>
        </xdr:to>
        <xdr:sp macro="" textlink="">
          <xdr:nvSpPr>
            <xdr:cNvPr id="14384" name="Group Box 48" hidden="1">
              <a:extLst>
                <a:ext uri="{63B3BB69-23CF-44E3-9099-C40C66FF867C}">
                  <a14:compatExt spid="_x0000_s14384"/>
                </a:ext>
                <a:ext uri="{FF2B5EF4-FFF2-40B4-BE49-F238E27FC236}">
                  <a16:creationId xmlns:a16="http://schemas.microsoft.com/office/drawing/2014/main" id="{00000000-0008-0000-0C00-000030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0</xdr:rowOff>
        </xdr:from>
        <xdr:to>
          <xdr:col>9</xdr:col>
          <xdr:colOff>485775</xdr:colOff>
          <xdr:row>26</xdr:row>
          <xdr:rowOff>0</xdr:rowOff>
        </xdr:to>
        <xdr:sp macro="" textlink="">
          <xdr:nvSpPr>
            <xdr:cNvPr id="14387" name="Group Box 51" hidden="1">
              <a:extLst>
                <a:ext uri="{63B3BB69-23CF-44E3-9099-C40C66FF867C}">
                  <a14:compatExt spid="_x0000_s14387"/>
                </a:ext>
                <a:ext uri="{FF2B5EF4-FFF2-40B4-BE49-F238E27FC236}">
                  <a16:creationId xmlns:a16="http://schemas.microsoft.com/office/drawing/2014/main" id="{00000000-0008-0000-0C00-000033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9</xdr:col>
          <xdr:colOff>485775</xdr:colOff>
          <xdr:row>27</xdr:row>
          <xdr:rowOff>0</xdr:rowOff>
        </xdr:to>
        <xdr:sp macro="" textlink="">
          <xdr:nvSpPr>
            <xdr:cNvPr id="14390" name="Group Box 54" hidden="1">
              <a:extLst>
                <a:ext uri="{63B3BB69-23CF-44E3-9099-C40C66FF867C}">
                  <a14:compatExt spid="_x0000_s14390"/>
                </a:ext>
                <a:ext uri="{FF2B5EF4-FFF2-40B4-BE49-F238E27FC236}">
                  <a16:creationId xmlns:a16="http://schemas.microsoft.com/office/drawing/2014/main" id="{00000000-0008-0000-0C00-000036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0</xdr:rowOff>
        </xdr:from>
        <xdr:to>
          <xdr:col>9</xdr:col>
          <xdr:colOff>485775</xdr:colOff>
          <xdr:row>28</xdr:row>
          <xdr:rowOff>0</xdr:rowOff>
        </xdr:to>
        <xdr:sp macro="" textlink="">
          <xdr:nvSpPr>
            <xdr:cNvPr id="14393" name="Group Box 57" hidden="1">
              <a:extLst>
                <a:ext uri="{63B3BB69-23CF-44E3-9099-C40C66FF867C}">
                  <a14:compatExt spid="_x0000_s14393"/>
                </a:ext>
                <a:ext uri="{FF2B5EF4-FFF2-40B4-BE49-F238E27FC236}">
                  <a16:creationId xmlns:a16="http://schemas.microsoft.com/office/drawing/2014/main" id="{00000000-0008-0000-0C00-000039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0</xdr:rowOff>
        </xdr:from>
        <xdr:to>
          <xdr:col>9</xdr:col>
          <xdr:colOff>485775</xdr:colOff>
          <xdr:row>29</xdr:row>
          <xdr:rowOff>0</xdr:rowOff>
        </xdr:to>
        <xdr:sp macro="" textlink="">
          <xdr:nvSpPr>
            <xdr:cNvPr id="14396" name="Group Box 60" hidden="1">
              <a:extLst>
                <a:ext uri="{63B3BB69-23CF-44E3-9099-C40C66FF867C}">
                  <a14:compatExt spid="_x0000_s14396"/>
                </a:ext>
                <a:ext uri="{FF2B5EF4-FFF2-40B4-BE49-F238E27FC236}">
                  <a16:creationId xmlns:a16="http://schemas.microsoft.com/office/drawing/2014/main" id="{00000000-0008-0000-0C00-00003C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0</xdr:rowOff>
        </xdr:from>
        <xdr:to>
          <xdr:col>9</xdr:col>
          <xdr:colOff>485775</xdr:colOff>
          <xdr:row>30</xdr:row>
          <xdr:rowOff>0</xdr:rowOff>
        </xdr:to>
        <xdr:sp macro="" textlink="">
          <xdr:nvSpPr>
            <xdr:cNvPr id="14399" name="Group Box 63" hidden="1">
              <a:extLst>
                <a:ext uri="{63B3BB69-23CF-44E3-9099-C40C66FF867C}">
                  <a14:compatExt spid="_x0000_s14399"/>
                </a:ext>
                <a:ext uri="{FF2B5EF4-FFF2-40B4-BE49-F238E27FC236}">
                  <a16:creationId xmlns:a16="http://schemas.microsoft.com/office/drawing/2014/main" id="{00000000-0008-0000-0C00-00003F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9</xdr:col>
          <xdr:colOff>485775</xdr:colOff>
          <xdr:row>32</xdr:row>
          <xdr:rowOff>0</xdr:rowOff>
        </xdr:to>
        <xdr:sp macro="" textlink="">
          <xdr:nvSpPr>
            <xdr:cNvPr id="14402" name="Group Box 66" hidden="1">
              <a:extLst>
                <a:ext uri="{63B3BB69-23CF-44E3-9099-C40C66FF867C}">
                  <a14:compatExt spid="_x0000_s14402"/>
                </a:ext>
                <a:ext uri="{FF2B5EF4-FFF2-40B4-BE49-F238E27FC236}">
                  <a16:creationId xmlns:a16="http://schemas.microsoft.com/office/drawing/2014/main" id="{00000000-0008-0000-0C00-000042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9</xdr:col>
          <xdr:colOff>485775</xdr:colOff>
          <xdr:row>34</xdr:row>
          <xdr:rowOff>19050</xdr:rowOff>
        </xdr:to>
        <xdr:sp macro="" textlink="">
          <xdr:nvSpPr>
            <xdr:cNvPr id="14405" name="Group Box 69" hidden="1">
              <a:extLst>
                <a:ext uri="{63B3BB69-23CF-44E3-9099-C40C66FF867C}">
                  <a14:compatExt spid="_x0000_s14405"/>
                </a:ext>
                <a:ext uri="{FF2B5EF4-FFF2-40B4-BE49-F238E27FC236}">
                  <a16:creationId xmlns:a16="http://schemas.microsoft.com/office/drawing/2014/main" id="{00000000-0008-0000-0C00-000045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123825</xdr:rowOff>
        </xdr:from>
        <xdr:to>
          <xdr:col>9</xdr:col>
          <xdr:colOff>485775</xdr:colOff>
          <xdr:row>9</xdr:row>
          <xdr:rowOff>0</xdr:rowOff>
        </xdr:to>
        <xdr:sp macro="" textlink="">
          <xdr:nvSpPr>
            <xdr:cNvPr id="14408" name="Group Box 72" hidden="1">
              <a:extLst>
                <a:ext uri="{63B3BB69-23CF-44E3-9099-C40C66FF867C}">
                  <a14:compatExt spid="_x0000_s14408"/>
                </a:ext>
                <a:ext uri="{FF2B5EF4-FFF2-40B4-BE49-F238E27FC236}">
                  <a16:creationId xmlns:a16="http://schemas.microsoft.com/office/drawing/2014/main" id="{00000000-0008-0000-0C00-000048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20</xdr:col>
      <xdr:colOff>380998</xdr:colOff>
      <xdr:row>2</xdr:row>
      <xdr:rowOff>104775</xdr:rowOff>
    </xdr:from>
    <xdr:to>
      <xdr:col>24</xdr:col>
      <xdr:colOff>342899</xdr:colOff>
      <xdr:row>9</xdr:row>
      <xdr:rowOff>95250</xdr:rowOff>
    </xdr:to>
    <xdr:sp macro="" textlink="">
      <xdr:nvSpPr>
        <xdr:cNvPr id="2" name="Text Box 334">
          <a:extLst>
            <a:ext uri="{FF2B5EF4-FFF2-40B4-BE49-F238E27FC236}">
              <a16:creationId xmlns:a16="http://schemas.microsoft.com/office/drawing/2014/main" id="{00000000-0008-0000-1000-000002000000}"/>
            </a:ext>
          </a:extLst>
        </xdr:cNvPr>
        <xdr:cNvSpPr txBox="1">
          <a:spLocks noChangeArrowheads="1"/>
        </xdr:cNvSpPr>
      </xdr:nvSpPr>
      <xdr:spPr bwMode="auto">
        <a:xfrm>
          <a:off x="8658223" y="295275"/>
          <a:ext cx="2705101" cy="1552575"/>
        </a:xfrm>
        <a:prstGeom prst="rect">
          <a:avLst/>
        </a:prstGeom>
        <a:solidFill>
          <a:srgbClr val="FF0000"/>
        </a:solidFill>
        <a:ln w="9525">
          <a:noFill/>
          <a:miter lim="800000"/>
          <a:headEnd/>
          <a:tailEnd/>
        </a:ln>
      </xdr:spPr>
      <xdr:txBody>
        <a:bodyPr vertOverflow="clip" wrap="square" lIns="72000" tIns="72000" rIns="72000" bIns="72000" anchor="ctr" upright="1"/>
        <a:lstStyle/>
        <a:p>
          <a:pPr algn="l" rtl="0">
            <a:lnSpc>
              <a:spcPts val="1300"/>
            </a:lnSpc>
            <a:defRPr sz="1000"/>
          </a:pPr>
          <a:r>
            <a:rPr lang="ja-JP" altLang="ja-JP" sz="1000" b="0" i="0" baseline="0">
              <a:solidFill>
                <a:schemeClr val="bg1"/>
              </a:solidFill>
              <a:latin typeface="ＭＳ ゴシック" pitchFamily="49" charset="-128"/>
              <a:ea typeface="ＭＳ ゴシック" pitchFamily="49" charset="-128"/>
              <a:cs typeface="+mn-cs"/>
            </a:rPr>
            <a:t>申請書は白黒</a:t>
          </a:r>
          <a:r>
            <a:rPr lang="ja-JP" altLang="en-US" sz="1100" b="0" i="0" u="none" strike="noStrike" baseline="0">
              <a:solidFill>
                <a:schemeClr val="bg1"/>
              </a:solidFill>
              <a:latin typeface="ＭＳ ゴシック" pitchFamily="49" charset="-128"/>
              <a:ea typeface="ＭＳ ゴシック" pitchFamily="49" charset="-128"/>
            </a:rPr>
            <a:t>印刷（セル</a:t>
          </a:r>
          <a:r>
            <a:rPr lang="ja-JP" altLang="ja-JP" sz="1000" b="0" i="0" baseline="0">
              <a:solidFill>
                <a:schemeClr val="bg1"/>
              </a:solidFill>
              <a:latin typeface="ＭＳ ゴシック" pitchFamily="49" charset="-128"/>
              <a:ea typeface="ＭＳ ゴシック" pitchFamily="49" charset="-128"/>
              <a:cs typeface="+mn-cs"/>
            </a:rPr>
            <a:t>着色</a:t>
          </a:r>
          <a:r>
            <a:rPr lang="ja-JP" altLang="en-US" sz="1000" b="0" i="0" baseline="0">
              <a:solidFill>
                <a:schemeClr val="bg1"/>
              </a:solidFill>
              <a:latin typeface="ＭＳ ゴシック" pitchFamily="49" charset="-128"/>
              <a:ea typeface="ＭＳ ゴシック" pitchFamily="49" charset="-128"/>
              <a:cs typeface="+mn-cs"/>
            </a:rPr>
            <a:t>を除去 </a:t>
          </a:r>
          <a:r>
            <a:rPr lang="ja-JP" altLang="en-US" sz="1100" b="0" i="0" u="none" strike="noStrike" baseline="0">
              <a:solidFill>
                <a:schemeClr val="bg1"/>
              </a:solidFill>
              <a:latin typeface="ＭＳ ゴシック" pitchFamily="49" charset="-128"/>
              <a:ea typeface="ＭＳ ゴシック" pitchFamily="49" charset="-128"/>
            </a:rPr>
            <a:t>）</a:t>
          </a:r>
          <a:endParaRPr lang="en-US" altLang="ja-JP" sz="1100" b="0" i="0" u="none" strike="noStrike" baseline="0">
            <a:solidFill>
              <a:schemeClr val="bg1"/>
            </a:solidFill>
            <a:latin typeface="ＭＳ ゴシック" pitchFamily="49" charset="-128"/>
            <a:ea typeface="ＭＳ ゴシック" pitchFamily="49" charset="-128"/>
          </a:endParaRPr>
        </a:p>
        <a:p>
          <a:pPr algn="l" rtl="0">
            <a:lnSpc>
              <a:spcPts val="1300"/>
            </a:lnSpc>
            <a:defRPr sz="1000"/>
          </a:pPr>
          <a:r>
            <a:rPr lang="ja-JP" altLang="en-US" sz="1100" b="0" i="0" u="none" strike="noStrike" baseline="0">
              <a:solidFill>
                <a:schemeClr val="bg1"/>
              </a:solidFill>
              <a:latin typeface="ＭＳ ゴシック" pitchFamily="49" charset="-128"/>
              <a:ea typeface="ＭＳ ゴシック" pitchFamily="49" charset="-128"/>
            </a:rPr>
            <a:t>で提出下さい。 着色版は受付ません。</a:t>
          </a:r>
        </a:p>
        <a:p>
          <a:pPr algn="l" rtl="0">
            <a:lnSpc>
              <a:spcPts val="1300"/>
            </a:lnSpc>
            <a:defRPr sz="1000"/>
          </a:pPr>
          <a:r>
            <a:rPr lang="ja-JP" altLang="en-US" sz="1100" b="0" i="0" u="none" strike="noStrike" baseline="0">
              <a:solidFill>
                <a:schemeClr val="bg1"/>
              </a:solidFill>
              <a:latin typeface="ＭＳ ゴシック" pitchFamily="49" charset="-128"/>
              <a:ea typeface="ＭＳ ゴシック" pitchFamily="49" charset="-128"/>
            </a:rPr>
            <a:t>印刷方法は「記載・印刷要領」シート </a:t>
          </a:r>
          <a:endParaRPr lang="en-US" altLang="ja-JP" sz="1100" b="0" i="0" u="none" strike="noStrike" baseline="0">
            <a:solidFill>
              <a:schemeClr val="bg1"/>
            </a:solidFill>
            <a:latin typeface="ＭＳ ゴシック" pitchFamily="49" charset="-128"/>
            <a:ea typeface="ＭＳ ゴシック" pitchFamily="49" charset="-128"/>
          </a:endParaRPr>
        </a:p>
        <a:p>
          <a:pPr algn="l" rtl="0">
            <a:lnSpc>
              <a:spcPts val="1300"/>
            </a:lnSpc>
            <a:defRPr sz="1000"/>
          </a:pPr>
          <a:r>
            <a:rPr lang="ja-JP" altLang="en-US" sz="1100" b="0" i="0" u="none" strike="noStrike" baseline="0">
              <a:solidFill>
                <a:schemeClr val="bg1"/>
              </a:solidFill>
              <a:latin typeface="ＭＳ ゴシック" pitchFamily="49" charset="-128"/>
              <a:ea typeface="ＭＳ ゴシック" pitchFamily="49" charset="-128"/>
            </a:rPr>
            <a:t>に解説有ります。必ず、ご一読下さい。</a:t>
          </a:r>
          <a:endParaRPr lang="en-US" altLang="ja-JP" sz="1100" b="0" i="0" u="none" strike="noStrike" baseline="0">
            <a:solidFill>
              <a:schemeClr val="bg1"/>
            </a:solidFill>
            <a:latin typeface="ＭＳ ゴシック" pitchFamily="49" charset="-128"/>
            <a:ea typeface="ＭＳ ゴシック" pitchFamily="49" charset="-128"/>
          </a:endParaRPr>
        </a:p>
        <a:p>
          <a:pPr algn="l" rtl="0">
            <a:lnSpc>
              <a:spcPts val="1300"/>
            </a:lnSpc>
            <a:defRPr sz="1000"/>
          </a:pPr>
          <a:r>
            <a:rPr lang="ja-JP" altLang="en-US" sz="1100" b="0" i="0" u="none" strike="noStrike" baseline="0">
              <a:solidFill>
                <a:schemeClr val="bg1"/>
              </a:solidFill>
              <a:latin typeface="ＭＳ ゴシック" pitchFamily="49" charset="-128"/>
              <a:ea typeface="ＭＳ ゴシック" pitchFamily="49" charset="-128"/>
            </a:rPr>
            <a:t>印刷の際、このコメントは印刷範囲外へ移動または削除してください。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3" Type="http://schemas.openxmlformats.org/officeDocument/2006/relationships/vmlDrawing" Target="../drawings/vmlDrawing4.vml"/><Relationship Id="rId21" Type="http://schemas.openxmlformats.org/officeDocument/2006/relationships/ctrlProp" Target="../ctrlProps/ctrlProp52.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2" Type="http://schemas.openxmlformats.org/officeDocument/2006/relationships/drawing" Target="../drawings/drawing6.xml"/><Relationship Id="rId16" Type="http://schemas.openxmlformats.org/officeDocument/2006/relationships/ctrlProp" Target="../ctrlProps/ctrlProp47.xml"/><Relationship Id="rId20" Type="http://schemas.openxmlformats.org/officeDocument/2006/relationships/ctrlProp" Target="../ctrlProps/ctrlProp51.xml"/><Relationship Id="rId1" Type="http://schemas.openxmlformats.org/officeDocument/2006/relationships/printerSettings" Target="../printerSettings/printerSettings13.bin"/><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10" Type="http://schemas.openxmlformats.org/officeDocument/2006/relationships/ctrlProp" Target="../ctrlProps/ctrlProp41.xml"/><Relationship Id="rId19" Type="http://schemas.openxmlformats.org/officeDocument/2006/relationships/ctrlProp" Target="../ctrlProps/ctrlProp50.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4.xml"/><Relationship Id="rId5" Type="http://schemas.openxmlformats.org/officeDocument/2006/relationships/ctrlProp" Target="../ctrlProps/ctrlProp33.xml"/><Relationship Id="rId4"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9"/>
  <sheetViews>
    <sheetView view="pageBreakPreview" zoomScale="90" zoomScaleNormal="70" zoomScaleSheetLayoutView="90" workbookViewId="0">
      <selection activeCell="AI10" sqref="AI10"/>
    </sheetView>
  </sheetViews>
  <sheetFormatPr defaultColWidth="9" defaultRowHeight="13.5" x14ac:dyDescent="0.15"/>
  <cols>
    <col min="1" max="1" width="0.75" style="231" customWidth="1"/>
    <col min="2" max="3" width="2.5" style="231" customWidth="1"/>
    <col min="4" max="6" width="3.625" style="231" customWidth="1"/>
    <col min="7" max="9" width="4.125" style="231" customWidth="1"/>
    <col min="10" max="26" width="3.625" style="231" customWidth="1"/>
    <col min="27" max="28" width="3.75" style="231" customWidth="1"/>
    <col min="29" max="29" width="1.5" style="231" customWidth="1"/>
    <col min="30" max="30" width="3.75" style="231" customWidth="1"/>
    <col min="31" max="31" width="2.875" style="231" customWidth="1"/>
    <col min="32" max="33" width="7.875" style="231" customWidth="1"/>
    <col min="34" max="16384" width="9" style="231"/>
  </cols>
  <sheetData>
    <row r="1" spans="1:29" x14ac:dyDescent="0.15">
      <c r="A1" s="230"/>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row>
    <row r="2" spans="1:29" ht="50.25" customHeight="1" x14ac:dyDescent="0.15">
      <c r="A2" s="230"/>
      <c r="B2" s="691" t="s">
        <v>557</v>
      </c>
      <c r="C2" s="692"/>
      <c r="D2" s="692"/>
      <c r="E2" s="692"/>
      <c r="F2" s="692"/>
      <c r="G2" s="692"/>
      <c r="H2" s="692"/>
      <c r="I2" s="692"/>
      <c r="J2" s="692"/>
      <c r="K2" s="692"/>
      <c r="L2" s="692"/>
      <c r="M2" s="692"/>
      <c r="N2" s="692"/>
      <c r="O2" s="692"/>
      <c r="P2" s="692"/>
      <c r="Q2" s="692"/>
      <c r="R2" s="692"/>
      <c r="S2" s="692"/>
      <c r="T2" s="692"/>
      <c r="U2" s="692"/>
      <c r="V2" s="692"/>
      <c r="W2" s="692"/>
      <c r="X2" s="692"/>
      <c r="Y2" s="692"/>
      <c r="Z2" s="692"/>
      <c r="AA2" s="692"/>
      <c r="AB2" s="692"/>
      <c r="AC2" s="692"/>
    </row>
    <row r="3" spans="1:29" ht="9" customHeight="1" x14ac:dyDescent="0.15">
      <c r="B3" s="232"/>
      <c r="C3" s="233"/>
      <c r="D3" s="233"/>
      <c r="E3" s="233"/>
      <c r="F3" s="233"/>
      <c r="G3" s="233"/>
      <c r="H3" s="233"/>
      <c r="I3" s="233"/>
      <c r="J3" s="233"/>
      <c r="K3" s="233"/>
      <c r="L3" s="233"/>
    </row>
    <row r="4" spans="1:29" ht="17.25" x14ac:dyDescent="0.15">
      <c r="B4" s="232" t="s">
        <v>529</v>
      </c>
      <c r="C4" s="234" t="s">
        <v>530</v>
      </c>
      <c r="D4" s="235"/>
      <c r="E4" s="235"/>
      <c r="F4" s="233"/>
      <c r="G4" s="233"/>
      <c r="H4" s="233"/>
      <c r="I4" s="233"/>
      <c r="J4" s="233"/>
      <c r="K4" s="233"/>
      <c r="L4" s="233"/>
    </row>
    <row r="5" spans="1:29" ht="33" customHeight="1" x14ac:dyDescent="0.15">
      <c r="B5" s="236"/>
      <c r="C5" s="13"/>
      <c r="D5" s="693" t="s">
        <v>734</v>
      </c>
      <c r="E5" s="694"/>
      <c r="F5" s="694"/>
      <c r="G5" s="694"/>
      <c r="H5" s="694"/>
      <c r="I5" s="694"/>
      <c r="J5" s="694"/>
      <c r="K5" s="694"/>
      <c r="L5" s="694"/>
      <c r="M5" s="694"/>
      <c r="N5" s="694"/>
      <c r="O5" s="694"/>
      <c r="P5" s="694"/>
      <c r="Q5" s="694"/>
      <c r="R5" s="694"/>
      <c r="S5" s="694"/>
      <c r="T5" s="694"/>
      <c r="U5" s="694"/>
      <c r="V5" s="694"/>
      <c r="W5" s="694"/>
      <c r="X5" s="694"/>
      <c r="Y5" s="694"/>
      <c r="Z5" s="694"/>
      <c r="AA5" s="694"/>
      <c r="AB5" s="694"/>
      <c r="AC5" s="694"/>
    </row>
    <row r="6" spans="1:29" ht="14.25" x14ac:dyDescent="0.15">
      <c r="B6" s="236"/>
      <c r="C6" s="236"/>
      <c r="D6" s="236"/>
      <c r="E6" s="236"/>
      <c r="F6" s="236"/>
      <c r="G6" s="236"/>
      <c r="H6" s="236"/>
      <c r="I6" s="236"/>
      <c r="J6" s="13"/>
      <c r="K6" s="13"/>
      <c r="L6" s="13"/>
      <c r="M6" s="13"/>
      <c r="N6" s="237"/>
      <c r="O6" s="13"/>
      <c r="P6" s="13"/>
      <c r="Q6" s="13"/>
      <c r="R6" s="13"/>
      <c r="S6" s="13"/>
      <c r="T6" s="13"/>
      <c r="U6" s="13"/>
      <c r="V6" s="13"/>
      <c r="W6" s="13"/>
      <c r="X6" s="13"/>
      <c r="Y6" s="13"/>
      <c r="Z6" s="13"/>
      <c r="AA6" s="13"/>
      <c r="AB6" s="13"/>
      <c r="AC6" s="13"/>
    </row>
    <row r="7" spans="1:29" ht="14.25" x14ac:dyDescent="0.15">
      <c r="B7" s="238" t="s">
        <v>531</v>
      </c>
      <c r="C7" s="239" t="s">
        <v>532</v>
      </c>
      <c r="D7" s="236"/>
      <c r="E7" s="236"/>
      <c r="F7" s="236"/>
      <c r="G7" s="236"/>
      <c r="H7" s="236"/>
      <c r="I7" s="236"/>
      <c r="J7" s="236"/>
      <c r="K7" s="236"/>
      <c r="L7" s="236"/>
      <c r="M7" s="13"/>
      <c r="N7" s="13"/>
      <c r="O7" s="13"/>
      <c r="P7" s="13"/>
      <c r="Q7" s="13"/>
      <c r="R7" s="13"/>
      <c r="S7" s="13"/>
      <c r="T7" s="13"/>
      <c r="U7" s="13"/>
      <c r="V7" s="13"/>
      <c r="W7" s="13"/>
      <c r="X7" s="13"/>
      <c r="Y7" s="13"/>
      <c r="Z7" s="13"/>
      <c r="AA7" s="13"/>
      <c r="AB7" s="13"/>
      <c r="AC7" s="13"/>
    </row>
    <row r="8" spans="1:29" ht="26.25" customHeight="1" x14ac:dyDescent="0.15">
      <c r="B8" s="238"/>
      <c r="C8" s="239"/>
      <c r="D8" s="251" t="s">
        <v>558</v>
      </c>
      <c r="E8" s="695" t="s">
        <v>559</v>
      </c>
      <c r="F8" s="695"/>
      <c r="G8" s="695"/>
      <c r="H8" s="695"/>
      <c r="I8" s="695"/>
      <c r="J8" s="695"/>
      <c r="K8" s="695"/>
      <c r="L8" s="695"/>
      <c r="M8" s="695"/>
      <c r="N8" s="695"/>
      <c r="O8" s="695"/>
      <c r="P8" s="695"/>
      <c r="Q8" s="695"/>
      <c r="R8" s="695"/>
      <c r="S8" s="695"/>
      <c r="T8" s="695"/>
      <c r="U8" s="695"/>
      <c r="V8" s="695"/>
      <c r="W8" s="695"/>
      <c r="X8" s="695"/>
      <c r="Y8" s="695"/>
      <c r="Z8" s="695"/>
      <c r="AA8" s="695"/>
      <c r="AB8" s="695"/>
      <c r="AC8" s="695"/>
    </row>
    <row r="9" spans="1:29" ht="33" customHeight="1" x14ac:dyDescent="0.15">
      <c r="B9" s="238"/>
      <c r="C9" s="239"/>
      <c r="D9" s="251" t="s">
        <v>560</v>
      </c>
      <c r="E9" s="694" t="s">
        <v>561</v>
      </c>
      <c r="F9" s="694"/>
      <c r="G9" s="694"/>
      <c r="H9" s="694"/>
      <c r="I9" s="694"/>
      <c r="J9" s="694"/>
      <c r="K9" s="694"/>
      <c r="L9" s="694"/>
      <c r="M9" s="694"/>
      <c r="N9" s="694"/>
      <c r="O9" s="694"/>
      <c r="P9" s="694"/>
      <c r="Q9" s="694"/>
      <c r="R9" s="694"/>
      <c r="S9" s="694"/>
      <c r="T9" s="694"/>
      <c r="U9" s="694"/>
      <c r="V9" s="694"/>
      <c r="W9" s="694"/>
      <c r="X9" s="694"/>
      <c r="Y9" s="694"/>
      <c r="Z9" s="694"/>
      <c r="AA9" s="694"/>
      <c r="AB9" s="694"/>
      <c r="AC9" s="694"/>
    </row>
    <row r="10" spans="1:29" ht="27.75" customHeight="1" x14ac:dyDescent="0.15">
      <c r="B10" s="238"/>
      <c r="C10" s="239"/>
      <c r="D10" s="236" t="s">
        <v>562</v>
      </c>
      <c r="E10" s="694" t="s">
        <v>563</v>
      </c>
      <c r="F10" s="694"/>
      <c r="G10" s="694"/>
      <c r="H10" s="694"/>
      <c r="I10" s="694"/>
      <c r="J10" s="694"/>
      <c r="K10" s="694"/>
      <c r="L10" s="694"/>
      <c r="M10" s="694"/>
      <c r="N10" s="694"/>
      <c r="O10" s="694"/>
      <c r="P10" s="694"/>
      <c r="Q10" s="694"/>
      <c r="R10" s="694"/>
      <c r="S10" s="694"/>
      <c r="T10" s="694"/>
      <c r="U10" s="694"/>
      <c r="V10" s="694"/>
      <c r="W10" s="694"/>
      <c r="X10" s="694"/>
      <c r="Y10" s="694"/>
      <c r="Z10" s="694"/>
      <c r="AA10" s="694"/>
      <c r="AB10" s="694"/>
      <c r="AC10" s="694"/>
    </row>
    <row r="11" spans="1:29" ht="14.25" x14ac:dyDescent="0.15">
      <c r="B11" s="238"/>
      <c r="C11" s="239"/>
      <c r="D11" s="236"/>
      <c r="E11" s="236"/>
      <c r="F11" s="236"/>
      <c r="G11" s="236"/>
      <c r="H11" s="236"/>
      <c r="I11" s="236"/>
      <c r="J11" s="236"/>
      <c r="K11" s="236"/>
      <c r="L11" s="236"/>
      <c r="M11" s="13"/>
      <c r="N11" s="13"/>
      <c r="O11" s="13"/>
      <c r="P11" s="13"/>
      <c r="Q11" s="13"/>
      <c r="R11" s="13"/>
      <c r="S11" s="13"/>
      <c r="T11" s="13"/>
      <c r="U11" s="13"/>
      <c r="V11" s="13"/>
      <c r="W11" s="13"/>
      <c r="X11" s="13"/>
      <c r="Y11" s="13"/>
      <c r="Z11" s="13"/>
      <c r="AA11" s="13"/>
      <c r="AB11" s="13"/>
      <c r="AC11" s="13"/>
    </row>
    <row r="12" spans="1:29" ht="14.25" x14ac:dyDescent="0.15">
      <c r="B12" s="238"/>
      <c r="C12" s="240"/>
      <c r="D12" s="236"/>
      <c r="E12" s="236"/>
      <c r="F12" s="236"/>
      <c r="G12" s="236"/>
      <c r="H12" s="236"/>
      <c r="I12" s="236"/>
      <c r="J12" s="236"/>
      <c r="K12" s="236"/>
      <c r="L12" s="236"/>
      <c r="M12" s="13"/>
      <c r="N12" s="13"/>
      <c r="O12" s="13"/>
      <c r="P12" s="13"/>
      <c r="Q12" s="13"/>
      <c r="R12" s="13"/>
      <c r="S12" s="13"/>
      <c r="T12" s="13"/>
      <c r="U12" s="13"/>
      <c r="V12" s="13"/>
      <c r="W12" s="13"/>
      <c r="X12" s="13"/>
      <c r="Y12" s="13"/>
      <c r="Z12" s="13"/>
      <c r="AA12" s="13"/>
      <c r="AB12" s="13"/>
      <c r="AC12" s="13"/>
    </row>
    <row r="13" spans="1:29" ht="14.25" x14ac:dyDescent="0.15">
      <c r="B13" s="238"/>
      <c r="C13" s="240"/>
      <c r="D13" s="236"/>
      <c r="E13" s="236"/>
      <c r="F13" s="236"/>
      <c r="G13" s="236"/>
      <c r="H13" s="236"/>
      <c r="I13" s="236"/>
      <c r="J13" s="236"/>
      <c r="K13" s="236"/>
      <c r="L13" s="236"/>
      <c r="M13" s="13"/>
      <c r="N13" s="13"/>
      <c r="O13" s="13"/>
      <c r="P13" s="13"/>
      <c r="Q13" s="13"/>
      <c r="R13" s="13"/>
      <c r="S13" s="13"/>
      <c r="T13" s="13"/>
      <c r="U13" s="13"/>
      <c r="V13" s="13"/>
      <c r="W13" s="13"/>
      <c r="X13" s="13"/>
      <c r="Y13" s="13"/>
      <c r="Z13" s="13"/>
      <c r="AA13" s="13"/>
      <c r="AB13" s="13"/>
      <c r="AC13" s="13"/>
    </row>
    <row r="14" spans="1:29" ht="14.25" x14ac:dyDescent="0.15">
      <c r="B14" s="238"/>
      <c r="C14" s="240"/>
      <c r="D14" s="236"/>
      <c r="E14" s="236"/>
      <c r="F14" s="236"/>
      <c r="G14" s="236"/>
      <c r="H14" s="236"/>
      <c r="I14" s="236"/>
      <c r="J14" s="236"/>
      <c r="K14" s="236"/>
      <c r="L14" s="236"/>
      <c r="M14" s="13"/>
      <c r="N14" s="13"/>
      <c r="O14" s="13"/>
      <c r="P14" s="13"/>
      <c r="Q14" s="13"/>
      <c r="R14" s="13"/>
      <c r="S14" s="13"/>
      <c r="T14" s="13"/>
      <c r="U14" s="13"/>
      <c r="V14" s="13"/>
      <c r="W14" s="13"/>
      <c r="X14" s="13"/>
      <c r="Y14" s="13"/>
      <c r="Z14" s="13"/>
      <c r="AA14" s="13"/>
      <c r="AB14" s="13"/>
      <c r="AC14" s="13"/>
    </row>
    <row r="15" spans="1:29" ht="14.25" x14ac:dyDescent="0.15">
      <c r="B15" s="238"/>
      <c r="C15" s="240"/>
      <c r="D15" s="236"/>
      <c r="E15" s="236"/>
      <c r="F15" s="236"/>
      <c r="G15" s="236"/>
      <c r="H15" s="236"/>
      <c r="I15" s="236"/>
      <c r="J15" s="236"/>
      <c r="K15" s="236"/>
      <c r="L15" s="236"/>
      <c r="M15" s="13"/>
      <c r="N15" s="13"/>
      <c r="O15" s="13"/>
      <c r="P15" s="13"/>
      <c r="Q15" s="13"/>
      <c r="R15" s="13"/>
      <c r="S15" s="13"/>
      <c r="T15" s="13"/>
      <c r="U15" s="13"/>
      <c r="V15" s="13"/>
      <c r="W15" s="13"/>
      <c r="X15" s="13"/>
      <c r="Y15" s="13"/>
      <c r="Z15" s="13"/>
      <c r="AA15" s="13"/>
      <c r="AB15" s="13"/>
      <c r="AC15" s="13"/>
    </row>
    <row r="16" spans="1:29" ht="14.25" x14ac:dyDescent="0.15">
      <c r="B16" s="238"/>
      <c r="C16" s="240"/>
      <c r="D16" s="236"/>
      <c r="E16" s="236"/>
      <c r="F16" s="236"/>
      <c r="G16" s="236"/>
      <c r="H16" s="236"/>
      <c r="I16" s="236"/>
      <c r="J16" s="236"/>
      <c r="K16" s="236"/>
      <c r="L16" s="236"/>
      <c r="M16" s="13"/>
      <c r="N16" s="13"/>
      <c r="O16" s="13"/>
      <c r="P16" s="13"/>
      <c r="Q16" s="13"/>
      <c r="R16" s="241" t="s">
        <v>533</v>
      </c>
      <c r="S16" s="13"/>
      <c r="T16" s="13"/>
      <c r="U16" s="13"/>
      <c r="V16" s="13"/>
      <c r="W16" s="13"/>
      <c r="X16" s="13"/>
      <c r="Y16" s="13"/>
      <c r="Z16" s="13"/>
      <c r="AA16" s="13"/>
      <c r="AB16" s="13"/>
      <c r="AC16" s="13"/>
    </row>
    <row r="17" spans="2:29" ht="14.25" customHeight="1" x14ac:dyDescent="0.15">
      <c r="B17" s="238" t="s">
        <v>534</v>
      </c>
      <c r="C17" s="242" t="s">
        <v>535</v>
      </c>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row>
    <row r="18" spans="2:29" ht="14.25" customHeight="1" x14ac:dyDescent="0.15">
      <c r="B18" s="13"/>
      <c r="C18" s="13" t="s">
        <v>536</v>
      </c>
      <c r="D18" s="242" t="s">
        <v>537</v>
      </c>
      <c r="E18" s="13"/>
      <c r="F18" s="13"/>
      <c r="G18" s="13"/>
      <c r="H18" s="13"/>
      <c r="I18" s="13"/>
      <c r="J18" s="13"/>
      <c r="K18" s="13"/>
      <c r="L18" s="13"/>
      <c r="M18" s="13"/>
      <c r="N18" s="13"/>
      <c r="O18" s="13"/>
      <c r="P18" s="13"/>
      <c r="Q18" s="13"/>
      <c r="R18" s="13"/>
      <c r="S18" s="13"/>
      <c r="T18" s="13"/>
      <c r="U18" s="13"/>
      <c r="V18" s="13"/>
      <c r="W18" s="13"/>
      <c r="X18" s="13"/>
      <c r="Y18" s="13"/>
      <c r="Z18" s="13"/>
      <c r="AA18" s="13"/>
      <c r="AB18" s="13"/>
      <c r="AC18" s="13"/>
    </row>
    <row r="19" spans="2:29" ht="30.75" customHeight="1" x14ac:dyDescent="0.15">
      <c r="B19" s="13"/>
      <c r="C19" s="13"/>
      <c r="D19" s="695" t="s">
        <v>538</v>
      </c>
      <c r="E19" s="695"/>
      <c r="F19" s="695"/>
      <c r="G19" s="695"/>
      <c r="H19" s="695"/>
      <c r="I19" s="695"/>
      <c r="J19" s="695"/>
      <c r="K19" s="695"/>
      <c r="L19" s="695"/>
      <c r="M19" s="695"/>
      <c r="N19" s="695"/>
      <c r="O19" s="695"/>
      <c r="P19" s="695"/>
      <c r="Q19" s="695"/>
      <c r="R19" s="695"/>
      <c r="S19" s="695"/>
      <c r="T19" s="695"/>
      <c r="U19" s="695"/>
      <c r="V19" s="695"/>
      <c r="W19" s="695"/>
      <c r="X19" s="695"/>
      <c r="Y19" s="695"/>
      <c r="Z19" s="695"/>
      <c r="AA19" s="695"/>
      <c r="AB19" s="695"/>
      <c r="AC19" s="695"/>
    </row>
    <row r="20" spans="2:29" ht="19.5" customHeight="1" x14ac:dyDescent="0.15">
      <c r="B20" s="13"/>
      <c r="C20" s="13"/>
      <c r="D20" s="243" t="s">
        <v>539</v>
      </c>
      <c r="E20" s="13" t="s">
        <v>540</v>
      </c>
      <c r="F20" s="13"/>
      <c r="G20" s="13"/>
      <c r="H20" s="13"/>
      <c r="I20" s="13"/>
      <c r="J20" s="244"/>
      <c r="K20" s="13" t="s">
        <v>541</v>
      </c>
      <c r="L20" s="13"/>
      <c r="M20" s="13"/>
      <c r="N20" s="13"/>
      <c r="O20" s="13"/>
      <c r="P20" s="13"/>
      <c r="Q20" s="13"/>
      <c r="R20" s="13"/>
      <c r="S20" s="13"/>
      <c r="T20" s="13"/>
      <c r="U20" s="13"/>
      <c r="V20" s="13"/>
      <c r="W20" s="13"/>
      <c r="X20" s="13"/>
      <c r="Y20" s="13"/>
      <c r="Z20" s="13"/>
      <c r="AA20" s="13"/>
      <c r="AB20" s="13"/>
      <c r="AC20" s="13"/>
    </row>
    <row r="21" spans="2:29" ht="19.5" customHeight="1" x14ac:dyDescent="0.15">
      <c r="B21" s="13"/>
      <c r="C21" s="13"/>
      <c r="D21" s="243" t="s">
        <v>542</v>
      </c>
      <c r="E21" s="245"/>
      <c r="F21" s="241" t="s">
        <v>606</v>
      </c>
      <c r="G21" s="13"/>
      <c r="H21" s="13"/>
      <c r="I21" s="13"/>
      <c r="J21" s="13"/>
      <c r="K21" s="13"/>
      <c r="L21" s="13"/>
      <c r="M21" s="13"/>
      <c r="N21" s="13"/>
      <c r="O21" s="13"/>
      <c r="P21" s="13"/>
      <c r="Q21" s="13"/>
      <c r="R21" s="13"/>
      <c r="S21" s="13"/>
      <c r="T21" s="13"/>
      <c r="U21" s="13"/>
      <c r="V21" s="13"/>
      <c r="W21" s="13"/>
      <c r="X21" s="13"/>
      <c r="Y21" s="13"/>
      <c r="Z21" s="13"/>
      <c r="AA21" s="13"/>
      <c r="AB21" s="13"/>
      <c r="AC21" s="13"/>
    </row>
    <row r="22" spans="2:29" ht="19.5" customHeight="1" x14ac:dyDescent="0.15">
      <c r="B22" s="13"/>
      <c r="C22" s="13"/>
      <c r="D22" s="243" t="s">
        <v>136</v>
      </c>
      <c r="E22" s="246"/>
      <c r="F22" s="13" t="s">
        <v>143</v>
      </c>
      <c r="G22" s="13"/>
      <c r="H22" s="13"/>
      <c r="I22" s="13"/>
      <c r="J22" s="13"/>
      <c r="K22" s="13"/>
      <c r="L22" s="13"/>
      <c r="M22" s="13"/>
      <c r="N22" s="13"/>
      <c r="O22" s="13"/>
      <c r="P22" s="13"/>
      <c r="Q22" s="13"/>
      <c r="R22" s="13"/>
      <c r="S22" s="13"/>
      <c r="T22" s="13"/>
      <c r="U22" s="13"/>
      <c r="V22" s="13"/>
      <c r="W22" s="13"/>
      <c r="X22" s="13"/>
      <c r="Y22" s="13"/>
      <c r="Z22" s="13"/>
      <c r="AA22" s="13"/>
      <c r="AB22" s="13"/>
      <c r="AC22" s="13"/>
    </row>
    <row r="23" spans="2:29" ht="18" customHeight="1" x14ac:dyDescent="0.15">
      <c r="B23" s="13"/>
      <c r="C23" s="13"/>
      <c r="D23" s="247" t="s">
        <v>137</v>
      </c>
      <c r="E23" s="248"/>
      <c r="F23" s="696" t="s">
        <v>543</v>
      </c>
      <c r="G23" s="697"/>
      <c r="H23" s="697"/>
      <c r="I23" s="697"/>
      <c r="J23" s="697"/>
      <c r="K23" s="697"/>
      <c r="L23" s="697"/>
      <c r="M23" s="697"/>
      <c r="N23" s="697"/>
      <c r="O23" s="697"/>
      <c r="P23" s="697"/>
      <c r="Q23" s="697"/>
      <c r="R23" s="697"/>
      <c r="S23" s="697"/>
      <c r="T23" s="697"/>
      <c r="U23" s="697"/>
      <c r="V23" s="697"/>
      <c r="W23" s="697"/>
      <c r="X23" s="697"/>
      <c r="Y23" s="697"/>
      <c r="Z23" s="697"/>
      <c r="AA23" s="697"/>
      <c r="AB23" s="697"/>
      <c r="AC23" s="697"/>
    </row>
    <row r="24" spans="2:29" ht="19.5" customHeight="1" x14ac:dyDescent="0.15">
      <c r="B24" s="13"/>
      <c r="C24" s="13"/>
      <c r="D24" s="247" t="s">
        <v>138</v>
      </c>
      <c r="E24" s="695" t="s">
        <v>544</v>
      </c>
      <c r="F24" s="695"/>
      <c r="G24" s="695"/>
      <c r="H24" s="695"/>
      <c r="I24" s="695"/>
      <c r="J24" s="695"/>
      <c r="K24" s="695"/>
      <c r="L24" s="695"/>
      <c r="M24" s="695"/>
      <c r="N24" s="695"/>
      <c r="O24" s="695"/>
      <c r="P24" s="695"/>
      <c r="Q24" s="695"/>
      <c r="R24" s="695"/>
      <c r="S24" s="695"/>
      <c r="T24" s="695"/>
      <c r="U24" s="695"/>
      <c r="V24" s="695"/>
      <c r="W24" s="695"/>
      <c r="X24" s="695"/>
      <c r="Y24" s="695"/>
      <c r="Z24" s="695"/>
      <c r="AA24" s="695"/>
      <c r="AB24" s="695"/>
      <c r="AC24" s="695"/>
    </row>
    <row r="25" spans="2:29" ht="19.5" customHeight="1" x14ac:dyDescent="0.15">
      <c r="B25" s="13"/>
      <c r="C25" s="13"/>
      <c r="D25" s="236"/>
      <c r="E25" s="13" t="s">
        <v>545</v>
      </c>
      <c r="F25" s="13"/>
      <c r="G25" s="13"/>
      <c r="H25" s="13"/>
      <c r="I25" s="13"/>
      <c r="J25" s="13"/>
      <c r="K25" s="13"/>
      <c r="L25" s="13"/>
      <c r="M25" s="13"/>
      <c r="N25" s="13"/>
      <c r="O25" s="13"/>
      <c r="P25" s="13"/>
      <c r="Q25" s="13"/>
      <c r="R25" s="13"/>
      <c r="S25" s="13"/>
      <c r="T25" s="13"/>
      <c r="U25" s="13"/>
      <c r="V25" s="13"/>
      <c r="W25" s="13"/>
      <c r="X25" s="13"/>
      <c r="Y25" s="13"/>
      <c r="Z25" s="13"/>
      <c r="AA25" s="13"/>
      <c r="AB25" s="13"/>
      <c r="AC25" s="13"/>
    </row>
    <row r="26" spans="2:29" ht="14.25" customHeight="1" x14ac:dyDescent="0.15">
      <c r="B26" s="13"/>
      <c r="C26" s="13"/>
      <c r="D26" s="24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row>
    <row r="27" spans="2:29" ht="14.25" customHeight="1" x14ac:dyDescent="0.15">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row>
    <row r="28" spans="2:29" ht="14.25" customHeight="1" x14ac:dyDescent="0.15">
      <c r="B28" s="13"/>
      <c r="C28" s="13" t="s">
        <v>546</v>
      </c>
      <c r="D28" s="249" t="s">
        <v>607</v>
      </c>
      <c r="E28" s="13"/>
      <c r="F28" s="13"/>
      <c r="G28" s="13"/>
      <c r="H28" s="13"/>
      <c r="I28" s="13"/>
      <c r="J28" s="13"/>
      <c r="K28" s="13"/>
      <c r="L28" s="13"/>
      <c r="M28" s="13"/>
      <c r="N28" s="13"/>
      <c r="O28" s="13"/>
      <c r="P28" s="13"/>
      <c r="Q28" s="13"/>
      <c r="R28" s="13"/>
      <c r="S28" s="13"/>
      <c r="T28" s="13"/>
      <c r="U28" s="13"/>
      <c r="V28" s="13"/>
      <c r="W28" s="13"/>
      <c r="X28" s="13"/>
      <c r="Y28" s="13"/>
      <c r="Z28" s="13"/>
      <c r="AA28" s="13"/>
      <c r="AB28" s="13"/>
      <c r="AC28" s="13"/>
    </row>
    <row r="29" spans="2:29" ht="33" customHeight="1" x14ac:dyDescent="0.15">
      <c r="B29" s="13"/>
      <c r="C29" s="13"/>
      <c r="D29" s="693" t="s">
        <v>547</v>
      </c>
      <c r="E29" s="694"/>
      <c r="F29" s="694"/>
      <c r="G29" s="694"/>
      <c r="H29" s="694"/>
      <c r="I29" s="694"/>
      <c r="J29" s="694"/>
      <c r="K29" s="694"/>
      <c r="L29" s="694"/>
      <c r="M29" s="694"/>
      <c r="N29" s="694"/>
      <c r="O29" s="694"/>
      <c r="P29" s="694"/>
      <c r="Q29" s="694"/>
      <c r="R29" s="694"/>
      <c r="S29" s="694"/>
      <c r="T29" s="694"/>
      <c r="U29" s="694"/>
      <c r="V29" s="694"/>
      <c r="W29" s="694"/>
      <c r="X29" s="694"/>
      <c r="Y29" s="694"/>
      <c r="Z29" s="694"/>
      <c r="AA29" s="694"/>
      <c r="AB29" s="694"/>
      <c r="AC29" s="694"/>
    </row>
    <row r="30" spans="2:29" ht="18" customHeight="1" x14ac:dyDescent="0.15">
      <c r="B30" s="13"/>
      <c r="C30" s="13"/>
      <c r="D30" s="241" t="s">
        <v>548</v>
      </c>
      <c r="E30" s="13"/>
      <c r="F30" s="13"/>
      <c r="G30" s="13"/>
      <c r="H30" s="13"/>
      <c r="I30" s="13"/>
      <c r="J30" s="13"/>
      <c r="K30" s="13"/>
      <c r="L30" s="13"/>
      <c r="M30" s="13"/>
      <c r="N30" s="13"/>
      <c r="O30" s="13"/>
      <c r="P30" s="13"/>
      <c r="Q30" s="13"/>
      <c r="R30" s="13"/>
      <c r="S30" s="13"/>
      <c r="T30" s="13"/>
      <c r="U30" s="13"/>
      <c r="V30" s="13"/>
      <c r="W30" s="13"/>
      <c r="X30" s="13"/>
      <c r="Y30" s="13"/>
      <c r="Z30" s="13"/>
      <c r="AA30" s="13"/>
      <c r="AB30" s="13"/>
      <c r="AC30" s="13"/>
    </row>
    <row r="31" spans="2:29" ht="14.25" customHeight="1" x14ac:dyDescent="0.15">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row>
    <row r="32" spans="2:29" ht="19.5" customHeight="1" x14ac:dyDescent="0.15">
      <c r="B32" s="13"/>
      <c r="C32" s="13"/>
      <c r="D32" s="13"/>
      <c r="E32" s="244"/>
      <c r="F32" s="241" t="s">
        <v>229</v>
      </c>
      <c r="G32" s="13"/>
      <c r="H32" s="13"/>
      <c r="I32" s="13"/>
      <c r="J32" s="13"/>
      <c r="K32" s="13"/>
      <c r="L32" s="13"/>
      <c r="M32" s="13"/>
      <c r="N32" s="13"/>
      <c r="O32" s="13"/>
      <c r="P32" s="13"/>
      <c r="Q32" s="13"/>
      <c r="R32" s="13"/>
      <c r="S32" s="13"/>
      <c r="T32" s="13"/>
      <c r="U32" s="13"/>
      <c r="V32" s="13"/>
      <c r="W32" s="13"/>
      <c r="X32" s="13"/>
      <c r="Y32" s="13"/>
      <c r="Z32" s="13"/>
      <c r="AA32" s="13"/>
      <c r="AB32" s="13"/>
      <c r="AC32" s="13"/>
    </row>
    <row r="33" spans="2:31" ht="19.5" customHeight="1" x14ac:dyDescent="0.15">
      <c r="B33" s="13"/>
      <c r="C33" s="13"/>
      <c r="D33" s="13"/>
      <c r="E33" s="248"/>
      <c r="F33" s="699" t="s">
        <v>230</v>
      </c>
      <c r="G33" s="693"/>
      <c r="H33" s="693"/>
      <c r="I33" s="693"/>
      <c r="J33" s="693"/>
      <c r="K33" s="693"/>
      <c r="L33" s="693"/>
      <c r="M33" s="693"/>
      <c r="N33" s="693"/>
      <c r="O33" s="693"/>
      <c r="P33" s="693"/>
      <c r="Q33" s="693"/>
      <c r="R33" s="693"/>
      <c r="S33" s="693"/>
      <c r="T33" s="693"/>
      <c r="U33" s="693"/>
      <c r="V33" s="693"/>
      <c r="W33" s="693"/>
      <c r="X33" s="693"/>
      <c r="Y33" s="693"/>
      <c r="Z33" s="693"/>
      <c r="AA33" s="693"/>
      <c r="AB33" s="693"/>
      <c r="AC33" s="693"/>
    </row>
    <row r="34" spans="2:31" ht="19.5" customHeight="1" x14ac:dyDescent="0.15">
      <c r="B34" s="13"/>
      <c r="C34" s="13"/>
      <c r="D34" s="13"/>
      <c r="E34" s="250"/>
      <c r="F34" s="13" t="s">
        <v>549</v>
      </c>
      <c r="G34" s="13"/>
      <c r="H34" s="13"/>
      <c r="I34" s="13"/>
      <c r="J34" s="13"/>
      <c r="K34" s="13"/>
      <c r="L34" s="13"/>
      <c r="M34" s="13"/>
      <c r="N34" s="13"/>
      <c r="O34" s="13"/>
      <c r="P34" s="13"/>
      <c r="Q34" s="13"/>
      <c r="R34" s="13"/>
      <c r="S34" s="13"/>
      <c r="T34" s="13"/>
      <c r="U34" s="13"/>
      <c r="V34" s="13"/>
      <c r="W34" s="13"/>
      <c r="X34" s="13"/>
      <c r="Y34" s="13"/>
      <c r="Z34" s="13"/>
      <c r="AA34" s="13"/>
      <c r="AB34" s="13"/>
      <c r="AC34" s="13"/>
    </row>
    <row r="35" spans="2:31" ht="14.25" customHeight="1" x14ac:dyDescent="0.15">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row>
    <row r="36" spans="2:31" ht="14.25" customHeight="1" x14ac:dyDescent="0.15">
      <c r="B36" s="13"/>
      <c r="C36" s="13" t="s">
        <v>550</v>
      </c>
      <c r="D36" s="242" t="s">
        <v>551</v>
      </c>
      <c r="E36" s="13"/>
      <c r="F36" s="13"/>
      <c r="G36" s="13"/>
      <c r="H36" s="13"/>
      <c r="I36" s="13"/>
      <c r="J36" s="13"/>
      <c r="K36" s="13"/>
      <c r="L36" s="13"/>
      <c r="M36" s="13"/>
      <c r="N36" s="13"/>
      <c r="O36" s="13"/>
      <c r="P36" s="13"/>
      <c r="Q36" s="13"/>
      <c r="R36" s="13"/>
      <c r="S36" s="13"/>
      <c r="T36" s="13"/>
      <c r="U36" s="13"/>
      <c r="V36" s="13"/>
      <c r="W36" s="13"/>
      <c r="X36" s="13"/>
      <c r="Y36" s="13"/>
      <c r="Z36" s="13"/>
      <c r="AA36" s="13"/>
      <c r="AB36" s="13"/>
      <c r="AC36" s="13"/>
    </row>
    <row r="37" spans="2:31" ht="14.25" customHeight="1" x14ac:dyDescent="0.15"/>
    <row r="38" spans="2:31" ht="14.25" customHeight="1" x14ac:dyDescent="0.15">
      <c r="D38" s="238" t="s">
        <v>529</v>
      </c>
      <c r="E38" s="241" t="s">
        <v>231</v>
      </c>
      <c r="F38" s="236"/>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row>
    <row r="39" spans="2:31" ht="34.5" customHeight="1" x14ac:dyDescent="0.15">
      <c r="D39" s="238"/>
      <c r="E39" s="13"/>
      <c r="F39" s="690" t="s">
        <v>552</v>
      </c>
      <c r="G39" s="690"/>
      <c r="H39" s="690"/>
      <c r="I39" s="690"/>
      <c r="J39" s="690"/>
      <c r="K39" s="690"/>
      <c r="L39" s="690"/>
      <c r="M39" s="690"/>
      <c r="N39" s="690"/>
      <c r="O39" s="690"/>
      <c r="P39" s="690"/>
      <c r="Q39" s="690"/>
      <c r="R39" s="690"/>
      <c r="S39" s="690"/>
      <c r="T39" s="690"/>
      <c r="U39" s="690"/>
      <c r="V39" s="690"/>
      <c r="W39" s="690"/>
      <c r="X39" s="690"/>
      <c r="Y39" s="690"/>
      <c r="Z39" s="690"/>
      <c r="AA39" s="690"/>
      <c r="AB39" s="328"/>
      <c r="AC39" s="252"/>
      <c r="AD39" s="252"/>
      <c r="AE39" s="252"/>
    </row>
    <row r="40" spans="2:31" ht="14.25" customHeight="1" x14ac:dyDescent="0.15">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row>
    <row r="41" spans="2:31" ht="14.25" customHeight="1" x14ac:dyDescent="0.15">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row>
    <row r="42" spans="2:31" ht="14.25" customHeight="1" x14ac:dyDescent="0.15">
      <c r="D42" s="238" t="s">
        <v>531</v>
      </c>
      <c r="E42" s="13" t="s">
        <v>232</v>
      </c>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row>
    <row r="43" spans="2:31" ht="14.25" customHeight="1" x14ac:dyDescent="0.15">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row>
    <row r="44" spans="2:31" ht="14.25" customHeight="1" x14ac:dyDescent="0.15">
      <c r="D44" s="13"/>
      <c r="E44" s="13"/>
      <c r="F44" s="698" t="s">
        <v>144</v>
      </c>
      <c r="G44" s="698"/>
      <c r="H44" s="698"/>
      <c r="I44" s="698"/>
      <c r="J44" s="698"/>
      <c r="K44" s="698"/>
      <c r="L44" s="698"/>
      <c r="M44" s="698"/>
      <c r="N44" s="698"/>
      <c r="O44" s="698"/>
      <c r="P44" s="698"/>
      <c r="Q44" s="698"/>
      <c r="R44" s="698"/>
      <c r="S44" s="698"/>
      <c r="T44" s="698"/>
      <c r="U44" s="698"/>
      <c r="V44" s="698"/>
      <c r="W44" s="698"/>
      <c r="X44" s="698"/>
      <c r="Y44" s="698"/>
      <c r="Z44" s="698"/>
      <c r="AA44" s="698"/>
      <c r="AB44" s="698"/>
      <c r="AC44" s="698"/>
      <c r="AD44" s="698"/>
      <c r="AE44" s="698"/>
    </row>
    <row r="45" spans="2:31" ht="14.25" customHeight="1" x14ac:dyDescent="0.15">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row>
    <row r="46" spans="2:31" ht="19.5" customHeight="1" x14ac:dyDescent="0.15">
      <c r="D46" s="13"/>
      <c r="E46" s="13"/>
      <c r="F46" s="13" t="s">
        <v>553</v>
      </c>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row>
    <row r="47" spans="2:31" ht="32.25" customHeight="1" x14ac:dyDescent="0.15">
      <c r="D47" s="13"/>
      <c r="E47" s="13"/>
      <c r="F47" s="690" t="s">
        <v>554</v>
      </c>
      <c r="G47" s="690"/>
      <c r="H47" s="690"/>
      <c r="I47" s="690"/>
      <c r="J47" s="690"/>
      <c r="K47" s="690"/>
      <c r="L47" s="690"/>
      <c r="M47" s="690"/>
      <c r="N47" s="690"/>
      <c r="O47" s="690"/>
      <c r="P47" s="690"/>
      <c r="Q47" s="690"/>
      <c r="R47" s="690"/>
      <c r="S47" s="690"/>
      <c r="T47" s="690"/>
      <c r="U47" s="690"/>
      <c r="V47" s="690"/>
      <c r="W47" s="690"/>
      <c r="X47" s="690"/>
      <c r="Y47" s="690"/>
      <c r="Z47" s="690"/>
      <c r="AA47" s="690"/>
      <c r="AB47" s="328"/>
      <c r="AC47" s="252"/>
      <c r="AD47" s="252"/>
      <c r="AE47" s="252"/>
    </row>
    <row r="48" spans="2:31" ht="14.25" customHeight="1" x14ac:dyDescent="0.15">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row>
    <row r="49" spans="4:31" ht="14.25" customHeight="1" x14ac:dyDescent="0.15">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row>
    <row r="50" spans="4:31" ht="14.25" customHeight="1" x14ac:dyDescent="0.15">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row>
    <row r="51" spans="4:31" ht="14.25" x14ac:dyDescent="0.15">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row>
    <row r="52" spans="4:31" ht="14.25" x14ac:dyDescent="0.15">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row>
    <row r="53" spans="4:31" ht="14.25" x14ac:dyDescent="0.15">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row>
    <row r="54" spans="4:31" ht="14.25" x14ac:dyDescent="0.15">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row>
    <row r="55" spans="4:31" ht="14.25" x14ac:dyDescent="0.15">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row>
    <row r="56" spans="4:31" ht="14.25" x14ac:dyDescent="0.15">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row>
    <row r="57" spans="4:31" ht="14.25" x14ac:dyDescent="0.15">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row>
    <row r="58" spans="4:31" ht="14.25" x14ac:dyDescent="0.15">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row>
    <row r="59" spans="4:31" ht="14.25" x14ac:dyDescent="0.15">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row>
    <row r="60" spans="4:31" ht="14.25" x14ac:dyDescent="0.15">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row>
    <row r="61" spans="4:31" ht="14.25" x14ac:dyDescent="0.15">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row>
    <row r="62" spans="4:31" ht="14.25" x14ac:dyDescent="0.15">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row>
    <row r="63" spans="4:31" ht="14.25" x14ac:dyDescent="0.15">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row>
    <row r="64" spans="4:31" ht="14.25" x14ac:dyDescent="0.15">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row>
    <row r="65" spans="2:31" ht="14.25" x14ac:dyDescent="0.15">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row>
    <row r="66" spans="2:31" ht="21.75" customHeight="1" x14ac:dyDescent="0.15">
      <c r="D66" s="13" t="s">
        <v>233</v>
      </c>
      <c r="E66" s="13"/>
      <c r="F66" s="13"/>
      <c r="H66" s="13"/>
      <c r="I66" s="13"/>
      <c r="J66" s="13"/>
      <c r="K66" s="13"/>
      <c r="L66" s="13"/>
      <c r="M66" s="13"/>
      <c r="N66" s="13"/>
      <c r="O66" s="13"/>
      <c r="P66" s="13"/>
      <c r="Q66" s="13"/>
      <c r="R66" s="13"/>
      <c r="S66" s="13"/>
      <c r="T66" s="13"/>
      <c r="U66" s="13"/>
      <c r="V66" s="13"/>
      <c r="W66" s="13"/>
      <c r="X66" s="13"/>
      <c r="Y66" s="13"/>
      <c r="Z66" s="13"/>
      <c r="AA66" s="13"/>
      <c r="AB66" s="13"/>
      <c r="AC66" s="13"/>
      <c r="AD66" s="13"/>
      <c r="AE66" s="13"/>
    </row>
    <row r="67" spans="2:31" ht="14.25" x14ac:dyDescent="0.15">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row>
    <row r="68" spans="2:31" ht="14.25" x14ac:dyDescent="0.15">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row>
    <row r="69" spans="2:31" ht="14.25" x14ac:dyDescent="0.15">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row>
    <row r="70" spans="2:31" ht="23.25" customHeight="1" x14ac:dyDescent="0.15">
      <c r="B70" s="13"/>
      <c r="C70" s="13" t="s">
        <v>135</v>
      </c>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row>
    <row r="71" spans="2:31" ht="18" customHeight="1" x14ac:dyDescent="0.15">
      <c r="B71" s="13"/>
      <c r="C71" s="13"/>
      <c r="D71" s="13" t="s">
        <v>555</v>
      </c>
      <c r="E71" s="13"/>
      <c r="F71" s="13"/>
      <c r="G71" s="13"/>
      <c r="H71" s="13"/>
      <c r="I71" s="13"/>
      <c r="J71" s="13"/>
      <c r="K71" s="13"/>
      <c r="L71" s="13"/>
      <c r="M71" s="13"/>
      <c r="N71" s="13"/>
      <c r="O71" s="13"/>
      <c r="P71" s="13"/>
      <c r="Q71" s="13"/>
      <c r="R71" s="13"/>
      <c r="S71" s="13"/>
      <c r="T71" s="13"/>
      <c r="U71" s="13"/>
      <c r="V71" s="13"/>
      <c r="W71" s="13"/>
      <c r="X71" s="13"/>
      <c r="Y71" s="13"/>
      <c r="Z71" s="13"/>
      <c r="AA71" s="13"/>
      <c r="AB71" s="13"/>
      <c r="AC71" s="13"/>
    </row>
    <row r="72" spans="2:31" ht="18" customHeight="1" x14ac:dyDescent="0.15">
      <c r="B72" s="13"/>
      <c r="C72" s="13"/>
      <c r="D72" s="13" t="s">
        <v>234</v>
      </c>
      <c r="E72" s="13"/>
      <c r="F72" s="13"/>
      <c r="G72" s="13"/>
      <c r="H72" s="13"/>
      <c r="I72" s="13"/>
      <c r="J72" s="13"/>
      <c r="K72" s="13"/>
      <c r="L72" s="13"/>
      <c r="M72" s="13"/>
      <c r="N72" s="13"/>
      <c r="O72" s="13"/>
      <c r="P72" s="13"/>
      <c r="Q72" s="13"/>
      <c r="R72" s="13"/>
      <c r="S72" s="13"/>
      <c r="T72" s="13"/>
      <c r="U72" s="13"/>
      <c r="V72" s="13"/>
      <c r="W72" s="13"/>
      <c r="X72" s="13"/>
      <c r="Y72" s="13"/>
      <c r="Z72" s="13"/>
      <c r="AA72" s="13"/>
      <c r="AB72" s="13"/>
      <c r="AC72" s="13"/>
    </row>
    <row r="73" spans="2:31" ht="18" customHeight="1" x14ac:dyDescent="0.15">
      <c r="B73" s="13"/>
      <c r="C73" s="13"/>
      <c r="D73" s="13"/>
      <c r="E73" s="238" t="s">
        <v>578</v>
      </c>
      <c r="F73" s="13"/>
      <c r="G73" s="13"/>
      <c r="H73" s="13"/>
      <c r="I73" s="13"/>
      <c r="J73" s="13"/>
      <c r="K73" s="13"/>
      <c r="L73" s="13"/>
      <c r="M73" s="13"/>
      <c r="N73" s="13"/>
      <c r="O73" s="13"/>
      <c r="P73" s="13"/>
      <c r="Q73" s="13"/>
      <c r="R73" s="13"/>
      <c r="S73" s="13"/>
      <c r="T73" s="13"/>
      <c r="U73" s="13"/>
      <c r="V73" s="13"/>
      <c r="W73" s="13"/>
      <c r="X73" s="13"/>
      <c r="Y73" s="13"/>
      <c r="Z73" s="13"/>
      <c r="AA73" s="13"/>
      <c r="AB73" s="13"/>
      <c r="AC73" s="13"/>
    </row>
    <row r="74" spans="2:31" ht="18" customHeight="1" x14ac:dyDescent="0.15">
      <c r="B74" s="13"/>
      <c r="C74" s="13"/>
      <c r="D74" s="13"/>
      <c r="E74" s="238" t="s">
        <v>579</v>
      </c>
      <c r="F74" s="13"/>
      <c r="G74" s="13"/>
      <c r="H74" s="13"/>
      <c r="I74" s="13"/>
      <c r="J74" s="13"/>
      <c r="K74" s="13"/>
      <c r="L74" s="13"/>
      <c r="M74" s="13"/>
      <c r="N74" s="13"/>
      <c r="O74" s="13"/>
      <c r="P74" s="13"/>
      <c r="Q74" s="13"/>
      <c r="R74" s="13"/>
      <c r="S74" s="13"/>
      <c r="T74" s="13"/>
      <c r="U74" s="13"/>
      <c r="V74" s="13"/>
      <c r="W74" s="13"/>
      <c r="X74" s="13"/>
      <c r="Y74" s="13"/>
      <c r="Z74" s="13"/>
      <c r="AA74" s="13"/>
      <c r="AB74" s="13"/>
      <c r="AC74" s="13"/>
    </row>
    <row r="75" spans="2:31" ht="18" customHeight="1" x14ac:dyDescent="0.15">
      <c r="B75" s="13"/>
      <c r="C75" s="13"/>
      <c r="D75" s="13" t="s">
        <v>556</v>
      </c>
      <c r="E75" s="13"/>
      <c r="F75" s="13"/>
      <c r="G75" s="13"/>
      <c r="H75" s="13"/>
      <c r="I75" s="13"/>
      <c r="J75" s="13"/>
      <c r="K75" s="13"/>
      <c r="L75" s="13"/>
      <c r="M75" s="13"/>
      <c r="N75" s="13"/>
      <c r="O75" s="13"/>
      <c r="P75" s="13"/>
      <c r="Q75" s="13"/>
      <c r="R75" s="13"/>
      <c r="S75" s="13"/>
      <c r="T75" s="13"/>
      <c r="U75" s="13"/>
      <c r="V75" s="13"/>
      <c r="W75" s="13"/>
      <c r="X75" s="13"/>
      <c r="Y75" s="13"/>
      <c r="Z75" s="13"/>
      <c r="AA75" s="13"/>
      <c r="AB75" s="13"/>
      <c r="AC75" s="13"/>
    </row>
    <row r="76" spans="2:31" ht="18" customHeight="1" x14ac:dyDescent="0.15">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row>
    <row r="77" spans="2:31" ht="18" customHeight="1" x14ac:dyDescent="0.15">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row>
    <row r="78" spans="2:31" x14ac:dyDescent="0.15">
      <c r="C78" s="231" t="s">
        <v>577</v>
      </c>
      <c r="F78" s="275" t="s">
        <v>736</v>
      </c>
    </row>
    <row r="79" spans="2:31" x14ac:dyDescent="0.15">
      <c r="C79" s="231" t="s">
        <v>565</v>
      </c>
      <c r="F79" s="274" t="s">
        <v>735</v>
      </c>
      <c r="G79" s="274"/>
      <c r="H79" s="274"/>
      <c r="I79" s="274"/>
    </row>
  </sheetData>
  <sheetProtection password="A4DE" sheet="1" objects="1" scenarios="1"/>
  <mergeCells count="13">
    <mergeCell ref="F47:AA47"/>
    <mergeCell ref="B2:AC2"/>
    <mergeCell ref="D5:AC5"/>
    <mergeCell ref="D19:AC19"/>
    <mergeCell ref="F23:AC23"/>
    <mergeCell ref="F44:AE44"/>
    <mergeCell ref="E8:AC8"/>
    <mergeCell ref="E9:AC9"/>
    <mergeCell ref="E10:AC10"/>
    <mergeCell ref="E24:AC24"/>
    <mergeCell ref="D29:AC29"/>
    <mergeCell ref="F33:AC33"/>
    <mergeCell ref="F39:AA39"/>
  </mergeCells>
  <phoneticPr fontId="25"/>
  <pageMargins left="0.9055118110236221" right="0.31496062992125984" top="0.74803149606299213" bottom="0.35433070866141736" header="0.31496062992125984" footer="0.31496062992125984"/>
  <pageSetup paperSize="9" scale="9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6"/>
  <sheetViews>
    <sheetView showGridLines="0" view="pageBreakPreview" zoomScaleNormal="100" zoomScaleSheetLayoutView="100" workbookViewId="0">
      <selection activeCell="E19" sqref="E19"/>
    </sheetView>
  </sheetViews>
  <sheetFormatPr defaultColWidth="9" defaultRowHeight="13.5" x14ac:dyDescent="0.15"/>
  <cols>
    <col min="1" max="1" width="1.75" style="45" customWidth="1"/>
    <col min="2" max="2" width="1" style="45" customWidth="1"/>
    <col min="3" max="3" width="4.5" style="45" customWidth="1"/>
    <col min="4" max="4" width="11" style="45" customWidth="1"/>
    <col min="5" max="5" width="10.125" style="45" customWidth="1"/>
    <col min="6" max="6" width="0.875" style="45" customWidth="1"/>
    <col min="7" max="7" width="4.25" style="45" customWidth="1"/>
    <col min="8" max="13" width="5.75" style="45" customWidth="1"/>
    <col min="14" max="15" width="6.125" style="46" customWidth="1"/>
    <col min="16" max="16" width="6.75" style="46" customWidth="1"/>
    <col min="17" max="18" width="1.25" style="46" customWidth="1"/>
    <col min="19" max="19" width="7.25" style="45" customWidth="1"/>
    <col min="20" max="16384" width="9" style="45"/>
  </cols>
  <sheetData>
    <row r="1" spans="2:19" s="258" customFormat="1" x14ac:dyDescent="0.15">
      <c r="N1" s="598"/>
      <c r="O1" s="598"/>
      <c r="P1" s="598"/>
      <c r="Q1" s="598"/>
      <c r="R1" s="598"/>
    </row>
    <row r="2" spans="2:19" x14ac:dyDescent="0.15">
      <c r="B2" s="358" t="s">
        <v>459</v>
      </c>
      <c r="C2" s="83"/>
      <c r="D2" s="405"/>
      <c r="E2" s="405"/>
      <c r="F2" s="83"/>
      <c r="G2" s="106"/>
      <c r="H2" s="106"/>
      <c r="I2" s="106"/>
      <c r="J2" s="106"/>
      <c r="K2" s="106"/>
      <c r="L2" s="106"/>
      <c r="M2" s="106"/>
      <c r="N2" s="106"/>
      <c r="O2" s="106"/>
      <c r="P2" s="227"/>
    </row>
    <row r="3" spans="2:19" ht="12" customHeight="1" x14ac:dyDescent="0.15">
      <c r="B3" s="106"/>
      <c r="C3" s="106"/>
      <c r="D3" s="106"/>
      <c r="E3" s="106"/>
      <c r="F3" s="106"/>
      <c r="G3" s="106"/>
      <c r="H3" s="106"/>
      <c r="I3" s="106"/>
      <c r="J3" s="106"/>
      <c r="K3" s="106"/>
      <c r="L3" s="227"/>
      <c r="M3" s="227"/>
      <c r="N3" s="346"/>
      <c r="O3" s="346"/>
      <c r="P3" s="227"/>
      <c r="Q3" s="61"/>
      <c r="S3" s="46"/>
    </row>
    <row r="4" spans="2:19" ht="14.25" x14ac:dyDescent="0.15">
      <c r="B4" s="106"/>
      <c r="C4" s="106"/>
      <c r="D4" s="1264" t="s">
        <v>460</v>
      </c>
      <c r="E4" s="1264"/>
      <c r="F4" s="1264"/>
      <c r="G4" s="1264"/>
      <c r="H4" s="1264"/>
      <c r="I4" s="1264"/>
      <c r="J4" s="1264"/>
      <c r="K4" s="1264"/>
      <c r="L4" s="1264"/>
      <c r="M4" s="1264"/>
      <c r="N4" s="348"/>
      <c r="O4" s="346"/>
      <c r="P4" s="227"/>
      <c r="Q4" s="61"/>
      <c r="S4" s="46"/>
    </row>
    <row r="5" spans="2:19" ht="20.25" customHeight="1" x14ac:dyDescent="0.15">
      <c r="B5" s="487" t="s">
        <v>461</v>
      </c>
      <c r="C5" s="106"/>
      <c r="D5" s="106"/>
      <c r="E5" s="106"/>
      <c r="F5" s="106"/>
      <c r="G5" s="106"/>
      <c r="H5" s="106"/>
      <c r="I5" s="106"/>
      <c r="J5" s="106"/>
      <c r="K5" s="106"/>
      <c r="L5" s="106"/>
      <c r="M5" s="106"/>
      <c r="N5" s="346"/>
      <c r="O5" s="346"/>
      <c r="P5" s="346"/>
      <c r="Q5" s="61"/>
    </row>
    <row r="6" spans="2:19" ht="18.75" customHeight="1" x14ac:dyDescent="0.15">
      <c r="B6" s="106"/>
      <c r="C6" s="488" t="s">
        <v>583</v>
      </c>
      <c r="D6" s="434"/>
      <c r="E6" s="489"/>
      <c r="F6" s="187"/>
      <c r="G6" s="1265"/>
      <c r="H6" s="1265"/>
      <c r="I6" s="1265"/>
      <c r="J6" s="1265"/>
      <c r="K6" s="1265"/>
      <c r="L6" s="1265"/>
      <c r="M6" s="1265"/>
      <c r="N6" s="1265"/>
      <c r="O6" s="1265"/>
      <c r="P6" s="1266"/>
      <c r="Q6" s="61"/>
      <c r="S6" s="57" t="s">
        <v>462</v>
      </c>
    </row>
    <row r="7" spans="2:19" ht="22.5" customHeight="1" x14ac:dyDescent="0.15">
      <c r="B7" s="106"/>
      <c r="C7" s="490" t="s">
        <v>584</v>
      </c>
      <c r="D7" s="445"/>
      <c r="E7" s="491"/>
      <c r="F7" s="492"/>
      <c r="G7" s="1267" t="str">
        <f>IF(基本!F4="","",基本!F4)</f>
        <v/>
      </c>
      <c r="H7" s="1267"/>
      <c r="I7" s="1267"/>
      <c r="J7" s="1267"/>
      <c r="K7" s="1267"/>
      <c r="L7" s="1267"/>
      <c r="M7" s="1267"/>
      <c r="N7" s="1267"/>
      <c r="O7" s="1267"/>
      <c r="P7" s="1268"/>
      <c r="Q7" s="61"/>
      <c r="S7" s="45" t="s">
        <v>463</v>
      </c>
    </row>
    <row r="8" spans="2:19" ht="19.149999999999999" customHeight="1" x14ac:dyDescent="0.15">
      <c r="B8" s="106"/>
      <c r="C8" s="493" t="s">
        <v>585</v>
      </c>
      <c r="D8" s="438"/>
      <c r="E8" s="494"/>
      <c r="F8" s="495"/>
      <c r="G8" s="1269"/>
      <c r="H8" s="1269"/>
      <c r="I8" s="1269"/>
      <c r="J8" s="1269"/>
      <c r="K8" s="1269"/>
      <c r="L8" s="1269"/>
      <c r="M8" s="1269"/>
      <c r="N8" s="1269"/>
      <c r="O8" s="1269"/>
      <c r="P8" s="1270"/>
      <c r="Q8" s="61"/>
      <c r="S8" s="57" t="s">
        <v>462</v>
      </c>
    </row>
    <row r="9" spans="2:19" ht="14.25" customHeight="1" x14ac:dyDescent="0.15">
      <c r="B9" s="106"/>
      <c r="C9" s="488" t="s">
        <v>587</v>
      </c>
      <c r="D9" s="434"/>
      <c r="E9" s="489"/>
      <c r="F9" s="187"/>
      <c r="G9" s="1271"/>
      <c r="H9" s="1271"/>
      <c r="I9" s="1271"/>
      <c r="J9" s="1271"/>
      <c r="K9" s="1271"/>
      <c r="L9" s="1271"/>
      <c r="M9" s="1271"/>
      <c r="N9" s="1271"/>
      <c r="O9" s="1271"/>
      <c r="P9" s="1272"/>
      <c r="Q9" s="61"/>
      <c r="S9" s="57" t="s">
        <v>462</v>
      </c>
    </row>
    <row r="10" spans="2:19" ht="22.5" customHeight="1" x14ac:dyDescent="0.15">
      <c r="B10" s="106"/>
      <c r="C10" s="493" t="s">
        <v>586</v>
      </c>
      <c r="D10" s="438"/>
      <c r="E10" s="494"/>
      <c r="F10" s="496"/>
      <c r="G10" s="1273" t="str">
        <f>IF(基本!K5="","",基本!G5&amp;"    "&amp;基本!K5)</f>
        <v/>
      </c>
      <c r="H10" s="1273"/>
      <c r="I10" s="1273"/>
      <c r="J10" s="1273"/>
      <c r="K10" s="1273"/>
      <c r="L10" s="1273"/>
      <c r="M10" s="1273"/>
      <c r="N10" s="1273"/>
      <c r="O10" s="1273"/>
      <c r="P10" s="1274"/>
      <c r="Q10" s="61"/>
      <c r="S10" s="45" t="s">
        <v>463</v>
      </c>
    </row>
    <row r="11" spans="2:19" ht="19.149999999999999" customHeight="1" x14ac:dyDescent="0.15">
      <c r="B11" s="106"/>
      <c r="C11" s="497" t="s">
        <v>588</v>
      </c>
      <c r="D11" s="434"/>
      <c r="E11" s="489"/>
      <c r="F11" s="498"/>
      <c r="G11" s="295"/>
      <c r="H11" s="434"/>
      <c r="I11" s="1276" t="str">
        <f>IF(基本!F129="","",基本!F129)</f>
        <v/>
      </c>
      <c r="J11" s="1276"/>
      <c r="K11" s="1276"/>
      <c r="L11" s="1276"/>
      <c r="M11" s="1276"/>
      <c r="N11" s="499"/>
      <c r="O11" s="295"/>
      <c r="P11" s="500"/>
      <c r="Q11" s="61"/>
      <c r="S11" s="163" t="s">
        <v>170</v>
      </c>
    </row>
    <row r="12" spans="2:19" ht="19.149999999999999" customHeight="1" x14ac:dyDescent="0.15">
      <c r="B12" s="106"/>
      <c r="C12" s="497" t="s">
        <v>593</v>
      </c>
      <c r="D12" s="295"/>
      <c r="E12" s="500"/>
      <c r="F12" s="1072" t="s">
        <v>111</v>
      </c>
      <c r="G12" s="1072"/>
      <c r="H12" s="1072"/>
      <c r="I12" s="1072"/>
      <c r="J12" s="1072"/>
      <c r="K12" s="297" t="str">
        <f>IF(基本!I130="","",基本!I130)</f>
        <v/>
      </c>
      <c r="L12" s="1099" t="str">
        <f>IF(基本!K130="","",基本!K130)</f>
        <v/>
      </c>
      <c r="M12" s="1099"/>
      <c r="N12" s="1099"/>
      <c r="O12" s="1099"/>
      <c r="P12" s="1100"/>
      <c r="Q12" s="61"/>
      <c r="S12" s="163" t="s">
        <v>170</v>
      </c>
    </row>
    <row r="13" spans="2:19" ht="19.149999999999999" customHeight="1" x14ac:dyDescent="0.15">
      <c r="B13" s="106"/>
      <c r="C13" s="493" t="s">
        <v>594</v>
      </c>
      <c r="D13" s="501"/>
      <c r="E13" s="502"/>
      <c r="F13" s="1193" t="s">
        <v>112</v>
      </c>
      <c r="G13" s="1193"/>
      <c r="H13" s="1193"/>
      <c r="I13" s="1193"/>
      <c r="J13" s="1193"/>
      <c r="K13" s="628" t="str">
        <f>IF(基本!I131="","",基本!I131)</f>
        <v/>
      </c>
      <c r="L13" s="1099" t="str">
        <f>IF(基本!K131="","",基本!K131)</f>
        <v/>
      </c>
      <c r="M13" s="1099"/>
      <c r="N13" s="1099"/>
      <c r="O13" s="1099"/>
      <c r="P13" s="1100"/>
      <c r="Q13" s="61"/>
      <c r="S13" s="163" t="s">
        <v>170</v>
      </c>
    </row>
    <row r="14" spans="2:19" s="46" customFormat="1" ht="19.149999999999999" customHeight="1" x14ac:dyDescent="0.15">
      <c r="B14" s="106"/>
      <c r="C14" s="503" t="s">
        <v>589</v>
      </c>
      <c r="D14" s="339"/>
      <c r="E14" s="340"/>
      <c r="F14" s="496"/>
      <c r="G14" s="501"/>
      <c r="H14" s="501"/>
      <c r="I14" s="1111" t="str">
        <f>IF(基本!F132="","",基本!F132)</f>
        <v/>
      </c>
      <c r="J14" s="1111"/>
      <c r="K14" s="1111"/>
      <c r="L14" s="1111"/>
      <c r="M14" s="504" t="s">
        <v>631</v>
      </c>
      <c r="N14" s="501"/>
      <c r="O14" s="501"/>
      <c r="P14" s="502"/>
      <c r="Q14" s="61"/>
      <c r="S14" s="163" t="s">
        <v>170</v>
      </c>
    </row>
    <row r="15" spans="2:19" s="46" customFormat="1" ht="19.149999999999999" customHeight="1" x14ac:dyDescent="0.15">
      <c r="B15" s="106"/>
      <c r="C15" s="503" t="s">
        <v>590</v>
      </c>
      <c r="D15" s="339"/>
      <c r="E15" s="340"/>
      <c r="F15" s="505"/>
      <c r="G15" s="343"/>
      <c r="H15" s="343"/>
      <c r="I15" s="1111" t="str">
        <f>IF(基本!F133="","",基本!F133)</f>
        <v/>
      </c>
      <c r="J15" s="1111"/>
      <c r="K15" s="1111"/>
      <c r="L15" s="1111"/>
      <c r="M15" s="453" t="s">
        <v>102</v>
      </c>
      <c r="N15" s="343"/>
      <c r="O15" s="343"/>
      <c r="P15" s="506"/>
      <c r="Q15" s="61"/>
      <c r="S15" s="57" t="s">
        <v>462</v>
      </c>
    </row>
    <row r="16" spans="2:19" s="46" customFormat="1" ht="19.149999999999999" customHeight="1" x14ac:dyDescent="0.15">
      <c r="B16" s="106"/>
      <c r="C16" s="503" t="s">
        <v>595</v>
      </c>
      <c r="D16" s="339"/>
      <c r="E16" s="340"/>
      <c r="F16" s="505"/>
      <c r="G16" s="343"/>
      <c r="H16" s="1111" t="str">
        <f>IF(基本!F134="","",基本!F134)</f>
        <v/>
      </c>
      <c r="I16" s="1111"/>
      <c r="J16" s="1111"/>
      <c r="K16" s="453" t="s">
        <v>116</v>
      </c>
      <c r="L16" s="1277" t="str">
        <f>IF(基本!I134="","",基本!I134)</f>
        <v/>
      </c>
      <c r="M16" s="1277"/>
      <c r="N16" s="1277"/>
      <c r="O16" s="342" t="s">
        <v>632</v>
      </c>
      <c r="P16" s="506"/>
      <c r="Q16" s="61"/>
      <c r="S16" s="45"/>
    </row>
    <row r="17" spans="2:19" s="46" customFormat="1" ht="19.149999999999999" customHeight="1" x14ac:dyDescent="0.15">
      <c r="B17" s="106"/>
      <c r="C17" s="503" t="s">
        <v>591</v>
      </c>
      <c r="D17" s="339"/>
      <c r="E17" s="340"/>
      <c r="F17" s="505"/>
      <c r="G17" s="343"/>
      <c r="H17" s="343"/>
      <c r="I17" s="1099" t="str">
        <f>IF(基本!F135="","",基本!F135)</f>
        <v/>
      </c>
      <c r="J17" s="1099"/>
      <c r="K17" s="1099"/>
      <c r="L17" s="1099"/>
      <c r="M17" s="1275" t="s">
        <v>102</v>
      </c>
      <c r="N17" s="1275"/>
      <c r="O17" s="1275"/>
      <c r="P17" s="507"/>
      <c r="Q17" s="61"/>
      <c r="S17" s="45" t="s">
        <v>463</v>
      </c>
    </row>
    <row r="18" spans="2:19" s="46" customFormat="1" ht="19.149999999999999" customHeight="1" x14ac:dyDescent="0.15">
      <c r="B18" s="106"/>
      <c r="C18" s="503" t="s">
        <v>592</v>
      </c>
      <c r="D18" s="339"/>
      <c r="E18" s="340"/>
      <c r="F18" s="498"/>
      <c r="G18" s="295"/>
      <c r="H18" s="343"/>
      <c r="I18" s="1099" t="str">
        <f>IF(基本!F136="","",基本!F136)</f>
        <v/>
      </c>
      <c r="J18" s="1099"/>
      <c r="K18" s="1099"/>
      <c r="L18" s="1099"/>
      <c r="M18" s="1275" t="s">
        <v>102</v>
      </c>
      <c r="N18" s="1275"/>
      <c r="O18" s="1275"/>
      <c r="P18" s="506"/>
      <c r="Q18" s="61"/>
      <c r="S18" s="46" t="s">
        <v>171</v>
      </c>
    </row>
    <row r="19" spans="2:19" s="46" customFormat="1" ht="19.149999999999999" customHeight="1" x14ac:dyDescent="0.15">
      <c r="B19" s="106"/>
      <c r="C19" s="433"/>
      <c r="D19" s="434"/>
      <c r="E19" s="489"/>
      <c r="F19" s="187"/>
      <c r="G19" s="1296" t="s">
        <v>181</v>
      </c>
      <c r="H19" s="1296"/>
      <c r="I19" s="1296"/>
      <c r="J19" s="1296"/>
      <c r="K19" s="1296"/>
      <c r="L19" s="1296"/>
      <c r="M19" s="1296"/>
      <c r="N19" s="1296"/>
      <c r="O19" s="1296"/>
      <c r="P19" s="1297"/>
      <c r="Q19" s="61"/>
      <c r="S19" s="57" t="s">
        <v>462</v>
      </c>
    </row>
    <row r="20" spans="2:19" s="46" customFormat="1" ht="21" customHeight="1" x14ac:dyDescent="0.15">
      <c r="B20" s="106"/>
      <c r="C20" s="508"/>
      <c r="D20" s="445"/>
      <c r="E20" s="491"/>
      <c r="F20" s="492"/>
      <c r="G20" s="1293"/>
      <c r="H20" s="1291"/>
      <c r="I20" s="1291"/>
      <c r="J20" s="1291"/>
      <c r="K20" s="1291"/>
      <c r="L20" s="1291"/>
      <c r="M20" s="1291"/>
      <c r="N20" s="1291"/>
      <c r="O20" s="1291"/>
      <c r="P20" s="1292"/>
      <c r="Q20" s="61"/>
      <c r="S20" s="45"/>
    </row>
    <row r="21" spans="2:19" s="46" customFormat="1" ht="21" customHeight="1" x14ac:dyDescent="0.15">
      <c r="B21" s="106"/>
      <c r="C21" s="490" t="s">
        <v>596</v>
      </c>
      <c r="D21" s="445"/>
      <c r="E21" s="491"/>
      <c r="F21" s="492"/>
      <c r="G21" s="1291"/>
      <c r="H21" s="1291"/>
      <c r="I21" s="1291"/>
      <c r="J21" s="1291"/>
      <c r="K21" s="1291"/>
      <c r="L21" s="1291"/>
      <c r="M21" s="1291"/>
      <c r="N21" s="1291"/>
      <c r="O21" s="1291"/>
      <c r="P21" s="1292"/>
      <c r="Q21" s="61"/>
      <c r="S21" s="45"/>
    </row>
    <row r="22" spans="2:19" s="46" customFormat="1" ht="21" customHeight="1" x14ac:dyDescent="0.15">
      <c r="B22" s="106"/>
      <c r="C22" s="508"/>
      <c r="D22" s="445"/>
      <c r="E22" s="491"/>
      <c r="F22" s="492"/>
      <c r="G22" s="1291"/>
      <c r="H22" s="1291"/>
      <c r="I22" s="1291"/>
      <c r="J22" s="1291"/>
      <c r="K22" s="1291"/>
      <c r="L22" s="1291"/>
      <c r="M22" s="1291"/>
      <c r="N22" s="1291"/>
      <c r="O22" s="1291"/>
      <c r="P22" s="1292"/>
      <c r="Q22" s="61"/>
      <c r="S22" s="45"/>
    </row>
    <row r="23" spans="2:19" s="46" customFormat="1" ht="21" customHeight="1" x14ac:dyDescent="0.15">
      <c r="B23" s="106"/>
      <c r="C23" s="508"/>
      <c r="D23" s="445"/>
      <c r="E23" s="491"/>
      <c r="F23" s="492"/>
      <c r="G23" s="1291"/>
      <c r="H23" s="1291"/>
      <c r="I23" s="1291"/>
      <c r="J23" s="1291"/>
      <c r="K23" s="1291"/>
      <c r="L23" s="1291"/>
      <c r="M23" s="1291"/>
      <c r="N23" s="1291"/>
      <c r="O23" s="1291"/>
      <c r="P23" s="1292"/>
      <c r="Q23" s="61"/>
      <c r="S23" s="45"/>
    </row>
    <row r="24" spans="2:19" s="46" customFormat="1" ht="21" customHeight="1" x14ac:dyDescent="0.15">
      <c r="B24" s="106"/>
      <c r="C24" s="508"/>
      <c r="D24" s="445"/>
      <c r="E24" s="491"/>
      <c r="F24" s="492"/>
      <c r="G24" s="1291"/>
      <c r="H24" s="1291"/>
      <c r="I24" s="1291"/>
      <c r="J24" s="1291"/>
      <c r="K24" s="1291"/>
      <c r="L24" s="1291"/>
      <c r="M24" s="1291"/>
      <c r="N24" s="1291"/>
      <c r="O24" s="1291"/>
      <c r="P24" s="1292"/>
      <c r="Q24" s="61"/>
      <c r="S24" s="45"/>
    </row>
    <row r="25" spans="2:19" s="46" customFormat="1" ht="21" customHeight="1" x14ac:dyDescent="0.15">
      <c r="B25" s="106"/>
      <c r="C25" s="490"/>
      <c r="D25" s="445"/>
      <c r="E25" s="491"/>
      <c r="F25" s="492"/>
      <c r="G25" s="1291"/>
      <c r="H25" s="1291"/>
      <c r="I25" s="1291"/>
      <c r="J25" s="1291"/>
      <c r="K25" s="1291"/>
      <c r="L25" s="1291"/>
      <c r="M25" s="1291"/>
      <c r="N25" s="1291"/>
      <c r="O25" s="1291"/>
      <c r="P25" s="1292"/>
      <c r="Q25" s="61"/>
      <c r="S25" s="45"/>
    </row>
    <row r="26" spans="2:19" s="46" customFormat="1" ht="21" customHeight="1" x14ac:dyDescent="0.15">
      <c r="B26" s="106"/>
      <c r="C26" s="508"/>
      <c r="D26" s="445"/>
      <c r="E26" s="491"/>
      <c r="F26" s="492"/>
      <c r="G26" s="1291"/>
      <c r="H26" s="1291"/>
      <c r="I26" s="1291"/>
      <c r="J26" s="1291"/>
      <c r="K26" s="1291"/>
      <c r="L26" s="1291"/>
      <c r="M26" s="1291"/>
      <c r="N26" s="1291"/>
      <c r="O26" s="1291"/>
      <c r="P26" s="1292"/>
      <c r="Q26" s="61"/>
      <c r="S26" s="45"/>
    </row>
    <row r="27" spans="2:19" s="46" customFormat="1" ht="21" customHeight="1" x14ac:dyDescent="0.15">
      <c r="B27" s="106"/>
      <c r="C27" s="490"/>
      <c r="D27" s="358"/>
      <c r="E27" s="445"/>
      <c r="F27" s="492"/>
      <c r="G27" s="1291"/>
      <c r="H27" s="1291"/>
      <c r="I27" s="1291"/>
      <c r="J27" s="1291"/>
      <c r="K27" s="1291"/>
      <c r="L27" s="1291"/>
      <c r="M27" s="1291"/>
      <c r="N27" s="1291"/>
      <c r="O27" s="1291"/>
      <c r="P27" s="1292"/>
      <c r="Q27" s="61"/>
      <c r="S27" s="45"/>
    </row>
    <row r="28" spans="2:19" s="46" customFormat="1" ht="21" customHeight="1" x14ac:dyDescent="0.15">
      <c r="B28" s="106"/>
      <c r="C28" s="493"/>
      <c r="D28" s="438"/>
      <c r="E28" s="438"/>
      <c r="F28" s="495"/>
      <c r="G28" s="1294"/>
      <c r="H28" s="1294"/>
      <c r="I28" s="1294"/>
      <c r="J28" s="1294"/>
      <c r="K28" s="1294"/>
      <c r="L28" s="1294"/>
      <c r="M28" s="1294"/>
      <c r="N28" s="1294"/>
      <c r="O28" s="1294"/>
      <c r="P28" s="1295"/>
      <c r="Q28" s="61"/>
      <c r="S28" s="45"/>
    </row>
    <row r="29" spans="2:19" s="46" customFormat="1" ht="19.149999999999999" customHeight="1" x14ac:dyDescent="0.15">
      <c r="B29" s="106"/>
      <c r="C29" s="433"/>
      <c r="D29" s="434"/>
      <c r="E29" s="489"/>
      <c r="F29" s="187"/>
      <c r="G29" s="1298" t="s">
        <v>175</v>
      </c>
      <c r="H29" s="1298"/>
      <c r="I29" s="1298"/>
      <c r="J29" s="1298"/>
      <c r="K29" s="1298"/>
      <c r="L29" s="1298"/>
      <c r="M29" s="1298"/>
      <c r="N29" s="1298"/>
      <c r="O29" s="1298"/>
      <c r="P29" s="1299"/>
      <c r="Q29" s="61"/>
      <c r="S29" s="45"/>
    </row>
    <row r="30" spans="2:19" s="46" customFormat="1" ht="19.5" customHeight="1" x14ac:dyDescent="0.15">
      <c r="B30" s="106"/>
      <c r="C30" s="508"/>
      <c r="D30" s="445"/>
      <c r="E30" s="491"/>
      <c r="F30" s="492"/>
      <c r="G30" s="1291"/>
      <c r="H30" s="1291"/>
      <c r="I30" s="1291"/>
      <c r="J30" s="1291"/>
      <c r="K30" s="1291"/>
      <c r="L30" s="1291"/>
      <c r="M30" s="1291"/>
      <c r="N30" s="1291"/>
      <c r="O30" s="1291"/>
      <c r="P30" s="1292"/>
      <c r="Q30" s="61"/>
      <c r="S30" s="57" t="s">
        <v>462</v>
      </c>
    </row>
    <row r="31" spans="2:19" s="46" customFormat="1" ht="19.5" customHeight="1" x14ac:dyDescent="0.15">
      <c r="B31" s="106"/>
      <c r="C31" s="490" t="s">
        <v>597</v>
      </c>
      <c r="D31" s="453"/>
      <c r="E31" s="445"/>
      <c r="F31" s="492"/>
      <c r="G31" s="1291"/>
      <c r="H31" s="1291"/>
      <c r="I31" s="1291"/>
      <c r="J31" s="1291"/>
      <c r="K31" s="1291"/>
      <c r="L31" s="1291"/>
      <c r="M31" s="1291"/>
      <c r="N31" s="1291"/>
      <c r="O31" s="1291"/>
      <c r="P31" s="1292"/>
      <c r="Q31" s="61"/>
      <c r="S31" s="45"/>
    </row>
    <row r="32" spans="2:19" s="46" customFormat="1" ht="19.5" customHeight="1" x14ac:dyDescent="0.15">
      <c r="B32" s="106"/>
      <c r="C32" s="508"/>
      <c r="D32" s="445"/>
      <c r="E32" s="445"/>
      <c r="F32" s="492"/>
      <c r="G32" s="1291"/>
      <c r="H32" s="1291"/>
      <c r="I32" s="1291"/>
      <c r="J32" s="1291"/>
      <c r="K32" s="1291"/>
      <c r="L32" s="1291"/>
      <c r="M32" s="1291"/>
      <c r="N32" s="1291"/>
      <c r="O32" s="1291"/>
      <c r="P32" s="1292"/>
      <c r="Q32" s="61"/>
      <c r="S32" s="45"/>
    </row>
    <row r="33" spans="2:19" s="46" customFormat="1" ht="19.5" customHeight="1" x14ac:dyDescent="0.15">
      <c r="B33" s="106"/>
      <c r="C33" s="508"/>
      <c r="D33" s="445"/>
      <c r="E33" s="445"/>
      <c r="F33" s="492"/>
      <c r="G33" s="1291"/>
      <c r="H33" s="1291"/>
      <c r="I33" s="1291"/>
      <c r="J33" s="1291"/>
      <c r="K33" s="1291"/>
      <c r="L33" s="1291"/>
      <c r="M33" s="1291"/>
      <c r="N33" s="1291"/>
      <c r="O33" s="1291"/>
      <c r="P33" s="1292"/>
      <c r="Q33" s="61"/>
      <c r="S33" s="45"/>
    </row>
    <row r="34" spans="2:19" s="46" customFormat="1" ht="19.5" customHeight="1" x14ac:dyDescent="0.15">
      <c r="B34" s="106"/>
      <c r="C34" s="508"/>
      <c r="D34" s="445"/>
      <c r="E34" s="445"/>
      <c r="F34" s="492"/>
      <c r="G34" s="1291"/>
      <c r="H34" s="1291"/>
      <c r="I34" s="1291"/>
      <c r="J34" s="1291"/>
      <c r="K34" s="1291"/>
      <c r="L34" s="1291"/>
      <c r="M34" s="1291"/>
      <c r="N34" s="1291"/>
      <c r="O34" s="1291"/>
      <c r="P34" s="1292"/>
      <c r="Q34" s="61"/>
      <c r="S34" s="45"/>
    </row>
    <row r="35" spans="2:19" s="46" customFormat="1" ht="19.5" customHeight="1" x14ac:dyDescent="0.15">
      <c r="B35" s="106"/>
      <c r="C35" s="508"/>
      <c r="D35" s="445"/>
      <c r="E35" s="445"/>
      <c r="F35" s="492"/>
      <c r="G35" s="1291"/>
      <c r="H35" s="1291"/>
      <c r="I35" s="1291"/>
      <c r="J35" s="1291"/>
      <c r="K35" s="1291"/>
      <c r="L35" s="1291"/>
      <c r="M35" s="1291"/>
      <c r="N35" s="1291"/>
      <c r="O35" s="1291"/>
      <c r="P35" s="1292"/>
      <c r="Q35" s="61"/>
      <c r="S35" s="45"/>
    </row>
    <row r="36" spans="2:19" s="46" customFormat="1" ht="19.5" customHeight="1" x14ac:dyDescent="0.15">
      <c r="B36" s="106"/>
      <c r="C36" s="508"/>
      <c r="D36" s="94"/>
      <c r="E36" s="94"/>
      <c r="F36" s="492"/>
      <c r="G36" s="1291"/>
      <c r="H36" s="1291"/>
      <c r="I36" s="1291"/>
      <c r="J36" s="1291"/>
      <c r="K36" s="1291"/>
      <c r="L36" s="1291"/>
      <c r="M36" s="1291"/>
      <c r="N36" s="1291"/>
      <c r="O36" s="1291"/>
      <c r="P36" s="1292"/>
      <c r="Q36" s="61"/>
      <c r="S36" s="45"/>
    </row>
    <row r="37" spans="2:19" s="46" customFormat="1" ht="25.5" customHeight="1" x14ac:dyDescent="0.15">
      <c r="B37" s="106"/>
      <c r="C37" s="508"/>
      <c r="D37" s="94"/>
      <c r="E37" s="94"/>
      <c r="F37" s="492"/>
      <c r="G37" s="1291"/>
      <c r="H37" s="1291"/>
      <c r="I37" s="1291"/>
      <c r="J37" s="1291"/>
      <c r="K37" s="1291"/>
      <c r="L37" s="1291"/>
      <c r="M37" s="1291"/>
      <c r="N37" s="1291"/>
      <c r="O37" s="1291"/>
      <c r="P37" s="1292"/>
      <c r="Q37" s="61"/>
      <c r="S37" s="45"/>
    </row>
    <row r="38" spans="2:19" s="46" customFormat="1" ht="25.5" customHeight="1" x14ac:dyDescent="0.15">
      <c r="B38" s="106"/>
      <c r="C38" s="508"/>
      <c r="D38" s="445"/>
      <c r="E38" s="445"/>
      <c r="F38" s="492"/>
      <c r="G38" s="1291"/>
      <c r="H38" s="1291"/>
      <c r="I38" s="1291"/>
      <c r="J38" s="1291"/>
      <c r="K38" s="1291"/>
      <c r="L38" s="1291"/>
      <c r="M38" s="1291"/>
      <c r="N38" s="1291"/>
      <c r="O38" s="1291"/>
      <c r="P38" s="1292"/>
      <c r="Q38" s="61"/>
      <c r="S38" s="45"/>
    </row>
    <row r="39" spans="2:19" s="46" customFormat="1" ht="25.5" customHeight="1" x14ac:dyDescent="0.15">
      <c r="B39" s="106"/>
      <c r="C39" s="493"/>
      <c r="D39" s="438"/>
      <c r="E39" s="438"/>
      <c r="F39" s="492"/>
      <c r="G39" s="1291"/>
      <c r="H39" s="1291"/>
      <c r="I39" s="1291"/>
      <c r="J39" s="1291"/>
      <c r="K39" s="1291"/>
      <c r="L39" s="1291"/>
      <c r="M39" s="1291"/>
      <c r="N39" s="1291"/>
      <c r="O39" s="1291"/>
      <c r="P39" s="1292"/>
      <c r="Q39" s="61"/>
      <c r="S39" s="45"/>
    </row>
    <row r="40" spans="2:19" s="46" customFormat="1" ht="19.149999999999999" customHeight="1" x14ac:dyDescent="0.15">
      <c r="B40" s="106"/>
      <c r="C40" s="503" t="s">
        <v>598</v>
      </c>
      <c r="D40" s="339"/>
      <c r="E40" s="340"/>
      <c r="F40" s="509"/>
      <c r="G40" s="344"/>
      <c r="H40" s="510" t="s">
        <v>250</v>
      </c>
      <c r="I40" s="1289"/>
      <c r="J40" s="1289"/>
      <c r="K40" s="1289"/>
      <c r="L40" s="1289"/>
      <c r="M40" s="1289"/>
      <c r="N40" s="1289"/>
      <c r="O40" s="1289"/>
      <c r="P40" s="1290"/>
      <c r="Q40" s="61"/>
      <c r="S40" s="57" t="s">
        <v>462</v>
      </c>
    </row>
    <row r="41" spans="2:19" s="46" customFormat="1" ht="5.25" customHeight="1" x14ac:dyDescent="0.15">
      <c r="B41" s="106"/>
      <c r="C41" s="475"/>
      <c r="D41" s="511"/>
      <c r="E41" s="511"/>
      <c r="F41" s="476"/>
      <c r="G41" s="476"/>
      <c r="H41" s="476"/>
      <c r="I41" s="477"/>
      <c r="J41" s="477"/>
      <c r="K41" s="512"/>
      <c r="L41" s="476"/>
      <c r="M41" s="513"/>
      <c r="N41" s="513"/>
      <c r="O41" s="513"/>
      <c r="P41" s="512"/>
      <c r="Q41" s="61"/>
      <c r="S41" s="45"/>
    </row>
    <row r="42" spans="2:19" s="46" customFormat="1" ht="13.5" customHeight="1" x14ac:dyDescent="0.15">
      <c r="B42" s="106"/>
      <c r="C42" s="478" t="s">
        <v>464</v>
      </c>
      <c r="D42" s="417"/>
      <c r="E42" s="417"/>
      <c r="F42" s="476"/>
      <c r="G42" s="476"/>
      <c r="H42" s="476"/>
      <c r="I42" s="477"/>
      <c r="J42" s="477"/>
      <c r="K42" s="512"/>
      <c r="L42" s="476"/>
      <c r="M42" s="513"/>
      <c r="N42" s="513"/>
      <c r="O42" s="513"/>
      <c r="P42" s="512"/>
      <c r="Q42" s="61"/>
      <c r="S42" s="45"/>
    </row>
    <row r="43" spans="2:19" s="46" customFormat="1" ht="13.5" customHeight="1" x14ac:dyDescent="0.15">
      <c r="B43" s="106"/>
      <c r="C43" s="478" t="s">
        <v>465</v>
      </c>
      <c r="D43" s="480"/>
      <c r="E43" s="480"/>
      <c r="F43" s="481"/>
      <c r="G43" s="481"/>
      <c r="H43" s="481"/>
      <c r="I43" s="482"/>
      <c r="J43" s="482"/>
      <c r="K43" s="514"/>
      <c r="L43" s="481"/>
      <c r="M43" s="515"/>
      <c r="N43" s="515"/>
      <c r="O43" s="515"/>
      <c r="P43" s="514"/>
      <c r="Q43" s="61"/>
      <c r="S43" s="45"/>
    </row>
    <row r="44" spans="2:19" s="320" customFormat="1" ht="13.5" customHeight="1" x14ac:dyDescent="0.15">
      <c r="B44" s="106"/>
      <c r="C44" s="478" t="s">
        <v>466</v>
      </c>
      <c r="D44" s="480"/>
      <c r="E44" s="480"/>
      <c r="F44" s="481"/>
      <c r="G44" s="481"/>
      <c r="H44" s="481"/>
      <c r="I44" s="482"/>
      <c r="J44" s="482"/>
      <c r="K44" s="514"/>
      <c r="L44" s="481"/>
      <c r="M44" s="515"/>
      <c r="N44" s="515"/>
      <c r="O44" s="515"/>
      <c r="P44" s="514"/>
      <c r="Q44" s="321"/>
      <c r="S44" s="258"/>
    </row>
    <row r="45" spans="2:19" s="46" customFormat="1" ht="6" customHeight="1" x14ac:dyDescent="0.15">
      <c r="B45" s="106"/>
      <c r="C45" s="227"/>
      <c r="D45" s="227"/>
      <c r="E45" s="147"/>
      <c r="F45" s="147"/>
      <c r="G45" s="147"/>
      <c r="H45" s="147"/>
      <c r="I45" s="147"/>
      <c r="J45" s="147"/>
      <c r="K45" s="147"/>
      <c r="L45" s="147"/>
      <c r="M45" s="147"/>
      <c r="N45" s="147"/>
      <c r="O45" s="147"/>
      <c r="P45" s="147"/>
      <c r="Q45" s="61"/>
      <c r="S45" s="45"/>
    </row>
    <row r="46" spans="2:19" s="336" customFormat="1" ht="15" customHeight="1" x14ac:dyDescent="0.15">
      <c r="B46" s="106"/>
      <c r="C46" s="227"/>
      <c r="D46" s="227"/>
      <c r="E46" s="147"/>
      <c r="F46" s="147"/>
      <c r="G46" s="147"/>
      <c r="H46" s="147"/>
      <c r="I46" s="147"/>
      <c r="J46" s="147"/>
      <c r="K46" s="147"/>
      <c r="L46" s="147"/>
      <c r="M46" s="147"/>
      <c r="N46" s="147"/>
      <c r="O46" s="147"/>
      <c r="P46" s="418" t="s">
        <v>658</v>
      </c>
      <c r="Q46" s="350"/>
      <c r="S46" s="258"/>
    </row>
    <row r="47" spans="2:19" x14ac:dyDescent="0.15">
      <c r="B47" s="58" t="s">
        <v>467</v>
      </c>
      <c r="D47" s="91"/>
      <c r="E47" s="91"/>
    </row>
    <row r="48" spans="2:19" ht="12" customHeight="1" x14ac:dyDescent="0.15">
      <c r="B48" s="59"/>
      <c r="C48" s="59"/>
      <c r="D48" s="59"/>
      <c r="E48" s="59"/>
      <c r="F48" s="59"/>
      <c r="G48" s="59"/>
      <c r="H48" s="59"/>
      <c r="I48" s="59"/>
      <c r="J48" s="59"/>
      <c r="K48" s="59"/>
      <c r="L48" s="92"/>
      <c r="M48" s="92"/>
      <c r="N48" s="61"/>
      <c r="O48" s="61"/>
      <c r="P48" s="92"/>
      <c r="Q48" s="61"/>
    </row>
    <row r="49" spans="1:17" ht="14.25" x14ac:dyDescent="0.15">
      <c r="B49" s="59"/>
      <c r="C49" s="59"/>
      <c r="D49" s="1288" t="s">
        <v>460</v>
      </c>
      <c r="E49" s="1288"/>
      <c r="F49" s="1288"/>
      <c r="G49" s="1288"/>
      <c r="H49" s="1288"/>
      <c r="I49" s="1288"/>
      <c r="J49" s="1288"/>
      <c r="K49" s="1288"/>
      <c r="L49" s="1288"/>
      <c r="M49" s="1288"/>
      <c r="N49" s="73"/>
      <c r="O49" s="61"/>
      <c r="P49" s="92"/>
      <c r="Q49" s="61"/>
    </row>
    <row r="50" spans="1:17" x14ac:dyDescent="0.15">
      <c r="B50" s="150" t="s">
        <v>461</v>
      </c>
      <c r="C50" s="59"/>
      <c r="D50" s="59"/>
      <c r="E50" s="59"/>
      <c r="F50" s="59"/>
      <c r="G50" s="59"/>
      <c r="H50" s="59"/>
      <c r="I50" s="59"/>
      <c r="J50" s="59"/>
      <c r="K50" s="59"/>
      <c r="L50" s="59"/>
      <c r="M50" s="59"/>
      <c r="N50" s="61"/>
      <c r="O50" s="61"/>
      <c r="P50" s="61"/>
      <c r="Q50" s="61"/>
    </row>
    <row r="51" spans="1:17" ht="18.75" customHeight="1" x14ac:dyDescent="0.15">
      <c r="B51" s="59"/>
      <c r="C51" s="306" t="s">
        <v>583</v>
      </c>
      <c r="D51" s="117"/>
      <c r="E51" s="285"/>
      <c r="F51" s="153"/>
      <c r="G51" s="1278" t="s">
        <v>681</v>
      </c>
      <c r="H51" s="1278"/>
      <c r="I51" s="1278"/>
      <c r="J51" s="1279"/>
      <c r="K51" s="1279"/>
      <c r="L51" s="1279"/>
      <c r="M51" s="1279"/>
      <c r="N51" s="1280"/>
      <c r="O51" s="1280"/>
      <c r="P51" s="1281"/>
      <c r="Q51" s="61"/>
    </row>
    <row r="52" spans="1:17" ht="22.5" customHeight="1" x14ac:dyDescent="0.15">
      <c r="B52" s="59"/>
      <c r="C52" s="286" t="s">
        <v>584</v>
      </c>
      <c r="D52" s="271"/>
      <c r="E52" s="272"/>
      <c r="F52" s="154"/>
      <c r="G52" s="1267" t="str">
        <f>IF(基本!F10="","",基本!F10)</f>
        <v/>
      </c>
      <c r="H52" s="1267"/>
      <c r="I52" s="1267"/>
      <c r="J52" s="1267"/>
      <c r="K52" s="1267"/>
      <c r="L52" s="1267"/>
      <c r="M52" s="1267"/>
      <c r="N52" s="1267"/>
      <c r="O52" s="1267"/>
      <c r="P52" s="1268"/>
      <c r="Q52" s="61"/>
    </row>
    <row r="53" spans="1:17" ht="22.5" customHeight="1" x14ac:dyDescent="0.15">
      <c r="B53" s="59"/>
      <c r="C53" s="287" t="s">
        <v>585</v>
      </c>
      <c r="D53" s="118"/>
      <c r="E53" s="288"/>
      <c r="F53" s="158"/>
      <c r="G53" s="1282"/>
      <c r="H53" s="1282"/>
      <c r="I53" s="1282"/>
      <c r="J53" s="1283"/>
      <c r="K53" s="1283"/>
      <c r="L53" s="1283"/>
      <c r="M53" s="1283"/>
      <c r="N53" s="1284"/>
      <c r="O53" s="1284"/>
      <c r="P53" s="1285"/>
      <c r="Q53" s="61"/>
    </row>
    <row r="54" spans="1:17" x14ac:dyDescent="0.15">
      <c r="B54" s="59"/>
      <c r="C54" s="306" t="s">
        <v>587</v>
      </c>
      <c r="D54" s="117"/>
      <c r="E54" s="285"/>
      <c r="F54" s="153"/>
      <c r="G54" s="1278" t="s">
        <v>690</v>
      </c>
      <c r="H54" s="1278"/>
      <c r="I54" s="1278"/>
      <c r="J54" s="1279"/>
      <c r="K54" s="1279"/>
      <c r="L54" s="1279"/>
      <c r="M54" s="1279"/>
      <c r="N54" s="1280"/>
      <c r="O54" s="1280"/>
      <c r="P54" s="1281"/>
      <c r="Q54" s="61"/>
    </row>
    <row r="55" spans="1:17" ht="22.5" customHeight="1" x14ac:dyDescent="0.15">
      <c r="B55" s="59"/>
      <c r="C55" s="287" t="s">
        <v>586</v>
      </c>
      <c r="D55" s="118"/>
      <c r="E55" s="288"/>
      <c r="F55" s="291"/>
      <c r="G55" s="1273" t="str">
        <f>IF(基本!K11="","",基本!G11&amp;"    "&amp;基本!K11)</f>
        <v/>
      </c>
      <c r="H55" s="1273"/>
      <c r="I55" s="1273"/>
      <c r="J55" s="1273"/>
      <c r="K55" s="1273"/>
      <c r="L55" s="1273"/>
      <c r="M55" s="1273"/>
      <c r="N55" s="1273"/>
      <c r="O55" s="1273"/>
      <c r="P55" s="1274"/>
      <c r="Q55" s="61"/>
    </row>
    <row r="56" spans="1:17" ht="18.75" customHeight="1" x14ac:dyDescent="0.15">
      <c r="B56" s="59"/>
      <c r="C56" s="284" t="s">
        <v>588</v>
      </c>
      <c r="D56" s="117"/>
      <c r="E56" s="285"/>
      <c r="F56" s="292"/>
      <c r="G56" s="293"/>
      <c r="H56" s="117"/>
      <c r="I56" s="1276" t="str">
        <f>IF(基本!F144="","",基本!F144)</f>
        <v/>
      </c>
      <c r="J56" s="1276"/>
      <c r="K56" s="1276"/>
      <c r="L56" s="1276"/>
      <c r="M56" s="1276"/>
      <c r="N56" s="294"/>
      <c r="O56" s="295"/>
      <c r="P56" s="296"/>
      <c r="Q56" s="61"/>
    </row>
    <row r="57" spans="1:17" ht="18.75" customHeight="1" x14ac:dyDescent="0.15">
      <c r="B57" s="59"/>
      <c r="C57" s="284" t="s">
        <v>593</v>
      </c>
      <c r="D57" s="293"/>
      <c r="E57" s="296"/>
      <c r="F57" s="1286" t="s">
        <v>49</v>
      </c>
      <c r="G57" s="1286"/>
      <c r="H57" s="1286"/>
      <c r="I57" s="1286"/>
      <c r="J57" s="1286"/>
      <c r="K57" s="297" t="str">
        <f>IF(基本!I145="","",基本!I145)</f>
        <v/>
      </c>
      <c r="L57" s="1099" t="str">
        <f>IF(基本!K145="","",基本!K145)</f>
        <v/>
      </c>
      <c r="M57" s="1099"/>
      <c r="N57" s="1099"/>
      <c r="O57" s="1099"/>
      <c r="P57" s="1100"/>
      <c r="Q57" s="61"/>
    </row>
    <row r="58" spans="1:17" ht="18.75" customHeight="1" x14ac:dyDescent="0.15">
      <c r="B58" s="59"/>
      <c r="C58" s="287" t="s">
        <v>594</v>
      </c>
      <c r="D58" s="298"/>
      <c r="E58" s="300"/>
      <c r="F58" s="1287" t="s">
        <v>50</v>
      </c>
      <c r="G58" s="1287"/>
      <c r="H58" s="1287"/>
      <c r="I58" s="1287"/>
      <c r="J58" s="1287"/>
      <c r="K58" s="575" t="str">
        <f>IF(基本!I146="","",基本!I146)</f>
        <v/>
      </c>
      <c r="L58" s="1099" t="str">
        <f>IF(基本!K146="","",基本!K146)</f>
        <v/>
      </c>
      <c r="M58" s="1099"/>
      <c r="N58" s="1099"/>
      <c r="O58" s="1099"/>
      <c r="P58" s="1100"/>
      <c r="Q58" s="61"/>
    </row>
    <row r="59" spans="1:17" ht="18.75" customHeight="1" x14ac:dyDescent="0.15">
      <c r="A59" s="46"/>
      <c r="B59" s="59"/>
      <c r="C59" s="289" t="s">
        <v>589</v>
      </c>
      <c r="D59" s="269"/>
      <c r="E59" s="270"/>
      <c r="F59" s="291"/>
      <c r="G59" s="298"/>
      <c r="H59" s="298"/>
      <c r="I59" s="1111" t="str">
        <f>IF(基本!F147="","",基本!F147)</f>
        <v/>
      </c>
      <c r="J59" s="1111"/>
      <c r="K59" s="1111"/>
      <c r="L59" s="1111"/>
      <c r="M59" s="299" t="s">
        <v>632</v>
      </c>
      <c r="N59" s="298"/>
      <c r="O59" s="298"/>
      <c r="P59" s="300"/>
      <c r="Q59" s="61"/>
    </row>
    <row r="60" spans="1:17" ht="18.75" customHeight="1" x14ac:dyDescent="0.15">
      <c r="A60" s="46"/>
      <c r="B60" s="59"/>
      <c r="C60" s="289" t="s">
        <v>590</v>
      </c>
      <c r="D60" s="269"/>
      <c r="E60" s="270"/>
      <c r="F60" s="301"/>
      <c r="G60" s="302"/>
      <c r="H60" s="302"/>
      <c r="I60" s="1111" t="str">
        <f>IF(基本!F148="","",基本!F148)</f>
        <v/>
      </c>
      <c r="J60" s="1111"/>
      <c r="K60" s="1111"/>
      <c r="L60" s="1111"/>
      <c r="M60" s="130" t="s">
        <v>17</v>
      </c>
      <c r="N60" s="302"/>
      <c r="O60" s="302"/>
      <c r="P60" s="303"/>
      <c r="Q60" s="61"/>
    </row>
    <row r="61" spans="1:17" ht="18.75" customHeight="1" x14ac:dyDescent="0.15">
      <c r="A61" s="46"/>
      <c r="B61" s="59"/>
      <c r="C61" s="289" t="s">
        <v>595</v>
      </c>
      <c r="D61" s="269"/>
      <c r="E61" s="270"/>
      <c r="F61" s="301"/>
      <c r="G61" s="302"/>
      <c r="H61" s="1111" t="str">
        <f>IF(基本!F149="","",基本!F149)</f>
        <v/>
      </c>
      <c r="I61" s="1111"/>
      <c r="J61" s="1111"/>
      <c r="K61" s="130" t="s">
        <v>57</v>
      </c>
      <c r="L61" s="1277" t="str">
        <f>IF(基本!I149="","",基本!I149)</f>
        <v/>
      </c>
      <c r="M61" s="1277"/>
      <c r="N61" s="1277"/>
      <c r="O61" s="254" t="s">
        <v>632</v>
      </c>
      <c r="P61" s="303"/>
      <c r="Q61" s="61"/>
    </row>
    <row r="62" spans="1:17" ht="18.75" customHeight="1" x14ac:dyDescent="0.15">
      <c r="A62" s="46"/>
      <c r="B62" s="59"/>
      <c r="C62" s="289" t="s">
        <v>591</v>
      </c>
      <c r="D62" s="269"/>
      <c r="E62" s="270"/>
      <c r="F62" s="301"/>
      <c r="G62" s="302"/>
      <c r="H62" s="304"/>
      <c r="I62" s="1099" t="str">
        <f>IF(基本!F150="","",基本!F150)</f>
        <v/>
      </c>
      <c r="J62" s="1099"/>
      <c r="K62" s="1099"/>
      <c r="L62" s="1099"/>
      <c r="M62" s="1275" t="s">
        <v>17</v>
      </c>
      <c r="N62" s="1275"/>
      <c r="O62" s="1275"/>
      <c r="P62" s="305"/>
      <c r="Q62" s="61"/>
    </row>
    <row r="63" spans="1:17" ht="18.75" customHeight="1" x14ac:dyDescent="0.15">
      <c r="A63" s="46"/>
      <c r="B63" s="59"/>
      <c r="C63" s="289" t="s">
        <v>592</v>
      </c>
      <c r="D63" s="269"/>
      <c r="E63" s="270"/>
      <c r="F63" s="292"/>
      <c r="G63" s="293"/>
      <c r="H63" s="304"/>
      <c r="I63" s="1099" t="str">
        <f>IF(基本!F151="","",基本!F151)</f>
        <v/>
      </c>
      <c r="J63" s="1099"/>
      <c r="K63" s="1099"/>
      <c r="L63" s="1099"/>
      <c r="M63" s="1300" t="s">
        <v>17</v>
      </c>
      <c r="N63" s="1300"/>
      <c r="O63" s="1300"/>
      <c r="P63" s="303"/>
      <c r="Q63" s="61"/>
    </row>
    <row r="64" spans="1:17" ht="18.75" customHeight="1" x14ac:dyDescent="0.15">
      <c r="A64" s="46"/>
      <c r="B64" s="59"/>
      <c r="C64" s="116"/>
      <c r="D64" s="117"/>
      <c r="E64" s="285"/>
      <c r="F64" s="153"/>
      <c r="G64" s="1301" t="s">
        <v>181</v>
      </c>
      <c r="H64" s="1301"/>
      <c r="I64" s="1301"/>
      <c r="J64" s="1301"/>
      <c r="K64" s="1301"/>
      <c r="L64" s="1301"/>
      <c r="M64" s="1301"/>
      <c r="N64" s="1301"/>
      <c r="O64" s="1301"/>
      <c r="P64" s="1302"/>
      <c r="Q64" s="61"/>
    </row>
    <row r="65" spans="1:17" ht="21" customHeight="1" x14ac:dyDescent="0.15">
      <c r="A65" s="46"/>
      <c r="B65" s="59"/>
      <c r="C65" s="290"/>
      <c r="D65" s="271"/>
      <c r="E65" s="272"/>
      <c r="F65" s="154"/>
      <c r="G65" s="1303"/>
      <c r="H65" s="1303"/>
      <c r="I65" s="1303"/>
      <c r="J65" s="1303"/>
      <c r="K65" s="1303"/>
      <c r="L65" s="1303"/>
      <c r="M65" s="1303"/>
      <c r="N65" s="1303"/>
      <c r="O65" s="1303"/>
      <c r="P65" s="1304"/>
      <c r="Q65" s="61"/>
    </row>
    <row r="66" spans="1:17" ht="21" customHeight="1" x14ac:dyDescent="0.15">
      <c r="A66" s="46"/>
      <c r="B66" s="59"/>
      <c r="C66" s="286" t="s">
        <v>596</v>
      </c>
      <c r="D66" s="271"/>
      <c r="E66" s="272"/>
      <c r="F66" s="154"/>
      <c r="G66" s="1303"/>
      <c r="H66" s="1303"/>
      <c r="I66" s="1303"/>
      <c r="J66" s="1303"/>
      <c r="K66" s="1303"/>
      <c r="L66" s="1303"/>
      <c r="M66" s="1303"/>
      <c r="N66" s="1303"/>
      <c r="O66" s="1303"/>
      <c r="P66" s="1304"/>
      <c r="Q66" s="61"/>
    </row>
    <row r="67" spans="1:17" ht="21" customHeight="1" x14ac:dyDescent="0.15">
      <c r="A67" s="46"/>
      <c r="B67" s="59"/>
      <c r="C67" s="290"/>
      <c r="D67" s="271"/>
      <c r="E67" s="272"/>
      <c r="F67" s="154"/>
      <c r="G67" s="1303"/>
      <c r="H67" s="1303"/>
      <c r="I67" s="1303"/>
      <c r="J67" s="1303"/>
      <c r="K67" s="1303"/>
      <c r="L67" s="1303"/>
      <c r="M67" s="1303"/>
      <c r="N67" s="1303"/>
      <c r="O67" s="1303"/>
      <c r="P67" s="1304"/>
      <c r="Q67" s="61"/>
    </row>
    <row r="68" spans="1:17" ht="21" customHeight="1" x14ac:dyDescent="0.15">
      <c r="A68" s="46"/>
      <c r="B68" s="59"/>
      <c r="C68" s="290"/>
      <c r="D68" s="271"/>
      <c r="E68" s="272"/>
      <c r="F68" s="154"/>
      <c r="G68" s="1303"/>
      <c r="H68" s="1303"/>
      <c r="I68" s="1303"/>
      <c r="J68" s="1303"/>
      <c r="K68" s="1303"/>
      <c r="L68" s="1303"/>
      <c r="M68" s="1303"/>
      <c r="N68" s="1303"/>
      <c r="O68" s="1303"/>
      <c r="P68" s="1304"/>
      <c r="Q68" s="61"/>
    </row>
    <row r="69" spans="1:17" ht="21" customHeight="1" x14ac:dyDescent="0.15">
      <c r="A69" s="46"/>
      <c r="B69" s="59"/>
      <c r="C69" s="290"/>
      <c r="D69" s="271"/>
      <c r="E69" s="272"/>
      <c r="F69" s="154"/>
      <c r="G69" s="1303"/>
      <c r="H69" s="1303"/>
      <c r="I69" s="1303"/>
      <c r="J69" s="1303"/>
      <c r="K69" s="1303"/>
      <c r="L69" s="1303"/>
      <c r="M69" s="1303"/>
      <c r="N69" s="1303"/>
      <c r="O69" s="1303"/>
      <c r="P69" s="1304"/>
      <c r="Q69" s="61"/>
    </row>
    <row r="70" spans="1:17" ht="21" customHeight="1" x14ac:dyDescent="0.15">
      <c r="A70" s="46"/>
      <c r="B70" s="59"/>
      <c r="C70" s="286"/>
      <c r="D70" s="271"/>
      <c r="E70" s="272"/>
      <c r="F70" s="154"/>
      <c r="G70" s="1303"/>
      <c r="H70" s="1303"/>
      <c r="I70" s="1303"/>
      <c r="J70" s="1303"/>
      <c r="K70" s="1303"/>
      <c r="L70" s="1303"/>
      <c r="M70" s="1303"/>
      <c r="N70" s="1303"/>
      <c r="O70" s="1303"/>
      <c r="P70" s="1304"/>
      <c r="Q70" s="61"/>
    </row>
    <row r="71" spans="1:17" ht="21" customHeight="1" x14ac:dyDescent="0.15">
      <c r="A71" s="46"/>
      <c r="B71" s="59"/>
      <c r="C71" s="290"/>
      <c r="D71" s="271"/>
      <c r="E71" s="272"/>
      <c r="F71" s="154"/>
      <c r="G71" s="1303"/>
      <c r="H71" s="1303"/>
      <c r="I71" s="1303"/>
      <c r="J71" s="1303"/>
      <c r="K71" s="1303"/>
      <c r="L71" s="1303"/>
      <c r="M71" s="1303"/>
      <c r="N71" s="1303"/>
      <c r="O71" s="1303"/>
      <c r="P71" s="1304"/>
      <c r="Q71" s="61"/>
    </row>
    <row r="72" spans="1:17" ht="21" customHeight="1" x14ac:dyDescent="0.15">
      <c r="A72" s="46"/>
      <c r="B72" s="59"/>
      <c r="C72" s="286"/>
      <c r="D72" s="58"/>
      <c r="E72" s="271"/>
      <c r="F72" s="154"/>
      <c r="G72" s="1303"/>
      <c r="H72" s="1303"/>
      <c r="I72" s="1303"/>
      <c r="J72" s="1303"/>
      <c r="K72" s="1303"/>
      <c r="L72" s="1303"/>
      <c r="M72" s="1303"/>
      <c r="N72" s="1303"/>
      <c r="O72" s="1303"/>
      <c r="P72" s="1304"/>
      <c r="Q72" s="61"/>
    </row>
    <row r="73" spans="1:17" ht="21" customHeight="1" x14ac:dyDescent="0.15">
      <c r="A73" s="46"/>
      <c r="B73" s="59"/>
      <c r="C73" s="287"/>
      <c r="D73" s="118"/>
      <c r="E73" s="118"/>
      <c r="F73" s="158"/>
      <c r="G73" s="1305"/>
      <c r="H73" s="1305"/>
      <c r="I73" s="1305"/>
      <c r="J73" s="1305"/>
      <c r="K73" s="1305"/>
      <c r="L73" s="1305"/>
      <c r="M73" s="1305"/>
      <c r="N73" s="1305"/>
      <c r="O73" s="1305"/>
      <c r="P73" s="1306"/>
      <c r="Q73" s="61"/>
    </row>
    <row r="74" spans="1:17" ht="18.75" customHeight="1" x14ac:dyDescent="0.15">
      <c r="A74" s="46"/>
      <c r="B74" s="59"/>
      <c r="C74" s="116"/>
      <c r="D74" s="117"/>
      <c r="E74" s="285"/>
      <c r="F74" s="153"/>
      <c r="G74" s="1307" t="s">
        <v>175</v>
      </c>
      <c r="H74" s="1307"/>
      <c r="I74" s="1307"/>
      <c r="J74" s="1307"/>
      <c r="K74" s="1307"/>
      <c r="L74" s="1307"/>
      <c r="M74" s="1307"/>
      <c r="N74" s="1307"/>
      <c r="O74" s="1307"/>
      <c r="P74" s="1308"/>
      <c r="Q74" s="61"/>
    </row>
    <row r="75" spans="1:17" ht="18.75" customHeight="1" x14ac:dyDescent="0.15">
      <c r="A75" s="46"/>
      <c r="B75" s="59"/>
      <c r="C75" s="290"/>
      <c r="D75" s="271"/>
      <c r="E75" s="272"/>
      <c r="F75" s="154"/>
      <c r="G75" s="1303"/>
      <c r="H75" s="1303"/>
      <c r="I75" s="1303"/>
      <c r="J75" s="1303"/>
      <c r="K75" s="1303"/>
      <c r="L75" s="1303"/>
      <c r="M75" s="1303"/>
      <c r="N75" s="1303"/>
      <c r="O75" s="1303"/>
      <c r="P75" s="1304"/>
      <c r="Q75" s="61"/>
    </row>
    <row r="76" spans="1:17" ht="18.75" customHeight="1" x14ac:dyDescent="0.15">
      <c r="A76" s="46"/>
      <c r="B76" s="59"/>
      <c r="C76" s="286" t="s">
        <v>597</v>
      </c>
      <c r="D76" s="130"/>
      <c r="E76" s="271"/>
      <c r="F76" s="154"/>
      <c r="G76" s="1303"/>
      <c r="H76" s="1303"/>
      <c r="I76" s="1303"/>
      <c r="J76" s="1303"/>
      <c r="K76" s="1303"/>
      <c r="L76" s="1303"/>
      <c r="M76" s="1303"/>
      <c r="N76" s="1303"/>
      <c r="O76" s="1303"/>
      <c r="P76" s="1304"/>
      <c r="Q76" s="61"/>
    </row>
    <row r="77" spans="1:17" ht="18.75" customHeight="1" x14ac:dyDescent="0.15">
      <c r="A77" s="46"/>
      <c r="B77" s="59"/>
      <c r="C77" s="290"/>
      <c r="D77" s="271"/>
      <c r="E77" s="271"/>
      <c r="F77" s="154"/>
      <c r="G77" s="1303"/>
      <c r="H77" s="1303"/>
      <c r="I77" s="1303"/>
      <c r="J77" s="1303"/>
      <c r="K77" s="1303"/>
      <c r="L77" s="1303"/>
      <c r="M77" s="1303"/>
      <c r="N77" s="1303"/>
      <c r="O77" s="1303"/>
      <c r="P77" s="1304"/>
      <c r="Q77" s="61"/>
    </row>
    <row r="78" spans="1:17" ht="18.75" customHeight="1" x14ac:dyDescent="0.15">
      <c r="A78" s="46"/>
      <c r="B78" s="59"/>
      <c r="C78" s="290"/>
      <c r="D78" s="271"/>
      <c r="E78" s="271"/>
      <c r="F78" s="154"/>
      <c r="G78" s="1303"/>
      <c r="H78" s="1303"/>
      <c r="I78" s="1303"/>
      <c r="J78" s="1303"/>
      <c r="K78" s="1303"/>
      <c r="L78" s="1303"/>
      <c r="M78" s="1303"/>
      <c r="N78" s="1303"/>
      <c r="O78" s="1303"/>
      <c r="P78" s="1304"/>
      <c r="Q78" s="61"/>
    </row>
    <row r="79" spans="1:17" ht="18.75" customHeight="1" x14ac:dyDescent="0.15">
      <c r="A79" s="46"/>
      <c r="B79" s="59"/>
      <c r="C79" s="290"/>
      <c r="D79" s="271"/>
      <c r="E79" s="271"/>
      <c r="F79" s="154"/>
      <c r="G79" s="1303"/>
      <c r="H79" s="1303"/>
      <c r="I79" s="1303"/>
      <c r="J79" s="1303"/>
      <c r="K79" s="1303"/>
      <c r="L79" s="1303"/>
      <c r="M79" s="1303"/>
      <c r="N79" s="1303"/>
      <c r="O79" s="1303"/>
      <c r="P79" s="1304"/>
      <c r="Q79" s="61"/>
    </row>
    <row r="80" spans="1:17" ht="18.75" customHeight="1" x14ac:dyDescent="0.15">
      <c r="A80" s="46"/>
      <c r="B80" s="59"/>
      <c r="C80" s="290"/>
      <c r="D80" s="271"/>
      <c r="E80" s="271"/>
      <c r="F80" s="154"/>
      <c r="G80" s="1303"/>
      <c r="H80" s="1303"/>
      <c r="I80" s="1303"/>
      <c r="J80" s="1303"/>
      <c r="K80" s="1303"/>
      <c r="L80" s="1303"/>
      <c r="M80" s="1303"/>
      <c r="N80" s="1303"/>
      <c r="O80" s="1303"/>
      <c r="P80" s="1304"/>
      <c r="Q80" s="61"/>
    </row>
    <row r="81" spans="1:17" ht="18.75" customHeight="1" x14ac:dyDescent="0.15">
      <c r="A81" s="46"/>
      <c r="B81" s="59"/>
      <c r="C81" s="290"/>
      <c r="D81" s="268"/>
      <c r="E81" s="268"/>
      <c r="F81" s="154"/>
      <c r="G81" s="1303"/>
      <c r="H81" s="1303"/>
      <c r="I81" s="1303"/>
      <c r="J81" s="1303"/>
      <c r="K81" s="1303"/>
      <c r="L81" s="1303"/>
      <c r="M81" s="1303"/>
      <c r="N81" s="1303"/>
      <c r="O81" s="1303"/>
      <c r="P81" s="1304"/>
      <c r="Q81" s="61"/>
    </row>
    <row r="82" spans="1:17" ht="18.75" customHeight="1" x14ac:dyDescent="0.15">
      <c r="A82" s="46"/>
      <c r="B82" s="59"/>
      <c r="C82" s="290"/>
      <c r="D82" s="268"/>
      <c r="E82" s="268"/>
      <c r="F82" s="154"/>
      <c r="G82" s="1303"/>
      <c r="H82" s="1303"/>
      <c r="I82" s="1303"/>
      <c r="J82" s="1303"/>
      <c r="K82" s="1303"/>
      <c r="L82" s="1303"/>
      <c r="M82" s="1303"/>
      <c r="N82" s="1303"/>
      <c r="O82" s="1303"/>
      <c r="P82" s="1304"/>
      <c r="Q82" s="61"/>
    </row>
    <row r="83" spans="1:17" ht="18.75" customHeight="1" x14ac:dyDescent="0.15">
      <c r="A83" s="46"/>
      <c r="B83" s="59"/>
      <c r="C83" s="290"/>
      <c r="D83" s="271"/>
      <c r="E83" s="271"/>
      <c r="F83" s="154"/>
      <c r="G83" s="1303"/>
      <c r="H83" s="1303"/>
      <c r="I83" s="1303"/>
      <c r="J83" s="1303"/>
      <c r="K83" s="1303"/>
      <c r="L83" s="1303"/>
      <c r="M83" s="1303"/>
      <c r="N83" s="1303"/>
      <c r="O83" s="1303"/>
      <c r="P83" s="1304"/>
      <c r="Q83" s="61"/>
    </row>
    <row r="84" spans="1:17" ht="18.75" customHeight="1" x14ac:dyDescent="0.15">
      <c r="A84" s="46"/>
      <c r="B84" s="59"/>
      <c r="C84" s="287"/>
      <c r="D84" s="118"/>
      <c r="E84" s="118"/>
      <c r="F84" s="158"/>
      <c r="G84" s="1305"/>
      <c r="H84" s="1305"/>
      <c r="I84" s="1305"/>
      <c r="J84" s="1305"/>
      <c r="K84" s="1305"/>
      <c r="L84" s="1305"/>
      <c r="M84" s="1305"/>
      <c r="N84" s="1305"/>
      <c r="O84" s="1305"/>
      <c r="P84" s="1306"/>
      <c r="Q84" s="61"/>
    </row>
    <row r="85" spans="1:17" ht="18.75" customHeight="1" x14ac:dyDescent="0.15">
      <c r="A85" s="46"/>
      <c r="B85" s="59"/>
      <c r="C85" s="289" t="s">
        <v>598</v>
      </c>
      <c r="D85" s="269"/>
      <c r="E85" s="270"/>
      <c r="F85" s="168"/>
      <c r="G85" s="169"/>
      <c r="H85" s="173" t="s">
        <v>250</v>
      </c>
      <c r="I85" s="1309"/>
      <c r="J85" s="1309"/>
      <c r="K85" s="1309"/>
      <c r="L85" s="1309"/>
      <c r="M85" s="1309"/>
      <c r="N85" s="1309"/>
      <c r="O85" s="1309"/>
      <c r="P85" s="1310"/>
      <c r="Q85" s="61"/>
    </row>
    <row r="86" spans="1:17" ht="8.25" customHeight="1" x14ac:dyDescent="0.15">
      <c r="A86" s="46"/>
      <c r="B86" s="59"/>
      <c r="C86" s="139"/>
      <c r="D86" s="152"/>
      <c r="E86" s="152"/>
      <c r="F86" s="159"/>
      <c r="G86" s="159"/>
      <c r="H86" s="159"/>
      <c r="I86" s="178"/>
      <c r="J86" s="178"/>
      <c r="K86" s="160"/>
      <c r="L86" s="159"/>
      <c r="M86" s="179"/>
      <c r="N86" s="179"/>
      <c r="O86" s="179"/>
      <c r="P86" s="160"/>
      <c r="Q86" s="61"/>
    </row>
    <row r="87" spans="1:17" x14ac:dyDescent="0.15">
      <c r="A87" s="46"/>
      <c r="B87" s="59"/>
      <c r="C87" s="142" t="s">
        <v>464</v>
      </c>
      <c r="D87" s="104"/>
      <c r="E87" s="104"/>
      <c r="F87" s="140"/>
      <c r="G87" s="140"/>
      <c r="H87" s="140"/>
      <c r="I87" s="141"/>
      <c r="J87" s="141"/>
      <c r="K87" s="174"/>
      <c r="L87" s="140"/>
      <c r="M87" s="175"/>
      <c r="N87" s="175"/>
      <c r="O87" s="175"/>
      <c r="P87" s="174"/>
      <c r="Q87" s="61"/>
    </row>
    <row r="88" spans="1:17" x14ac:dyDescent="0.15">
      <c r="A88" s="46"/>
      <c r="B88" s="59"/>
      <c r="C88" s="142" t="s">
        <v>465</v>
      </c>
      <c r="D88" s="122"/>
      <c r="E88" s="122"/>
      <c r="F88" s="109"/>
      <c r="G88" s="109"/>
      <c r="H88" s="109"/>
      <c r="I88" s="143"/>
      <c r="J88" s="143"/>
      <c r="K88" s="176"/>
      <c r="L88" s="109"/>
      <c r="M88" s="177"/>
      <c r="N88" s="177"/>
      <c r="O88" s="177"/>
      <c r="P88" s="176"/>
      <c r="Q88" s="61"/>
    </row>
    <row r="89" spans="1:17" x14ac:dyDescent="0.15">
      <c r="A89" s="46"/>
      <c r="B89" s="59"/>
      <c r="C89" s="142" t="s">
        <v>466</v>
      </c>
      <c r="D89" s="122"/>
      <c r="E89" s="122"/>
      <c r="F89" s="109"/>
      <c r="G89" s="109"/>
      <c r="H89" s="109"/>
      <c r="I89" s="143"/>
      <c r="J89" s="143"/>
      <c r="K89" s="176"/>
      <c r="L89" s="109"/>
      <c r="M89" s="177"/>
      <c r="N89" s="177"/>
      <c r="O89" s="177"/>
      <c r="P89" s="176"/>
      <c r="Q89" s="61"/>
    </row>
    <row r="90" spans="1:17" x14ac:dyDescent="0.15">
      <c r="A90" s="46"/>
      <c r="B90" s="59"/>
      <c r="C90" s="92"/>
      <c r="D90" s="92"/>
      <c r="E90" s="110"/>
      <c r="F90" s="110"/>
      <c r="G90" s="110"/>
      <c r="H90" s="110"/>
      <c r="I90" s="110"/>
      <c r="J90" s="110"/>
      <c r="K90" s="110"/>
      <c r="L90" s="110"/>
      <c r="M90" s="110"/>
      <c r="N90" s="110"/>
      <c r="O90" s="110"/>
      <c r="P90" s="110"/>
      <c r="Q90" s="61"/>
    </row>
    <row r="91" spans="1:17" x14ac:dyDescent="0.15">
      <c r="A91" s="46"/>
      <c r="P91" s="144" t="s">
        <v>658</v>
      </c>
    </row>
    <row r="92" spans="1:17" x14ac:dyDescent="0.15">
      <c r="B92" s="58" t="s">
        <v>468</v>
      </c>
      <c r="D92" s="91"/>
      <c r="E92" s="91"/>
    </row>
    <row r="93" spans="1:17" ht="12" customHeight="1" x14ac:dyDescent="0.15">
      <c r="B93" s="59"/>
      <c r="C93" s="59"/>
      <c r="D93" s="59"/>
      <c r="E93" s="59"/>
      <c r="F93" s="59"/>
      <c r="G93" s="59"/>
      <c r="H93" s="59"/>
      <c r="I93" s="59"/>
      <c r="J93" s="59"/>
      <c r="K93" s="59"/>
      <c r="L93" s="92"/>
      <c r="M93" s="92"/>
      <c r="N93" s="61"/>
      <c r="O93" s="61"/>
      <c r="P93" s="92"/>
      <c r="Q93" s="61"/>
    </row>
    <row r="94" spans="1:17" ht="14.25" x14ac:dyDescent="0.15">
      <c r="B94" s="59"/>
      <c r="C94" s="59"/>
      <c r="D94" s="1288" t="s">
        <v>460</v>
      </c>
      <c r="E94" s="1288"/>
      <c r="F94" s="1288"/>
      <c r="G94" s="1288"/>
      <c r="H94" s="1288"/>
      <c r="I94" s="1288"/>
      <c r="J94" s="1288"/>
      <c r="K94" s="1288"/>
      <c r="L94" s="1288"/>
      <c r="M94" s="1288"/>
      <c r="N94" s="73"/>
      <c r="O94" s="61"/>
      <c r="P94" s="92"/>
      <c r="Q94" s="61"/>
    </row>
    <row r="95" spans="1:17" x14ac:dyDescent="0.15">
      <c r="B95" s="150" t="s">
        <v>461</v>
      </c>
      <c r="C95" s="59"/>
      <c r="D95" s="59"/>
      <c r="E95" s="59"/>
      <c r="F95" s="59"/>
      <c r="G95" s="59"/>
      <c r="H95" s="59"/>
      <c r="I95" s="59"/>
      <c r="J95" s="59"/>
      <c r="K95" s="59"/>
      <c r="L95" s="59"/>
      <c r="M95" s="59"/>
      <c r="N95" s="61"/>
      <c r="O95" s="61"/>
      <c r="P95" s="61"/>
      <c r="Q95" s="61"/>
    </row>
    <row r="96" spans="1:17" ht="18.75" customHeight="1" x14ac:dyDescent="0.15">
      <c r="B96" s="59"/>
      <c r="C96" s="306" t="s">
        <v>583</v>
      </c>
      <c r="D96" s="117"/>
      <c r="E96" s="285"/>
      <c r="F96" s="153"/>
      <c r="G96" s="1278"/>
      <c r="H96" s="1278"/>
      <c r="I96" s="1278"/>
      <c r="J96" s="1279"/>
      <c r="K96" s="1279"/>
      <c r="L96" s="1279"/>
      <c r="M96" s="1279"/>
      <c r="N96" s="1280"/>
      <c r="O96" s="1280"/>
      <c r="P96" s="1281"/>
      <c r="Q96" s="61"/>
    </row>
    <row r="97" spans="1:17" ht="22.5" customHeight="1" x14ac:dyDescent="0.15">
      <c r="B97" s="59"/>
      <c r="C97" s="286" t="s">
        <v>584</v>
      </c>
      <c r="D97" s="271"/>
      <c r="E97" s="272"/>
      <c r="F97" s="154"/>
      <c r="G97" s="1311" t="str">
        <f>IF(基本!F16="","",基本!F16)</f>
        <v/>
      </c>
      <c r="H97" s="1311"/>
      <c r="I97" s="1311"/>
      <c r="J97" s="1311"/>
      <c r="K97" s="1311"/>
      <c r="L97" s="1311"/>
      <c r="M97" s="1311"/>
      <c r="N97" s="1311"/>
      <c r="O97" s="1311"/>
      <c r="P97" s="1312"/>
      <c r="Q97" s="61"/>
    </row>
    <row r="98" spans="1:17" ht="22.5" customHeight="1" x14ac:dyDescent="0.15">
      <c r="B98" s="59"/>
      <c r="C98" s="287" t="s">
        <v>585</v>
      </c>
      <c r="D98" s="118"/>
      <c r="E98" s="288"/>
      <c r="F98" s="158"/>
      <c r="G98" s="1282"/>
      <c r="H98" s="1282"/>
      <c r="I98" s="1282"/>
      <c r="J98" s="1283"/>
      <c r="K98" s="1283"/>
      <c r="L98" s="1283"/>
      <c r="M98" s="1283"/>
      <c r="N98" s="1284"/>
      <c r="O98" s="1284"/>
      <c r="P98" s="1285"/>
      <c r="Q98" s="61"/>
    </row>
    <row r="99" spans="1:17" ht="18.75" customHeight="1" x14ac:dyDescent="0.15">
      <c r="B99" s="59"/>
      <c r="C99" s="306" t="s">
        <v>587</v>
      </c>
      <c r="D99" s="117"/>
      <c r="E99" s="285"/>
      <c r="F99" s="153"/>
      <c r="G99" s="1315"/>
      <c r="H99" s="1315"/>
      <c r="I99" s="1315"/>
      <c r="J99" s="1316"/>
      <c r="K99" s="1316"/>
      <c r="L99" s="1316"/>
      <c r="M99" s="1316"/>
      <c r="N99" s="1317"/>
      <c r="O99" s="1317"/>
      <c r="P99" s="1318"/>
      <c r="Q99" s="61"/>
    </row>
    <row r="100" spans="1:17" ht="22.5" customHeight="1" x14ac:dyDescent="0.15">
      <c r="B100" s="59"/>
      <c r="C100" s="287" t="s">
        <v>586</v>
      </c>
      <c r="D100" s="118"/>
      <c r="E100" s="288"/>
      <c r="F100" s="158"/>
      <c r="G100" s="1319" t="str">
        <f>IF(基本!K17="","",基本!G17&amp;"　　"&amp;基本!K17)</f>
        <v/>
      </c>
      <c r="H100" s="1319"/>
      <c r="I100" s="1319"/>
      <c r="J100" s="1319"/>
      <c r="K100" s="1319"/>
      <c r="L100" s="1319"/>
      <c r="M100" s="1319"/>
      <c r="N100" s="1319"/>
      <c r="O100" s="1319"/>
      <c r="P100" s="1320"/>
      <c r="Q100" s="61"/>
    </row>
    <row r="101" spans="1:17" ht="18.75" customHeight="1" x14ac:dyDescent="0.15">
      <c r="B101" s="59"/>
      <c r="C101" s="284" t="s">
        <v>588</v>
      </c>
      <c r="D101" s="117"/>
      <c r="E101" s="285"/>
      <c r="F101" s="153"/>
      <c r="G101" s="159"/>
      <c r="H101" s="152"/>
      <c r="I101" s="1321" t="str">
        <f>IF(基本!F157="","",基本!F227)</f>
        <v/>
      </c>
      <c r="J101" s="1321"/>
      <c r="K101" s="1321"/>
      <c r="L101" s="1321"/>
      <c r="M101" s="1321"/>
      <c r="N101" s="160"/>
      <c r="O101" s="161"/>
      <c r="P101" s="162"/>
      <c r="Q101" s="61"/>
    </row>
    <row r="102" spans="1:17" ht="18.75" customHeight="1" x14ac:dyDescent="0.15">
      <c r="B102" s="59"/>
      <c r="C102" s="284" t="s">
        <v>593</v>
      </c>
      <c r="D102" s="293"/>
      <c r="E102" s="296"/>
      <c r="F102" s="1323" t="s">
        <v>49</v>
      </c>
      <c r="G102" s="1323"/>
      <c r="H102" s="1323"/>
      <c r="I102" s="1323"/>
      <c r="J102" s="1323"/>
      <c r="K102" s="164" t="str">
        <f>IF(基本!I158="","",基本!I158)</f>
        <v/>
      </c>
      <c r="L102" s="1313" t="str">
        <f>IF(基本!K158="","",基本!K158)</f>
        <v/>
      </c>
      <c r="M102" s="1313"/>
      <c r="N102" s="1313"/>
      <c r="O102" s="1313"/>
      <c r="P102" s="1324"/>
      <c r="Q102" s="61"/>
    </row>
    <row r="103" spans="1:17" ht="18.75" customHeight="1" x14ac:dyDescent="0.15">
      <c r="B103" s="59"/>
      <c r="C103" s="287" t="s">
        <v>594</v>
      </c>
      <c r="D103" s="298"/>
      <c r="E103" s="300"/>
      <c r="F103" s="1325" t="s">
        <v>50</v>
      </c>
      <c r="G103" s="1325"/>
      <c r="H103" s="1325"/>
      <c r="I103" s="1325"/>
      <c r="J103" s="1325"/>
      <c r="K103" s="164" t="str">
        <f>IF(基本!I159="","",基本!I159)</f>
        <v/>
      </c>
      <c r="L103" s="1313" t="str">
        <f>IF(基本!K159="","",基本!K159)</f>
        <v/>
      </c>
      <c r="M103" s="1313"/>
      <c r="N103" s="1313"/>
      <c r="O103" s="1313"/>
      <c r="P103" s="1324"/>
      <c r="Q103" s="61"/>
    </row>
    <row r="104" spans="1:17" ht="18.75" customHeight="1" x14ac:dyDescent="0.15">
      <c r="A104" s="46"/>
      <c r="B104" s="59"/>
      <c r="C104" s="289" t="s">
        <v>589</v>
      </c>
      <c r="D104" s="269"/>
      <c r="E104" s="270"/>
      <c r="F104" s="158"/>
      <c r="G104" s="165"/>
      <c r="H104" s="165"/>
      <c r="I104" s="1111" t="str">
        <f>IF(基本!F160="","",基本!F160)</f>
        <v/>
      </c>
      <c r="J104" s="1111"/>
      <c r="K104" s="1111"/>
      <c r="L104" s="1111"/>
      <c r="M104" s="166" t="s">
        <v>632</v>
      </c>
      <c r="N104" s="165"/>
      <c r="O104" s="165"/>
      <c r="P104" s="167"/>
      <c r="Q104" s="61"/>
    </row>
    <row r="105" spans="1:17" ht="18.75" customHeight="1" x14ac:dyDescent="0.15">
      <c r="A105" s="46"/>
      <c r="B105" s="59"/>
      <c r="C105" s="289" t="s">
        <v>590</v>
      </c>
      <c r="D105" s="269"/>
      <c r="E105" s="270"/>
      <c r="F105" s="168"/>
      <c r="G105" s="169"/>
      <c r="H105" s="169"/>
      <c r="I105" s="1111" t="str">
        <f>IF(基本!F161="","",基本!F161)</f>
        <v/>
      </c>
      <c r="J105" s="1111"/>
      <c r="K105" s="1111"/>
      <c r="L105" s="1111"/>
      <c r="M105" s="95" t="s">
        <v>17</v>
      </c>
      <c r="N105" s="169"/>
      <c r="O105" s="169"/>
      <c r="P105" s="138"/>
      <c r="Q105" s="61"/>
    </row>
    <row r="106" spans="1:17" ht="18.75" customHeight="1" x14ac:dyDescent="0.15">
      <c r="A106" s="46"/>
      <c r="B106" s="59"/>
      <c r="C106" s="289" t="s">
        <v>595</v>
      </c>
      <c r="D106" s="269"/>
      <c r="E106" s="270"/>
      <c r="F106" s="168"/>
      <c r="G106" s="169"/>
      <c r="H106" s="1111" t="str">
        <f>IF(基本!F162="","",基本!F162)</f>
        <v/>
      </c>
      <c r="I106" s="1111"/>
      <c r="J106" s="1111"/>
      <c r="K106" s="95" t="s">
        <v>57</v>
      </c>
      <c r="L106" s="1326" t="str">
        <f>IF(基本!I162="","",基本!I162)</f>
        <v/>
      </c>
      <c r="M106" s="1326"/>
      <c r="N106" s="1326"/>
      <c r="O106" s="170" t="s">
        <v>632</v>
      </c>
      <c r="P106" s="138"/>
      <c r="Q106" s="61"/>
    </row>
    <row r="107" spans="1:17" ht="18.75" customHeight="1" x14ac:dyDescent="0.15">
      <c r="A107" s="46"/>
      <c r="B107" s="59"/>
      <c r="C107" s="289" t="s">
        <v>591</v>
      </c>
      <c r="D107" s="269"/>
      <c r="E107" s="270"/>
      <c r="F107" s="168"/>
      <c r="G107" s="169"/>
      <c r="H107" s="171"/>
      <c r="I107" s="1313" t="str">
        <f>IF(基本!F163="","",基本!F163)</f>
        <v/>
      </c>
      <c r="J107" s="1313"/>
      <c r="K107" s="1313"/>
      <c r="L107" s="1313"/>
      <c r="M107" s="1322" t="s">
        <v>17</v>
      </c>
      <c r="N107" s="1322"/>
      <c r="O107" s="1322"/>
      <c r="P107" s="172"/>
      <c r="Q107" s="61"/>
    </row>
    <row r="108" spans="1:17" ht="18.75" customHeight="1" x14ac:dyDescent="0.15">
      <c r="A108" s="46"/>
      <c r="B108" s="59"/>
      <c r="C108" s="289" t="s">
        <v>592</v>
      </c>
      <c r="D108" s="269"/>
      <c r="E108" s="270"/>
      <c r="F108" s="153"/>
      <c r="G108" s="159"/>
      <c r="H108" s="171"/>
      <c r="I108" s="1313" t="str">
        <f>IF(基本!F164="","",基本!F164)</f>
        <v/>
      </c>
      <c r="J108" s="1313"/>
      <c r="K108" s="1313"/>
      <c r="L108" s="1313"/>
      <c r="M108" s="1314" t="s">
        <v>17</v>
      </c>
      <c r="N108" s="1314"/>
      <c r="O108" s="1314"/>
      <c r="P108" s="138"/>
      <c r="Q108" s="61"/>
    </row>
    <row r="109" spans="1:17" ht="18.75" customHeight="1" x14ac:dyDescent="0.15">
      <c r="A109" s="46"/>
      <c r="B109" s="59"/>
      <c r="C109" s="116"/>
      <c r="D109" s="117"/>
      <c r="E109" s="285"/>
      <c r="F109" s="153"/>
      <c r="G109" s="1301" t="s">
        <v>181</v>
      </c>
      <c r="H109" s="1301"/>
      <c r="I109" s="1301"/>
      <c r="J109" s="1301"/>
      <c r="K109" s="1301"/>
      <c r="L109" s="1301"/>
      <c r="M109" s="1301"/>
      <c r="N109" s="1301"/>
      <c r="O109" s="1301"/>
      <c r="P109" s="1302"/>
      <c r="Q109" s="61"/>
    </row>
    <row r="110" spans="1:17" ht="21" customHeight="1" x14ac:dyDescent="0.15">
      <c r="A110" s="46"/>
      <c r="B110" s="59"/>
      <c r="C110" s="290"/>
      <c r="D110" s="271"/>
      <c r="E110" s="272"/>
      <c r="F110" s="154"/>
      <c r="G110" s="1303"/>
      <c r="H110" s="1303"/>
      <c r="I110" s="1303"/>
      <c r="J110" s="1303"/>
      <c r="K110" s="1303"/>
      <c r="L110" s="1303"/>
      <c r="M110" s="1303"/>
      <c r="N110" s="1303"/>
      <c r="O110" s="1303"/>
      <c r="P110" s="1304"/>
      <c r="Q110" s="61"/>
    </row>
    <row r="111" spans="1:17" ht="21" customHeight="1" x14ac:dyDescent="0.15">
      <c r="A111" s="46"/>
      <c r="B111" s="59"/>
      <c r="C111" s="286" t="s">
        <v>596</v>
      </c>
      <c r="D111" s="271"/>
      <c r="E111" s="272"/>
      <c r="F111" s="154"/>
      <c r="G111" s="1303"/>
      <c r="H111" s="1303"/>
      <c r="I111" s="1303"/>
      <c r="J111" s="1303"/>
      <c r="K111" s="1303"/>
      <c r="L111" s="1303"/>
      <c r="M111" s="1303"/>
      <c r="N111" s="1303"/>
      <c r="O111" s="1303"/>
      <c r="P111" s="1304"/>
      <c r="Q111" s="61"/>
    </row>
    <row r="112" spans="1:17" ht="21" customHeight="1" x14ac:dyDescent="0.15">
      <c r="A112" s="46"/>
      <c r="B112" s="59"/>
      <c r="C112" s="290"/>
      <c r="D112" s="271"/>
      <c r="E112" s="272"/>
      <c r="F112" s="154"/>
      <c r="G112" s="1303"/>
      <c r="H112" s="1303"/>
      <c r="I112" s="1303"/>
      <c r="J112" s="1303"/>
      <c r="K112" s="1303"/>
      <c r="L112" s="1303"/>
      <c r="M112" s="1303"/>
      <c r="N112" s="1303"/>
      <c r="O112" s="1303"/>
      <c r="P112" s="1304"/>
      <c r="Q112" s="61"/>
    </row>
    <row r="113" spans="1:17" ht="21" customHeight="1" x14ac:dyDescent="0.15">
      <c r="A113" s="46"/>
      <c r="B113" s="59"/>
      <c r="C113" s="290"/>
      <c r="D113" s="271"/>
      <c r="E113" s="272"/>
      <c r="F113" s="154"/>
      <c r="G113" s="1303"/>
      <c r="H113" s="1303"/>
      <c r="I113" s="1303"/>
      <c r="J113" s="1303"/>
      <c r="K113" s="1303"/>
      <c r="L113" s="1303"/>
      <c r="M113" s="1303"/>
      <c r="N113" s="1303"/>
      <c r="O113" s="1303"/>
      <c r="P113" s="1304"/>
      <c r="Q113" s="61"/>
    </row>
    <row r="114" spans="1:17" ht="21" customHeight="1" x14ac:dyDescent="0.15">
      <c r="A114" s="46"/>
      <c r="B114" s="59"/>
      <c r="C114" s="290"/>
      <c r="D114" s="271"/>
      <c r="E114" s="272"/>
      <c r="F114" s="154"/>
      <c r="G114" s="1303"/>
      <c r="H114" s="1303"/>
      <c r="I114" s="1303"/>
      <c r="J114" s="1303"/>
      <c r="K114" s="1303"/>
      <c r="L114" s="1303"/>
      <c r="M114" s="1303"/>
      <c r="N114" s="1303"/>
      <c r="O114" s="1303"/>
      <c r="P114" s="1304"/>
      <c r="Q114" s="61"/>
    </row>
    <row r="115" spans="1:17" ht="21" customHeight="1" x14ac:dyDescent="0.15">
      <c r="A115" s="46"/>
      <c r="B115" s="59"/>
      <c r="C115" s="286"/>
      <c r="D115" s="271"/>
      <c r="E115" s="272"/>
      <c r="F115" s="154"/>
      <c r="G115" s="1303"/>
      <c r="H115" s="1303"/>
      <c r="I115" s="1303"/>
      <c r="J115" s="1303"/>
      <c r="K115" s="1303"/>
      <c r="L115" s="1303"/>
      <c r="M115" s="1303"/>
      <c r="N115" s="1303"/>
      <c r="O115" s="1303"/>
      <c r="P115" s="1304"/>
      <c r="Q115" s="61"/>
    </row>
    <row r="116" spans="1:17" ht="21" customHeight="1" x14ac:dyDescent="0.15">
      <c r="A116" s="46"/>
      <c r="B116" s="59"/>
      <c r="C116" s="290"/>
      <c r="D116" s="271"/>
      <c r="E116" s="272"/>
      <c r="F116" s="154"/>
      <c r="G116" s="1303"/>
      <c r="H116" s="1303"/>
      <c r="I116" s="1303"/>
      <c r="J116" s="1303"/>
      <c r="K116" s="1303"/>
      <c r="L116" s="1303"/>
      <c r="M116" s="1303"/>
      <c r="N116" s="1303"/>
      <c r="O116" s="1303"/>
      <c r="P116" s="1304"/>
      <c r="Q116" s="61"/>
    </row>
    <row r="117" spans="1:17" ht="21" customHeight="1" x14ac:dyDescent="0.15">
      <c r="A117" s="46"/>
      <c r="B117" s="59"/>
      <c r="C117" s="286"/>
      <c r="D117" s="58"/>
      <c r="E117" s="271"/>
      <c r="F117" s="154"/>
      <c r="G117" s="1303"/>
      <c r="H117" s="1303"/>
      <c r="I117" s="1303"/>
      <c r="J117" s="1303"/>
      <c r="K117" s="1303"/>
      <c r="L117" s="1303"/>
      <c r="M117" s="1303"/>
      <c r="N117" s="1303"/>
      <c r="O117" s="1303"/>
      <c r="P117" s="1304"/>
      <c r="Q117" s="61"/>
    </row>
    <row r="118" spans="1:17" ht="21" customHeight="1" x14ac:dyDescent="0.15">
      <c r="A118" s="46"/>
      <c r="B118" s="59"/>
      <c r="C118" s="287"/>
      <c r="D118" s="118"/>
      <c r="E118" s="118"/>
      <c r="F118" s="158"/>
      <c r="G118" s="1305"/>
      <c r="H118" s="1305"/>
      <c r="I118" s="1305"/>
      <c r="J118" s="1305"/>
      <c r="K118" s="1305"/>
      <c r="L118" s="1305"/>
      <c r="M118" s="1305"/>
      <c r="N118" s="1305"/>
      <c r="O118" s="1305"/>
      <c r="P118" s="1306"/>
      <c r="Q118" s="61"/>
    </row>
    <row r="119" spans="1:17" ht="18.75" customHeight="1" x14ac:dyDescent="0.15">
      <c r="A119" s="46"/>
      <c r="B119" s="59"/>
      <c r="C119" s="116"/>
      <c r="D119" s="117"/>
      <c r="E119" s="285"/>
      <c r="F119" s="153"/>
      <c r="G119" s="1307" t="s">
        <v>175</v>
      </c>
      <c r="H119" s="1307"/>
      <c r="I119" s="1307"/>
      <c r="J119" s="1307"/>
      <c r="K119" s="1307"/>
      <c r="L119" s="1307"/>
      <c r="M119" s="1307"/>
      <c r="N119" s="1307"/>
      <c r="O119" s="1307"/>
      <c r="P119" s="1308"/>
      <c r="Q119" s="61"/>
    </row>
    <row r="120" spans="1:17" ht="18.75" customHeight="1" x14ac:dyDescent="0.15">
      <c r="A120" s="46"/>
      <c r="B120" s="59"/>
      <c r="C120" s="290"/>
      <c r="D120" s="271"/>
      <c r="E120" s="272"/>
      <c r="F120" s="154"/>
      <c r="G120" s="1303"/>
      <c r="H120" s="1303"/>
      <c r="I120" s="1303"/>
      <c r="J120" s="1303"/>
      <c r="K120" s="1303"/>
      <c r="L120" s="1303"/>
      <c r="M120" s="1303"/>
      <c r="N120" s="1303"/>
      <c r="O120" s="1303"/>
      <c r="P120" s="1304"/>
      <c r="Q120" s="61"/>
    </row>
    <row r="121" spans="1:17" ht="18.75" customHeight="1" x14ac:dyDescent="0.15">
      <c r="A121" s="46"/>
      <c r="B121" s="59"/>
      <c r="C121" s="286" t="s">
        <v>597</v>
      </c>
      <c r="D121" s="130"/>
      <c r="E121" s="271"/>
      <c r="F121" s="154"/>
      <c r="G121" s="1303"/>
      <c r="H121" s="1303"/>
      <c r="I121" s="1303"/>
      <c r="J121" s="1303"/>
      <c r="K121" s="1303"/>
      <c r="L121" s="1303"/>
      <c r="M121" s="1303"/>
      <c r="N121" s="1303"/>
      <c r="O121" s="1303"/>
      <c r="P121" s="1304"/>
      <c r="Q121" s="61"/>
    </row>
    <row r="122" spans="1:17" ht="18.75" customHeight="1" x14ac:dyDescent="0.15">
      <c r="A122" s="46"/>
      <c r="B122" s="59"/>
      <c r="C122" s="290"/>
      <c r="D122" s="271"/>
      <c r="E122" s="271"/>
      <c r="F122" s="154"/>
      <c r="G122" s="1303"/>
      <c r="H122" s="1303"/>
      <c r="I122" s="1303"/>
      <c r="J122" s="1303"/>
      <c r="K122" s="1303"/>
      <c r="L122" s="1303"/>
      <c r="M122" s="1303"/>
      <c r="N122" s="1303"/>
      <c r="O122" s="1303"/>
      <c r="P122" s="1304"/>
      <c r="Q122" s="61"/>
    </row>
    <row r="123" spans="1:17" ht="18.75" customHeight="1" x14ac:dyDescent="0.15">
      <c r="A123" s="46"/>
      <c r="B123" s="59"/>
      <c r="C123" s="290"/>
      <c r="D123" s="271"/>
      <c r="E123" s="271"/>
      <c r="F123" s="154"/>
      <c r="G123" s="1303"/>
      <c r="H123" s="1303"/>
      <c r="I123" s="1303"/>
      <c r="J123" s="1303"/>
      <c r="K123" s="1303"/>
      <c r="L123" s="1303"/>
      <c r="M123" s="1303"/>
      <c r="N123" s="1303"/>
      <c r="O123" s="1303"/>
      <c r="P123" s="1304"/>
      <c r="Q123" s="61"/>
    </row>
    <row r="124" spans="1:17" ht="18.75" customHeight="1" x14ac:dyDescent="0.15">
      <c r="A124" s="46"/>
      <c r="B124" s="59"/>
      <c r="C124" s="290"/>
      <c r="D124" s="271"/>
      <c r="E124" s="271"/>
      <c r="F124" s="154"/>
      <c r="G124" s="1303"/>
      <c r="H124" s="1303"/>
      <c r="I124" s="1303"/>
      <c r="J124" s="1303"/>
      <c r="K124" s="1303"/>
      <c r="L124" s="1303"/>
      <c r="M124" s="1303"/>
      <c r="N124" s="1303"/>
      <c r="O124" s="1303"/>
      <c r="P124" s="1304"/>
      <c r="Q124" s="61"/>
    </row>
    <row r="125" spans="1:17" ht="18.75" customHeight="1" x14ac:dyDescent="0.15">
      <c r="A125" s="46"/>
      <c r="B125" s="59"/>
      <c r="C125" s="290"/>
      <c r="D125" s="271"/>
      <c r="E125" s="271"/>
      <c r="F125" s="154"/>
      <c r="G125" s="1303"/>
      <c r="H125" s="1303"/>
      <c r="I125" s="1303"/>
      <c r="J125" s="1303"/>
      <c r="K125" s="1303"/>
      <c r="L125" s="1303"/>
      <c r="M125" s="1303"/>
      <c r="N125" s="1303"/>
      <c r="O125" s="1303"/>
      <c r="P125" s="1304"/>
      <c r="Q125" s="61"/>
    </row>
    <row r="126" spans="1:17" ht="18.75" customHeight="1" x14ac:dyDescent="0.15">
      <c r="A126" s="46"/>
      <c r="B126" s="59"/>
      <c r="C126" s="290"/>
      <c r="D126" s="268"/>
      <c r="E126" s="268"/>
      <c r="F126" s="154"/>
      <c r="G126" s="1303"/>
      <c r="H126" s="1303"/>
      <c r="I126" s="1303"/>
      <c r="J126" s="1303"/>
      <c r="K126" s="1303"/>
      <c r="L126" s="1303"/>
      <c r="M126" s="1303"/>
      <c r="N126" s="1303"/>
      <c r="O126" s="1303"/>
      <c r="P126" s="1304"/>
      <c r="Q126" s="61"/>
    </row>
    <row r="127" spans="1:17" ht="18.75" customHeight="1" x14ac:dyDescent="0.15">
      <c r="A127" s="46"/>
      <c r="B127" s="59"/>
      <c r="C127" s="290"/>
      <c r="D127" s="268"/>
      <c r="E127" s="268"/>
      <c r="F127" s="154"/>
      <c r="G127" s="1303"/>
      <c r="H127" s="1303"/>
      <c r="I127" s="1303"/>
      <c r="J127" s="1303"/>
      <c r="K127" s="1303"/>
      <c r="L127" s="1303"/>
      <c r="M127" s="1303"/>
      <c r="N127" s="1303"/>
      <c r="O127" s="1303"/>
      <c r="P127" s="1304"/>
      <c r="Q127" s="61"/>
    </row>
    <row r="128" spans="1:17" ht="18.75" customHeight="1" x14ac:dyDescent="0.15">
      <c r="A128" s="46"/>
      <c r="B128" s="59"/>
      <c r="C128" s="290"/>
      <c r="D128" s="271"/>
      <c r="E128" s="271"/>
      <c r="F128" s="154"/>
      <c r="G128" s="1303"/>
      <c r="H128" s="1303"/>
      <c r="I128" s="1303"/>
      <c r="J128" s="1303"/>
      <c r="K128" s="1303"/>
      <c r="L128" s="1303"/>
      <c r="M128" s="1303"/>
      <c r="N128" s="1303"/>
      <c r="O128" s="1303"/>
      <c r="P128" s="1304"/>
      <c r="Q128" s="61"/>
    </row>
    <row r="129" spans="1:17" ht="18.75" customHeight="1" x14ac:dyDescent="0.15">
      <c r="A129" s="46"/>
      <c r="B129" s="59"/>
      <c r="C129" s="287"/>
      <c r="D129" s="118"/>
      <c r="E129" s="118"/>
      <c r="F129" s="158"/>
      <c r="G129" s="1305"/>
      <c r="H129" s="1305"/>
      <c r="I129" s="1305"/>
      <c r="J129" s="1305"/>
      <c r="K129" s="1305"/>
      <c r="L129" s="1305"/>
      <c r="M129" s="1305"/>
      <c r="N129" s="1305"/>
      <c r="O129" s="1305"/>
      <c r="P129" s="1306"/>
      <c r="Q129" s="61"/>
    </row>
    <row r="130" spans="1:17" ht="18.75" customHeight="1" x14ac:dyDescent="0.15">
      <c r="A130" s="46"/>
      <c r="B130" s="59"/>
      <c r="C130" s="289" t="s">
        <v>598</v>
      </c>
      <c r="D130" s="269"/>
      <c r="E130" s="270"/>
      <c r="F130" s="168"/>
      <c r="G130" s="169"/>
      <c r="H130" s="173" t="s">
        <v>250</v>
      </c>
      <c r="I130" s="1309"/>
      <c r="J130" s="1309"/>
      <c r="K130" s="1309"/>
      <c r="L130" s="1309"/>
      <c r="M130" s="1309"/>
      <c r="N130" s="1309"/>
      <c r="O130" s="1309"/>
      <c r="P130" s="1310"/>
      <c r="Q130" s="61"/>
    </row>
    <row r="131" spans="1:17" ht="10.5" customHeight="1" x14ac:dyDescent="0.15">
      <c r="A131" s="46"/>
      <c r="B131" s="59"/>
      <c r="C131" s="139"/>
      <c r="D131" s="152"/>
      <c r="E131" s="152"/>
      <c r="F131" s="159"/>
      <c r="G131" s="159"/>
      <c r="H131" s="159"/>
      <c r="I131" s="178"/>
      <c r="J131" s="178"/>
      <c r="K131" s="160"/>
      <c r="L131" s="159"/>
      <c r="M131" s="179"/>
      <c r="N131" s="179"/>
      <c r="O131" s="179"/>
      <c r="P131" s="160"/>
      <c r="Q131" s="61"/>
    </row>
    <row r="132" spans="1:17" x14ac:dyDescent="0.15">
      <c r="A132" s="46"/>
      <c r="B132" s="59"/>
      <c r="C132" s="142" t="s">
        <v>464</v>
      </c>
      <c r="D132" s="104"/>
      <c r="E132" s="104"/>
      <c r="F132" s="140"/>
      <c r="G132" s="140"/>
      <c r="H132" s="140"/>
      <c r="I132" s="141"/>
      <c r="J132" s="141"/>
      <c r="K132" s="174"/>
      <c r="L132" s="140"/>
      <c r="M132" s="175"/>
      <c r="N132" s="175"/>
      <c r="O132" s="175"/>
      <c r="P132" s="174"/>
      <c r="Q132" s="61"/>
    </row>
    <row r="133" spans="1:17" x14ac:dyDescent="0.15">
      <c r="A133" s="46"/>
      <c r="B133" s="59"/>
      <c r="C133" s="142" t="s">
        <v>465</v>
      </c>
      <c r="D133" s="122"/>
      <c r="E133" s="122"/>
      <c r="F133" s="109"/>
      <c r="G133" s="109"/>
      <c r="H133" s="109"/>
      <c r="I133" s="143"/>
      <c r="J133" s="143"/>
      <c r="K133" s="176"/>
      <c r="L133" s="109"/>
      <c r="M133" s="177"/>
      <c r="N133" s="177"/>
      <c r="O133" s="177"/>
      <c r="P133" s="176"/>
      <c r="Q133" s="61"/>
    </row>
    <row r="134" spans="1:17" x14ac:dyDescent="0.15">
      <c r="A134" s="46"/>
      <c r="B134" s="59"/>
      <c r="C134" s="142" t="s">
        <v>466</v>
      </c>
      <c r="D134" s="122"/>
      <c r="E134" s="122"/>
      <c r="F134" s="109"/>
      <c r="G134" s="109"/>
      <c r="H134" s="109"/>
      <c r="I134" s="143"/>
      <c r="J134" s="143"/>
      <c r="K134" s="176"/>
      <c r="L134" s="109"/>
      <c r="M134" s="177"/>
      <c r="N134" s="177"/>
      <c r="O134" s="177"/>
      <c r="P134" s="176"/>
      <c r="Q134" s="61"/>
    </row>
    <row r="135" spans="1:17" x14ac:dyDescent="0.15">
      <c r="A135" s="46"/>
      <c r="B135" s="59"/>
      <c r="C135" s="92"/>
      <c r="D135" s="92"/>
      <c r="E135" s="110"/>
      <c r="F135" s="110"/>
      <c r="G135" s="110"/>
      <c r="H135" s="110"/>
      <c r="I135" s="110"/>
      <c r="J135" s="110"/>
      <c r="K135" s="110"/>
      <c r="L135" s="110"/>
      <c r="M135" s="110"/>
      <c r="N135" s="110"/>
      <c r="O135" s="110"/>
      <c r="P135" s="110"/>
      <c r="Q135" s="61"/>
    </row>
    <row r="136" spans="1:17" x14ac:dyDescent="0.15">
      <c r="A136" s="46"/>
      <c r="P136" s="144" t="s">
        <v>658</v>
      </c>
    </row>
  </sheetData>
  <sheetProtection algorithmName="SHA-512" hashValue="UV8GVh0HEfOdIqrf0eG9i3TOWtzVJaxVYrfeOOqDOxbnvwdNnnFw8jaZAz/0eiWNfSf51zFjBESa6pHsovEOPQ==" saltValue="as3UoQoQVAE3aWflMS2mLg==" spinCount="100000" sheet="1" objects="1" scenarios="1"/>
  <mergeCells count="72">
    <mergeCell ref="G99:P99"/>
    <mergeCell ref="G100:P100"/>
    <mergeCell ref="I101:M101"/>
    <mergeCell ref="I107:L107"/>
    <mergeCell ref="M107:O107"/>
    <mergeCell ref="F102:J102"/>
    <mergeCell ref="L102:P102"/>
    <mergeCell ref="F103:J103"/>
    <mergeCell ref="L103:P103"/>
    <mergeCell ref="H106:J106"/>
    <mergeCell ref="L106:N106"/>
    <mergeCell ref="I104:L104"/>
    <mergeCell ref="I105:L105"/>
    <mergeCell ref="I130:P130"/>
    <mergeCell ref="I108:L108"/>
    <mergeCell ref="M108:O108"/>
    <mergeCell ref="G109:P109"/>
    <mergeCell ref="G110:P118"/>
    <mergeCell ref="G119:P119"/>
    <mergeCell ref="G120:P129"/>
    <mergeCell ref="G98:P98"/>
    <mergeCell ref="I63:L63"/>
    <mergeCell ref="M63:O63"/>
    <mergeCell ref="G64:P64"/>
    <mergeCell ref="G65:P73"/>
    <mergeCell ref="G74:P74"/>
    <mergeCell ref="G75:P84"/>
    <mergeCell ref="I85:P85"/>
    <mergeCell ref="D94:M94"/>
    <mergeCell ref="G96:P96"/>
    <mergeCell ref="G97:P97"/>
    <mergeCell ref="I60:L60"/>
    <mergeCell ref="H61:J61"/>
    <mergeCell ref="L61:N61"/>
    <mergeCell ref="I62:L62"/>
    <mergeCell ref="M62:O62"/>
    <mergeCell ref="D49:M49"/>
    <mergeCell ref="I40:P40"/>
    <mergeCell ref="I14:L14"/>
    <mergeCell ref="G30:P39"/>
    <mergeCell ref="G20:P28"/>
    <mergeCell ref="I15:L15"/>
    <mergeCell ref="H16:J16"/>
    <mergeCell ref="G19:P19"/>
    <mergeCell ref="G29:P29"/>
    <mergeCell ref="I59:L59"/>
    <mergeCell ref="G51:P51"/>
    <mergeCell ref="G52:P52"/>
    <mergeCell ref="G53:P53"/>
    <mergeCell ref="G54:P54"/>
    <mergeCell ref="G55:P55"/>
    <mergeCell ref="I56:M56"/>
    <mergeCell ref="F57:J57"/>
    <mergeCell ref="L57:P57"/>
    <mergeCell ref="F58:J58"/>
    <mergeCell ref="L58:P58"/>
    <mergeCell ref="D4:M4"/>
    <mergeCell ref="I18:L18"/>
    <mergeCell ref="G6:P6"/>
    <mergeCell ref="G7:P7"/>
    <mergeCell ref="G8:P8"/>
    <mergeCell ref="I17:L17"/>
    <mergeCell ref="G9:P9"/>
    <mergeCell ref="L12:P12"/>
    <mergeCell ref="G10:P10"/>
    <mergeCell ref="M17:O17"/>
    <mergeCell ref="M18:O18"/>
    <mergeCell ref="F13:J13"/>
    <mergeCell ref="F12:J12"/>
    <mergeCell ref="I11:M11"/>
    <mergeCell ref="L13:P13"/>
    <mergeCell ref="L16:N16"/>
  </mergeCells>
  <phoneticPr fontId="1"/>
  <pageMargins left="0.98425196850393704" right="0.39370078740157483" top="0.78740157480314965" bottom="0.59055118110236227" header="0.31496062992125984" footer="0.31496062992125984"/>
  <pageSetup paperSize="9" scale="95" orientation="portrait" blackAndWhite="1" r:id="rId1"/>
  <rowBreaks count="2" manualBreakCount="2">
    <brk id="46" max="16" man="1"/>
    <brk id="91" max="1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5"/>
  <sheetViews>
    <sheetView showGridLines="0" view="pageBreakPreview" zoomScaleNormal="100" zoomScaleSheetLayoutView="100" workbookViewId="0">
      <selection activeCell="H29" sqref="H29"/>
    </sheetView>
  </sheetViews>
  <sheetFormatPr defaultColWidth="9" defaultRowHeight="13.5" x14ac:dyDescent="0.15"/>
  <cols>
    <col min="1" max="1" width="1.75" style="45" customWidth="1"/>
    <col min="2" max="2" width="1" style="45" customWidth="1"/>
    <col min="3" max="3" width="2.875" style="45" customWidth="1"/>
    <col min="4" max="4" width="15.125" style="45" customWidth="1"/>
    <col min="5" max="5" width="7.5" style="45" customWidth="1"/>
    <col min="6" max="6" width="6.25" style="45" customWidth="1"/>
    <col min="7" max="8" width="6" style="45" customWidth="1"/>
    <col min="9" max="9" width="7.625" style="45" customWidth="1"/>
    <col min="10" max="10" width="4.25" style="46" customWidth="1"/>
    <col min="11" max="11" width="4.25" style="45" customWidth="1"/>
    <col min="12" max="13" width="5.5" style="45" customWidth="1"/>
    <col min="14" max="14" width="6" style="46" customWidth="1"/>
    <col min="15" max="15" width="5.5" style="45" customWidth="1"/>
    <col min="16" max="16" width="3.375" style="46" customWidth="1"/>
    <col min="17" max="17" width="0.875" style="46" customWidth="1"/>
    <col min="18" max="18" width="1.25" style="46" customWidth="1"/>
    <col min="19" max="19" width="7.25" style="45" customWidth="1"/>
    <col min="20" max="16384" width="9" style="45"/>
  </cols>
  <sheetData>
    <row r="1" spans="2:19" s="258" customFormat="1" x14ac:dyDescent="0.15">
      <c r="J1" s="598"/>
      <c r="N1" s="598"/>
      <c r="P1" s="598"/>
      <c r="Q1" s="598"/>
      <c r="R1" s="598"/>
    </row>
    <row r="2" spans="2:19" x14ac:dyDescent="0.15">
      <c r="B2" s="358" t="s">
        <v>469</v>
      </c>
      <c r="C2" s="83"/>
      <c r="D2" s="405"/>
      <c r="E2" s="405"/>
      <c r="F2" s="405"/>
      <c r="G2" s="83"/>
      <c r="H2" s="83"/>
      <c r="I2" s="83"/>
      <c r="J2" s="516"/>
      <c r="K2" s="83"/>
      <c r="L2" s="83"/>
      <c r="M2" s="83"/>
      <c r="N2" s="516"/>
      <c r="O2" s="83"/>
      <c r="P2" s="516"/>
    </row>
    <row r="3" spans="2:19" ht="11.25" customHeight="1" x14ac:dyDescent="0.15">
      <c r="B3" s="106"/>
      <c r="C3" s="106"/>
      <c r="D3" s="106"/>
      <c r="E3" s="106"/>
      <c r="F3" s="106"/>
      <c r="G3" s="106"/>
      <c r="H3" s="106"/>
      <c r="I3" s="106"/>
      <c r="J3" s="346"/>
      <c r="K3" s="106"/>
      <c r="L3" s="106"/>
      <c r="M3" s="106"/>
      <c r="N3" s="346"/>
      <c r="O3" s="106"/>
      <c r="P3" s="346"/>
      <c r="Q3" s="61"/>
      <c r="S3" s="46"/>
    </row>
    <row r="4" spans="2:19" ht="18" customHeight="1" x14ac:dyDescent="0.15">
      <c r="B4" s="83"/>
      <c r="C4" s="487" t="s">
        <v>470</v>
      </c>
      <c r="D4" s="106"/>
      <c r="E4" s="348"/>
      <c r="F4" s="348"/>
      <c r="G4" s="348"/>
      <c r="H4" s="348"/>
      <c r="I4" s="348"/>
      <c r="J4" s="348"/>
      <c r="K4" s="348"/>
      <c r="L4" s="348"/>
      <c r="M4" s="348"/>
      <c r="N4" s="348"/>
      <c r="O4" s="348"/>
      <c r="P4" s="346"/>
      <c r="Q4" s="61"/>
    </row>
    <row r="5" spans="2:19" ht="15" customHeight="1" x14ac:dyDescent="0.15">
      <c r="B5" s="487"/>
      <c r="C5" s="106" t="s">
        <v>471</v>
      </c>
      <c r="D5" s="106"/>
      <c r="E5" s="106"/>
      <c r="F5" s="1384" t="str">
        <f>IF(基本!F4="","",基本!F4)</f>
        <v/>
      </c>
      <c r="G5" s="1384"/>
      <c r="H5" s="1384"/>
      <c r="I5" s="1384"/>
      <c r="J5" s="1384"/>
      <c r="K5" s="1384"/>
      <c r="L5" s="1384"/>
      <c r="M5" s="1384"/>
      <c r="N5" s="1384"/>
      <c r="O5" s="106"/>
      <c r="P5" s="346"/>
      <c r="Q5" s="61"/>
    </row>
    <row r="6" spans="2:19" ht="18" customHeight="1" x14ac:dyDescent="0.15">
      <c r="B6" s="106"/>
      <c r="C6" s="517" t="s">
        <v>472</v>
      </c>
      <c r="D6" s="511"/>
      <c r="E6" s="1336" t="s">
        <v>473</v>
      </c>
      <c r="F6" s="1337"/>
      <c r="G6" s="1333" t="s">
        <v>474</v>
      </c>
      <c r="H6" s="1334"/>
      <c r="I6" s="1333" t="s">
        <v>475</v>
      </c>
      <c r="J6" s="1334"/>
      <c r="K6" s="1333" t="s">
        <v>476</v>
      </c>
      <c r="L6" s="1338"/>
      <c r="M6" s="1338"/>
      <c r="N6" s="1334"/>
      <c r="O6" s="1333" t="s">
        <v>477</v>
      </c>
      <c r="P6" s="1334"/>
      <c r="Q6" s="61"/>
    </row>
    <row r="7" spans="2:19" ht="18" customHeight="1" x14ac:dyDescent="0.15">
      <c r="B7" s="106"/>
      <c r="C7" s="518"/>
      <c r="D7" s="519"/>
      <c r="E7" s="520"/>
      <c r="F7" s="521"/>
      <c r="G7" s="1327" t="s">
        <v>478</v>
      </c>
      <c r="H7" s="1328"/>
      <c r="I7" s="495"/>
      <c r="J7" s="522"/>
      <c r="K7" s="1327" t="s">
        <v>479</v>
      </c>
      <c r="L7" s="1335"/>
      <c r="M7" s="1335"/>
      <c r="N7" s="1328"/>
      <c r="O7" s="1188" t="s">
        <v>480</v>
      </c>
      <c r="P7" s="1189"/>
      <c r="Q7" s="93"/>
    </row>
    <row r="8" spans="2:19" s="46" customFormat="1" ht="26.25" customHeight="1" x14ac:dyDescent="0.15">
      <c r="B8" s="106"/>
      <c r="C8" s="523" t="s">
        <v>117</v>
      </c>
      <c r="D8" s="1347"/>
      <c r="E8" s="626"/>
      <c r="F8" s="204" t="s">
        <v>209</v>
      </c>
      <c r="G8" s="1330"/>
      <c r="H8" s="1331"/>
      <c r="I8" s="627"/>
      <c r="J8" s="456" t="s">
        <v>481</v>
      </c>
      <c r="K8" s="187"/>
      <c r="L8" s="1332"/>
      <c r="M8" s="1332"/>
      <c r="N8" s="188" t="s">
        <v>482</v>
      </c>
      <c r="O8" s="189" t="str">
        <f>IF(L8="","",L8/基本!F$134*100)</f>
        <v/>
      </c>
      <c r="P8" s="190" t="s">
        <v>118</v>
      </c>
      <c r="Q8" s="93"/>
      <c r="S8" s="98" t="s">
        <v>130</v>
      </c>
    </row>
    <row r="9" spans="2:19" s="46" customFormat="1" ht="18" customHeight="1" x14ac:dyDescent="0.15">
      <c r="B9" s="106"/>
      <c r="C9" s="518"/>
      <c r="D9" s="1348"/>
      <c r="E9" s="524"/>
      <c r="F9" s="345"/>
      <c r="G9" s="1327"/>
      <c r="H9" s="1328"/>
      <c r="I9" s="525"/>
      <c r="J9" s="526"/>
      <c r="K9" s="527" t="s">
        <v>119</v>
      </c>
      <c r="L9" s="1329"/>
      <c r="M9" s="1329"/>
      <c r="N9" s="528" t="s">
        <v>483</v>
      </c>
      <c r="O9" s="529"/>
      <c r="P9" s="522"/>
      <c r="Q9" s="61"/>
      <c r="S9" s="98" t="s">
        <v>130</v>
      </c>
    </row>
    <row r="10" spans="2:19" s="46" customFormat="1" ht="26.25" customHeight="1" x14ac:dyDescent="0.15">
      <c r="B10" s="106"/>
      <c r="C10" s="523" t="s">
        <v>120</v>
      </c>
      <c r="D10" s="1347"/>
      <c r="E10" s="626"/>
      <c r="F10" s="601" t="s">
        <v>209</v>
      </c>
      <c r="G10" s="1330"/>
      <c r="H10" s="1331"/>
      <c r="I10" s="627"/>
      <c r="J10" s="456" t="s">
        <v>481</v>
      </c>
      <c r="K10" s="187"/>
      <c r="L10" s="1332"/>
      <c r="M10" s="1332"/>
      <c r="N10" s="188" t="s">
        <v>482</v>
      </c>
      <c r="O10" s="189" t="str">
        <f>IF(L10="","",L10/基本!F$134*100)</f>
        <v/>
      </c>
      <c r="P10" s="190" t="s">
        <v>118</v>
      </c>
      <c r="Q10" s="61"/>
      <c r="S10" s="98" t="s">
        <v>130</v>
      </c>
    </row>
    <row r="11" spans="2:19" s="46" customFormat="1" ht="18" customHeight="1" x14ac:dyDescent="0.15">
      <c r="B11" s="106"/>
      <c r="C11" s="518"/>
      <c r="D11" s="1348"/>
      <c r="E11" s="524"/>
      <c r="F11" s="602"/>
      <c r="G11" s="1327"/>
      <c r="H11" s="1328"/>
      <c r="I11" s="525"/>
      <c r="J11" s="526"/>
      <c r="K11" s="527" t="s">
        <v>119</v>
      </c>
      <c r="L11" s="1329"/>
      <c r="M11" s="1329"/>
      <c r="N11" s="528" t="s">
        <v>483</v>
      </c>
      <c r="O11" s="529"/>
      <c r="P11" s="522"/>
      <c r="Q11" s="61"/>
      <c r="S11" s="98" t="s">
        <v>130</v>
      </c>
    </row>
    <row r="12" spans="2:19" s="46" customFormat="1" ht="25.5" customHeight="1" x14ac:dyDescent="0.15">
      <c r="B12" s="106"/>
      <c r="C12" s="523" t="s">
        <v>121</v>
      </c>
      <c r="D12" s="1347"/>
      <c r="E12" s="626"/>
      <c r="F12" s="601" t="s">
        <v>209</v>
      </c>
      <c r="G12" s="1330"/>
      <c r="H12" s="1331"/>
      <c r="I12" s="627"/>
      <c r="J12" s="456" t="s">
        <v>481</v>
      </c>
      <c r="K12" s="187"/>
      <c r="L12" s="1332"/>
      <c r="M12" s="1332"/>
      <c r="N12" s="188" t="s">
        <v>482</v>
      </c>
      <c r="O12" s="189" t="str">
        <f>IF(L12="","",L12/基本!F$134*100)</f>
        <v/>
      </c>
      <c r="P12" s="190" t="s">
        <v>118</v>
      </c>
      <c r="Q12" s="61"/>
      <c r="S12" s="98" t="s">
        <v>130</v>
      </c>
    </row>
    <row r="13" spans="2:19" s="46" customFormat="1" ht="18" customHeight="1" x14ac:dyDescent="0.15">
      <c r="B13" s="106"/>
      <c r="C13" s="518"/>
      <c r="D13" s="1348"/>
      <c r="E13" s="524"/>
      <c r="F13" s="602"/>
      <c r="G13" s="1327"/>
      <c r="H13" s="1328"/>
      <c r="I13" s="525"/>
      <c r="J13" s="526"/>
      <c r="K13" s="527" t="s">
        <v>119</v>
      </c>
      <c r="L13" s="1329"/>
      <c r="M13" s="1329"/>
      <c r="N13" s="528" t="s">
        <v>483</v>
      </c>
      <c r="O13" s="529"/>
      <c r="P13" s="522"/>
      <c r="Q13" s="61"/>
      <c r="S13" s="98" t="s">
        <v>130</v>
      </c>
    </row>
    <row r="14" spans="2:19" s="46" customFormat="1" ht="25.5" customHeight="1" x14ac:dyDescent="0.15">
      <c r="B14" s="106"/>
      <c r="C14" s="523" t="s">
        <v>122</v>
      </c>
      <c r="D14" s="1347"/>
      <c r="E14" s="626"/>
      <c r="F14" s="601" t="s">
        <v>209</v>
      </c>
      <c r="G14" s="1330"/>
      <c r="H14" s="1331"/>
      <c r="I14" s="627"/>
      <c r="J14" s="456" t="s">
        <v>481</v>
      </c>
      <c r="K14" s="187"/>
      <c r="L14" s="1332"/>
      <c r="M14" s="1332"/>
      <c r="N14" s="188" t="s">
        <v>482</v>
      </c>
      <c r="O14" s="189" t="str">
        <f>IF(L14="","",L14/基本!F$134*100)</f>
        <v/>
      </c>
      <c r="P14" s="190" t="s">
        <v>118</v>
      </c>
      <c r="Q14" s="61"/>
      <c r="S14" s="98" t="s">
        <v>130</v>
      </c>
    </row>
    <row r="15" spans="2:19" s="46" customFormat="1" ht="18" customHeight="1" x14ac:dyDescent="0.15">
      <c r="B15" s="106"/>
      <c r="C15" s="518"/>
      <c r="D15" s="1348"/>
      <c r="E15" s="524"/>
      <c r="F15" s="602"/>
      <c r="G15" s="1327"/>
      <c r="H15" s="1328"/>
      <c r="I15" s="525"/>
      <c r="J15" s="526"/>
      <c r="K15" s="527" t="s">
        <v>119</v>
      </c>
      <c r="L15" s="1329"/>
      <c r="M15" s="1329"/>
      <c r="N15" s="528" t="s">
        <v>483</v>
      </c>
      <c r="O15" s="529"/>
      <c r="P15" s="522"/>
      <c r="Q15" s="61"/>
      <c r="S15" s="98" t="s">
        <v>130</v>
      </c>
    </row>
    <row r="16" spans="2:19" s="46" customFormat="1" ht="25.5" customHeight="1" x14ac:dyDescent="0.15">
      <c r="B16" s="106"/>
      <c r="C16" s="523" t="s">
        <v>123</v>
      </c>
      <c r="D16" s="1347"/>
      <c r="E16" s="626"/>
      <c r="F16" s="601" t="s">
        <v>209</v>
      </c>
      <c r="G16" s="1330"/>
      <c r="H16" s="1331"/>
      <c r="I16" s="627"/>
      <c r="J16" s="456" t="s">
        <v>481</v>
      </c>
      <c r="K16" s="187"/>
      <c r="L16" s="1332"/>
      <c r="M16" s="1332"/>
      <c r="N16" s="188" t="s">
        <v>482</v>
      </c>
      <c r="O16" s="189" t="str">
        <f>IF(L16="","",L16/基本!F$134*100)</f>
        <v/>
      </c>
      <c r="P16" s="190" t="s">
        <v>118</v>
      </c>
      <c r="Q16" s="61"/>
      <c r="S16" s="98" t="s">
        <v>130</v>
      </c>
    </row>
    <row r="17" spans="2:21" s="46" customFormat="1" ht="18" customHeight="1" x14ac:dyDescent="0.15">
      <c r="B17" s="106"/>
      <c r="C17" s="518"/>
      <c r="D17" s="1348"/>
      <c r="E17" s="524"/>
      <c r="F17" s="602"/>
      <c r="G17" s="1327"/>
      <c r="H17" s="1328"/>
      <c r="I17" s="525"/>
      <c r="J17" s="526"/>
      <c r="K17" s="527" t="s">
        <v>119</v>
      </c>
      <c r="L17" s="1329"/>
      <c r="M17" s="1329"/>
      <c r="N17" s="528" t="s">
        <v>483</v>
      </c>
      <c r="O17" s="529"/>
      <c r="P17" s="522"/>
      <c r="Q17" s="61"/>
      <c r="S17" s="98" t="s">
        <v>130</v>
      </c>
    </row>
    <row r="18" spans="2:21" s="46" customFormat="1" ht="25.5" customHeight="1" x14ac:dyDescent="0.15">
      <c r="B18" s="106"/>
      <c r="C18" s="523" t="s">
        <v>124</v>
      </c>
      <c r="D18" s="1347"/>
      <c r="E18" s="626"/>
      <c r="F18" s="601" t="s">
        <v>209</v>
      </c>
      <c r="G18" s="1330"/>
      <c r="H18" s="1331"/>
      <c r="I18" s="627"/>
      <c r="J18" s="456" t="s">
        <v>481</v>
      </c>
      <c r="K18" s="187"/>
      <c r="L18" s="1332"/>
      <c r="M18" s="1332"/>
      <c r="N18" s="188" t="s">
        <v>482</v>
      </c>
      <c r="O18" s="189" t="str">
        <f>IF(L18="","",L18/基本!F$134*100)</f>
        <v/>
      </c>
      <c r="P18" s="190" t="s">
        <v>118</v>
      </c>
      <c r="Q18" s="61"/>
      <c r="S18" s="98" t="s">
        <v>130</v>
      </c>
    </row>
    <row r="19" spans="2:21" s="46" customFormat="1" ht="18" customHeight="1" x14ac:dyDescent="0.15">
      <c r="B19" s="106"/>
      <c r="C19" s="518"/>
      <c r="D19" s="1348"/>
      <c r="E19" s="524"/>
      <c r="F19" s="602"/>
      <c r="G19" s="1327"/>
      <c r="H19" s="1328"/>
      <c r="I19" s="525"/>
      <c r="J19" s="526"/>
      <c r="K19" s="527" t="s">
        <v>119</v>
      </c>
      <c r="L19" s="1329"/>
      <c r="M19" s="1329"/>
      <c r="N19" s="528" t="s">
        <v>483</v>
      </c>
      <c r="O19" s="529"/>
      <c r="P19" s="522"/>
      <c r="Q19" s="61"/>
      <c r="S19" s="98" t="s">
        <v>130</v>
      </c>
    </row>
    <row r="20" spans="2:21" s="46" customFormat="1" ht="25.5" customHeight="1" x14ac:dyDescent="0.15">
      <c r="B20" s="106"/>
      <c r="C20" s="523" t="s">
        <v>125</v>
      </c>
      <c r="D20" s="1347"/>
      <c r="E20" s="626"/>
      <c r="F20" s="601" t="s">
        <v>209</v>
      </c>
      <c r="G20" s="1330"/>
      <c r="H20" s="1331"/>
      <c r="I20" s="627"/>
      <c r="J20" s="456" t="s">
        <v>481</v>
      </c>
      <c r="K20" s="187"/>
      <c r="L20" s="1332"/>
      <c r="M20" s="1332"/>
      <c r="N20" s="188" t="s">
        <v>482</v>
      </c>
      <c r="O20" s="189" t="str">
        <f>IF(L20="","",L20/基本!F$134*100)</f>
        <v/>
      </c>
      <c r="P20" s="190" t="s">
        <v>118</v>
      </c>
      <c r="Q20" s="61"/>
      <c r="S20" s="98" t="s">
        <v>130</v>
      </c>
    </row>
    <row r="21" spans="2:21" s="46" customFormat="1" ht="18" customHeight="1" x14ac:dyDescent="0.15">
      <c r="B21" s="106"/>
      <c r="C21" s="518"/>
      <c r="D21" s="1348"/>
      <c r="E21" s="524"/>
      <c r="F21" s="602"/>
      <c r="G21" s="1327"/>
      <c r="H21" s="1328"/>
      <c r="I21" s="525"/>
      <c r="J21" s="526"/>
      <c r="K21" s="527" t="s">
        <v>119</v>
      </c>
      <c r="L21" s="1329"/>
      <c r="M21" s="1329"/>
      <c r="N21" s="528" t="s">
        <v>483</v>
      </c>
      <c r="O21" s="529"/>
      <c r="P21" s="522"/>
      <c r="Q21" s="61"/>
      <c r="S21" s="98" t="s">
        <v>130</v>
      </c>
    </row>
    <row r="22" spans="2:21" s="46" customFormat="1" ht="25.5" customHeight="1" x14ac:dyDescent="0.15">
      <c r="B22" s="106"/>
      <c r="C22" s="523" t="s">
        <v>126</v>
      </c>
      <c r="D22" s="1347"/>
      <c r="E22" s="626"/>
      <c r="F22" s="601" t="s">
        <v>209</v>
      </c>
      <c r="G22" s="1330"/>
      <c r="H22" s="1331"/>
      <c r="I22" s="627"/>
      <c r="J22" s="456" t="s">
        <v>481</v>
      </c>
      <c r="K22" s="187"/>
      <c r="L22" s="1332"/>
      <c r="M22" s="1332"/>
      <c r="N22" s="188" t="s">
        <v>482</v>
      </c>
      <c r="O22" s="189" t="str">
        <f>IF(L22="","",L22/基本!F$134*100)</f>
        <v/>
      </c>
      <c r="P22" s="190" t="s">
        <v>118</v>
      </c>
      <c r="Q22" s="61"/>
      <c r="S22" s="98" t="s">
        <v>130</v>
      </c>
    </row>
    <row r="23" spans="2:21" s="46" customFormat="1" ht="18" customHeight="1" x14ac:dyDescent="0.15">
      <c r="B23" s="106"/>
      <c r="C23" s="518"/>
      <c r="D23" s="1348"/>
      <c r="E23" s="524"/>
      <c r="F23" s="602"/>
      <c r="G23" s="1327"/>
      <c r="H23" s="1328"/>
      <c r="I23" s="525"/>
      <c r="J23" s="526"/>
      <c r="K23" s="527" t="s">
        <v>119</v>
      </c>
      <c r="L23" s="1329"/>
      <c r="M23" s="1329"/>
      <c r="N23" s="528" t="s">
        <v>483</v>
      </c>
      <c r="O23" s="529"/>
      <c r="P23" s="522"/>
      <c r="Q23" s="61"/>
      <c r="S23" s="98" t="s">
        <v>130</v>
      </c>
    </row>
    <row r="24" spans="2:21" s="46" customFormat="1" ht="25.5" customHeight="1" x14ac:dyDescent="0.15">
      <c r="B24" s="106"/>
      <c r="C24" s="523" t="s">
        <v>127</v>
      </c>
      <c r="D24" s="1347"/>
      <c r="E24" s="626"/>
      <c r="F24" s="601" t="s">
        <v>209</v>
      </c>
      <c r="G24" s="1330"/>
      <c r="H24" s="1331"/>
      <c r="I24" s="627"/>
      <c r="J24" s="456" t="s">
        <v>481</v>
      </c>
      <c r="K24" s="187"/>
      <c r="L24" s="1332"/>
      <c r="M24" s="1332"/>
      <c r="N24" s="188" t="s">
        <v>482</v>
      </c>
      <c r="O24" s="189" t="str">
        <f>IF(L24="","",L24/基本!F$134*100)</f>
        <v/>
      </c>
      <c r="P24" s="190" t="s">
        <v>118</v>
      </c>
      <c r="Q24" s="61"/>
      <c r="S24" s="98" t="s">
        <v>130</v>
      </c>
    </row>
    <row r="25" spans="2:21" s="46" customFormat="1" ht="18" customHeight="1" x14ac:dyDescent="0.15">
      <c r="B25" s="106"/>
      <c r="C25" s="518"/>
      <c r="D25" s="1348"/>
      <c r="E25" s="524"/>
      <c r="F25" s="602"/>
      <c r="G25" s="1327"/>
      <c r="H25" s="1328"/>
      <c r="I25" s="525"/>
      <c r="J25" s="526"/>
      <c r="K25" s="527" t="s">
        <v>119</v>
      </c>
      <c r="L25" s="1329"/>
      <c r="M25" s="1329"/>
      <c r="N25" s="528" t="s">
        <v>483</v>
      </c>
      <c r="O25" s="529"/>
      <c r="P25" s="522"/>
      <c r="Q25" s="61"/>
      <c r="S25" s="98" t="s">
        <v>130</v>
      </c>
    </row>
    <row r="26" spans="2:21" s="46" customFormat="1" ht="25.5" customHeight="1" x14ac:dyDescent="0.15">
      <c r="B26" s="106"/>
      <c r="C26" s="523" t="s">
        <v>128</v>
      </c>
      <c r="D26" s="1347"/>
      <c r="E26" s="626"/>
      <c r="F26" s="601" t="s">
        <v>209</v>
      </c>
      <c r="G26" s="1330"/>
      <c r="H26" s="1331"/>
      <c r="I26" s="627"/>
      <c r="J26" s="456" t="s">
        <v>481</v>
      </c>
      <c r="K26" s="187"/>
      <c r="L26" s="1332"/>
      <c r="M26" s="1332"/>
      <c r="N26" s="188" t="s">
        <v>482</v>
      </c>
      <c r="O26" s="189" t="str">
        <f>IF(L26="","",L26/基本!F$134*100)</f>
        <v/>
      </c>
      <c r="P26" s="190" t="s">
        <v>118</v>
      </c>
      <c r="Q26" s="61"/>
      <c r="S26" s="98" t="s">
        <v>130</v>
      </c>
    </row>
    <row r="27" spans="2:21" s="46" customFormat="1" ht="18" customHeight="1" x14ac:dyDescent="0.15">
      <c r="B27" s="106"/>
      <c r="C27" s="518"/>
      <c r="D27" s="1348"/>
      <c r="E27" s="524"/>
      <c r="F27" s="602"/>
      <c r="G27" s="1327"/>
      <c r="H27" s="1328"/>
      <c r="I27" s="525"/>
      <c r="J27" s="526"/>
      <c r="K27" s="527" t="s">
        <v>119</v>
      </c>
      <c r="L27" s="1329"/>
      <c r="M27" s="1329"/>
      <c r="N27" s="528" t="s">
        <v>483</v>
      </c>
      <c r="O27" s="529"/>
      <c r="P27" s="522"/>
      <c r="Q27" s="61"/>
      <c r="S27" s="98" t="s">
        <v>130</v>
      </c>
    </row>
    <row r="28" spans="2:21" s="61" customFormat="1" ht="13.5" customHeight="1" x14ac:dyDescent="0.15">
      <c r="B28" s="106"/>
      <c r="C28" s="475"/>
      <c r="D28" s="480" t="s">
        <v>484</v>
      </c>
      <c r="E28" s="480"/>
      <c r="F28" s="530"/>
      <c r="G28" s="481"/>
      <c r="H28" s="481"/>
      <c r="I28" s="476"/>
      <c r="J28" s="460"/>
      <c r="K28" s="476"/>
      <c r="L28" s="476"/>
      <c r="M28" s="476"/>
      <c r="N28" s="530"/>
      <c r="O28" s="476"/>
      <c r="P28" s="460"/>
      <c r="S28" s="59"/>
    </row>
    <row r="29" spans="2:21" s="61" customFormat="1" ht="13.5" customHeight="1" x14ac:dyDescent="0.15">
      <c r="B29" s="106"/>
      <c r="C29" s="459"/>
      <c r="D29" s="480" t="s">
        <v>485</v>
      </c>
      <c r="E29" s="480"/>
      <c r="F29" s="530"/>
      <c r="G29" s="481"/>
      <c r="H29" s="481"/>
      <c r="I29" s="476"/>
      <c r="J29" s="460"/>
      <c r="K29" s="476"/>
      <c r="L29" s="476"/>
      <c r="M29" s="476"/>
      <c r="N29" s="530"/>
      <c r="O29" s="476"/>
      <c r="P29" s="460"/>
      <c r="S29" s="59"/>
      <c r="U29" s="202">
        <f>SUM(O8:O27)</f>
        <v>0</v>
      </c>
    </row>
    <row r="30" spans="2:21" s="61" customFormat="1" ht="13.5" customHeight="1" x14ac:dyDescent="0.15">
      <c r="B30" s="106"/>
      <c r="C30" s="475"/>
      <c r="D30" s="480" t="s">
        <v>486</v>
      </c>
      <c r="E30" s="480"/>
      <c r="F30" s="530"/>
      <c r="G30" s="481"/>
      <c r="H30" s="481"/>
      <c r="I30" s="476"/>
      <c r="J30" s="460"/>
      <c r="K30" s="476"/>
      <c r="L30" s="476"/>
      <c r="M30" s="476"/>
      <c r="N30" s="530"/>
      <c r="O30" s="476"/>
      <c r="P30" s="460"/>
      <c r="S30" s="59"/>
    </row>
    <row r="31" spans="2:21" s="61" customFormat="1" ht="13.9" customHeight="1" x14ac:dyDescent="0.15">
      <c r="B31" s="106"/>
      <c r="C31" s="459"/>
      <c r="D31" s="417"/>
      <c r="E31" s="417"/>
      <c r="F31" s="460"/>
      <c r="G31" s="476"/>
      <c r="H31" s="476"/>
      <c r="I31" s="476"/>
      <c r="J31" s="460"/>
      <c r="K31" s="476"/>
      <c r="L31" s="476"/>
      <c r="M31" s="476"/>
      <c r="N31" s="530"/>
      <c r="O31" s="476"/>
      <c r="P31" s="460"/>
      <c r="S31" s="59"/>
    </row>
    <row r="32" spans="2:21" s="46" customFormat="1" ht="10.9" customHeight="1" x14ac:dyDescent="0.15">
      <c r="B32" s="106"/>
      <c r="C32" s="475"/>
      <c r="D32" s="417"/>
      <c r="E32" s="417"/>
      <c r="F32" s="417"/>
      <c r="G32" s="476"/>
      <c r="H32" s="476"/>
      <c r="I32" s="476"/>
      <c r="J32" s="460"/>
      <c r="K32" s="476"/>
      <c r="L32" s="476"/>
      <c r="M32" s="476"/>
      <c r="N32" s="460"/>
      <c r="O32" s="476"/>
      <c r="P32" s="460"/>
      <c r="Q32" s="61"/>
      <c r="S32" s="45"/>
    </row>
    <row r="33" spans="2:20" s="46" customFormat="1" ht="13.5" customHeight="1" x14ac:dyDescent="0.15">
      <c r="B33" s="94"/>
      <c r="C33" s="487" t="s">
        <v>487</v>
      </c>
      <c r="D33" s="417"/>
      <c r="E33" s="417"/>
      <c r="F33" s="417"/>
      <c r="G33" s="476"/>
      <c r="H33" s="476"/>
      <c r="I33" s="476"/>
      <c r="J33" s="460"/>
      <c r="K33" s="476"/>
      <c r="L33" s="476"/>
      <c r="M33" s="476"/>
      <c r="N33" s="460"/>
      <c r="O33" s="476"/>
      <c r="P33" s="460"/>
      <c r="Q33" s="61"/>
      <c r="S33" s="45"/>
    </row>
    <row r="34" spans="2:20" s="46" customFormat="1" ht="6" customHeight="1" x14ac:dyDescent="0.15">
      <c r="B34" s="106"/>
      <c r="C34" s="475"/>
      <c r="D34" s="417"/>
      <c r="E34" s="417"/>
      <c r="F34" s="417"/>
      <c r="G34" s="476"/>
      <c r="H34" s="476"/>
      <c r="I34" s="476"/>
      <c r="J34" s="460"/>
      <c r="K34" s="476"/>
      <c r="L34" s="476"/>
      <c r="M34" s="476"/>
      <c r="N34" s="460"/>
      <c r="O34" s="476"/>
      <c r="P34" s="460"/>
      <c r="Q34" s="61"/>
      <c r="S34" s="45"/>
    </row>
    <row r="35" spans="2:20" s="46" customFormat="1" ht="18" customHeight="1" x14ac:dyDescent="0.15">
      <c r="B35" s="106"/>
      <c r="C35" s="1231" t="s">
        <v>488</v>
      </c>
      <c r="D35" s="1232"/>
      <c r="E35" s="1232"/>
      <c r="F35" s="1232"/>
      <c r="G35" s="1233"/>
      <c r="H35" s="1359" t="s">
        <v>489</v>
      </c>
      <c r="I35" s="1360"/>
      <c r="J35" s="1361"/>
      <c r="K35" s="1342" t="s">
        <v>490</v>
      </c>
      <c r="L35" s="1343"/>
      <c r="M35" s="1343"/>
      <c r="N35" s="1344" t="s">
        <v>129</v>
      </c>
      <c r="O35" s="1345"/>
      <c r="P35" s="1346"/>
      <c r="Q35" s="61"/>
      <c r="S35" s="45"/>
    </row>
    <row r="36" spans="2:20" s="46" customFormat="1" ht="30" customHeight="1" x14ac:dyDescent="0.15">
      <c r="B36" s="106"/>
      <c r="C36" s="1339" t="str">
        <f>IF(基本!E138="","",基本!E138)</f>
        <v/>
      </c>
      <c r="D36" s="1340"/>
      <c r="E36" s="1340"/>
      <c r="F36" s="1340"/>
      <c r="G36" s="1341"/>
      <c r="H36" s="1167" t="str">
        <f>IF(基本!F138="","",基本!F138)</f>
        <v/>
      </c>
      <c r="I36" s="1168"/>
      <c r="J36" s="531" t="s">
        <v>405</v>
      </c>
      <c r="K36" s="1357" t="str">
        <f>IF(H36="","",H36/SUM(H$36:I$39)*100)</f>
        <v/>
      </c>
      <c r="L36" s="1358"/>
      <c r="M36" s="532" t="s">
        <v>88</v>
      </c>
      <c r="N36" s="1354"/>
      <c r="O36" s="1355"/>
      <c r="P36" s="1356"/>
      <c r="Q36" s="61"/>
      <c r="S36" s="98" t="s">
        <v>131</v>
      </c>
    </row>
    <row r="37" spans="2:20" s="46" customFormat="1" ht="30" customHeight="1" x14ac:dyDescent="0.15">
      <c r="B37" s="106"/>
      <c r="C37" s="1339" t="str">
        <f>IF(基本!E139="","",基本!E139)</f>
        <v/>
      </c>
      <c r="D37" s="1340"/>
      <c r="E37" s="1340"/>
      <c r="F37" s="1340"/>
      <c r="G37" s="1341"/>
      <c r="H37" s="1167" t="str">
        <f>IF(基本!F139="","",基本!F139)</f>
        <v/>
      </c>
      <c r="I37" s="1168"/>
      <c r="J37" s="531" t="s">
        <v>405</v>
      </c>
      <c r="K37" s="1357" t="str">
        <f t="shared" ref="K37:K39" si="0">IF(H37="","",H37/SUM(H$36:I$39)*100)</f>
        <v/>
      </c>
      <c r="L37" s="1358"/>
      <c r="M37" s="532" t="s">
        <v>88</v>
      </c>
      <c r="N37" s="1354"/>
      <c r="O37" s="1355"/>
      <c r="P37" s="1356"/>
      <c r="Q37" s="61"/>
      <c r="S37" s="98" t="s">
        <v>131</v>
      </c>
    </row>
    <row r="38" spans="2:20" s="46" customFormat="1" ht="30" customHeight="1" x14ac:dyDescent="0.15">
      <c r="B38" s="106"/>
      <c r="C38" s="1339" t="str">
        <f>IF(基本!E140="","",基本!E140)</f>
        <v/>
      </c>
      <c r="D38" s="1340"/>
      <c r="E38" s="1340"/>
      <c r="F38" s="1340"/>
      <c r="G38" s="1341"/>
      <c r="H38" s="1167" t="str">
        <f>IF(基本!F140="","",基本!F140)</f>
        <v/>
      </c>
      <c r="I38" s="1168"/>
      <c r="J38" s="531" t="s">
        <v>405</v>
      </c>
      <c r="K38" s="1357" t="str">
        <f t="shared" si="0"/>
        <v/>
      </c>
      <c r="L38" s="1358"/>
      <c r="M38" s="532" t="s">
        <v>88</v>
      </c>
      <c r="N38" s="1354"/>
      <c r="O38" s="1355"/>
      <c r="P38" s="1356"/>
      <c r="Q38" s="61"/>
      <c r="S38" s="98" t="s">
        <v>131</v>
      </c>
    </row>
    <row r="39" spans="2:20" s="46" customFormat="1" ht="30" customHeight="1" x14ac:dyDescent="0.15">
      <c r="B39" s="106"/>
      <c r="C39" s="1339" t="str">
        <f>IF(基本!D141="","",基本!D141)</f>
        <v/>
      </c>
      <c r="D39" s="1340"/>
      <c r="E39" s="1340"/>
      <c r="F39" s="1340"/>
      <c r="G39" s="1341"/>
      <c r="H39" s="1167" t="str">
        <f>IF(基本!F141="","",基本!F141)</f>
        <v/>
      </c>
      <c r="I39" s="1168"/>
      <c r="J39" s="531" t="s">
        <v>405</v>
      </c>
      <c r="K39" s="1357" t="str">
        <f t="shared" si="0"/>
        <v/>
      </c>
      <c r="L39" s="1358"/>
      <c r="M39" s="532" t="s">
        <v>88</v>
      </c>
      <c r="N39" s="1354"/>
      <c r="O39" s="1355"/>
      <c r="P39" s="1356"/>
      <c r="Q39" s="61"/>
      <c r="S39" s="98" t="s">
        <v>131</v>
      </c>
    </row>
    <row r="40" spans="2:20" s="46" customFormat="1" ht="15.75" customHeight="1" x14ac:dyDescent="0.15">
      <c r="B40" s="83"/>
      <c r="C40" s="83"/>
      <c r="D40" s="83"/>
      <c r="E40" s="83"/>
      <c r="F40" s="83"/>
      <c r="G40" s="83"/>
      <c r="H40" s="83"/>
      <c r="I40" s="94"/>
      <c r="J40" s="94"/>
      <c r="K40" s="94"/>
      <c r="L40" s="94"/>
      <c r="M40" s="94"/>
      <c r="N40" s="94"/>
      <c r="O40" s="94"/>
      <c r="P40" s="94"/>
      <c r="S40" s="45"/>
    </row>
    <row r="41" spans="2:20" x14ac:dyDescent="0.15">
      <c r="B41" s="83"/>
      <c r="C41" s="83"/>
      <c r="D41" s="83"/>
      <c r="E41" s="83"/>
      <c r="F41" s="83"/>
      <c r="G41" s="83"/>
      <c r="H41" s="83"/>
      <c r="I41" s="83"/>
      <c r="J41" s="94"/>
      <c r="K41" s="83"/>
      <c r="L41" s="83"/>
      <c r="M41" s="83"/>
      <c r="N41" s="94"/>
      <c r="O41" s="83"/>
      <c r="P41" s="94"/>
    </row>
    <row r="42" spans="2:20" x14ac:dyDescent="0.15">
      <c r="B42" s="83"/>
      <c r="C42" s="83"/>
      <c r="D42" s="83"/>
      <c r="E42" s="83"/>
      <c r="F42" s="83"/>
      <c r="G42" s="83"/>
      <c r="H42" s="83"/>
      <c r="I42" s="83"/>
      <c r="J42" s="94"/>
      <c r="K42" s="83"/>
      <c r="L42" s="83"/>
      <c r="M42" s="83"/>
      <c r="N42" s="94"/>
      <c r="O42" s="83"/>
      <c r="P42" s="418" t="s">
        <v>658</v>
      </c>
      <c r="T42" s="206">
        <f>SUM(K36:L39)</f>
        <v>0</v>
      </c>
    </row>
    <row r="43" spans="2:20" x14ac:dyDescent="0.15">
      <c r="B43" s="58" t="s">
        <v>491</v>
      </c>
      <c r="D43" s="91"/>
      <c r="E43" s="91"/>
      <c r="F43" s="91"/>
      <c r="J43" s="180"/>
      <c r="N43" s="180"/>
      <c r="P43" s="180"/>
    </row>
    <row r="44" spans="2:20" x14ac:dyDescent="0.15">
      <c r="B44" s="59"/>
      <c r="C44" s="59"/>
      <c r="D44" s="59"/>
      <c r="E44" s="59"/>
      <c r="F44" s="59"/>
      <c r="G44" s="59"/>
      <c r="H44" s="59"/>
      <c r="I44" s="59"/>
      <c r="J44" s="61"/>
      <c r="K44" s="59"/>
      <c r="L44" s="59"/>
      <c r="M44" s="59"/>
      <c r="N44" s="61"/>
      <c r="O44" s="59"/>
      <c r="P44" s="61"/>
    </row>
    <row r="45" spans="2:20" x14ac:dyDescent="0.15">
      <c r="C45" s="150" t="s">
        <v>470</v>
      </c>
      <c r="D45" s="59"/>
      <c r="E45" s="73"/>
      <c r="F45" s="73"/>
      <c r="G45" s="73"/>
      <c r="H45" s="73"/>
      <c r="I45" s="73"/>
      <c r="J45" s="73"/>
      <c r="K45" s="73"/>
      <c r="L45" s="73"/>
      <c r="M45" s="73"/>
      <c r="N45" s="73"/>
      <c r="O45" s="73"/>
      <c r="P45" s="61"/>
    </row>
    <row r="46" spans="2:20" x14ac:dyDescent="0.15">
      <c r="B46" s="150"/>
      <c r="C46" s="59" t="s">
        <v>471</v>
      </c>
      <c r="D46" s="59"/>
      <c r="E46" s="59"/>
      <c r="F46" s="1385" t="str">
        <f>IF(基本!F10="","",基本!F10)</f>
        <v/>
      </c>
      <c r="G46" s="1385"/>
      <c r="H46" s="1385"/>
      <c r="I46" s="1385"/>
      <c r="J46" s="1385"/>
      <c r="K46" s="1385"/>
      <c r="L46" s="1385"/>
      <c r="M46" s="1385"/>
      <c r="N46" s="1385"/>
      <c r="O46" s="59"/>
      <c r="P46" s="61"/>
    </row>
    <row r="47" spans="2:20" x14ac:dyDescent="0.15">
      <c r="B47" s="59"/>
      <c r="C47" s="151" t="s">
        <v>472</v>
      </c>
      <c r="D47" s="152"/>
      <c r="E47" s="1382" t="s">
        <v>473</v>
      </c>
      <c r="F47" s="1383"/>
      <c r="G47" s="1349" t="s">
        <v>474</v>
      </c>
      <c r="H47" s="1351"/>
      <c r="I47" s="1349" t="s">
        <v>475</v>
      </c>
      <c r="J47" s="1351"/>
      <c r="K47" s="1349" t="s">
        <v>476</v>
      </c>
      <c r="L47" s="1350"/>
      <c r="M47" s="1350"/>
      <c r="N47" s="1351"/>
      <c r="O47" s="1349" t="s">
        <v>477</v>
      </c>
      <c r="P47" s="1351"/>
    </row>
    <row r="48" spans="2:20" x14ac:dyDescent="0.15">
      <c r="B48" s="59"/>
      <c r="C48" s="155"/>
      <c r="D48" s="156"/>
      <c r="E48" s="181"/>
      <c r="F48" s="157"/>
      <c r="G48" s="1352" t="s">
        <v>478</v>
      </c>
      <c r="H48" s="1353"/>
      <c r="I48" s="158"/>
      <c r="J48" s="182"/>
      <c r="K48" s="1327" t="s">
        <v>479</v>
      </c>
      <c r="L48" s="1335"/>
      <c r="M48" s="1335"/>
      <c r="N48" s="1328"/>
      <c r="O48" s="1188" t="s">
        <v>480</v>
      </c>
      <c r="P48" s="1189"/>
    </row>
    <row r="49" spans="1:16" ht="25.5" customHeight="1" x14ac:dyDescent="0.15">
      <c r="A49" s="46"/>
      <c r="B49" s="59"/>
      <c r="C49" s="183" t="s">
        <v>117</v>
      </c>
      <c r="D49" s="1366"/>
      <c r="E49" s="184"/>
      <c r="F49" s="185" t="s">
        <v>209</v>
      </c>
      <c r="G49" s="1363"/>
      <c r="H49" s="1364"/>
      <c r="I49" s="186"/>
      <c r="J49" s="131" t="s">
        <v>481</v>
      </c>
      <c r="K49" s="187"/>
      <c r="L49" s="1365"/>
      <c r="M49" s="1365"/>
      <c r="N49" s="188" t="s">
        <v>482</v>
      </c>
      <c r="O49" s="189" t="str">
        <f>IF(L49="","",L49/基本!F$149*100)</f>
        <v/>
      </c>
      <c r="P49" s="190" t="s">
        <v>83</v>
      </c>
    </row>
    <row r="50" spans="1:16" ht="17.25" customHeight="1" x14ac:dyDescent="0.15">
      <c r="A50" s="46"/>
      <c r="B50" s="59"/>
      <c r="C50" s="155"/>
      <c r="D50" s="1367"/>
      <c r="E50" s="191"/>
      <c r="F50" s="192"/>
      <c r="G50" s="1352"/>
      <c r="H50" s="1353"/>
      <c r="I50" s="193"/>
      <c r="J50" s="194"/>
      <c r="K50" s="195" t="s">
        <v>119</v>
      </c>
      <c r="L50" s="1362"/>
      <c r="M50" s="1362"/>
      <c r="N50" s="196" t="s">
        <v>483</v>
      </c>
      <c r="O50" s="197"/>
      <c r="P50" s="182"/>
    </row>
    <row r="51" spans="1:16" ht="25.5" customHeight="1" x14ac:dyDescent="0.15">
      <c r="A51" s="46"/>
      <c r="B51" s="59"/>
      <c r="C51" s="183" t="s">
        <v>120</v>
      </c>
      <c r="D51" s="1366"/>
      <c r="E51" s="184"/>
      <c r="F51" s="185" t="s">
        <v>209</v>
      </c>
      <c r="G51" s="1363"/>
      <c r="H51" s="1364"/>
      <c r="I51" s="186"/>
      <c r="J51" s="131" t="s">
        <v>481</v>
      </c>
      <c r="K51" s="198"/>
      <c r="L51" s="1365"/>
      <c r="M51" s="1365"/>
      <c r="N51" s="199" t="s">
        <v>482</v>
      </c>
      <c r="O51" s="189" t="str">
        <f>IF(L51="","",L51/基本!F$149*100)</f>
        <v/>
      </c>
      <c r="P51" s="200" t="s">
        <v>83</v>
      </c>
    </row>
    <row r="52" spans="1:16" ht="17.25" customHeight="1" x14ac:dyDescent="0.15">
      <c r="A52" s="46"/>
      <c r="B52" s="59"/>
      <c r="C52" s="155"/>
      <c r="D52" s="1367"/>
      <c r="E52" s="191"/>
      <c r="F52" s="192"/>
      <c r="G52" s="1352"/>
      <c r="H52" s="1353"/>
      <c r="I52" s="193"/>
      <c r="J52" s="194"/>
      <c r="K52" s="195" t="s">
        <v>119</v>
      </c>
      <c r="L52" s="1362"/>
      <c r="M52" s="1362"/>
      <c r="N52" s="196" t="s">
        <v>483</v>
      </c>
      <c r="O52" s="197"/>
      <c r="P52" s="182"/>
    </row>
    <row r="53" spans="1:16" ht="25.5" customHeight="1" x14ac:dyDescent="0.15">
      <c r="A53" s="46"/>
      <c r="B53" s="59"/>
      <c r="C53" s="183" t="s">
        <v>121</v>
      </c>
      <c r="D53" s="1366"/>
      <c r="E53" s="184"/>
      <c r="F53" s="204" t="s">
        <v>209</v>
      </c>
      <c r="G53" s="1363"/>
      <c r="H53" s="1364"/>
      <c r="I53" s="186"/>
      <c r="J53" s="131" t="s">
        <v>481</v>
      </c>
      <c r="K53" s="198"/>
      <c r="L53" s="1365"/>
      <c r="M53" s="1365"/>
      <c r="N53" s="199" t="s">
        <v>482</v>
      </c>
      <c r="O53" s="189" t="str">
        <f>IF(L53="","",L53/基本!F$149*100)</f>
        <v/>
      </c>
      <c r="P53" s="200" t="s">
        <v>83</v>
      </c>
    </row>
    <row r="54" spans="1:16" ht="17.25" customHeight="1" x14ac:dyDescent="0.15">
      <c r="A54" s="46"/>
      <c r="B54" s="59"/>
      <c r="C54" s="155"/>
      <c r="D54" s="1367"/>
      <c r="E54" s="191"/>
      <c r="F54" s="205"/>
      <c r="G54" s="1352"/>
      <c r="H54" s="1353"/>
      <c r="I54" s="193"/>
      <c r="J54" s="194"/>
      <c r="K54" s="195" t="s">
        <v>119</v>
      </c>
      <c r="L54" s="1362"/>
      <c r="M54" s="1362"/>
      <c r="N54" s="196" t="s">
        <v>483</v>
      </c>
      <c r="O54" s="197"/>
      <c r="P54" s="182"/>
    </row>
    <row r="55" spans="1:16" ht="25.5" customHeight="1" x14ac:dyDescent="0.15">
      <c r="A55" s="46"/>
      <c r="B55" s="59"/>
      <c r="C55" s="183" t="s">
        <v>122</v>
      </c>
      <c r="D55" s="1366"/>
      <c r="E55" s="184"/>
      <c r="F55" s="204" t="s">
        <v>209</v>
      </c>
      <c r="G55" s="1363"/>
      <c r="H55" s="1364"/>
      <c r="I55" s="186"/>
      <c r="J55" s="131" t="s">
        <v>481</v>
      </c>
      <c r="K55" s="198"/>
      <c r="L55" s="1365"/>
      <c r="M55" s="1365"/>
      <c r="N55" s="199" t="s">
        <v>482</v>
      </c>
      <c r="O55" s="189" t="str">
        <f>IF(L55="","",L55/基本!F$149*100)</f>
        <v/>
      </c>
      <c r="P55" s="200" t="s">
        <v>83</v>
      </c>
    </row>
    <row r="56" spans="1:16" ht="17.25" customHeight="1" x14ac:dyDescent="0.15">
      <c r="A56" s="46"/>
      <c r="B56" s="59"/>
      <c r="C56" s="155"/>
      <c r="D56" s="1367"/>
      <c r="E56" s="191"/>
      <c r="F56" s="205"/>
      <c r="G56" s="1352"/>
      <c r="H56" s="1353"/>
      <c r="I56" s="193"/>
      <c r="J56" s="194"/>
      <c r="K56" s="195" t="s">
        <v>119</v>
      </c>
      <c r="L56" s="1362"/>
      <c r="M56" s="1362"/>
      <c r="N56" s="196" t="s">
        <v>483</v>
      </c>
      <c r="O56" s="197"/>
      <c r="P56" s="182"/>
    </row>
    <row r="57" spans="1:16" ht="25.5" customHeight="1" x14ac:dyDescent="0.15">
      <c r="A57" s="46"/>
      <c r="B57" s="59"/>
      <c r="C57" s="183" t="s">
        <v>123</v>
      </c>
      <c r="D57" s="1366"/>
      <c r="E57" s="184"/>
      <c r="F57" s="204" t="s">
        <v>209</v>
      </c>
      <c r="G57" s="1363"/>
      <c r="H57" s="1364"/>
      <c r="I57" s="186"/>
      <c r="J57" s="131" t="s">
        <v>481</v>
      </c>
      <c r="K57" s="198"/>
      <c r="L57" s="1365"/>
      <c r="M57" s="1365"/>
      <c r="N57" s="199" t="s">
        <v>482</v>
      </c>
      <c r="O57" s="189" t="str">
        <f>IF(L57="","",L57/基本!F$149*100)</f>
        <v/>
      </c>
      <c r="P57" s="200" t="s">
        <v>83</v>
      </c>
    </row>
    <row r="58" spans="1:16" ht="17.25" customHeight="1" x14ac:dyDescent="0.15">
      <c r="A58" s="46"/>
      <c r="B58" s="59"/>
      <c r="C58" s="155"/>
      <c r="D58" s="1367"/>
      <c r="E58" s="191"/>
      <c r="F58" s="205"/>
      <c r="G58" s="1352"/>
      <c r="H58" s="1353"/>
      <c r="I58" s="193"/>
      <c r="J58" s="194"/>
      <c r="K58" s="195" t="s">
        <v>119</v>
      </c>
      <c r="L58" s="1362"/>
      <c r="M58" s="1362"/>
      <c r="N58" s="196" t="s">
        <v>483</v>
      </c>
      <c r="O58" s="197"/>
      <c r="P58" s="182"/>
    </row>
    <row r="59" spans="1:16" ht="25.5" customHeight="1" x14ac:dyDescent="0.15">
      <c r="A59" s="46"/>
      <c r="B59" s="59"/>
      <c r="C59" s="183" t="s">
        <v>124</v>
      </c>
      <c r="D59" s="1366"/>
      <c r="E59" s="184"/>
      <c r="F59" s="204" t="s">
        <v>209</v>
      </c>
      <c r="G59" s="1363"/>
      <c r="H59" s="1364"/>
      <c r="I59" s="186"/>
      <c r="J59" s="131" t="s">
        <v>481</v>
      </c>
      <c r="K59" s="153"/>
      <c r="L59" s="1365"/>
      <c r="M59" s="1365"/>
      <c r="N59" s="199" t="s">
        <v>482</v>
      </c>
      <c r="O59" s="189" t="str">
        <f>IF(L59="","",L59/基本!F$149*100)</f>
        <v/>
      </c>
      <c r="P59" s="200" t="s">
        <v>83</v>
      </c>
    </row>
    <row r="60" spans="1:16" ht="17.25" customHeight="1" x14ac:dyDescent="0.15">
      <c r="A60" s="46"/>
      <c r="B60" s="59"/>
      <c r="C60" s="155"/>
      <c r="D60" s="1367"/>
      <c r="E60" s="191"/>
      <c r="F60" s="205"/>
      <c r="G60" s="1352"/>
      <c r="H60" s="1353"/>
      <c r="I60" s="193"/>
      <c r="J60" s="194"/>
      <c r="K60" s="195" t="s">
        <v>119</v>
      </c>
      <c r="L60" s="1362"/>
      <c r="M60" s="1362"/>
      <c r="N60" s="196" t="s">
        <v>483</v>
      </c>
      <c r="O60" s="197"/>
      <c r="P60" s="182"/>
    </row>
    <row r="61" spans="1:16" ht="25.5" customHeight="1" x14ac:dyDescent="0.15">
      <c r="A61" s="46"/>
      <c r="B61" s="59"/>
      <c r="C61" s="183" t="s">
        <v>125</v>
      </c>
      <c r="D61" s="1366"/>
      <c r="E61" s="184"/>
      <c r="F61" s="204" t="s">
        <v>209</v>
      </c>
      <c r="G61" s="1363"/>
      <c r="H61" s="1364"/>
      <c r="I61" s="186"/>
      <c r="J61" s="131" t="s">
        <v>481</v>
      </c>
      <c r="K61" s="198"/>
      <c r="L61" s="1365"/>
      <c r="M61" s="1365"/>
      <c r="N61" s="199" t="s">
        <v>482</v>
      </c>
      <c r="O61" s="189" t="str">
        <f>IF(L61="","",L61/基本!F$149*100)</f>
        <v/>
      </c>
      <c r="P61" s="200" t="s">
        <v>83</v>
      </c>
    </row>
    <row r="62" spans="1:16" ht="17.25" customHeight="1" x14ac:dyDescent="0.15">
      <c r="A62" s="46"/>
      <c r="B62" s="59"/>
      <c r="C62" s="155"/>
      <c r="D62" s="1367"/>
      <c r="E62" s="191"/>
      <c r="F62" s="205"/>
      <c r="G62" s="1352"/>
      <c r="H62" s="1353"/>
      <c r="I62" s="193"/>
      <c r="J62" s="194"/>
      <c r="K62" s="195" t="s">
        <v>119</v>
      </c>
      <c r="L62" s="1362"/>
      <c r="M62" s="1362"/>
      <c r="N62" s="196" t="s">
        <v>483</v>
      </c>
      <c r="O62" s="197"/>
      <c r="P62" s="182"/>
    </row>
    <row r="63" spans="1:16" ht="25.5" customHeight="1" x14ac:dyDescent="0.15">
      <c r="A63" s="46"/>
      <c r="B63" s="59"/>
      <c r="C63" s="183" t="s">
        <v>126</v>
      </c>
      <c r="D63" s="1366"/>
      <c r="E63" s="184"/>
      <c r="F63" s="204" t="s">
        <v>209</v>
      </c>
      <c r="G63" s="1363"/>
      <c r="H63" s="1364"/>
      <c r="I63" s="186"/>
      <c r="J63" s="131" t="s">
        <v>481</v>
      </c>
      <c r="K63" s="198"/>
      <c r="L63" s="1365"/>
      <c r="M63" s="1365"/>
      <c r="N63" s="199" t="s">
        <v>482</v>
      </c>
      <c r="O63" s="189" t="str">
        <f>IF(L63="","",L63/基本!F$149*100)</f>
        <v/>
      </c>
      <c r="P63" s="200" t="s">
        <v>83</v>
      </c>
    </row>
    <row r="64" spans="1:16" ht="17.25" customHeight="1" x14ac:dyDescent="0.15">
      <c r="A64" s="46"/>
      <c r="B64" s="59"/>
      <c r="C64" s="155"/>
      <c r="D64" s="1367"/>
      <c r="E64" s="191"/>
      <c r="F64" s="205"/>
      <c r="G64" s="1352"/>
      <c r="H64" s="1353"/>
      <c r="I64" s="193"/>
      <c r="J64" s="194"/>
      <c r="K64" s="195" t="s">
        <v>119</v>
      </c>
      <c r="L64" s="1362"/>
      <c r="M64" s="1362"/>
      <c r="N64" s="196" t="s">
        <v>483</v>
      </c>
      <c r="O64" s="197"/>
      <c r="P64" s="182"/>
    </row>
    <row r="65" spans="1:21" ht="25.5" customHeight="1" x14ac:dyDescent="0.15">
      <c r="A65" s="46"/>
      <c r="B65" s="59"/>
      <c r="C65" s="183" t="s">
        <v>127</v>
      </c>
      <c r="D65" s="1366"/>
      <c r="E65" s="184"/>
      <c r="F65" s="204" t="s">
        <v>209</v>
      </c>
      <c r="G65" s="1363"/>
      <c r="H65" s="1364"/>
      <c r="I65" s="186"/>
      <c r="J65" s="131" t="s">
        <v>481</v>
      </c>
      <c r="K65" s="198"/>
      <c r="L65" s="1365"/>
      <c r="M65" s="1365"/>
      <c r="N65" s="199" t="s">
        <v>482</v>
      </c>
      <c r="O65" s="189" t="str">
        <f>IF(L65="","",L65/基本!F$149*100)</f>
        <v/>
      </c>
      <c r="P65" s="200" t="s">
        <v>83</v>
      </c>
    </row>
    <row r="66" spans="1:21" ht="17.25" customHeight="1" x14ac:dyDescent="0.15">
      <c r="A66" s="46"/>
      <c r="B66" s="59"/>
      <c r="C66" s="155"/>
      <c r="D66" s="1367"/>
      <c r="E66" s="191"/>
      <c r="F66" s="205"/>
      <c r="G66" s="1352"/>
      <c r="H66" s="1353"/>
      <c r="I66" s="193"/>
      <c r="J66" s="194"/>
      <c r="K66" s="195" t="s">
        <v>119</v>
      </c>
      <c r="L66" s="1362"/>
      <c r="M66" s="1362"/>
      <c r="N66" s="196" t="s">
        <v>483</v>
      </c>
      <c r="O66" s="197"/>
      <c r="P66" s="182"/>
    </row>
    <row r="67" spans="1:21" ht="25.5" customHeight="1" x14ac:dyDescent="0.15">
      <c r="A67" s="46"/>
      <c r="B67" s="59"/>
      <c r="C67" s="183" t="s">
        <v>128</v>
      </c>
      <c r="D67" s="1366"/>
      <c r="E67" s="184"/>
      <c r="F67" s="204" t="s">
        <v>209</v>
      </c>
      <c r="G67" s="1363"/>
      <c r="H67" s="1364"/>
      <c r="I67" s="186"/>
      <c r="J67" s="131" t="s">
        <v>481</v>
      </c>
      <c r="K67" s="198"/>
      <c r="L67" s="1365"/>
      <c r="M67" s="1365"/>
      <c r="N67" s="199" t="s">
        <v>482</v>
      </c>
      <c r="O67" s="189" t="str">
        <f>IF(L67="","",L67/基本!F$149*100)</f>
        <v/>
      </c>
      <c r="P67" s="200" t="s">
        <v>83</v>
      </c>
    </row>
    <row r="68" spans="1:21" ht="17.25" customHeight="1" x14ac:dyDescent="0.15">
      <c r="A68" s="46"/>
      <c r="B68" s="59"/>
      <c r="C68" s="155"/>
      <c r="D68" s="1367"/>
      <c r="E68" s="191"/>
      <c r="F68" s="205"/>
      <c r="G68" s="1352"/>
      <c r="H68" s="1353"/>
      <c r="I68" s="193"/>
      <c r="J68" s="194"/>
      <c r="K68" s="195" t="s">
        <v>119</v>
      </c>
      <c r="L68" s="1362"/>
      <c r="M68" s="1362"/>
      <c r="N68" s="196" t="s">
        <v>483</v>
      </c>
      <c r="O68" s="197"/>
      <c r="P68" s="182"/>
    </row>
    <row r="69" spans="1:21" x14ac:dyDescent="0.15">
      <c r="A69" s="61"/>
      <c r="B69" s="59"/>
      <c r="C69" s="139"/>
      <c r="D69" s="122" t="s">
        <v>484</v>
      </c>
      <c r="E69" s="122"/>
      <c r="F69" s="201"/>
      <c r="G69" s="109"/>
      <c r="H69" s="109"/>
      <c r="I69" s="140"/>
      <c r="J69" s="134"/>
      <c r="K69" s="140"/>
      <c r="L69" s="140"/>
      <c r="M69" s="140"/>
      <c r="N69" s="201"/>
      <c r="O69" s="140"/>
      <c r="P69" s="134"/>
    </row>
    <row r="70" spans="1:21" x14ac:dyDescent="0.15">
      <c r="A70" s="61"/>
      <c r="B70" s="59"/>
      <c r="C70" s="133"/>
      <c r="D70" s="122" t="s">
        <v>485</v>
      </c>
      <c r="E70" s="122"/>
      <c r="F70" s="201"/>
      <c r="G70" s="109"/>
      <c r="H70" s="109"/>
      <c r="I70" s="140"/>
      <c r="J70" s="134"/>
      <c r="K70" s="140"/>
      <c r="L70" s="140"/>
      <c r="M70" s="140"/>
      <c r="N70" s="201"/>
      <c r="O70" s="140"/>
      <c r="P70" s="134"/>
    </row>
    <row r="71" spans="1:21" x14ac:dyDescent="0.15">
      <c r="A71" s="61"/>
      <c r="B71" s="59"/>
      <c r="C71" s="139"/>
      <c r="D71" s="122" t="s">
        <v>486</v>
      </c>
      <c r="E71" s="122"/>
      <c r="F71" s="201"/>
      <c r="G71" s="109"/>
      <c r="H71" s="109"/>
      <c r="I71" s="140"/>
      <c r="J71" s="134"/>
      <c r="K71" s="140"/>
      <c r="L71" s="140"/>
      <c r="M71" s="140"/>
      <c r="N71" s="201"/>
      <c r="O71" s="140"/>
      <c r="P71" s="134"/>
      <c r="U71" s="206">
        <f>SUM(O49:O68)</f>
        <v>0</v>
      </c>
    </row>
    <row r="72" spans="1:21" x14ac:dyDescent="0.15">
      <c r="A72" s="61"/>
      <c r="B72" s="59"/>
      <c r="C72" s="133"/>
      <c r="D72" s="104"/>
      <c r="E72" s="104"/>
      <c r="F72" s="134"/>
      <c r="G72" s="140"/>
      <c r="H72" s="140"/>
      <c r="I72" s="140"/>
      <c r="J72" s="134"/>
      <c r="K72" s="140"/>
      <c r="L72" s="140"/>
      <c r="M72" s="140"/>
      <c r="N72" s="201"/>
      <c r="O72" s="140"/>
      <c r="P72" s="134"/>
    </row>
    <row r="73" spans="1:21" x14ac:dyDescent="0.15">
      <c r="A73" s="46"/>
      <c r="B73" s="59"/>
      <c r="C73" s="139"/>
      <c r="D73" s="104"/>
      <c r="E73" s="104"/>
      <c r="F73" s="104"/>
      <c r="G73" s="140"/>
      <c r="H73" s="140"/>
      <c r="I73" s="140"/>
      <c r="J73" s="134"/>
      <c r="K73" s="140"/>
      <c r="L73" s="140"/>
      <c r="M73" s="140"/>
      <c r="N73" s="134"/>
      <c r="O73" s="140"/>
      <c r="P73" s="134"/>
    </row>
    <row r="74" spans="1:21" x14ac:dyDescent="0.15">
      <c r="A74" s="46"/>
      <c r="B74" s="46"/>
      <c r="C74" s="150" t="s">
        <v>487</v>
      </c>
      <c r="D74" s="104"/>
      <c r="E74" s="104"/>
      <c r="F74" s="104"/>
      <c r="G74" s="140"/>
      <c r="H74" s="140"/>
      <c r="I74" s="140"/>
      <c r="J74" s="134"/>
      <c r="K74" s="140"/>
      <c r="L74" s="140"/>
      <c r="M74" s="140"/>
      <c r="N74" s="134"/>
      <c r="O74" s="140"/>
      <c r="P74" s="134"/>
    </row>
    <row r="75" spans="1:21" x14ac:dyDescent="0.15">
      <c r="A75" s="46"/>
      <c r="B75" s="59"/>
      <c r="C75" s="139"/>
      <c r="D75" s="104"/>
      <c r="E75" s="104"/>
      <c r="F75" s="104"/>
      <c r="G75" s="140"/>
      <c r="H75" s="140"/>
      <c r="I75" s="140"/>
      <c r="J75" s="134"/>
      <c r="K75" s="140"/>
      <c r="L75" s="140"/>
      <c r="M75" s="140"/>
      <c r="N75" s="134"/>
      <c r="O75" s="140"/>
      <c r="P75" s="134"/>
    </row>
    <row r="76" spans="1:21" x14ac:dyDescent="0.15">
      <c r="A76" s="46"/>
      <c r="B76" s="59"/>
      <c r="C76" s="1368" t="s">
        <v>488</v>
      </c>
      <c r="D76" s="1369"/>
      <c r="E76" s="1369"/>
      <c r="F76" s="1369"/>
      <c r="G76" s="1370"/>
      <c r="H76" s="1371" t="s">
        <v>489</v>
      </c>
      <c r="I76" s="1372"/>
      <c r="J76" s="1373"/>
      <c r="K76" s="1374" t="s">
        <v>490</v>
      </c>
      <c r="L76" s="1375"/>
      <c r="M76" s="1375"/>
      <c r="N76" s="1376" t="s">
        <v>129</v>
      </c>
      <c r="O76" s="1377"/>
      <c r="P76" s="1378"/>
    </row>
    <row r="77" spans="1:21" ht="30" customHeight="1" x14ac:dyDescent="0.15">
      <c r="A77" s="46"/>
      <c r="B77" s="59"/>
      <c r="C77" s="1339" t="str">
        <f>IF(基本!E153="","",基本!E153)</f>
        <v/>
      </c>
      <c r="D77" s="1340"/>
      <c r="E77" s="1340"/>
      <c r="F77" s="1340"/>
      <c r="G77" s="1341"/>
      <c r="H77" s="1167" t="str">
        <f>IF(基本!F153="","",基本!F153)</f>
        <v/>
      </c>
      <c r="I77" s="1168"/>
      <c r="J77" s="203" t="s">
        <v>405</v>
      </c>
      <c r="K77" s="1357" t="str">
        <f>IF(H77="","",H77/SUM(H$77:I$80)*100)</f>
        <v/>
      </c>
      <c r="L77" s="1358"/>
      <c r="M77" s="170" t="s">
        <v>88</v>
      </c>
      <c r="N77" s="1379"/>
      <c r="O77" s="1380"/>
      <c r="P77" s="1381"/>
    </row>
    <row r="78" spans="1:21" ht="30" customHeight="1" x14ac:dyDescent="0.15">
      <c r="A78" s="46"/>
      <c r="B78" s="59"/>
      <c r="C78" s="1339" t="str">
        <f>IF(基本!E154="","",基本!E154)</f>
        <v/>
      </c>
      <c r="D78" s="1340"/>
      <c r="E78" s="1340"/>
      <c r="F78" s="1340"/>
      <c r="G78" s="1341"/>
      <c r="H78" s="1167" t="str">
        <f>IF(基本!F154="","",基本!F154)</f>
        <v/>
      </c>
      <c r="I78" s="1168"/>
      <c r="J78" s="203" t="s">
        <v>405</v>
      </c>
      <c r="K78" s="1357" t="str">
        <f t="shared" ref="K78:K80" si="1">IF(H78="","",H78/SUM(H$77:I$80)*100)</f>
        <v/>
      </c>
      <c r="L78" s="1358"/>
      <c r="M78" s="170" t="s">
        <v>88</v>
      </c>
      <c r="N78" s="1379"/>
      <c r="O78" s="1380"/>
      <c r="P78" s="1381"/>
    </row>
    <row r="79" spans="1:21" ht="30" customHeight="1" x14ac:dyDescent="0.15">
      <c r="A79" s="46"/>
      <c r="B79" s="59"/>
      <c r="C79" s="1339" t="str">
        <f>IF(基本!E155="","",基本!E155)</f>
        <v/>
      </c>
      <c r="D79" s="1340"/>
      <c r="E79" s="1340"/>
      <c r="F79" s="1340"/>
      <c r="G79" s="1341"/>
      <c r="H79" s="1167" t="str">
        <f>IF(基本!F155="","",基本!F155)</f>
        <v/>
      </c>
      <c r="I79" s="1168"/>
      <c r="J79" s="203" t="s">
        <v>405</v>
      </c>
      <c r="K79" s="1357" t="str">
        <f t="shared" si="1"/>
        <v/>
      </c>
      <c r="L79" s="1358"/>
      <c r="M79" s="170" t="s">
        <v>88</v>
      </c>
      <c r="N79" s="1379"/>
      <c r="O79" s="1380"/>
      <c r="P79" s="1381"/>
    </row>
    <row r="80" spans="1:21" ht="30" customHeight="1" x14ac:dyDescent="0.15">
      <c r="A80" s="46"/>
      <c r="B80" s="59"/>
      <c r="C80" s="1339" t="str">
        <f>IF(基本!D156="","",基本!D156)</f>
        <v/>
      </c>
      <c r="D80" s="1340"/>
      <c r="E80" s="1340"/>
      <c r="F80" s="1340"/>
      <c r="G80" s="1341"/>
      <c r="H80" s="1167" t="str">
        <f>IF(基本!F156="","",基本!F156)</f>
        <v/>
      </c>
      <c r="I80" s="1168"/>
      <c r="J80" s="256" t="s">
        <v>405</v>
      </c>
      <c r="K80" s="1357" t="str">
        <f t="shared" si="1"/>
        <v/>
      </c>
      <c r="L80" s="1358"/>
      <c r="M80" s="255" t="s">
        <v>88</v>
      </c>
      <c r="N80" s="1379"/>
      <c r="O80" s="1380"/>
      <c r="P80" s="1381"/>
    </row>
    <row r="81" spans="1:21" s="258" customFormat="1" x14ac:dyDescent="0.15">
      <c r="A81" s="253"/>
      <c r="I81" s="253"/>
      <c r="J81" s="253"/>
      <c r="K81" s="253"/>
      <c r="L81" s="253"/>
      <c r="M81" s="253"/>
      <c r="N81" s="253"/>
      <c r="O81" s="253"/>
      <c r="P81" s="78"/>
      <c r="Q81" s="253"/>
      <c r="R81" s="253"/>
    </row>
    <row r="82" spans="1:21" x14ac:dyDescent="0.15">
      <c r="A82" s="46"/>
      <c r="I82" s="46"/>
      <c r="K82" s="46"/>
      <c r="L82" s="46"/>
      <c r="M82" s="46"/>
      <c r="O82" s="46"/>
      <c r="P82" s="45"/>
      <c r="U82" s="283">
        <f>SUM(K77:L80)</f>
        <v>0</v>
      </c>
    </row>
    <row r="84" spans="1:21" x14ac:dyDescent="0.15">
      <c r="P84" s="144" t="s">
        <v>658</v>
      </c>
    </row>
    <row r="85" spans="1:21" x14ac:dyDescent="0.15">
      <c r="B85" s="58" t="s">
        <v>654</v>
      </c>
      <c r="D85" s="91"/>
      <c r="E85" s="91"/>
      <c r="F85" s="91"/>
      <c r="J85" s="180"/>
      <c r="N85" s="180"/>
      <c r="P85" s="180"/>
    </row>
    <row r="86" spans="1:21" x14ac:dyDescent="0.15">
      <c r="B86" s="59"/>
      <c r="C86" s="59"/>
      <c r="D86" s="59"/>
      <c r="E86" s="59"/>
      <c r="F86" s="59"/>
      <c r="G86" s="59"/>
      <c r="H86" s="59"/>
      <c r="I86" s="59"/>
      <c r="J86" s="61"/>
      <c r="K86" s="59"/>
      <c r="L86" s="59"/>
      <c r="M86" s="59"/>
      <c r="N86" s="61"/>
      <c r="O86" s="59"/>
      <c r="P86" s="61"/>
    </row>
    <row r="87" spans="1:21" x14ac:dyDescent="0.15">
      <c r="C87" s="150" t="s">
        <v>470</v>
      </c>
      <c r="D87" s="59"/>
      <c r="E87" s="73"/>
      <c r="F87" s="73"/>
      <c r="G87" s="73"/>
      <c r="H87" s="73"/>
      <c r="I87" s="73"/>
      <c r="J87" s="73"/>
      <c r="K87" s="73"/>
      <c r="L87" s="73"/>
      <c r="M87" s="73"/>
      <c r="N87" s="73"/>
      <c r="O87" s="73"/>
      <c r="P87" s="61"/>
    </row>
    <row r="88" spans="1:21" x14ac:dyDescent="0.15">
      <c r="B88" s="150"/>
      <c r="C88" s="59" t="s">
        <v>471</v>
      </c>
      <c r="D88" s="59"/>
      <c r="E88" s="59"/>
      <c r="F88" s="1385" t="str">
        <f>IF(基本!F16="","",基本!F16)</f>
        <v/>
      </c>
      <c r="G88" s="1385"/>
      <c r="H88" s="1385"/>
      <c r="I88" s="1385"/>
      <c r="J88" s="1385"/>
      <c r="K88" s="1385"/>
      <c r="L88" s="1385"/>
      <c r="M88" s="1385"/>
      <c r="N88" s="1385"/>
      <c r="O88" s="59"/>
      <c r="P88" s="61"/>
    </row>
    <row r="89" spans="1:21" x14ac:dyDescent="0.15">
      <c r="B89" s="59"/>
      <c r="C89" s="151" t="s">
        <v>472</v>
      </c>
      <c r="D89" s="152"/>
      <c r="E89" s="1382" t="s">
        <v>473</v>
      </c>
      <c r="F89" s="1383"/>
      <c r="G89" s="1349" t="s">
        <v>474</v>
      </c>
      <c r="H89" s="1351"/>
      <c r="I89" s="1349" t="s">
        <v>475</v>
      </c>
      <c r="J89" s="1351"/>
      <c r="K89" s="1349" t="s">
        <v>476</v>
      </c>
      <c r="L89" s="1350"/>
      <c r="M89" s="1350"/>
      <c r="N89" s="1351"/>
      <c r="O89" s="1349" t="s">
        <v>477</v>
      </c>
      <c r="P89" s="1351"/>
    </row>
    <row r="90" spans="1:21" x14ac:dyDescent="0.15">
      <c r="B90" s="59"/>
      <c r="C90" s="155"/>
      <c r="D90" s="156"/>
      <c r="E90" s="181"/>
      <c r="F90" s="157"/>
      <c r="G90" s="1352" t="s">
        <v>478</v>
      </c>
      <c r="H90" s="1353"/>
      <c r="I90" s="158"/>
      <c r="J90" s="182"/>
      <c r="K90" s="1327" t="s">
        <v>479</v>
      </c>
      <c r="L90" s="1335"/>
      <c r="M90" s="1335"/>
      <c r="N90" s="1328"/>
      <c r="O90" s="1188" t="s">
        <v>480</v>
      </c>
      <c r="P90" s="1189"/>
    </row>
    <row r="91" spans="1:21" ht="25.5" customHeight="1" x14ac:dyDescent="0.15">
      <c r="A91" s="46"/>
      <c r="B91" s="59"/>
      <c r="C91" s="183" t="s">
        <v>117</v>
      </c>
      <c r="D91" s="1366"/>
      <c r="E91" s="184"/>
      <c r="F91" s="185" t="s">
        <v>209</v>
      </c>
      <c r="G91" s="1363"/>
      <c r="H91" s="1364"/>
      <c r="I91" s="186"/>
      <c r="J91" s="131" t="s">
        <v>481</v>
      </c>
      <c r="K91" s="187"/>
      <c r="L91" s="1365"/>
      <c r="M91" s="1365"/>
      <c r="N91" s="188" t="s">
        <v>482</v>
      </c>
      <c r="O91" s="189" t="str">
        <f>IF(L91="","",L91/'別紙1-1'!H$106*100)</f>
        <v/>
      </c>
      <c r="P91" s="190" t="s">
        <v>83</v>
      </c>
    </row>
    <row r="92" spans="1:21" ht="18" customHeight="1" x14ac:dyDescent="0.15">
      <c r="A92" s="46"/>
      <c r="B92" s="59"/>
      <c r="C92" s="155"/>
      <c r="D92" s="1367"/>
      <c r="E92" s="191"/>
      <c r="F92" s="192"/>
      <c r="G92" s="1352"/>
      <c r="H92" s="1353"/>
      <c r="I92" s="193"/>
      <c r="J92" s="194"/>
      <c r="K92" s="195" t="s">
        <v>119</v>
      </c>
      <c r="L92" s="1362"/>
      <c r="M92" s="1362"/>
      <c r="N92" s="196" t="s">
        <v>483</v>
      </c>
      <c r="O92" s="197"/>
      <c r="P92" s="182"/>
    </row>
    <row r="93" spans="1:21" ht="25.5" customHeight="1" x14ac:dyDescent="0.15">
      <c r="A93" s="46"/>
      <c r="B93" s="59"/>
      <c r="C93" s="183" t="s">
        <v>120</v>
      </c>
      <c r="D93" s="1366"/>
      <c r="E93" s="184"/>
      <c r="F93" s="185" t="s">
        <v>209</v>
      </c>
      <c r="G93" s="1363"/>
      <c r="H93" s="1364"/>
      <c r="I93" s="186"/>
      <c r="J93" s="131" t="s">
        <v>481</v>
      </c>
      <c r="K93" s="198"/>
      <c r="L93" s="1365"/>
      <c r="M93" s="1365"/>
      <c r="N93" s="199" t="s">
        <v>482</v>
      </c>
      <c r="O93" s="189" t="str">
        <f>IF(L93="","",L93/'別紙1-1'!H$106*100)</f>
        <v/>
      </c>
      <c r="P93" s="200" t="s">
        <v>83</v>
      </c>
    </row>
    <row r="94" spans="1:21" ht="18" customHeight="1" x14ac:dyDescent="0.15">
      <c r="A94" s="46"/>
      <c r="B94" s="59"/>
      <c r="C94" s="155"/>
      <c r="D94" s="1367"/>
      <c r="E94" s="191"/>
      <c r="F94" s="192"/>
      <c r="G94" s="1352"/>
      <c r="H94" s="1353"/>
      <c r="I94" s="193"/>
      <c r="J94" s="194"/>
      <c r="K94" s="195" t="s">
        <v>119</v>
      </c>
      <c r="L94" s="1362"/>
      <c r="M94" s="1362"/>
      <c r="N94" s="196" t="s">
        <v>483</v>
      </c>
      <c r="O94" s="197"/>
      <c r="P94" s="182"/>
    </row>
    <row r="95" spans="1:21" ht="25.5" customHeight="1" x14ac:dyDescent="0.15">
      <c r="A95" s="46"/>
      <c r="B95" s="59"/>
      <c r="C95" s="183" t="s">
        <v>121</v>
      </c>
      <c r="D95" s="1366"/>
      <c r="E95" s="184"/>
      <c r="F95" s="204" t="s">
        <v>209</v>
      </c>
      <c r="G95" s="1363"/>
      <c r="H95" s="1364"/>
      <c r="I95" s="186"/>
      <c r="J95" s="131" t="s">
        <v>481</v>
      </c>
      <c r="K95" s="198"/>
      <c r="L95" s="1365"/>
      <c r="M95" s="1365"/>
      <c r="N95" s="199" t="s">
        <v>482</v>
      </c>
      <c r="O95" s="189" t="str">
        <f>IF(L95="","",L95/'別紙1-1'!H$106*100)</f>
        <v/>
      </c>
      <c r="P95" s="200" t="s">
        <v>83</v>
      </c>
    </row>
    <row r="96" spans="1:21" ht="18" customHeight="1" x14ac:dyDescent="0.15">
      <c r="A96" s="46"/>
      <c r="B96" s="59"/>
      <c r="C96" s="155"/>
      <c r="D96" s="1367"/>
      <c r="E96" s="191"/>
      <c r="F96" s="205"/>
      <c r="G96" s="1352"/>
      <c r="H96" s="1353"/>
      <c r="I96" s="193"/>
      <c r="J96" s="194"/>
      <c r="K96" s="195" t="s">
        <v>119</v>
      </c>
      <c r="L96" s="1362"/>
      <c r="M96" s="1362"/>
      <c r="N96" s="196" t="s">
        <v>483</v>
      </c>
      <c r="O96" s="197"/>
      <c r="P96" s="182"/>
    </row>
    <row r="97" spans="1:20" ht="25.5" customHeight="1" x14ac:dyDescent="0.15">
      <c r="A97" s="46"/>
      <c r="B97" s="59"/>
      <c r="C97" s="183" t="s">
        <v>122</v>
      </c>
      <c r="D97" s="1366"/>
      <c r="E97" s="184"/>
      <c r="F97" s="204" t="s">
        <v>209</v>
      </c>
      <c r="G97" s="1363"/>
      <c r="H97" s="1364"/>
      <c r="I97" s="186"/>
      <c r="J97" s="131" t="s">
        <v>481</v>
      </c>
      <c r="K97" s="198"/>
      <c r="L97" s="1365"/>
      <c r="M97" s="1365"/>
      <c r="N97" s="199" t="s">
        <v>482</v>
      </c>
      <c r="O97" s="189" t="str">
        <f>IF(L97="","",L97/'別紙1-1'!H$106*100)</f>
        <v/>
      </c>
      <c r="P97" s="200" t="s">
        <v>83</v>
      </c>
    </row>
    <row r="98" spans="1:20" ht="18" customHeight="1" x14ac:dyDescent="0.15">
      <c r="A98" s="46"/>
      <c r="B98" s="59"/>
      <c r="C98" s="155"/>
      <c r="D98" s="1367"/>
      <c r="E98" s="191"/>
      <c r="F98" s="205"/>
      <c r="G98" s="1352"/>
      <c r="H98" s="1353"/>
      <c r="I98" s="193"/>
      <c r="J98" s="194"/>
      <c r="K98" s="195" t="s">
        <v>119</v>
      </c>
      <c r="L98" s="1362"/>
      <c r="M98" s="1362"/>
      <c r="N98" s="196" t="s">
        <v>483</v>
      </c>
      <c r="O98" s="197"/>
      <c r="P98" s="182"/>
    </row>
    <row r="99" spans="1:20" ht="25.5" customHeight="1" x14ac:dyDescent="0.15">
      <c r="A99" s="46"/>
      <c r="B99" s="59"/>
      <c r="C99" s="183" t="s">
        <v>123</v>
      </c>
      <c r="D99" s="1366"/>
      <c r="E99" s="184"/>
      <c r="F99" s="204" t="s">
        <v>209</v>
      </c>
      <c r="G99" s="1363"/>
      <c r="H99" s="1364"/>
      <c r="I99" s="186"/>
      <c r="J99" s="131" t="s">
        <v>481</v>
      </c>
      <c r="K99" s="198"/>
      <c r="L99" s="1365"/>
      <c r="M99" s="1365"/>
      <c r="N99" s="199" t="s">
        <v>482</v>
      </c>
      <c r="O99" s="189" t="str">
        <f>IF(L99="","",L99/'別紙1-1'!H$106*100)</f>
        <v/>
      </c>
      <c r="P99" s="200" t="s">
        <v>83</v>
      </c>
    </row>
    <row r="100" spans="1:20" ht="18" customHeight="1" x14ac:dyDescent="0.15">
      <c r="A100" s="46"/>
      <c r="B100" s="59"/>
      <c r="C100" s="155"/>
      <c r="D100" s="1367"/>
      <c r="E100" s="191"/>
      <c r="F100" s="205"/>
      <c r="G100" s="1352"/>
      <c r="H100" s="1353"/>
      <c r="I100" s="193"/>
      <c r="J100" s="194"/>
      <c r="K100" s="195" t="s">
        <v>119</v>
      </c>
      <c r="L100" s="1362"/>
      <c r="M100" s="1362"/>
      <c r="N100" s="196" t="s">
        <v>483</v>
      </c>
      <c r="O100" s="197"/>
      <c r="P100" s="182"/>
    </row>
    <row r="101" spans="1:20" ht="25.5" customHeight="1" x14ac:dyDescent="0.15">
      <c r="A101" s="46"/>
      <c r="B101" s="59"/>
      <c r="C101" s="183" t="s">
        <v>124</v>
      </c>
      <c r="D101" s="1366"/>
      <c r="E101" s="184"/>
      <c r="F101" s="204" t="s">
        <v>209</v>
      </c>
      <c r="G101" s="1363"/>
      <c r="H101" s="1364"/>
      <c r="I101" s="186"/>
      <c r="J101" s="131" t="s">
        <v>481</v>
      </c>
      <c r="K101" s="153"/>
      <c r="L101" s="1365"/>
      <c r="M101" s="1365"/>
      <c r="N101" s="199" t="s">
        <v>482</v>
      </c>
      <c r="O101" s="189" t="str">
        <f>IF(L101="","",L101/'別紙1-1'!H$106*100)</f>
        <v/>
      </c>
      <c r="P101" s="200" t="s">
        <v>83</v>
      </c>
    </row>
    <row r="102" spans="1:20" ht="18" customHeight="1" x14ac:dyDescent="0.15">
      <c r="A102" s="46"/>
      <c r="B102" s="59"/>
      <c r="C102" s="155"/>
      <c r="D102" s="1367"/>
      <c r="E102" s="191"/>
      <c r="F102" s="205"/>
      <c r="G102" s="1352"/>
      <c r="H102" s="1353"/>
      <c r="I102" s="193"/>
      <c r="J102" s="194"/>
      <c r="K102" s="195" t="s">
        <v>119</v>
      </c>
      <c r="L102" s="1362"/>
      <c r="M102" s="1362"/>
      <c r="N102" s="196" t="s">
        <v>483</v>
      </c>
      <c r="O102" s="197"/>
      <c r="P102" s="182"/>
    </row>
    <row r="103" spans="1:20" ht="25.5" customHeight="1" x14ac:dyDescent="0.15">
      <c r="A103" s="46"/>
      <c r="B103" s="59"/>
      <c r="C103" s="183" t="s">
        <v>125</v>
      </c>
      <c r="D103" s="1366"/>
      <c r="E103" s="184"/>
      <c r="F103" s="204" t="s">
        <v>209</v>
      </c>
      <c r="G103" s="1363"/>
      <c r="H103" s="1364"/>
      <c r="I103" s="186"/>
      <c r="J103" s="131" t="s">
        <v>481</v>
      </c>
      <c r="K103" s="198"/>
      <c r="L103" s="1365"/>
      <c r="M103" s="1365"/>
      <c r="N103" s="199" t="s">
        <v>482</v>
      </c>
      <c r="O103" s="189" t="str">
        <f>IF(L103="","",L103/'別紙1-1'!H$106*100)</f>
        <v/>
      </c>
      <c r="P103" s="200" t="s">
        <v>83</v>
      </c>
    </row>
    <row r="104" spans="1:20" ht="18" customHeight="1" x14ac:dyDescent="0.15">
      <c r="A104" s="46"/>
      <c r="B104" s="59"/>
      <c r="C104" s="155"/>
      <c r="D104" s="1367"/>
      <c r="E104" s="191"/>
      <c r="F104" s="205"/>
      <c r="G104" s="1352"/>
      <c r="H104" s="1353"/>
      <c r="I104" s="193"/>
      <c r="J104" s="194"/>
      <c r="K104" s="195" t="s">
        <v>119</v>
      </c>
      <c r="L104" s="1362"/>
      <c r="M104" s="1362"/>
      <c r="N104" s="196" t="s">
        <v>483</v>
      </c>
      <c r="O104" s="197"/>
      <c r="P104" s="182"/>
    </row>
    <row r="105" spans="1:20" ht="25.5" customHeight="1" x14ac:dyDescent="0.15">
      <c r="A105" s="46"/>
      <c r="B105" s="59"/>
      <c r="C105" s="183" t="s">
        <v>126</v>
      </c>
      <c r="D105" s="1366"/>
      <c r="E105" s="184"/>
      <c r="F105" s="204" t="s">
        <v>209</v>
      </c>
      <c r="G105" s="1363"/>
      <c r="H105" s="1364"/>
      <c r="I105" s="186"/>
      <c r="J105" s="131" t="s">
        <v>481</v>
      </c>
      <c r="K105" s="198"/>
      <c r="L105" s="1365"/>
      <c r="M105" s="1365"/>
      <c r="N105" s="199" t="s">
        <v>482</v>
      </c>
      <c r="O105" s="189" t="str">
        <f>IF(L105="","",L105/'別紙1-1'!H$106*100)</f>
        <v/>
      </c>
      <c r="P105" s="200" t="s">
        <v>83</v>
      </c>
    </row>
    <row r="106" spans="1:20" ht="18" customHeight="1" x14ac:dyDescent="0.15">
      <c r="A106" s="46"/>
      <c r="B106" s="59"/>
      <c r="C106" s="155"/>
      <c r="D106" s="1367"/>
      <c r="E106" s="191"/>
      <c r="F106" s="205"/>
      <c r="G106" s="1352"/>
      <c r="H106" s="1353"/>
      <c r="I106" s="193"/>
      <c r="J106" s="194"/>
      <c r="K106" s="195" t="s">
        <v>119</v>
      </c>
      <c r="L106" s="1362"/>
      <c r="M106" s="1362"/>
      <c r="N106" s="196" t="s">
        <v>483</v>
      </c>
      <c r="O106" s="197"/>
      <c r="P106" s="182"/>
    </row>
    <row r="107" spans="1:20" ht="25.5" customHeight="1" x14ac:dyDescent="0.15">
      <c r="A107" s="46"/>
      <c r="B107" s="59"/>
      <c r="C107" s="183" t="s">
        <v>127</v>
      </c>
      <c r="D107" s="1366"/>
      <c r="E107" s="184"/>
      <c r="F107" s="204" t="s">
        <v>209</v>
      </c>
      <c r="G107" s="1363"/>
      <c r="H107" s="1364"/>
      <c r="I107" s="186"/>
      <c r="J107" s="131" t="s">
        <v>481</v>
      </c>
      <c r="K107" s="198"/>
      <c r="L107" s="1365"/>
      <c r="M107" s="1365"/>
      <c r="N107" s="199" t="s">
        <v>482</v>
      </c>
      <c r="O107" s="189" t="str">
        <f>IF(L107="","",L107/'別紙1-1'!H$106*100)</f>
        <v/>
      </c>
      <c r="P107" s="200" t="s">
        <v>83</v>
      </c>
    </row>
    <row r="108" spans="1:20" ht="18" customHeight="1" x14ac:dyDescent="0.15">
      <c r="A108" s="46"/>
      <c r="B108" s="59"/>
      <c r="C108" s="155"/>
      <c r="D108" s="1367"/>
      <c r="E108" s="191"/>
      <c r="F108" s="205"/>
      <c r="G108" s="1352"/>
      <c r="H108" s="1353"/>
      <c r="I108" s="193"/>
      <c r="J108" s="194"/>
      <c r="K108" s="195" t="s">
        <v>119</v>
      </c>
      <c r="L108" s="1362"/>
      <c r="M108" s="1362"/>
      <c r="N108" s="196" t="s">
        <v>483</v>
      </c>
      <c r="O108" s="197"/>
      <c r="P108" s="182"/>
    </row>
    <row r="109" spans="1:20" ht="25.5" customHeight="1" x14ac:dyDescent="0.15">
      <c r="A109" s="46"/>
      <c r="B109" s="59"/>
      <c r="C109" s="183" t="s">
        <v>128</v>
      </c>
      <c r="D109" s="1366"/>
      <c r="E109" s="184"/>
      <c r="F109" s="204" t="s">
        <v>209</v>
      </c>
      <c r="G109" s="1363"/>
      <c r="H109" s="1364"/>
      <c r="I109" s="186"/>
      <c r="J109" s="131" t="s">
        <v>481</v>
      </c>
      <c r="K109" s="198"/>
      <c r="L109" s="1365"/>
      <c r="M109" s="1365"/>
      <c r="N109" s="199" t="s">
        <v>482</v>
      </c>
      <c r="O109" s="189" t="str">
        <f>IF(L109="","",L109/'別紙1-1'!H$106*100)</f>
        <v/>
      </c>
      <c r="P109" s="200" t="s">
        <v>83</v>
      </c>
      <c r="T109" s="206">
        <f>SUM(O91:O109)</f>
        <v>0</v>
      </c>
    </row>
    <row r="110" spans="1:20" ht="18" customHeight="1" x14ac:dyDescent="0.15">
      <c r="A110" s="46"/>
      <c r="B110" s="59"/>
      <c r="C110" s="155"/>
      <c r="D110" s="1367"/>
      <c r="E110" s="191"/>
      <c r="F110" s="205"/>
      <c r="G110" s="1352"/>
      <c r="H110" s="1353"/>
      <c r="I110" s="193"/>
      <c r="J110" s="194"/>
      <c r="K110" s="195" t="s">
        <v>119</v>
      </c>
      <c r="L110" s="1362"/>
      <c r="M110" s="1362"/>
      <c r="N110" s="196" t="s">
        <v>483</v>
      </c>
      <c r="O110" s="197"/>
      <c r="P110" s="182"/>
    </row>
    <row r="111" spans="1:20" x14ac:dyDescent="0.15">
      <c r="A111" s="61"/>
      <c r="B111" s="59"/>
      <c r="C111" s="139"/>
      <c r="D111" s="122" t="s">
        <v>484</v>
      </c>
      <c r="E111" s="122"/>
      <c r="F111" s="201"/>
      <c r="G111" s="109"/>
      <c r="H111" s="109"/>
      <c r="I111" s="140"/>
      <c r="J111" s="134"/>
      <c r="K111" s="140"/>
      <c r="L111" s="140"/>
      <c r="M111" s="140"/>
      <c r="N111" s="201"/>
      <c r="O111" s="140"/>
      <c r="P111" s="134"/>
    </row>
    <row r="112" spans="1:20" x14ac:dyDescent="0.15">
      <c r="A112" s="61"/>
      <c r="B112" s="59"/>
      <c r="C112" s="133"/>
      <c r="D112" s="122" t="s">
        <v>485</v>
      </c>
      <c r="E112" s="122"/>
      <c r="F112" s="201"/>
      <c r="G112" s="109"/>
      <c r="H112" s="109"/>
      <c r="I112" s="140"/>
      <c r="J112" s="134"/>
      <c r="K112" s="140"/>
      <c r="L112" s="140"/>
      <c r="M112" s="140"/>
      <c r="N112" s="201"/>
      <c r="O112" s="140"/>
      <c r="P112" s="134"/>
    </row>
    <row r="113" spans="1:20" x14ac:dyDescent="0.15">
      <c r="A113" s="61"/>
      <c r="B113" s="59"/>
      <c r="C113" s="139"/>
      <c r="D113" s="122" t="s">
        <v>486</v>
      </c>
      <c r="E113" s="122"/>
      <c r="F113" s="201"/>
      <c r="G113" s="109"/>
      <c r="H113" s="109"/>
      <c r="I113" s="140"/>
      <c r="J113" s="134"/>
      <c r="K113" s="140"/>
      <c r="L113" s="140"/>
      <c r="M113" s="140"/>
      <c r="N113" s="201"/>
      <c r="O113" s="140"/>
      <c r="P113" s="134"/>
    </row>
    <row r="114" spans="1:20" x14ac:dyDescent="0.15">
      <c r="A114" s="61"/>
      <c r="B114" s="59"/>
      <c r="C114" s="133"/>
      <c r="D114" s="104"/>
      <c r="E114" s="104"/>
      <c r="F114" s="134"/>
      <c r="G114" s="140"/>
      <c r="H114" s="140"/>
      <c r="I114" s="140"/>
      <c r="J114" s="134"/>
      <c r="K114" s="140"/>
      <c r="L114" s="140"/>
      <c r="M114" s="140"/>
      <c r="N114" s="201"/>
      <c r="O114" s="140"/>
      <c r="P114" s="134"/>
    </row>
    <row r="115" spans="1:20" x14ac:dyDescent="0.15">
      <c r="A115" s="46"/>
      <c r="B115" s="59"/>
      <c r="C115" s="139"/>
      <c r="D115" s="104"/>
      <c r="E115" s="104"/>
      <c r="F115" s="104"/>
      <c r="G115" s="140"/>
      <c r="H115" s="140"/>
      <c r="I115" s="140"/>
      <c r="J115" s="134"/>
      <c r="K115" s="140"/>
      <c r="L115" s="140"/>
      <c r="M115" s="140"/>
      <c r="N115" s="134"/>
      <c r="O115" s="140"/>
      <c r="P115" s="134"/>
    </row>
    <row r="116" spans="1:20" x14ac:dyDescent="0.15">
      <c r="A116" s="46"/>
      <c r="B116" s="46"/>
      <c r="C116" s="150" t="s">
        <v>487</v>
      </c>
      <c r="D116" s="104"/>
      <c r="E116" s="104"/>
      <c r="F116" s="104"/>
      <c r="G116" s="140"/>
      <c r="H116" s="140"/>
      <c r="I116" s="140"/>
      <c r="J116" s="134"/>
      <c r="K116" s="140"/>
      <c r="L116" s="140"/>
      <c r="M116" s="140"/>
      <c r="N116" s="134"/>
      <c r="O116" s="140"/>
      <c r="P116" s="134"/>
    </row>
    <row r="117" spans="1:20" x14ac:dyDescent="0.15">
      <c r="A117" s="46"/>
      <c r="B117" s="59"/>
      <c r="C117" s="139"/>
      <c r="D117" s="104"/>
      <c r="E117" s="104"/>
      <c r="F117" s="104"/>
      <c r="G117" s="140"/>
      <c r="H117" s="140"/>
      <c r="I117" s="140"/>
      <c r="J117" s="134"/>
      <c r="K117" s="140"/>
      <c r="L117" s="140"/>
      <c r="M117" s="140"/>
      <c r="N117" s="134"/>
      <c r="O117" s="140"/>
      <c r="P117" s="134"/>
    </row>
    <row r="118" spans="1:20" x14ac:dyDescent="0.15">
      <c r="A118" s="46"/>
      <c r="B118" s="59"/>
      <c r="C118" s="1368" t="s">
        <v>488</v>
      </c>
      <c r="D118" s="1369"/>
      <c r="E118" s="1369"/>
      <c r="F118" s="1369"/>
      <c r="G118" s="1370"/>
      <c r="H118" s="1371" t="s">
        <v>489</v>
      </c>
      <c r="I118" s="1372"/>
      <c r="J118" s="1373"/>
      <c r="K118" s="1374" t="s">
        <v>490</v>
      </c>
      <c r="L118" s="1375"/>
      <c r="M118" s="1375"/>
      <c r="N118" s="1376" t="s">
        <v>129</v>
      </c>
      <c r="O118" s="1377"/>
      <c r="P118" s="1378"/>
    </row>
    <row r="119" spans="1:20" ht="30" customHeight="1" x14ac:dyDescent="0.15">
      <c r="A119" s="46"/>
      <c r="B119" s="59"/>
      <c r="C119" s="1339" t="str">
        <f>IF(基本!E166="","",基本!E166)</f>
        <v/>
      </c>
      <c r="D119" s="1340"/>
      <c r="E119" s="1340"/>
      <c r="F119" s="1340"/>
      <c r="G119" s="1341"/>
      <c r="H119" s="1167" t="str">
        <f>IF(基本!F166="","",基本!F166)</f>
        <v/>
      </c>
      <c r="I119" s="1168"/>
      <c r="J119" s="203" t="s">
        <v>405</v>
      </c>
      <c r="K119" s="1357" t="str">
        <f>IF(H119="","",H119/SUM(H$119:I$122)*100)</f>
        <v/>
      </c>
      <c r="L119" s="1358"/>
      <c r="M119" s="170" t="s">
        <v>88</v>
      </c>
      <c r="N119" s="1379"/>
      <c r="O119" s="1380"/>
      <c r="P119" s="1381"/>
      <c r="T119" s="206">
        <f>SUM(K119:L122)</f>
        <v>0</v>
      </c>
    </row>
    <row r="120" spans="1:20" ht="30" customHeight="1" x14ac:dyDescent="0.15">
      <c r="A120" s="46"/>
      <c r="B120" s="59"/>
      <c r="C120" s="1339" t="str">
        <f>IF(基本!E167="","",基本!E167)</f>
        <v/>
      </c>
      <c r="D120" s="1340"/>
      <c r="E120" s="1340"/>
      <c r="F120" s="1340"/>
      <c r="G120" s="1341"/>
      <c r="H120" s="1167" t="str">
        <f>IF(基本!F167="","",基本!F167)</f>
        <v/>
      </c>
      <c r="I120" s="1168"/>
      <c r="J120" s="203" t="s">
        <v>405</v>
      </c>
      <c r="K120" s="1357" t="str">
        <f>IF(H120="","",H120/SUM(H$119:I$122)*100)</f>
        <v/>
      </c>
      <c r="L120" s="1358"/>
      <c r="M120" s="170" t="s">
        <v>88</v>
      </c>
      <c r="N120" s="1379"/>
      <c r="O120" s="1380"/>
      <c r="P120" s="1381"/>
    </row>
    <row r="121" spans="1:20" ht="30" customHeight="1" x14ac:dyDescent="0.15">
      <c r="A121" s="46"/>
      <c r="B121" s="59"/>
      <c r="C121" s="1339" t="str">
        <f>IF(基本!E168="","",基本!E168)</f>
        <v/>
      </c>
      <c r="D121" s="1340"/>
      <c r="E121" s="1340"/>
      <c r="F121" s="1340"/>
      <c r="G121" s="1341"/>
      <c r="H121" s="1167" t="str">
        <f>IF(基本!F168="","",基本!F168)</f>
        <v/>
      </c>
      <c r="I121" s="1168"/>
      <c r="J121" s="203" t="s">
        <v>405</v>
      </c>
      <c r="K121" s="1357" t="str">
        <f>IF(H121="","",H121/SUM(H$119:I$122)*100)</f>
        <v/>
      </c>
      <c r="L121" s="1358"/>
      <c r="M121" s="170" t="s">
        <v>88</v>
      </c>
      <c r="N121" s="1379"/>
      <c r="O121" s="1380"/>
      <c r="P121" s="1381"/>
    </row>
    <row r="122" spans="1:20" ht="30" customHeight="1" x14ac:dyDescent="0.15">
      <c r="A122" s="46"/>
      <c r="B122" s="59"/>
      <c r="C122" s="1339" t="str">
        <f>IF(基本!D169="","",基本!D169)</f>
        <v/>
      </c>
      <c r="D122" s="1340"/>
      <c r="E122" s="1340"/>
      <c r="F122" s="1340"/>
      <c r="G122" s="1341"/>
      <c r="H122" s="1167" t="str">
        <f>IF(基本!F169="","",基本!F169)</f>
        <v/>
      </c>
      <c r="I122" s="1168"/>
      <c r="J122" s="256" t="s">
        <v>405</v>
      </c>
      <c r="K122" s="1357" t="str">
        <f>IF(H122="","",H122/SUM(H$119:I$122)*100)</f>
        <v/>
      </c>
      <c r="L122" s="1358"/>
      <c r="M122" s="255" t="s">
        <v>88</v>
      </c>
      <c r="N122" s="1379"/>
      <c r="O122" s="1380"/>
      <c r="P122" s="1381"/>
    </row>
    <row r="123" spans="1:20" x14ac:dyDescent="0.15">
      <c r="A123" s="46"/>
      <c r="I123" s="46"/>
      <c r="K123" s="46"/>
      <c r="L123" s="46"/>
      <c r="M123" s="46"/>
      <c r="O123" s="46"/>
    </row>
    <row r="125" spans="1:20" x14ac:dyDescent="0.15">
      <c r="P125" s="144" t="s">
        <v>658</v>
      </c>
    </row>
  </sheetData>
  <sheetProtection algorithmName="SHA-512" hashValue="JvEVgfCC9seRa6HKX76j/GfdRacxADrmh93tXOxcmLyPOTaoLJw7ZcwbYm9Hx3KFmcvd+Wki/9Yr2pvrlqkE4Q==" saltValue="RVzdhDuX2zAdSXSFxaw9wQ==" spinCount="100000" sheet="1" objects="1" scenarios="1"/>
  <mergeCells count="237">
    <mergeCell ref="C122:G122"/>
    <mergeCell ref="H122:I122"/>
    <mergeCell ref="K122:L122"/>
    <mergeCell ref="N122:P122"/>
    <mergeCell ref="D93:D94"/>
    <mergeCell ref="D95:D96"/>
    <mergeCell ref="D97:D98"/>
    <mergeCell ref="D99:D100"/>
    <mergeCell ref="D101:D102"/>
    <mergeCell ref="D103:D104"/>
    <mergeCell ref="D105:D106"/>
    <mergeCell ref="D107:D108"/>
    <mergeCell ref="D109:D110"/>
    <mergeCell ref="C121:G121"/>
    <mergeCell ref="H121:I121"/>
    <mergeCell ref="K121:L121"/>
    <mergeCell ref="N121:P121"/>
    <mergeCell ref="C118:G118"/>
    <mergeCell ref="H118:J118"/>
    <mergeCell ref="K118:M118"/>
    <mergeCell ref="N118:P118"/>
    <mergeCell ref="C119:G119"/>
    <mergeCell ref="H119:I119"/>
    <mergeCell ref="L103:M103"/>
    <mergeCell ref="D49:D50"/>
    <mergeCell ref="D51:D52"/>
    <mergeCell ref="D53:D54"/>
    <mergeCell ref="D55:D56"/>
    <mergeCell ref="D57:D58"/>
    <mergeCell ref="D59:D60"/>
    <mergeCell ref="D61:D62"/>
    <mergeCell ref="D63:D64"/>
    <mergeCell ref="C39:G39"/>
    <mergeCell ref="G61:H61"/>
    <mergeCell ref="G55:H55"/>
    <mergeCell ref="G49:H49"/>
    <mergeCell ref="H39:I39"/>
    <mergeCell ref="G64:H64"/>
    <mergeCell ref="G58:H58"/>
    <mergeCell ref="G52:H52"/>
    <mergeCell ref="E47:F47"/>
    <mergeCell ref="G47:H47"/>
    <mergeCell ref="I47:J47"/>
    <mergeCell ref="D8:D9"/>
    <mergeCell ref="D10:D11"/>
    <mergeCell ref="D12:D13"/>
    <mergeCell ref="D14:D15"/>
    <mergeCell ref="D16:D17"/>
    <mergeCell ref="D18:D19"/>
    <mergeCell ref="D20:D21"/>
    <mergeCell ref="D22:D23"/>
    <mergeCell ref="D24:D25"/>
    <mergeCell ref="F5:N5"/>
    <mergeCell ref="F46:N46"/>
    <mergeCell ref="F88:N88"/>
    <mergeCell ref="C120:G120"/>
    <mergeCell ref="H120:I120"/>
    <mergeCell ref="K120:L120"/>
    <mergeCell ref="N120:P120"/>
    <mergeCell ref="K119:L119"/>
    <mergeCell ref="N119:P119"/>
    <mergeCell ref="G108:H108"/>
    <mergeCell ref="L108:M108"/>
    <mergeCell ref="G109:H109"/>
    <mergeCell ref="L109:M109"/>
    <mergeCell ref="G110:H110"/>
    <mergeCell ref="L110:M110"/>
    <mergeCell ref="G105:H105"/>
    <mergeCell ref="L105:M105"/>
    <mergeCell ref="G106:H106"/>
    <mergeCell ref="L106:M106"/>
    <mergeCell ref="G107:H107"/>
    <mergeCell ref="L107:M107"/>
    <mergeCell ref="G102:H102"/>
    <mergeCell ref="L102:M102"/>
    <mergeCell ref="G103:H103"/>
    <mergeCell ref="G104:H104"/>
    <mergeCell ref="L104:M104"/>
    <mergeCell ref="G99:H99"/>
    <mergeCell ref="L99:M99"/>
    <mergeCell ref="G100:H100"/>
    <mergeCell ref="L100:M100"/>
    <mergeCell ref="G101:H101"/>
    <mergeCell ref="L101:M101"/>
    <mergeCell ref="G96:H96"/>
    <mergeCell ref="L96:M96"/>
    <mergeCell ref="G97:H97"/>
    <mergeCell ref="L97:M97"/>
    <mergeCell ref="G98:H98"/>
    <mergeCell ref="L98:M98"/>
    <mergeCell ref="O89:P89"/>
    <mergeCell ref="N80:P80"/>
    <mergeCell ref="G93:H93"/>
    <mergeCell ref="L93:M93"/>
    <mergeCell ref="G94:H94"/>
    <mergeCell ref="L94:M94"/>
    <mergeCell ref="G95:H95"/>
    <mergeCell ref="L95:M95"/>
    <mergeCell ref="G90:H90"/>
    <mergeCell ref="K90:N90"/>
    <mergeCell ref="O90:P90"/>
    <mergeCell ref="G91:H91"/>
    <mergeCell ref="L91:M91"/>
    <mergeCell ref="G92:H92"/>
    <mergeCell ref="L92:M92"/>
    <mergeCell ref="C76:G76"/>
    <mergeCell ref="H76:J76"/>
    <mergeCell ref="K76:M76"/>
    <mergeCell ref="C80:G80"/>
    <mergeCell ref="H80:I80"/>
    <mergeCell ref="K80:L80"/>
    <mergeCell ref="D91:D92"/>
    <mergeCell ref="N76:P76"/>
    <mergeCell ref="C77:G77"/>
    <mergeCell ref="H77:I77"/>
    <mergeCell ref="K77:L77"/>
    <mergeCell ref="N77:P77"/>
    <mergeCell ref="C78:G78"/>
    <mergeCell ref="H78:I78"/>
    <mergeCell ref="K78:L78"/>
    <mergeCell ref="N78:P78"/>
    <mergeCell ref="C79:G79"/>
    <mergeCell ref="H79:I79"/>
    <mergeCell ref="K79:L79"/>
    <mergeCell ref="N79:P79"/>
    <mergeCell ref="E89:F89"/>
    <mergeCell ref="G89:H89"/>
    <mergeCell ref="I89:J89"/>
    <mergeCell ref="K89:N89"/>
    <mergeCell ref="L64:M64"/>
    <mergeCell ref="G65:H65"/>
    <mergeCell ref="L65:M65"/>
    <mergeCell ref="G66:H66"/>
    <mergeCell ref="L66:M66"/>
    <mergeCell ref="D65:D66"/>
    <mergeCell ref="D67:D68"/>
    <mergeCell ref="L61:M61"/>
    <mergeCell ref="G62:H62"/>
    <mergeCell ref="L62:M62"/>
    <mergeCell ref="G63:H63"/>
    <mergeCell ref="L63:M63"/>
    <mergeCell ref="G67:H67"/>
    <mergeCell ref="L67:M67"/>
    <mergeCell ref="G68:H68"/>
    <mergeCell ref="L68:M68"/>
    <mergeCell ref="L58:M58"/>
    <mergeCell ref="G59:H59"/>
    <mergeCell ref="L59:M59"/>
    <mergeCell ref="G60:H60"/>
    <mergeCell ref="L60:M60"/>
    <mergeCell ref="L55:M55"/>
    <mergeCell ref="G56:H56"/>
    <mergeCell ref="L56:M56"/>
    <mergeCell ref="G57:H57"/>
    <mergeCell ref="L57:M57"/>
    <mergeCell ref="L52:M52"/>
    <mergeCell ref="G53:H53"/>
    <mergeCell ref="L53:M53"/>
    <mergeCell ref="G54:H54"/>
    <mergeCell ref="L54:M54"/>
    <mergeCell ref="L49:M49"/>
    <mergeCell ref="G50:H50"/>
    <mergeCell ref="L50:M50"/>
    <mergeCell ref="G51:H51"/>
    <mergeCell ref="L51:M51"/>
    <mergeCell ref="L22:M22"/>
    <mergeCell ref="G23:H23"/>
    <mergeCell ref="L23:M23"/>
    <mergeCell ref="G24:H24"/>
    <mergeCell ref="L24:M24"/>
    <mergeCell ref="K47:N47"/>
    <mergeCell ref="O47:P47"/>
    <mergeCell ref="G48:H48"/>
    <mergeCell ref="K48:N48"/>
    <mergeCell ref="O48:P48"/>
    <mergeCell ref="N38:P38"/>
    <mergeCell ref="K36:L36"/>
    <mergeCell ref="K37:L37"/>
    <mergeCell ref="K38:L38"/>
    <mergeCell ref="H35:J35"/>
    <mergeCell ref="K39:L39"/>
    <mergeCell ref="N39:P39"/>
    <mergeCell ref="N36:P36"/>
    <mergeCell ref="N37:P37"/>
    <mergeCell ref="H36:I36"/>
    <mergeCell ref="H37:I37"/>
    <mergeCell ref="H38:I38"/>
    <mergeCell ref="C36:G36"/>
    <mergeCell ref="C37:G37"/>
    <mergeCell ref="C38:G38"/>
    <mergeCell ref="G26:H26"/>
    <mergeCell ref="L26:M26"/>
    <mergeCell ref="G27:H27"/>
    <mergeCell ref="L27:M27"/>
    <mergeCell ref="K35:M35"/>
    <mergeCell ref="N35:P35"/>
    <mergeCell ref="D26:D27"/>
    <mergeCell ref="G25:H25"/>
    <mergeCell ref="L25:M25"/>
    <mergeCell ref="C35:G35"/>
    <mergeCell ref="L14:M14"/>
    <mergeCell ref="E6:F6"/>
    <mergeCell ref="G6:H6"/>
    <mergeCell ref="I6:J6"/>
    <mergeCell ref="K6:N6"/>
    <mergeCell ref="L8:M8"/>
    <mergeCell ref="G8:H8"/>
    <mergeCell ref="G9:H9"/>
    <mergeCell ref="L9:M9"/>
    <mergeCell ref="G10:H10"/>
    <mergeCell ref="L10:M10"/>
    <mergeCell ref="G11:H11"/>
    <mergeCell ref="L11:M11"/>
    <mergeCell ref="G21:H21"/>
    <mergeCell ref="L21:M21"/>
    <mergeCell ref="G17:H17"/>
    <mergeCell ref="L17:M17"/>
    <mergeCell ref="G18:H18"/>
    <mergeCell ref="L18:M18"/>
    <mergeCell ref="G22:H22"/>
    <mergeCell ref="O6:P6"/>
    <mergeCell ref="O7:P7"/>
    <mergeCell ref="L19:M19"/>
    <mergeCell ref="G20:H20"/>
    <mergeCell ref="L20:M20"/>
    <mergeCell ref="G19:H19"/>
    <mergeCell ref="G7:H7"/>
    <mergeCell ref="K7:N7"/>
    <mergeCell ref="G15:H15"/>
    <mergeCell ref="L15:M15"/>
    <mergeCell ref="G16:H16"/>
    <mergeCell ref="L16:M16"/>
    <mergeCell ref="G12:H12"/>
    <mergeCell ref="L12:M12"/>
    <mergeCell ref="G13:H13"/>
    <mergeCell ref="L13:M13"/>
    <mergeCell ref="G14:H14"/>
  </mergeCells>
  <phoneticPr fontId="1"/>
  <pageMargins left="0.78740157480314965" right="0.59055118110236227" top="0.78740157480314965" bottom="0.59055118110236227" header="0.31496062992125984" footer="0.31496062992125984"/>
  <pageSetup paperSize="9" scale="96" orientation="portrait" blackAndWhite="1" r:id="rId1"/>
  <rowBreaks count="2" manualBreakCount="2">
    <brk id="42" max="16" man="1"/>
    <brk id="84"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2"/>
  <sheetViews>
    <sheetView showGridLines="0" view="pageBreakPreview" zoomScaleNormal="100" zoomScaleSheetLayoutView="100" workbookViewId="0">
      <selection activeCell="K20" sqref="K20"/>
    </sheetView>
  </sheetViews>
  <sheetFormatPr defaultColWidth="9" defaultRowHeight="13.5" x14ac:dyDescent="0.15"/>
  <cols>
    <col min="1" max="1" width="2.375" style="258" customWidth="1"/>
    <col min="2" max="2" width="1.75" style="45" customWidth="1"/>
    <col min="3" max="3" width="1" style="45" customWidth="1"/>
    <col min="4" max="4" width="2.875" style="45" customWidth="1"/>
    <col min="5" max="7" width="6.375" style="45" customWidth="1"/>
    <col min="8" max="12" width="6" style="45" customWidth="1"/>
    <col min="13" max="13" width="6" style="46" customWidth="1"/>
    <col min="14" max="14" width="6" style="45" customWidth="1"/>
    <col min="15" max="15" width="4.625" style="45" customWidth="1"/>
    <col min="16" max="16" width="5.125" style="45" customWidth="1"/>
    <col min="17" max="17" width="5.25" style="46" customWidth="1"/>
    <col min="18" max="18" width="1.875" style="46" customWidth="1"/>
    <col min="19" max="20" width="1.25" style="46" customWidth="1"/>
    <col min="21" max="21" width="7.25" style="45" customWidth="1"/>
    <col min="22" max="16384" width="9" style="45"/>
  </cols>
  <sheetData>
    <row r="1" spans="1:21" s="258" customFormat="1" x14ac:dyDescent="0.15">
      <c r="M1" s="336"/>
      <c r="Q1" s="336"/>
      <c r="R1" s="336"/>
      <c r="S1" s="336"/>
      <c r="T1" s="336"/>
    </row>
    <row r="2" spans="1:21" x14ac:dyDescent="0.15">
      <c r="B2" s="58" t="s">
        <v>493</v>
      </c>
      <c r="E2" s="91"/>
      <c r="F2" s="91"/>
      <c r="G2" s="91"/>
      <c r="H2" s="91"/>
      <c r="I2" s="91"/>
      <c r="M2" s="180"/>
      <c r="Q2" s="180"/>
      <c r="R2" s="180"/>
    </row>
    <row r="3" spans="1:21" x14ac:dyDescent="0.15">
      <c r="C3" s="59"/>
      <c r="D3" s="59"/>
      <c r="E3" s="59"/>
      <c r="F3" s="59"/>
      <c r="G3" s="59"/>
      <c r="H3" s="59"/>
      <c r="I3" s="59"/>
      <c r="J3" s="59"/>
      <c r="K3" s="59"/>
      <c r="L3" s="59"/>
      <c r="M3" s="61"/>
      <c r="N3" s="59"/>
      <c r="O3" s="59"/>
      <c r="P3" s="59"/>
      <c r="Q3" s="61"/>
      <c r="R3" s="61"/>
      <c r="S3" s="61"/>
      <c r="U3" s="46"/>
    </row>
    <row r="4" spans="1:21" ht="12.75" customHeight="1" x14ac:dyDescent="0.15">
      <c r="C4" s="150" t="s">
        <v>492</v>
      </c>
      <c r="D4" s="59"/>
      <c r="E4" s="73"/>
      <c r="F4" s="73"/>
      <c r="G4" s="73"/>
      <c r="H4" s="73"/>
      <c r="I4" s="73"/>
      <c r="J4" s="73"/>
      <c r="K4" s="73"/>
      <c r="L4" s="73"/>
      <c r="M4" s="73"/>
      <c r="N4" s="73"/>
      <c r="O4" s="73"/>
      <c r="P4" s="59"/>
      <c r="Q4" s="61"/>
      <c r="R4" s="61"/>
      <c r="S4" s="61"/>
    </row>
    <row r="5" spans="1:21" ht="12.75" customHeight="1" x14ac:dyDescent="0.15">
      <c r="C5" s="150"/>
      <c r="D5" s="105" t="s">
        <v>179</v>
      </c>
      <c r="E5" s="1387" t="s">
        <v>180</v>
      </c>
      <c r="F5" s="1387"/>
      <c r="G5" s="1387"/>
      <c r="H5" s="1387"/>
      <c r="I5" s="1387"/>
      <c r="J5" s="1387"/>
      <c r="K5" s="1387"/>
      <c r="L5" s="1387"/>
      <c r="M5" s="1387"/>
      <c r="N5" s="1387"/>
      <c r="O5" s="1387"/>
      <c r="P5" s="1387"/>
      <c r="Q5" s="1387"/>
      <c r="R5" s="61"/>
      <c r="S5" s="61"/>
    </row>
    <row r="6" spans="1:21" ht="12.75" customHeight="1" x14ac:dyDescent="0.15">
      <c r="C6" s="150"/>
      <c r="D6" s="59"/>
      <c r="E6" s="1387"/>
      <c r="F6" s="1387"/>
      <c r="G6" s="1387"/>
      <c r="H6" s="1387"/>
      <c r="I6" s="1387"/>
      <c r="J6" s="1387"/>
      <c r="K6" s="1387"/>
      <c r="L6" s="1387"/>
      <c r="M6" s="1387"/>
      <c r="N6" s="1387"/>
      <c r="O6" s="1387"/>
      <c r="P6" s="1387"/>
      <c r="Q6" s="1387"/>
      <c r="R6" s="61"/>
      <c r="S6" s="61"/>
    </row>
    <row r="7" spans="1:21" s="46" customFormat="1" ht="6" customHeight="1" x14ac:dyDescent="0.15">
      <c r="A7" s="336"/>
      <c r="C7" s="59"/>
      <c r="D7" s="139"/>
      <c r="E7" s="1387"/>
      <c r="F7" s="1387"/>
      <c r="G7" s="1387"/>
      <c r="H7" s="1387"/>
      <c r="I7" s="1387"/>
      <c r="J7" s="1387"/>
      <c r="K7" s="1387"/>
      <c r="L7" s="1387"/>
      <c r="M7" s="1387"/>
      <c r="N7" s="1387"/>
      <c r="O7" s="1387"/>
      <c r="P7" s="1387"/>
      <c r="Q7" s="1387"/>
      <c r="R7" s="134"/>
      <c r="S7" s="61"/>
      <c r="U7" s="45"/>
    </row>
    <row r="8" spans="1:21" s="46" customFormat="1" ht="16.5" customHeight="1" x14ac:dyDescent="0.15">
      <c r="A8" s="336"/>
      <c r="C8" s="59"/>
      <c r="D8" s="92"/>
      <c r="E8" s="533"/>
      <c r="F8" s="533"/>
      <c r="G8" s="533"/>
      <c r="H8" s="534"/>
      <c r="I8" s="534"/>
      <c r="J8" s="534"/>
      <c r="K8" s="534"/>
      <c r="L8" s="534"/>
      <c r="M8" s="535"/>
      <c r="N8" s="534"/>
      <c r="O8" s="534"/>
      <c r="P8" s="534"/>
      <c r="Q8" s="535"/>
      <c r="R8" s="535"/>
      <c r="S8" s="61"/>
      <c r="U8" s="45"/>
    </row>
    <row r="9" spans="1:21" s="46" customFormat="1" ht="16.5" customHeight="1" x14ac:dyDescent="0.15">
      <c r="A9" s="336"/>
      <c r="C9" s="45"/>
      <c r="D9" s="45"/>
      <c r="E9" s="536"/>
      <c r="F9" s="536"/>
      <c r="G9" s="536"/>
      <c r="H9" s="536"/>
      <c r="I9" s="536"/>
      <c r="J9" s="536"/>
      <c r="K9" s="536"/>
      <c r="L9" s="537"/>
      <c r="M9" s="537"/>
      <c r="N9" s="537"/>
      <c r="O9" s="537"/>
      <c r="P9" s="537"/>
      <c r="Q9" s="537"/>
      <c r="R9" s="537"/>
      <c r="U9" s="45"/>
    </row>
    <row r="10" spans="1:21" ht="16.5" customHeight="1" x14ac:dyDescent="0.15">
      <c r="E10" s="536"/>
      <c r="F10" s="536"/>
      <c r="G10" s="538"/>
      <c r="H10" s="536"/>
      <c r="I10" s="536"/>
      <c r="J10" s="536"/>
      <c r="K10" s="536"/>
      <c r="L10" s="536"/>
      <c r="M10" s="537"/>
      <c r="N10" s="536"/>
      <c r="O10" s="536"/>
      <c r="P10" s="536"/>
      <c r="Q10" s="537"/>
      <c r="R10" s="537"/>
    </row>
    <row r="11" spans="1:21" ht="16.5" customHeight="1" x14ac:dyDescent="0.15">
      <c r="E11" s="536"/>
      <c r="F11" s="536"/>
      <c r="G11" s="536"/>
      <c r="H11" s="536"/>
      <c r="I11" s="536"/>
      <c r="J11" s="536"/>
      <c r="K11" s="536"/>
      <c r="L11" s="536"/>
      <c r="M11" s="537"/>
      <c r="N11" s="536"/>
      <c r="O11" s="536"/>
      <c r="P11" s="536"/>
      <c r="Q11" s="537"/>
      <c r="R11" s="537"/>
    </row>
    <row r="12" spans="1:21" ht="16.5" customHeight="1" x14ac:dyDescent="0.15">
      <c r="E12" s="536"/>
      <c r="F12" s="536"/>
      <c r="G12" s="536"/>
      <c r="H12" s="536"/>
      <c r="I12" s="536"/>
      <c r="J12" s="536"/>
      <c r="K12" s="536"/>
      <c r="L12" s="536"/>
      <c r="M12" s="537"/>
      <c r="N12" s="536"/>
      <c r="O12" s="536"/>
      <c r="P12" s="536"/>
      <c r="Q12" s="537"/>
      <c r="R12" s="537"/>
    </row>
    <row r="13" spans="1:21" ht="16.5" customHeight="1" x14ac:dyDescent="0.15">
      <c r="E13" s="536"/>
      <c r="F13" s="536"/>
      <c r="G13" s="536"/>
      <c r="H13" s="536"/>
      <c r="I13" s="536"/>
      <c r="J13" s="536"/>
      <c r="K13" s="536" t="s">
        <v>178</v>
      </c>
      <c r="L13" s="536"/>
      <c r="M13" s="537"/>
      <c r="N13" s="536"/>
      <c r="O13" s="536"/>
      <c r="P13" s="536"/>
      <c r="Q13" s="537"/>
      <c r="R13" s="537"/>
    </row>
    <row r="14" spans="1:21" ht="16.5" customHeight="1" x14ac:dyDescent="0.15">
      <c r="E14" s="536"/>
      <c r="F14" s="536"/>
      <c r="G14" s="536"/>
      <c r="H14" s="536"/>
      <c r="I14" s="536"/>
      <c r="J14" s="536"/>
      <c r="K14" s="536"/>
      <c r="L14" s="536"/>
      <c r="M14" s="537"/>
      <c r="N14" s="536"/>
      <c r="O14" s="536"/>
      <c r="P14" s="536"/>
      <c r="Q14" s="537"/>
      <c r="R14" s="537"/>
    </row>
    <row r="15" spans="1:21" ht="16.5" customHeight="1" x14ac:dyDescent="0.15">
      <c r="E15" s="536"/>
      <c r="F15" s="536"/>
      <c r="G15" s="536"/>
      <c r="H15" s="536"/>
      <c r="I15" s="536"/>
      <c r="J15" s="536"/>
      <c r="K15" s="536"/>
      <c r="L15" s="536"/>
      <c r="M15" s="537"/>
      <c r="N15" s="536"/>
      <c r="O15" s="536"/>
      <c r="P15" s="536"/>
      <c r="Q15" s="537"/>
      <c r="R15" s="537"/>
    </row>
    <row r="16" spans="1:21" ht="16.5" customHeight="1" x14ac:dyDescent="0.15">
      <c r="E16" s="536"/>
      <c r="F16" s="536"/>
      <c r="G16" s="536"/>
      <c r="H16" s="536"/>
      <c r="I16" s="536"/>
      <c r="J16" s="536"/>
      <c r="K16" s="536"/>
      <c r="L16" s="536"/>
      <c r="M16" s="537"/>
      <c r="N16" s="536"/>
      <c r="O16" s="536"/>
      <c r="P16" s="536"/>
      <c r="Q16" s="537"/>
      <c r="R16" s="537"/>
    </row>
    <row r="17" spans="5:18" ht="16.5" customHeight="1" x14ac:dyDescent="0.15">
      <c r="E17" s="536"/>
      <c r="F17" s="536"/>
      <c r="G17" s="536"/>
      <c r="H17" s="536"/>
      <c r="I17" s="536"/>
      <c r="J17" s="536"/>
      <c r="K17" s="536"/>
      <c r="L17" s="536"/>
      <c r="M17" s="537"/>
      <c r="N17" s="536"/>
      <c r="O17" s="536"/>
      <c r="P17" s="536"/>
      <c r="Q17" s="537"/>
      <c r="R17" s="537"/>
    </row>
    <row r="18" spans="5:18" ht="16.5" customHeight="1" x14ac:dyDescent="0.15">
      <c r="E18" s="536"/>
      <c r="F18" s="536"/>
      <c r="G18" s="536"/>
      <c r="H18" s="536"/>
      <c r="I18" s="536"/>
      <c r="J18" s="536"/>
      <c r="K18" s="536"/>
      <c r="L18" s="536"/>
      <c r="M18" s="537"/>
      <c r="N18" s="536"/>
      <c r="O18" s="536"/>
      <c r="P18" s="536"/>
      <c r="Q18" s="537"/>
      <c r="R18" s="537"/>
    </row>
    <row r="19" spans="5:18" ht="16.5" customHeight="1" x14ac:dyDescent="0.15">
      <c r="E19" s="536"/>
      <c r="F19" s="536"/>
      <c r="G19" s="536"/>
      <c r="H19" s="536"/>
      <c r="I19" s="536"/>
      <c r="J19" s="536"/>
      <c r="K19" s="536"/>
      <c r="L19" s="536"/>
      <c r="M19" s="537"/>
      <c r="N19" s="536"/>
      <c r="O19" s="536"/>
      <c r="P19" s="536"/>
      <c r="Q19" s="537"/>
      <c r="R19" s="537"/>
    </row>
    <row r="20" spans="5:18" ht="16.5" customHeight="1" x14ac:dyDescent="0.15">
      <c r="E20" s="536"/>
      <c r="F20" s="536"/>
      <c r="G20" s="536"/>
      <c r="H20" s="536"/>
      <c r="I20" s="536"/>
      <c r="J20" s="536"/>
      <c r="K20" s="536"/>
      <c r="L20" s="536"/>
      <c r="M20" s="537"/>
      <c r="N20" s="536"/>
      <c r="O20" s="536"/>
      <c r="P20" s="536"/>
      <c r="Q20" s="537"/>
      <c r="R20" s="537"/>
    </row>
    <row r="21" spans="5:18" ht="16.5" customHeight="1" x14ac:dyDescent="0.15">
      <c r="E21" s="536"/>
      <c r="F21" s="536"/>
      <c r="G21" s="536"/>
      <c r="H21" s="536"/>
      <c r="I21" s="536"/>
      <c r="J21" s="536"/>
      <c r="K21" s="536"/>
      <c r="L21" s="536"/>
      <c r="M21" s="537"/>
      <c r="N21" s="536"/>
      <c r="O21" s="536"/>
      <c r="P21" s="536"/>
      <c r="Q21" s="537"/>
      <c r="R21" s="537"/>
    </row>
    <row r="22" spans="5:18" ht="16.5" customHeight="1" x14ac:dyDescent="0.15">
      <c r="E22" s="536"/>
      <c r="F22" s="536"/>
      <c r="G22" s="536"/>
      <c r="H22" s="536"/>
      <c r="I22" s="536"/>
      <c r="J22" s="536"/>
      <c r="K22" s="536"/>
      <c r="L22" s="536"/>
      <c r="M22" s="537"/>
      <c r="N22" s="536"/>
      <c r="O22" s="536"/>
      <c r="P22" s="536"/>
      <c r="Q22" s="537"/>
      <c r="R22" s="537"/>
    </row>
    <row r="23" spans="5:18" ht="16.5" customHeight="1" x14ac:dyDescent="0.15">
      <c r="E23" s="536"/>
      <c r="F23" s="536"/>
      <c r="G23" s="536"/>
      <c r="H23" s="536"/>
      <c r="I23" s="536"/>
      <c r="J23" s="536"/>
      <c r="K23" s="536"/>
      <c r="L23" s="536"/>
      <c r="M23" s="537"/>
      <c r="N23" s="536"/>
      <c r="O23" s="536"/>
      <c r="P23" s="536"/>
      <c r="Q23" s="537"/>
      <c r="R23" s="537"/>
    </row>
    <row r="24" spans="5:18" ht="16.5" customHeight="1" x14ac:dyDescent="0.15">
      <c r="E24" s="536"/>
      <c r="F24" s="536"/>
      <c r="G24" s="536"/>
      <c r="H24" s="536"/>
      <c r="I24" s="536"/>
      <c r="J24" s="536"/>
      <c r="K24" s="536"/>
      <c r="L24" s="536"/>
      <c r="M24" s="537"/>
      <c r="N24" s="536"/>
      <c r="O24" s="536"/>
      <c r="P24" s="536"/>
      <c r="Q24" s="537"/>
      <c r="R24" s="537"/>
    </row>
    <row r="25" spans="5:18" ht="16.5" customHeight="1" x14ac:dyDescent="0.15">
      <c r="E25" s="536"/>
      <c r="F25" s="536"/>
      <c r="G25" s="536"/>
      <c r="H25" s="536"/>
      <c r="I25" s="536"/>
      <c r="J25" s="536"/>
      <c r="K25" s="536"/>
      <c r="L25" s="536"/>
      <c r="M25" s="537"/>
      <c r="N25" s="536"/>
      <c r="O25" s="536"/>
      <c r="P25" s="536"/>
      <c r="Q25" s="537"/>
      <c r="R25" s="537"/>
    </row>
    <row r="26" spans="5:18" ht="16.5" customHeight="1" x14ac:dyDescent="0.15">
      <c r="E26" s="536"/>
      <c r="F26" s="536"/>
      <c r="G26" s="536"/>
      <c r="H26" s="536"/>
      <c r="I26" s="536"/>
      <c r="J26" s="536"/>
      <c r="K26" s="536"/>
      <c r="L26" s="536"/>
      <c r="M26" s="356"/>
      <c r="N26" s="536"/>
      <c r="O26" s="536"/>
      <c r="P26" s="536"/>
      <c r="Q26" s="537"/>
      <c r="R26" s="537"/>
    </row>
    <row r="27" spans="5:18" ht="16.5" customHeight="1" x14ac:dyDescent="0.15">
      <c r="E27" s="536"/>
      <c r="F27" s="536"/>
      <c r="G27" s="536"/>
      <c r="H27" s="536"/>
      <c r="I27" s="536"/>
      <c r="J27" s="536"/>
      <c r="K27" s="536"/>
      <c r="L27" s="536"/>
      <c r="M27" s="537"/>
      <c r="N27" s="536"/>
      <c r="O27" s="536"/>
      <c r="P27" s="536"/>
      <c r="Q27" s="537"/>
      <c r="R27" s="537"/>
    </row>
    <row r="28" spans="5:18" ht="16.5" customHeight="1" x14ac:dyDescent="0.15">
      <c r="E28" s="536"/>
      <c r="F28" s="536"/>
      <c r="G28" s="536"/>
      <c r="H28" s="536"/>
      <c r="I28" s="536"/>
      <c r="J28" s="536"/>
      <c r="K28" s="536"/>
      <c r="L28" s="536"/>
      <c r="M28" s="537"/>
      <c r="N28" s="536"/>
      <c r="O28" s="536"/>
      <c r="P28" s="536"/>
      <c r="Q28" s="537"/>
      <c r="R28" s="537"/>
    </row>
    <row r="29" spans="5:18" ht="16.5" customHeight="1" x14ac:dyDescent="0.15">
      <c r="E29" s="536"/>
      <c r="F29" s="536"/>
      <c r="G29" s="536"/>
      <c r="H29" s="536"/>
      <c r="I29" s="536"/>
      <c r="J29" s="536"/>
      <c r="K29" s="536"/>
      <c r="L29" s="536"/>
      <c r="M29" s="537"/>
      <c r="N29" s="536"/>
      <c r="O29" s="536"/>
      <c r="P29" s="536"/>
      <c r="Q29" s="537"/>
      <c r="R29" s="537"/>
    </row>
    <row r="30" spans="5:18" ht="16.5" customHeight="1" x14ac:dyDescent="0.15">
      <c r="E30" s="536"/>
      <c r="F30" s="536"/>
      <c r="G30" s="536"/>
      <c r="H30" s="536"/>
      <c r="I30" s="536"/>
      <c r="J30" s="536"/>
      <c r="K30" s="536"/>
      <c r="L30" s="536"/>
      <c r="M30" s="537"/>
      <c r="N30" s="536"/>
      <c r="O30" s="536"/>
      <c r="P30" s="536"/>
      <c r="Q30" s="537"/>
      <c r="R30" s="537"/>
    </row>
    <row r="31" spans="5:18" ht="16.5" customHeight="1" x14ac:dyDescent="0.15">
      <c r="E31" s="536"/>
      <c r="F31" s="536"/>
      <c r="G31" s="536"/>
      <c r="H31" s="536"/>
      <c r="I31" s="536"/>
      <c r="J31" s="536"/>
      <c r="K31" s="536"/>
      <c r="L31" s="536"/>
      <c r="M31" s="537"/>
      <c r="N31" s="536"/>
      <c r="O31" s="536"/>
      <c r="P31" s="536"/>
      <c r="Q31" s="537"/>
      <c r="R31" s="537"/>
    </row>
    <row r="32" spans="5:18" ht="16.5" customHeight="1" x14ac:dyDescent="0.15">
      <c r="E32" s="536"/>
      <c r="F32" s="536"/>
      <c r="G32" s="536"/>
      <c r="H32" s="536"/>
      <c r="I32" s="536"/>
      <c r="J32" s="536"/>
      <c r="K32" s="536"/>
      <c r="L32" s="536"/>
      <c r="M32" s="537"/>
      <c r="N32" s="536"/>
      <c r="O32" s="536"/>
      <c r="P32" s="536"/>
      <c r="Q32" s="537"/>
      <c r="R32" s="537"/>
    </row>
    <row r="33" spans="3:18" ht="16.5" customHeight="1" x14ac:dyDescent="0.15">
      <c r="E33" s="536"/>
      <c r="F33" s="536"/>
      <c r="G33" s="536"/>
      <c r="H33" s="536"/>
      <c r="I33" s="536"/>
      <c r="J33" s="536"/>
      <c r="K33" s="536"/>
      <c r="L33" s="536"/>
      <c r="M33" s="537"/>
      <c r="N33" s="536"/>
      <c r="O33" s="536"/>
      <c r="P33" s="536"/>
      <c r="Q33" s="537"/>
      <c r="R33" s="537"/>
    </row>
    <row r="34" spans="3:18" ht="16.5" customHeight="1" x14ac:dyDescent="0.15">
      <c r="E34" s="536"/>
      <c r="F34" s="536"/>
      <c r="G34" s="536"/>
      <c r="H34" s="536"/>
      <c r="I34" s="536"/>
      <c r="J34" s="536"/>
      <c r="K34" s="536"/>
      <c r="L34" s="536"/>
      <c r="M34" s="537"/>
      <c r="N34" s="536"/>
      <c r="O34" s="536"/>
      <c r="P34" s="536"/>
      <c r="Q34" s="537"/>
      <c r="R34" s="537"/>
    </row>
    <row r="35" spans="3:18" ht="16.5" customHeight="1" x14ac:dyDescent="0.15">
      <c r="E35" s="536"/>
      <c r="F35" s="536"/>
      <c r="G35" s="536"/>
      <c r="H35" s="536"/>
      <c r="I35" s="536"/>
      <c r="J35" s="536"/>
      <c r="K35" s="536"/>
      <c r="L35" s="536"/>
      <c r="M35" s="537"/>
      <c r="N35" s="536"/>
      <c r="O35" s="536"/>
      <c r="P35" s="536"/>
      <c r="Q35" s="537"/>
      <c r="R35" s="537"/>
    </row>
    <row r="36" spans="3:18" ht="16.5" customHeight="1" x14ac:dyDescent="0.15">
      <c r="E36" s="536"/>
      <c r="F36" s="536"/>
      <c r="G36" s="536"/>
      <c r="H36" s="536"/>
      <c r="I36" s="536"/>
      <c r="J36" s="536"/>
      <c r="K36" s="536"/>
      <c r="L36" s="536"/>
      <c r="M36" s="537"/>
      <c r="N36" s="536"/>
      <c r="O36" s="536"/>
      <c r="P36" s="536"/>
      <c r="Q36" s="537"/>
      <c r="R36" s="537"/>
    </row>
    <row r="37" spans="3:18" ht="16.5" customHeight="1" x14ac:dyDescent="0.15">
      <c r="E37" s="536"/>
      <c r="F37" s="536"/>
      <c r="G37" s="536"/>
      <c r="H37" s="536"/>
      <c r="I37" s="536"/>
      <c r="J37" s="536"/>
      <c r="K37" s="536"/>
      <c r="L37" s="536"/>
      <c r="M37" s="537"/>
      <c r="N37" s="536"/>
      <c r="O37" s="536"/>
      <c r="P37" s="536"/>
      <c r="Q37" s="537"/>
      <c r="R37" s="537"/>
    </row>
    <row r="39" spans="3:18" ht="14.45" customHeight="1" x14ac:dyDescent="0.15">
      <c r="C39" s="45" t="s">
        <v>574</v>
      </c>
    </row>
    <row r="40" spans="3:18" ht="14.45" customHeight="1" x14ac:dyDescent="0.15">
      <c r="D40" s="105" t="s">
        <v>179</v>
      </c>
      <c r="E40" s="114" t="s">
        <v>575</v>
      </c>
      <c r="F40" s="114"/>
      <c r="G40" s="114"/>
      <c r="H40" s="18"/>
      <c r="I40" s="18"/>
      <c r="J40" s="18"/>
      <c r="K40" s="18"/>
      <c r="L40" s="18"/>
      <c r="M40" s="18"/>
      <c r="N40" s="18"/>
      <c r="O40" s="18"/>
      <c r="P40" s="18"/>
      <c r="Q40" s="18"/>
    </row>
    <row r="41" spans="3:18" ht="14.45" customHeight="1" x14ac:dyDescent="0.15">
      <c r="E41" s="114"/>
      <c r="F41" s="114"/>
      <c r="G41" s="114"/>
      <c r="H41" s="18"/>
      <c r="I41" s="18"/>
      <c r="J41" s="18"/>
      <c r="K41" s="18"/>
      <c r="L41" s="18"/>
      <c r="M41" s="18"/>
      <c r="N41" s="18"/>
      <c r="O41" s="18"/>
      <c r="P41" s="18"/>
      <c r="Q41" s="18"/>
    </row>
    <row r="43" spans="3:18" ht="16.5" customHeight="1" x14ac:dyDescent="0.15">
      <c r="D43" s="207"/>
      <c r="E43" s="1386"/>
      <c r="F43" s="1386"/>
      <c r="G43" s="1386"/>
      <c r="H43" s="1386"/>
      <c r="I43" s="1386"/>
      <c r="J43" s="1386"/>
      <c r="K43" s="1386"/>
      <c r="L43" s="1386"/>
      <c r="M43" s="1386"/>
      <c r="N43" s="1386"/>
      <c r="O43" s="1386"/>
      <c r="P43" s="1386"/>
      <c r="Q43" s="1386"/>
      <c r="R43" s="1386"/>
    </row>
    <row r="44" spans="3:18" ht="16.5" customHeight="1" x14ac:dyDescent="0.15">
      <c r="D44" s="207"/>
      <c r="E44" s="1386"/>
      <c r="F44" s="1386"/>
      <c r="G44" s="1386"/>
      <c r="H44" s="1386"/>
      <c r="I44" s="1386"/>
      <c r="J44" s="1386"/>
      <c r="K44" s="1386"/>
      <c r="L44" s="1386"/>
      <c r="M44" s="1386"/>
      <c r="N44" s="1386"/>
      <c r="O44" s="1386"/>
      <c r="P44" s="1386"/>
      <c r="Q44" s="1386"/>
      <c r="R44" s="1386"/>
    </row>
    <row r="45" spans="3:18" ht="16.5" customHeight="1" x14ac:dyDescent="0.15">
      <c r="D45" s="207"/>
      <c r="E45" s="1386"/>
      <c r="F45" s="1386"/>
      <c r="G45" s="1386"/>
      <c r="H45" s="1386"/>
      <c r="I45" s="1386"/>
      <c r="J45" s="1386"/>
      <c r="K45" s="1386"/>
      <c r="L45" s="1386"/>
      <c r="M45" s="1386"/>
      <c r="N45" s="1386"/>
      <c r="O45" s="1386"/>
      <c r="P45" s="1386"/>
      <c r="Q45" s="1386"/>
      <c r="R45" s="1386"/>
    </row>
    <row r="46" spans="3:18" ht="16.5" customHeight="1" x14ac:dyDescent="0.15">
      <c r="D46" s="207"/>
      <c r="E46" s="1386"/>
      <c r="F46" s="1386"/>
      <c r="G46" s="1386"/>
      <c r="H46" s="1386"/>
      <c r="I46" s="1386"/>
      <c r="J46" s="1386"/>
      <c r="K46" s="1386"/>
      <c r="L46" s="1386"/>
      <c r="M46" s="1386"/>
      <c r="N46" s="1386"/>
      <c r="O46" s="1386"/>
      <c r="P46" s="1386"/>
      <c r="Q46" s="1386"/>
      <c r="R46" s="1386"/>
    </row>
    <row r="47" spans="3:18" ht="16.5" customHeight="1" x14ac:dyDescent="0.15">
      <c r="D47" s="207"/>
      <c r="E47" s="1386"/>
      <c r="F47" s="1386"/>
      <c r="G47" s="1386"/>
      <c r="H47" s="1386"/>
      <c r="I47" s="1386"/>
      <c r="J47" s="1386"/>
      <c r="K47" s="1386"/>
      <c r="L47" s="1386"/>
      <c r="M47" s="1386"/>
      <c r="N47" s="1386"/>
      <c r="O47" s="1386"/>
      <c r="P47" s="1386"/>
      <c r="Q47" s="1386"/>
      <c r="R47" s="1386"/>
    </row>
    <row r="48" spans="3:18" ht="16.5" customHeight="1" x14ac:dyDescent="0.15">
      <c r="D48" s="207"/>
      <c r="E48" s="1386"/>
      <c r="F48" s="1386"/>
      <c r="G48" s="1386"/>
      <c r="H48" s="1386"/>
      <c r="I48" s="1386"/>
      <c r="J48" s="1386"/>
      <c r="K48" s="1386"/>
      <c r="L48" s="1386"/>
      <c r="M48" s="1386"/>
      <c r="N48" s="1386"/>
      <c r="O48" s="1386"/>
      <c r="P48" s="1386"/>
      <c r="Q48" s="1386"/>
      <c r="R48" s="1386"/>
    </row>
    <row r="49" spans="4:18" ht="16.5" customHeight="1" x14ac:dyDescent="0.15">
      <c r="D49" s="207"/>
      <c r="E49" s="1386"/>
      <c r="F49" s="1386"/>
      <c r="G49" s="1386"/>
      <c r="H49" s="1386"/>
      <c r="I49" s="1386"/>
      <c r="J49" s="1386"/>
      <c r="K49" s="1386"/>
      <c r="L49" s="1386"/>
      <c r="M49" s="1386"/>
      <c r="N49" s="1386"/>
      <c r="O49" s="1386"/>
      <c r="P49" s="1386"/>
      <c r="Q49" s="1386"/>
      <c r="R49" s="1386"/>
    </row>
    <row r="50" spans="4:18" ht="16.5" customHeight="1" x14ac:dyDescent="0.15">
      <c r="D50" s="90"/>
      <c r="E50" s="1386"/>
      <c r="F50" s="1386"/>
      <c r="G50" s="1386"/>
      <c r="H50" s="1386"/>
      <c r="I50" s="1386"/>
      <c r="J50" s="1386"/>
      <c r="K50" s="1386"/>
      <c r="L50" s="1386"/>
      <c r="M50" s="1386"/>
      <c r="N50" s="1386"/>
      <c r="O50" s="1386"/>
      <c r="P50" s="1386"/>
      <c r="Q50" s="1386"/>
      <c r="R50" s="1386"/>
    </row>
    <row r="52" spans="4:18" x14ac:dyDescent="0.15">
      <c r="Q52" s="45"/>
      <c r="R52" s="144" t="s">
        <v>658</v>
      </c>
    </row>
  </sheetData>
  <mergeCells count="9">
    <mergeCell ref="E48:R48"/>
    <mergeCell ref="E49:R49"/>
    <mergeCell ref="E50:R50"/>
    <mergeCell ref="E5:Q7"/>
    <mergeCell ref="E43:R43"/>
    <mergeCell ref="E44:R44"/>
    <mergeCell ref="E45:R45"/>
    <mergeCell ref="E46:R46"/>
    <mergeCell ref="E47:R47"/>
  </mergeCells>
  <phoneticPr fontId="1"/>
  <pageMargins left="0.98425196850393704" right="0.59055118110236227" top="0.78740157480314965" bottom="0.59055118110236227" header="0.31496062992125984" footer="0.31496062992125984"/>
  <pageSetup paperSize="9" scale="95" orientation="portrait" blackAndWhite="1"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42"/>
  <sheetViews>
    <sheetView showGridLines="0" view="pageBreakPreview" zoomScaleNormal="100" zoomScaleSheetLayoutView="100" workbookViewId="0">
      <selection activeCell="F15" sqref="F15"/>
    </sheetView>
  </sheetViews>
  <sheetFormatPr defaultColWidth="1" defaultRowHeight="13.5" x14ac:dyDescent="0.15"/>
  <cols>
    <col min="1" max="1" width="1.75" style="45" customWidth="1"/>
    <col min="2" max="2" width="1" style="45" customWidth="1"/>
    <col min="3" max="3" width="28.25" style="45" customWidth="1"/>
    <col min="4" max="4" width="19.125" style="45" customWidth="1"/>
    <col min="5" max="6" width="13" style="45" customWidth="1"/>
    <col min="7" max="7" width="9.125" style="45" customWidth="1"/>
    <col min="8" max="9" width="1.25" style="46" customWidth="1"/>
    <col min="10" max="10" width="7.25" style="45" customWidth="1"/>
    <col min="11" max="254" width="9" style="45" customWidth="1"/>
    <col min="255" max="255" width="1.75" style="45" customWidth="1"/>
    <col min="256" max="16384" width="1" style="45"/>
  </cols>
  <sheetData>
    <row r="1" spans="2:10" s="258" customFormat="1" x14ac:dyDescent="0.15">
      <c r="H1" s="336"/>
      <c r="I1" s="336"/>
    </row>
    <row r="2" spans="2:10" x14ac:dyDescent="0.15">
      <c r="B2" s="58" t="s">
        <v>494</v>
      </c>
      <c r="D2" s="91"/>
    </row>
    <row r="3" spans="2:10" x14ac:dyDescent="0.15">
      <c r="B3" s="59"/>
      <c r="C3" s="59"/>
      <c r="D3" s="59"/>
      <c r="E3" s="59"/>
      <c r="F3" s="59"/>
      <c r="G3" s="59"/>
      <c r="H3" s="61"/>
      <c r="J3" s="46"/>
    </row>
    <row r="4" spans="2:10" ht="17.25" customHeight="1" x14ac:dyDescent="0.15">
      <c r="B4" s="150"/>
      <c r="C4" s="95" t="s">
        <v>495</v>
      </c>
      <c r="D4" s="59"/>
      <c r="E4" s="59"/>
      <c r="F4" s="59"/>
      <c r="G4" s="59"/>
      <c r="H4" s="61"/>
    </row>
    <row r="5" spans="2:10" ht="6.75" customHeight="1" x14ac:dyDescent="0.15">
      <c r="B5" s="150"/>
      <c r="C5" s="59"/>
      <c r="D5" s="59"/>
      <c r="E5" s="59"/>
      <c r="F5" s="59"/>
      <c r="G5" s="59"/>
      <c r="H5" s="61"/>
    </row>
    <row r="6" spans="2:10" ht="19.5" customHeight="1" x14ac:dyDescent="0.15">
      <c r="B6" s="59"/>
      <c r="C6" s="132" t="s">
        <v>496</v>
      </c>
      <c r="D6" s="132" t="s">
        <v>497</v>
      </c>
      <c r="E6" s="208" t="s">
        <v>498</v>
      </c>
      <c r="F6" s="209" t="s">
        <v>499</v>
      </c>
      <c r="G6" s="208" t="s">
        <v>500</v>
      </c>
      <c r="H6" s="61"/>
    </row>
    <row r="7" spans="2:10" ht="19.5" customHeight="1" x14ac:dyDescent="0.15">
      <c r="B7" s="59"/>
      <c r="C7" s="155"/>
      <c r="D7" s="181"/>
      <c r="E7" s="210" t="s">
        <v>501</v>
      </c>
      <c r="F7" s="211" t="s">
        <v>502</v>
      </c>
      <c r="G7" s="212" t="s">
        <v>503</v>
      </c>
      <c r="H7" s="61"/>
    </row>
    <row r="8" spans="2:10" s="46" customFormat="1" ht="15" customHeight="1" x14ac:dyDescent="0.15">
      <c r="B8" s="59"/>
      <c r="C8" s="213" t="s">
        <v>504</v>
      </c>
      <c r="D8" s="214"/>
      <c r="E8" s="209"/>
      <c r="F8" s="215"/>
      <c r="G8" s="208"/>
      <c r="H8" s="61"/>
      <c r="J8" s="45"/>
    </row>
    <row r="9" spans="2:10" s="46" customFormat="1" ht="24" customHeight="1" x14ac:dyDescent="0.15">
      <c r="B9" s="59"/>
      <c r="C9" s="667"/>
      <c r="D9" s="668"/>
      <c r="E9" s="669"/>
      <c r="F9" s="669"/>
      <c r="G9" s="670"/>
      <c r="H9" s="61"/>
      <c r="J9" s="45"/>
    </row>
    <row r="10" spans="2:10" s="46" customFormat="1" ht="24" customHeight="1" x14ac:dyDescent="0.15">
      <c r="B10" s="59"/>
      <c r="C10" s="671"/>
      <c r="D10" s="672"/>
      <c r="E10" s="669"/>
      <c r="F10" s="669"/>
      <c r="G10" s="673"/>
      <c r="H10" s="61"/>
      <c r="J10" s="45"/>
    </row>
    <row r="11" spans="2:10" s="46" customFormat="1" ht="24" customHeight="1" x14ac:dyDescent="0.15">
      <c r="B11" s="59"/>
      <c r="C11" s="674"/>
      <c r="D11" s="675"/>
      <c r="E11" s="676"/>
      <c r="F11" s="676"/>
      <c r="G11" s="673"/>
      <c r="H11" s="61"/>
      <c r="J11" s="45"/>
    </row>
    <row r="12" spans="2:10" s="46" customFormat="1" ht="24" customHeight="1" x14ac:dyDescent="0.15">
      <c r="B12" s="59"/>
      <c r="C12" s="677"/>
      <c r="D12" s="672"/>
      <c r="E12" s="669"/>
      <c r="F12" s="669"/>
      <c r="G12" s="670"/>
      <c r="H12" s="61"/>
      <c r="J12" s="45"/>
    </row>
    <row r="13" spans="2:10" s="46" customFormat="1" ht="24" customHeight="1" x14ac:dyDescent="0.15">
      <c r="B13" s="216"/>
      <c r="C13" s="678"/>
      <c r="D13" s="672"/>
      <c r="E13" s="669"/>
      <c r="F13" s="669"/>
      <c r="G13" s="670"/>
      <c r="H13" s="61"/>
      <c r="J13" s="45"/>
    </row>
    <row r="14" spans="2:10" s="46" customFormat="1" ht="24" customHeight="1" x14ac:dyDescent="0.15">
      <c r="B14" s="59"/>
      <c r="C14" s="679"/>
      <c r="D14" s="675"/>
      <c r="E14" s="676"/>
      <c r="F14" s="676"/>
      <c r="G14" s="673"/>
      <c r="H14" s="61"/>
      <c r="J14" s="45"/>
    </row>
    <row r="15" spans="2:10" s="46" customFormat="1" ht="24" customHeight="1" x14ac:dyDescent="0.15">
      <c r="B15" s="59"/>
      <c r="C15" s="677"/>
      <c r="D15" s="672"/>
      <c r="E15" s="669"/>
      <c r="F15" s="669"/>
      <c r="G15" s="670"/>
      <c r="H15" s="61"/>
      <c r="J15" s="45"/>
    </row>
    <row r="16" spans="2:10" s="46" customFormat="1" ht="24" customHeight="1" x14ac:dyDescent="0.15">
      <c r="B16" s="59"/>
      <c r="C16" s="677"/>
      <c r="D16" s="672"/>
      <c r="E16" s="669"/>
      <c r="F16" s="669"/>
      <c r="G16" s="670"/>
      <c r="H16" s="61"/>
      <c r="J16" s="45"/>
    </row>
    <row r="17" spans="2:10" s="46" customFormat="1" ht="24" customHeight="1" x14ac:dyDescent="0.15">
      <c r="B17" s="59"/>
      <c r="C17" s="677"/>
      <c r="D17" s="672"/>
      <c r="E17" s="669"/>
      <c r="F17" s="669"/>
      <c r="G17" s="670"/>
      <c r="H17" s="61"/>
      <c r="J17" s="45"/>
    </row>
    <row r="18" spans="2:10" s="46" customFormat="1" ht="24" customHeight="1" x14ac:dyDescent="0.15">
      <c r="B18" s="59"/>
      <c r="C18" s="679"/>
      <c r="D18" s="675"/>
      <c r="E18" s="676"/>
      <c r="F18" s="676"/>
      <c r="G18" s="673"/>
      <c r="H18" s="61"/>
      <c r="J18" s="45"/>
    </row>
    <row r="19" spans="2:10" s="46" customFormat="1" ht="24" customHeight="1" x14ac:dyDescent="0.15">
      <c r="B19" s="59"/>
      <c r="C19" s="677"/>
      <c r="D19" s="672"/>
      <c r="E19" s="669"/>
      <c r="F19" s="669"/>
      <c r="G19" s="670"/>
      <c r="H19" s="61"/>
      <c r="J19" s="45"/>
    </row>
    <row r="20" spans="2:10" s="46" customFormat="1" ht="24" customHeight="1" x14ac:dyDescent="0.15">
      <c r="B20" s="59"/>
      <c r="C20" s="677"/>
      <c r="D20" s="672"/>
      <c r="E20" s="669"/>
      <c r="F20" s="669"/>
      <c r="G20" s="670"/>
      <c r="H20" s="61"/>
      <c r="J20" s="45"/>
    </row>
    <row r="21" spans="2:10" s="46" customFormat="1" ht="24" customHeight="1" x14ac:dyDescent="0.15">
      <c r="B21" s="59"/>
      <c r="C21" s="677"/>
      <c r="D21" s="672"/>
      <c r="E21" s="669"/>
      <c r="F21" s="669"/>
      <c r="G21" s="670"/>
      <c r="H21" s="61"/>
      <c r="J21" s="45"/>
    </row>
    <row r="22" spans="2:10" s="46" customFormat="1" ht="24" customHeight="1" x14ac:dyDescent="0.15">
      <c r="B22" s="59"/>
      <c r="C22" s="679"/>
      <c r="D22" s="675"/>
      <c r="E22" s="676"/>
      <c r="F22" s="676"/>
      <c r="G22" s="673"/>
      <c r="H22" s="61"/>
      <c r="J22" s="45"/>
    </row>
    <row r="23" spans="2:10" s="46" customFormat="1" ht="24" customHeight="1" x14ac:dyDescent="0.15">
      <c r="B23" s="59"/>
      <c r="C23" s="677"/>
      <c r="D23" s="672"/>
      <c r="E23" s="669"/>
      <c r="F23" s="669"/>
      <c r="G23" s="670"/>
      <c r="H23" s="61"/>
      <c r="J23" s="45"/>
    </row>
    <row r="24" spans="2:10" s="61" customFormat="1" ht="24" customHeight="1" x14ac:dyDescent="0.15">
      <c r="B24" s="59"/>
      <c r="C24" s="677"/>
      <c r="D24" s="672"/>
      <c r="E24" s="669"/>
      <c r="F24" s="669"/>
      <c r="G24" s="670"/>
      <c r="J24" s="59"/>
    </row>
    <row r="25" spans="2:10" s="61" customFormat="1" ht="24" customHeight="1" x14ac:dyDescent="0.15">
      <c r="B25" s="59"/>
      <c r="C25" s="677"/>
      <c r="D25" s="672"/>
      <c r="E25" s="669"/>
      <c r="F25" s="669"/>
      <c r="G25" s="670"/>
      <c r="J25" s="59"/>
    </row>
    <row r="26" spans="2:10" s="46" customFormat="1" ht="24" customHeight="1" x14ac:dyDescent="0.15">
      <c r="B26" s="104"/>
      <c r="C26" s="677"/>
      <c r="D26" s="672"/>
      <c r="E26" s="669"/>
      <c r="F26" s="669"/>
      <c r="G26" s="670"/>
      <c r="H26" s="61"/>
      <c r="J26" s="45"/>
    </row>
    <row r="27" spans="2:10" s="46" customFormat="1" ht="24" customHeight="1" x14ac:dyDescent="0.15">
      <c r="B27" s="59"/>
      <c r="C27" s="677"/>
      <c r="D27" s="672"/>
      <c r="E27" s="669"/>
      <c r="F27" s="669"/>
      <c r="G27" s="670"/>
      <c r="H27" s="61"/>
      <c r="J27" s="45"/>
    </row>
    <row r="28" spans="2:10" s="46" customFormat="1" ht="24" customHeight="1" x14ac:dyDescent="0.15">
      <c r="B28" s="59"/>
      <c r="C28" s="677"/>
      <c r="D28" s="672"/>
      <c r="E28" s="669"/>
      <c r="F28" s="669"/>
      <c r="G28" s="670"/>
      <c r="H28" s="61"/>
      <c r="J28" s="45"/>
    </row>
    <row r="29" spans="2:10" s="46" customFormat="1" ht="24" customHeight="1" x14ac:dyDescent="0.15">
      <c r="B29" s="45"/>
      <c r="C29" s="677"/>
      <c r="D29" s="672"/>
      <c r="E29" s="669"/>
      <c r="F29" s="669"/>
      <c r="G29" s="670"/>
      <c r="J29" s="45"/>
    </row>
    <row r="30" spans="2:10" ht="24" customHeight="1" x14ac:dyDescent="0.15">
      <c r="C30" s="677"/>
      <c r="D30" s="672"/>
      <c r="E30" s="669"/>
      <c r="F30" s="669"/>
      <c r="G30" s="670"/>
    </row>
    <row r="31" spans="2:10" ht="24" customHeight="1" x14ac:dyDescent="0.15">
      <c r="C31" s="677"/>
      <c r="D31" s="672"/>
      <c r="E31" s="669"/>
      <c r="F31" s="669"/>
      <c r="G31" s="670"/>
    </row>
    <row r="32" spans="2:10" ht="24" customHeight="1" x14ac:dyDescent="0.15">
      <c r="C32" s="677"/>
      <c r="D32" s="672"/>
      <c r="E32" s="669"/>
      <c r="F32" s="669"/>
      <c r="G32" s="670"/>
    </row>
    <row r="33" spans="3:7" ht="8.25" customHeight="1" x14ac:dyDescent="0.15"/>
    <row r="34" spans="3:7" x14ac:dyDescent="0.15">
      <c r="C34" s="148" t="s">
        <v>505</v>
      </c>
      <c r="D34" s="40"/>
      <c r="E34" s="40"/>
      <c r="F34" s="40"/>
      <c r="G34" s="40"/>
    </row>
    <row r="35" spans="3:7" x14ac:dyDescent="0.15">
      <c r="C35" s="148" t="s">
        <v>506</v>
      </c>
      <c r="D35" s="40"/>
      <c r="E35" s="40"/>
      <c r="F35" s="40"/>
      <c r="G35" s="40"/>
    </row>
    <row r="36" spans="3:7" x14ac:dyDescent="0.15">
      <c r="C36" s="148" t="s">
        <v>177</v>
      </c>
      <c r="D36" s="40"/>
      <c r="E36" s="40"/>
      <c r="F36" s="40"/>
      <c r="G36" s="40"/>
    </row>
    <row r="37" spans="3:7" x14ac:dyDescent="0.15">
      <c r="C37" s="40" t="s">
        <v>507</v>
      </c>
      <c r="D37" s="40"/>
      <c r="E37" s="40"/>
      <c r="F37" s="40"/>
      <c r="G37" s="40"/>
    </row>
    <row r="38" spans="3:7" ht="21" customHeight="1" x14ac:dyDescent="0.15">
      <c r="C38" s="1388" t="s">
        <v>508</v>
      </c>
      <c r="D38" s="1389"/>
      <c r="E38" s="1389"/>
      <c r="F38" s="1389"/>
      <c r="G38" s="1389"/>
    </row>
    <row r="39" spans="3:7" ht="16.5" customHeight="1" x14ac:dyDescent="0.15">
      <c r="C39" s="1389"/>
      <c r="D39" s="1389"/>
      <c r="E39" s="1389"/>
      <c r="F39" s="1389"/>
      <c r="G39" s="1389"/>
    </row>
    <row r="40" spans="3:7" ht="16.5" customHeight="1" x14ac:dyDescent="0.15">
      <c r="C40" s="217"/>
      <c r="D40" s="217"/>
      <c r="E40" s="217"/>
      <c r="F40" s="217"/>
      <c r="G40" s="144" t="s">
        <v>658</v>
      </c>
    </row>
    <row r="41" spans="3:7" ht="16.5" customHeight="1" x14ac:dyDescent="0.15">
      <c r="C41" s="145"/>
      <c r="D41" s="145"/>
      <c r="E41" s="145"/>
      <c r="F41" s="145"/>
      <c r="G41" s="145"/>
    </row>
    <row r="42" spans="3:7" x14ac:dyDescent="0.15">
      <c r="G42" s="90"/>
    </row>
  </sheetData>
  <sheetProtection algorithmName="SHA-512" hashValue="YbgNfis7v8FcJtzDjG4eyYWoa2qynKuV0uOnYVkLFjfax/7kLVwM4glOFpMI9/HfsOe/4/4QxBtcOs2fxMfkwg==" saltValue="11ReDU+x5o8zdHaP7oxbDw==" spinCount="100000" sheet="1" objects="1" scenarios="1"/>
  <mergeCells count="1">
    <mergeCell ref="C38:G39"/>
  </mergeCells>
  <phoneticPr fontId="1"/>
  <pageMargins left="0.98425196850393704" right="0.59055118110236227" top="0.74803149606299213" bottom="0.59055118110236227" header="0.31496062992125984" footer="0.31496062992125984"/>
  <pageSetup paperSize="9" scale="95"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4339" r:id="rId4" name="Group Box 3">
              <controlPr defaultSize="0" autoFill="0" autoPict="0">
                <anchor moveWithCells="1">
                  <from>
                    <xdr:col>6</xdr:col>
                    <xdr:colOff>0</xdr:colOff>
                    <xdr:row>9</xdr:row>
                    <xdr:rowOff>0</xdr:rowOff>
                  </from>
                  <to>
                    <xdr:col>9</xdr:col>
                    <xdr:colOff>485775</xdr:colOff>
                    <xdr:row>10</xdr:row>
                    <xdr:rowOff>0</xdr:rowOff>
                  </to>
                </anchor>
              </controlPr>
            </control>
          </mc:Choice>
        </mc:AlternateContent>
        <mc:AlternateContent xmlns:mc="http://schemas.openxmlformats.org/markup-compatibility/2006">
          <mc:Choice Requires="x14">
            <control shapeId="14342" r:id="rId5" name="Group Box 6">
              <controlPr defaultSize="0" autoFill="0" autoPict="0">
                <anchor moveWithCells="1">
                  <from>
                    <xdr:col>6</xdr:col>
                    <xdr:colOff>0</xdr:colOff>
                    <xdr:row>10</xdr:row>
                    <xdr:rowOff>0</xdr:rowOff>
                  </from>
                  <to>
                    <xdr:col>9</xdr:col>
                    <xdr:colOff>485775</xdr:colOff>
                    <xdr:row>11</xdr:row>
                    <xdr:rowOff>0</xdr:rowOff>
                  </to>
                </anchor>
              </controlPr>
            </control>
          </mc:Choice>
        </mc:AlternateContent>
        <mc:AlternateContent xmlns:mc="http://schemas.openxmlformats.org/markup-compatibility/2006">
          <mc:Choice Requires="x14">
            <control shapeId="14345" r:id="rId6" name="Group Box 9">
              <controlPr defaultSize="0" autoFill="0" autoPict="0">
                <anchor moveWithCells="1">
                  <from>
                    <xdr:col>6</xdr:col>
                    <xdr:colOff>0</xdr:colOff>
                    <xdr:row>11</xdr:row>
                    <xdr:rowOff>0</xdr:rowOff>
                  </from>
                  <to>
                    <xdr:col>9</xdr:col>
                    <xdr:colOff>485775</xdr:colOff>
                    <xdr:row>12</xdr:row>
                    <xdr:rowOff>0</xdr:rowOff>
                  </to>
                </anchor>
              </controlPr>
            </control>
          </mc:Choice>
        </mc:AlternateContent>
        <mc:AlternateContent xmlns:mc="http://schemas.openxmlformats.org/markup-compatibility/2006">
          <mc:Choice Requires="x14">
            <control shapeId="14348" r:id="rId7" name="Group Box 12">
              <controlPr defaultSize="0" autoFill="0" autoPict="0">
                <anchor moveWithCells="1">
                  <from>
                    <xdr:col>6</xdr:col>
                    <xdr:colOff>0</xdr:colOff>
                    <xdr:row>12</xdr:row>
                    <xdr:rowOff>0</xdr:rowOff>
                  </from>
                  <to>
                    <xdr:col>9</xdr:col>
                    <xdr:colOff>485775</xdr:colOff>
                    <xdr:row>13</xdr:row>
                    <xdr:rowOff>0</xdr:rowOff>
                  </to>
                </anchor>
              </controlPr>
            </control>
          </mc:Choice>
        </mc:AlternateContent>
        <mc:AlternateContent xmlns:mc="http://schemas.openxmlformats.org/markup-compatibility/2006">
          <mc:Choice Requires="x14">
            <control shapeId="14351" r:id="rId8" name="Group Box 15">
              <controlPr defaultSize="0" autoFill="0" autoPict="0">
                <anchor moveWithCells="1">
                  <from>
                    <xdr:col>6</xdr:col>
                    <xdr:colOff>0</xdr:colOff>
                    <xdr:row>13</xdr:row>
                    <xdr:rowOff>0</xdr:rowOff>
                  </from>
                  <to>
                    <xdr:col>9</xdr:col>
                    <xdr:colOff>485775</xdr:colOff>
                    <xdr:row>14</xdr:row>
                    <xdr:rowOff>0</xdr:rowOff>
                  </to>
                </anchor>
              </controlPr>
            </control>
          </mc:Choice>
        </mc:AlternateContent>
        <mc:AlternateContent xmlns:mc="http://schemas.openxmlformats.org/markup-compatibility/2006">
          <mc:Choice Requires="x14">
            <control shapeId="14354" r:id="rId9" name="Group Box 18">
              <controlPr defaultSize="0" autoFill="0" autoPict="0">
                <anchor moveWithCells="1">
                  <from>
                    <xdr:col>6</xdr:col>
                    <xdr:colOff>0</xdr:colOff>
                    <xdr:row>14</xdr:row>
                    <xdr:rowOff>0</xdr:rowOff>
                  </from>
                  <to>
                    <xdr:col>9</xdr:col>
                    <xdr:colOff>485775</xdr:colOff>
                    <xdr:row>15</xdr:row>
                    <xdr:rowOff>0</xdr:rowOff>
                  </to>
                </anchor>
              </controlPr>
            </control>
          </mc:Choice>
        </mc:AlternateContent>
        <mc:AlternateContent xmlns:mc="http://schemas.openxmlformats.org/markup-compatibility/2006">
          <mc:Choice Requires="x14">
            <control shapeId="14357" r:id="rId10" name="Group Box 21">
              <controlPr defaultSize="0" autoFill="0" autoPict="0">
                <anchor moveWithCells="1">
                  <from>
                    <xdr:col>6</xdr:col>
                    <xdr:colOff>0</xdr:colOff>
                    <xdr:row>15</xdr:row>
                    <xdr:rowOff>0</xdr:rowOff>
                  </from>
                  <to>
                    <xdr:col>9</xdr:col>
                    <xdr:colOff>485775</xdr:colOff>
                    <xdr:row>16</xdr:row>
                    <xdr:rowOff>0</xdr:rowOff>
                  </to>
                </anchor>
              </controlPr>
            </control>
          </mc:Choice>
        </mc:AlternateContent>
        <mc:AlternateContent xmlns:mc="http://schemas.openxmlformats.org/markup-compatibility/2006">
          <mc:Choice Requires="x14">
            <control shapeId="14360" r:id="rId11" name="Group Box 24">
              <controlPr defaultSize="0" autoFill="0" autoPict="0">
                <anchor moveWithCells="1">
                  <from>
                    <xdr:col>6</xdr:col>
                    <xdr:colOff>0</xdr:colOff>
                    <xdr:row>16</xdr:row>
                    <xdr:rowOff>0</xdr:rowOff>
                  </from>
                  <to>
                    <xdr:col>9</xdr:col>
                    <xdr:colOff>485775</xdr:colOff>
                    <xdr:row>17</xdr:row>
                    <xdr:rowOff>0</xdr:rowOff>
                  </to>
                </anchor>
              </controlPr>
            </control>
          </mc:Choice>
        </mc:AlternateContent>
        <mc:AlternateContent xmlns:mc="http://schemas.openxmlformats.org/markup-compatibility/2006">
          <mc:Choice Requires="x14">
            <control shapeId="14363" r:id="rId12" name="Group Box 27">
              <controlPr defaultSize="0" autoFill="0" autoPict="0">
                <anchor moveWithCells="1">
                  <from>
                    <xdr:col>6</xdr:col>
                    <xdr:colOff>0</xdr:colOff>
                    <xdr:row>17</xdr:row>
                    <xdr:rowOff>0</xdr:rowOff>
                  </from>
                  <to>
                    <xdr:col>9</xdr:col>
                    <xdr:colOff>485775</xdr:colOff>
                    <xdr:row>18</xdr:row>
                    <xdr:rowOff>0</xdr:rowOff>
                  </to>
                </anchor>
              </controlPr>
            </control>
          </mc:Choice>
        </mc:AlternateContent>
        <mc:AlternateContent xmlns:mc="http://schemas.openxmlformats.org/markup-compatibility/2006">
          <mc:Choice Requires="x14">
            <control shapeId="14366" r:id="rId13" name="Group Box 30">
              <controlPr defaultSize="0" autoFill="0" autoPict="0">
                <anchor moveWithCells="1">
                  <from>
                    <xdr:col>6</xdr:col>
                    <xdr:colOff>0</xdr:colOff>
                    <xdr:row>18</xdr:row>
                    <xdr:rowOff>0</xdr:rowOff>
                  </from>
                  <to>
                    <xdr:col>9</xdr:col>
                    <xdr:colOff>485775</xdr:colOff>
                    <xdr:row>19</xdr:row>
                    <xdr:rowOff>0</xdr:rowOff>
                  </to>
                </anchor>
              </controlPr>
            </control>
          </mc:Choice>
        </mc:AlternateContent>
        <mc:AlternateContent xmlns:mc="http://schemas.openxmlformats.org/markup-compatibility/2006">
          <mc:Choice Requires="x14">
            <control shapeId="14369" r:id="rId14" name="Group Box 33">
              <controlPr defaultSize="0" autoFill="0" autoPict="0">
                <anchor moveWithCells="1">
                  <from>
                    <xdr:col>6</xdr:col>
                    <xdr:colOff>0</xdr:colOff>
                    <xdr:row>19</xdr:row>
                    <xdr:rowOff>0</xdr:rowOff>
                  </from>
                  <to>
                    <xdr:col>9</xdr:col>
                    <xdr:colOff>485775</xdr:colOff>
                    <xdr:row>20</xdr:row>
                    <xdr:rowOff>0</xdr:rowOff>
                  </to>
                </anchor>
              </controlPr>
            </control>
          </mc:Choice>
        </mc:AlternateContent>
        <mc:AlternateContent xmlns:mc="http://schemas.openxmlformats.org/markup-compatibility/2006">
          <mc:Choice Requires="x14">
            <control shapeId="14372" r:id="rId15" name="Group Box 36">
              <controlPr defaultSize="0" autoFill="0" autoPict="0">
                <anchor moveWithCells="1">
                  <from>
                    <xdr:col>6</xdr:col>
                    <xdr:colOff>0</xdr:colOff>
                    <xdr:row>20</xdr:row>
                    <xdr:rowOff>0</xdr:rowOff>
                  </from>
                  <to>
                    <xdr:col>9</xdr:col>
                    <xdr:colOff>485775</xdr:colOff>
                    <xdr:row>21</xdr:row>
                    <xdr:rowOff>0</xdr:rowOff>
                  </to>
                </anchor>
              </controlPr>
            </control>
          </mc:Choice>
        </mc:AlternateContent>
        <mc:AlternateContent xmlns:mc="http://schemas.openxmlformats.org/markup-compatibility/2006">
          <mc:Choice Requires="x14">
            <control shapeId="14375" r:id="rId16" name="Group Box 39">
              <controlPr defaultSize="0" autoFill="0" autoPict="0">
                <anchor moveWithCells="1">
                  <from>
                    <xdr:col>6</xdr:col>
                    <xdr:colOff>0</xdr:colOff>
                    <xdr:row>21</xdr:row>
                    <xdr:rowOff>0</xdr:rowOff>
                  </from>
                  <to>
                    <xdr:col>9</xdr:col>
                    <xdr:colOff>485775</xdr:colOff>
                    <xdr:row>22</xdr:row>
                    <xdr:rowOff>0</xdr:rowOff>
                  </to>
                </anchor>
              </controlPr>
            </control>
          </mc:Choice>
        </mc:AlternateContent>
        <mc:AlternateContent xmlns:mc="http://schemas.openxmlformats.org/markup-compatibility/2006">
          <mc:Choice Requires="x14">
            <control shapeId="14378" r:id="rId17" name="Group Box 42">
              <controlPr defaultSize="0" autoFill="0" autoPict="0">
                <anchor moveWithCells="1">
                  <from>
                    <xdr:col>6</xdr:col>
                    <xdr:colOff>0</xdr:colOff>
                    <xdr:row>22</xdr:row>
                    <xdr:rowOff>0</xdr:rowOff>
                  </from>
                  <to>
                    <xdr:col>9</xdr:col>
                    <xdr:colOff>485775</xdr:colOff>
                    <xdr:row>23</xdr:row>
                    <xdr:rowOff>0</xdr:rowOff>
                  </to>
                </anchor>
              </controlPr>
            </control>
          </mc:Choice>
        </mc:AlternateContent>
        <mc:AlternateContent xmlns:mc="http://schemas.openxmlformats.org/markup-compatibility/2006">
          <mc:Choice Requires="x14">
            <control shapeId="14381" r:id="rId18" name="Group Box 45">
              <controlPr defaultSize="0" autoFill="0" autoPict="0">
                <anchor moveWithCells="1">
                  <from>
                    <xdr:col>6</xdr:col>
                    <xdr:colOff>0</xdr:colOff>
                    <xdr:row>23</xdr:row>
                    <xdr:rowOff>0</xdr:rowOff>
                  </from>
                  <to>
                    <xdr:col>9</xdr:col>
                    <xdr:colOff>485775</xdr:colOff>
                    <xdr:row>24</xdr:row>
                    <xdr:rowOff>0</xdr:rowOff>
                  </to>
                </anchor>
              </controlPr>
            </control>
          </mc:Choice>
        </mc:AlternateContent>
        <mc:AlternateContent xmlns:mc="http://schemas.openxmlformats.org/markup-compatibility/2006">
          <mc:Choice Requires="x14">
            <control shapeId="14384" r:id="rId19" name="Group Box 48">
              <controlPr defaultSize="0" autoFill="0" autoPict="0">
                <anchor moveWithCells="1">
                  <from>
                    <xdr:col>6</xdr:col>
                    <xdr:colOff>0</xdr:colOff>
                    <xdr:row>24</xdr:row>
                    <xdr:rowOff>0</xdr:rowOff>
                  </from>
                  <to>
                    <xdr:col>9</xdr:col>
                    <xdr:colOff>485775</xdr:colOff>
                    <xdr:row>25</xdr:row>
                    <xdr:rowOff>0</xdr:rowOff>
                  </to>
                </anchor>
              </controlPr>
            </control>
          </mc:Choice>
        </mc:AlternateContent>
        <mc:AlternateContent xmlns:mc="http://schemas.openxmlformats.org/markup-compatibility/2006">
          <mc:Choice Requires="x14">
            <control shapeId="14387" r:id="rId20" name="Group Box 51">
              <controlPr defaultSize="0" autoFill="0" autoPict="0">
                <anchor moveWithCells="1">
                  <from>
                    <xdr:col>6</xdr:col>
                    <xdr:colOff>0</xdr:colOff>
                    <xdr:row>25</xdr:row>
                    <xdr:rowOff>0</xdr:rowOff>
                  </from>
                  <to>
                    <xdr:col>9</xdr:col>
                    <xdr:colOff>485775</xdr:colOff>
                    <xdr:row>26</xdr:row>
                    <xdr:rowOff>0</xdr:rowOff>
                  </to>
                </anchor>
              </controlPr>
            </control>
          </mc:Choice>
        </mc:AlternateContent>
        <mc:AlternateContent xmlns:mc="http://schemas.openxmlformats.org/markup-compatibility/2006">
          <mc:Choice Requires="x14">
            <control shapeId="14390" r:id="rId21" name="Group Box 54">
              <controlPr defaultSize="0" autoFill="0" autoPict="0">
                <anchor moveWithCells="1">
                  <from>
                    <xdr:col>6</xdr:col>
                    <xdr:colOff>0</xdr:colOff>
                    <xdr:row>26</xdr:row>
                    <xdr:rowOff>0</xdr:rowOff>
                  </from>
                  <to>
                    <xdr:col>9</xdr:col>
                    <xdr:colOff>485775</xdr:colOff>
                    <xdr:row>27</xdr:row>
                    <xdr:rowOff>0</xdr:rowOff>
                  </to>
                </anchor>
              </controlPr>
            </control>
          </mc:Choice>
        </mc:AlternateContent>
        <mc:AlternateContent xmlns:mc="http://schemas.openxmlformats.org/markup-compatibility/2006">
          <mc:Choice Requires="x14">
            <control shapeId="14393" r:id="rId22" name="Group Box 57">
              <controlPr defaultSize="0" autoFill="0" autoPict="0">
                <anchor moveWithCells="1">
                  <from>
                    <xdr:col>6</xdr:col>
                    <xdr:colOff>0</xdr:colOff>
                    <xdr:row>27</xdr:row>
                    <xdr:rowOff>0</xdr:rowOff>
                  </from>
                  <to>
                    <xdr:col>9</xdr:col>
                    <xdr:colOff>485775</xdr:colOff>
                    <xdr:row>28</xdr:row>
                    <xdr:rowOff>0</xdr:rowOff>
                  </to>
                </anchor>
              </controlPr>
            </control>
          </mc:Choice>
        </mc:AlternateContent>
        <mc:AlternateContent xmlns:mc="http://schemas.openxmlformats.org/markup-compatibility/2006">
          <mc:Choice Requires="x14">
            <control shapeId="14396" r:id="rId23" name="Group Box 60">
              <controlPr defaultSize="0" autoFill="0" autoPict="0">
                <anchor moveWithCells="1">
                  <from>
                    <xdr:col>6</xdr:col>
                    <xdr:colOff>0</xdr:colOff>
                    <xdr:row>28</xdr:row>
                    <xdr:rowOff>0</xdr:rowOff>
                  </from>
                  <to>
                    <xdr:col>9</xdr:col>
                    <xdr:colOff>485775</xdr:colOff>
                    <xdr:row>29</xdr:row>
                    <xdr:rowOff>0</xdr:rowOff>
                  </to>
                </anchor>
              </controlPr>
            </control>
          </mc:Choice>
        </mc:AlternateContent>
        <mc:AlternateContent xmlns:mc="http://schemas.openxmlformats.org/markup-compatibility/2006">
          <mc:Choice Requires="x14">
            <control shapeId="14399" r:id="rId24" name="Group Box 63">
              <controlPr defaultSize="0" autoFill="0" autoPict="0">
                <anchor moveWithCells="1">
                  <from>
                    <xdr:col>6</xdr:col>
                    <xdr:colOff>0</xdr:colOff>
                    <xdr:row>29</xdr:row>
                    <xdr:rowOff>0</xdr:rowOff>
                  </from>
                  <to>
                    <xdr:col>9</xdr:col>
                    <xdr:colOff>485775</xdr:colOff>
                    <xdr:row>30</xdr:row>
                    <xdr:rowOff>0</xdr:rowOff>
                  </to>
                </anchor>
              </controlPr>
            </control>
          </mc:Choice>
        </mc:AlternateContent>
        <mc:AlternateContent xmlns:mc="http://schemas.openxmlformats.org/markup-compatibility/2006">
          <mc:Choice Requires="x14">
            <control shapeId="14402" r:id="rId25" name="Group Box 66">
              <controlPr defaultSize="0" autoFill="0" autoPict="0">
                <anchor moveWithCells="1">
                  <from>
                    <xdr:col>6</xdr:col>
                    <xdr:colOff>0</xdr:colOff>
                    <xdr:row>31</xdr:row>
                    <xdr:rowOff>0</xdr:rowOff>
                  </from>
                  <to>
                    <xdr:col>9</xdr:col>
                    <xdr:colOff>485775</xdr:colOff>
                    <xdr:row>32</xdr:row>
                    <xdr:rowOff>0</xdr:rowOff>
                  </to>
                </anchor>
              </controlPr>
            </control>
          </mc:Choice>
        </mc:AlternateContent>
        <mc:AlternateContent xmlns:mc="http://schemas.openxmlformats.org/markup-compatibility/2006">
          <mc:Choice Requires="x14">
            <control shapeId="14405" r:id="rId26" name="Group Box 69">
              <controlPr defaultSize="0" autoFill="0" autoPict="0">
                <anchor moveWithCells="1">
                  <from>
                    <xdr:col>6</xdr:col>
                    <xdr:colOff>0</xdr:colOff>
                    <xdr:row>32</xdr:row>
                    <xdr:rowOff>0</xdr:rowOff>
                  </from>
                  <to>
                    <xdr:col>9</xdr:col>
                    <xdr:colOff>485775</xdr:colOff>
                    <xdr:row>34</xdr:row>
                    <xdr:rowOff>19050</xdr:rowOff>
                  </to>
                </anchor>
              </controlPr>
            </control>
          </mc:Choice>
        </mc:AlternateContent>
        <mc:AlternateContent xmlns:mc="http://schemas.openxmlformats.org/markup-compatibility/2006">
          <mc:Choice Requires="x14">
            <control shapeId="14408" r:id="rId27" name="Group Box 72">
              <controlPr defaultSize="0" autoFill="0" autoPict="0">
                <anchor moveWithCells="1">
                  <from>
                    <xdr:col>6</xdr:col>
                    <xdr:colOff>0</xdr:colOff>
                    <xdr:row>7</xdr:row>
                    <xdr:rowOff>123825</xdr:rowOff>
                  </from>
                  <to>
                    <xdr:col>9</xdr:col>
                    <xdr:colOff>485775</xdr:colOff>
                    <xdr:row>9</xdr:row>
                    <xdr:rowOff>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view="pageBreakPreview" zoomScaleNormal="100" zoomScaleSheetLayoutView="100" workbookViewId="0">
      <selection activeCell="M8" sqref="M8"/>
    </sheetView>
  </sheetViews>
  <sheetFormatPr defaultColWidth="9" defaultRowHeight="13.5" x14ac:dyDescent="0.15"/>
  <cols>
    <col min="1" max="1" width="1.375" style="258" customWidth="1"/>
    <col min="2" max="2" width="8.875" style="45" customWidth="1"/>
    <col min="3" max="4" width="9.5" style="45" customWidth="1"/>
    <col min="5" max="5" width="9.5" style="46" customWidth="1"/>
    <col min="6" max="17" width="9.25" style="45" customWidth="1"/>
    <col min="18" max="18" width="3.375" style="45" customWidth="1"/>
    <col min="19" max="16384" width="9" style="45"/>
  </cols>
  <sheetData>
    <row r="1" spans="2:17" x14ac:dyDescent="0.15">
      <c r="B1" s="18"/>
      <c r="C1" s="18"/>
      <c r="D1" s="18"/>
      <c r="E1" s="18"/>
      <c r="F1" s="18"/>
      <c r="G1" s="18"/>
      <c r="H1" s="18"/>
      <c r="I1" s="18"/>
      <c r="J1" s="18"/>
      <c r="K1" s="18"/>
      <c r="L1" s="18"/>
      <c r="M1" s="18"/>
      <c r="N1" s="18"/>
      <c r="O1" s="18"/>
      <c r="P1" s="18"/>
      <c r="Q1" s="18"/>
    </row>
    <row r="2" spans="2:17" x14ac:dyDescent="0.15">
      <c r="B2" s="87" t="s">
        <v>528</v>
      </c>
      <c r="C2" s="83"/>
      <c r="D2" s="83"/>
      <c r="E2" s="551"/>
      <c r="F2" s="83"/>
      <c r="G2" s="83"/>
      <c r="H2" s="83"/>
      <c r="I2" s="83"/>
      <c r="J2" s="83"/>
      <c r="K2" s="83"/>
      <c r="L2" s="83"/>
      <c r="M2" s="83"/>
      <c r="N2" s="83"/>
      <c r="O2" s="83"/>
      <c r="P2" s="83"/>
      <c r="Q2" s="83"/>
    </row>
    <row r="3" spans="2:17" x14ac:dyDescent="0.15">
      <c r="B3" s="83" t="s">
        <v>262</v>
      </c>
      <c r="C3" s="83"/>
      <c r="D3" s="83"/>
      <c r="E3" s="551"/>
      <c r="F3" s="83"/>
      <c r="G3" s="83"/>
      <c r="H3" s="83"/>
      <c r="I3" s="83"/>
      <c r="J3" s="83"/>
      <c r="K3" s="83"/>
      <c r="L3" s="83"/>
      <c r="M3" s="83"/>
      <c r="N3" s="83"/>
      <c r="O3" s="83"/>
      <c r="P3" s="83"/>
      <c r="Q3" s="83"/>
    </row>
    <row r="4" spans="2:17" ht="6" customHeight="1" thickBot="1" x14ac:dyDescent="0.2">
      <c r="B4" s="83"/>
      <c r="C4" s="83"/>
      <c r="D4" s="83"/>
      <c r="E4" s="551"/>
      <c r="F4" s="83"/>
      <c r="G4" s="83"/>
      <c r="H4" s="83"/>
      <c r="I4" s="83"/>
      <c r="J4" s="83"/>
      <c r="K4" s="83"/>
      <c r="L4" s="83"/>
      <c r="M4" s="83"/>
      <c r="N4" s="83"/>
      <c r="O4" s="83"/>
      <c r="P4" s="83"/>
      <c r="Q4" s="83"/>
    </row>
    <row r="5" spans="2:17" ht="14.25" customHeight="1" x14ac:dyDescent="0.15">
      <c r="B5" s="1416" t="str">
        <f>IF(基本!F36="","",基本!F36)</f>
        <v/>
      </c>
      <c r="C5" s="1417"/>
      <c r="D5" s="1417"/>
      <c r="E5" s="1417"/>
      <c r="F5" s="1417"/>
      <c r="G5" s="1417"/>
      <c r="H5" s="1417"/>
      <c r="I5" s="1418"/>
      <c r="J5" s="1416" t="str">
        <f>IF(基本!F41&gt;0,基本!F39,IF(基本!F44&gt;0,基本!F42,""))</f>
        <v/>
      </c>
      <c r="K5" s="1417"/>
      <c r="L5" s="1417"/>
      <c r="M5" s="1417"/>
      <c r="N5" s="1417"/>
      <c r="O5" s="1417"/>
      <c r="P5" s="1417"/>
      <c r="Q5" s="1418"/>
    </row>
    <row r="6" spans="2:17" ht="14.25" customHeight="1" x14ac:dyDescent="0.15">
      <c r="B6" s="1407" t="s">
        <v>513</v>
      </c>
      <c r="C6" s="1074"/>
      <c r="D6" s="1073" t="s">
        <v>581</v>
      </c>
      <c r="E6" s="1073"/>
      <c r="F6" s="1073" t="s">
        <v>582</v>
      </c>
      <c r="G6" s="1073"/>
      <c r="H6" s="1073" t="s">
        <v>318</v>
      </c>
      <c r="I6" s="1419"/>
      <c r="J6" s="1407" t="s">
        <v>514</v>
      </c>
      <c r="K6" s="1074"/>
      <c r="L6" s="1073" t="s">
        <v>581</v>
      </c>
      <c r="M6" s="1073"/>
      <c r="N6" s="1073" t="s">
        <v>582</v>
      </c>
      <c r="O6" s="1073"/>
      <c r="P6" s="1073" t="s">
        <v>318</v>
      </c>
      <c r="Q6" s="1419"/>
    </row>
    <row r="7" spans="2:17" ht="16.5" customHeight="1" thickBot="1" x14ac:dyDescent="0.2">
      <c r="B7" s="1408" t="str">
        <f>IF(基本!F64="","",基本!F64)</f>
        <v/>
      </c>
      <c r="C7" s="1409"/>
      <c r="D7" s="687" t="str">
        <f>IF(基本!F66="","",基本!F66)</f>
        <v/>
      </c>
      <c r="E7" s="552" t="s">
        <v>509</v>
      </c>
      <c r="F7" s="687" t="str">
        <f>IF(基本!F63="","",基本!F63)</f>
        <v/>
      </c>
      <c r="G7" s="552" t="s">
        <v>510</v>
      </c>
      <c r="H7" s="688" t="str">
        <f>IF(基本!F38="","",基本!F38)</f>
        <v/>
      </c>
      <c r="I7" s="553" t="s">
        <v>319</v>
      </c>
      <c r="J7" s="1408" t="str">
        <f>IF(J5="","",IF(基本!F71&gt;0,基本!F74,IF(基本!F81&gt;0,基本!F84,)))</f>
        <v/>
      </c>
      <c r="K7" s="1409"/>
      <c r="L7" s="687" t="str">
        <f>IF(J5="","",IF(基本!F71&gt;0,基本!F76,IF(基本!F81&gt;0,基本!F86,)))</f>
        <v/>
      </c>
      <c r="M7" s="552" t="s">
        <v>509</v>
      </c>
      <c r="N7" s="689" t="str">
        <f>IF(J5="","",IF(基本!F71&gt;0,基本!F73,IF(基本!F81&gt;0,基本!F83,)))</f>
        <v/>
      </c>
      <c r="O7" s="552" t="s">
        <v>510</v>
      </c>
      <c r="P7" s="688" t="str">
        <f>IF(基本!F71&gt;0,基本!F71,IF(基本!F81&gt;0,基本!F81,""))</f>
        <v/>
      </c>
      <c r="Q7" s="553" t="s">
        <v>319</v>
      </c>
    </row>
    <row r="8" spans="2:17" ht="9" customHeight="1" thickBot="1" x14ac:dyDescent="0.2">
      <c r="B8" s="83"/>
      <c r="C8" s="83"/>
      <c r="D8" s="83"/>
      <c r="E8" s="551"/>
      <c r="F8" s="83"/>
      <c r="G8" s="83"/>
      <c r="H8" s="83"/>
      <c r="I8" s="83"/>
      <c r="J8" s="83"/>
      <c r="K8" s="83"/>
      <c r="L8" s="83"/>
      <c r="M8" s="83"/>
      <c r="N8" s="83"/>
      <c r="O8" s="83"/>
      <c r="P8" s="83"/>
      <c r="Q8" s="83"/>
    </row>
    <row r="9" spans="2:17" ht="14.25" thickBot="1" x14ac:dyDescent="0.2">
      <c r="B9" s="554" t="s">
        <v>515</v>
      </c>
      <c r="C9" s="1410" t="s">
        <v>183</v>
      </c>
      <c r="D9" s="1411"/>
      <c r="E9" s="555" t="s">
        <v>184</v>
      </c>
      <c r="F9" s="322" t="s">
        <v>295</v>
      </c>
      <c r="G9" s="322" t="s">
        <v>296</v>
      </c>
      <c r="H9" s="322" t="s">
        <v>297</v>
      </c>
      <c r="I9" s="322" t="s">
        <v>298</v>
      </c>
      <c r="J9" s="322" t="s">
        <v>299</v>
      </c>
      <c r="K9" s="322" t="s">
        <v>300</v>
      </c>
      <c r="L9" s="322" t="s">
        <v>301</v>
      </c>
      <c r="M9" s="322" t="s">
        <v>302</v>
      </c>
      <c r="N9" s="322" t="s">
        <v>303</v>
      </c>
      <c r="O9" s="322" t="s">
        <v>304</v>
      </c>
      <c r="P9" s="322" t="s">
        <v>305</v>
      </c>
      <c r="Q9" s="323" t="s">
        <v>306</v>
      </c>
    </row>
    <row r="10" spans="2:17" ht="13.5" customHeight="1" thickTop="1" x14ac:dyDescent="0.15">
      <c r="B10" s="1403" t="str">
        <f>IF(基本!F36="","",基本!F36)</f>
        <v/>
      </c>
      <c r="C10" s="1412" t="s">
        <v>263</v>
      </c>
      <c r="D10" s="1413"/>
      <c r="E10" s="556" t="s">
        <v>185</v>
      </c>
      <c r="F10" s="613"/>
      <c r="G10" s="613"/>
      <c r="H10" s="613"/>
      <c r="I10" s="613"/>
      <c r="J10" s="613"/>
      <c r="K10" s="613"/>
      <c r="L10" s="613"/>
      <c r="M10" s="613"/>
      <c r="N10" s="613"/>
      <c r="O10" s="613"/>
      <c r="P10" s="613"/>
      <c r="Q10" s="614"/>
    </row>
    <row r="11" spans="2:17" x14ac:dyDescent="0.15">
      <c r="B11" s="1404"/>
      <c r="C11" s="1398" t="s">
        <v>309</v>
      </c>
      <c r="D11" s="1396"/>
      <c r="E11" s="324" t="s">
        <v>307</v>
      </c>
      <c r="F11" s="680" t="str">
        <f>IF(基本!F37="","",基本!F37)</f>
        <v/>
      </c>
      <c r="G11" s="681" t="str">
        <f>F11</f>
        <v/>
      </c>
      <c r="H11" s="681" t="str">
        <f t="shared" ref="H11:Q11" si="0">G11</f>
        <v/>
      </c>
      <c r="I11" s="681" t="str">
        <f t="shared" si="0"/>
        <v/>
      </c>
      <c r="J11" s="681" t="str">
        <f t="shared" si="0"/>
        <v/>
      </c>
      <c r="K11" s="681" t="str">
        <f t="shared" si="0"/>
        <v/>
      </c>
      <c r="L11" s="681" t="str">
        <f t="shared" si="0"/>
        <v/>
      </c>
      <c r="M11" s="681" t="str">
        <f t="shared" si="0"/>
        <v/>
      </c>
      <c r="N11" s="681" t="str">
        <f t="shared" si="0"/>
        <v/>
      </c>
      <c r="O11" s="681" t="str">
        <f t="shared" si="0"/>
        <v/>
      </c>
      <c r="P11" s="681" t="str">
        <f t="shared" si="0"/>
        <v/>
      </c>
      <c r="Q11" s="682" t="str">
        <f t="shared" si="0"/>
        <v/>
      </c>
    </row>
    <row r="12" spans="2:17" x14ac:dyDescent="0.15">
      <c r="B12" s="1404"/>
      <c r="C12" s="1398" t="s">
        <v>310</v>
      </c>
      <c r="D12" s="1396"/>
      <c r="E12" s="324" t="s">
        <v>311</v>
      </c>
      <c r="F12" s="615"/>
      <c r="G12" s="616"/>
      <c r="H12" s="616"/>
      <c r="I12" s="616"/>
      <c r="J12" s="616"/>
      <c r="K12" s="616"/>
      <c r="L12" s="616"/>
      <c r="M12" s="616"/>
      <c r="N12" s="616"/>
      <c r="O12" s="616"/>
      <c r="P12" s="616"/>
      <c r="Q12" s="617"/>
    </row>
    <row r="13" spans="2:17" x14ac:dyDescent="0.15">
      <c r="B13" s="1404"/>
      <c r="C13" s="1398" t="s">
        <v>186</v>
      </c>
      <c r="D13" s="1396"/>
      <c r="E13" s="324" t="s">
        <v>191</v>
      </c>
      <c r="F13" s="680" t="str">
        <f>IF(基本!F62="","",基本!F62*3.6)</f>
        <v/>
      </c>
      <c r="G13" s="681" t="str">
        <f t="shared" ref="G13:Q13" si="1">F13</f>
        <v/>
      </c>
      <c r="H13" s="681" t="str">
        <f t="shared" si="1"/>
        <v/>
      </c>
      <c r="I13" s="681" t="str">
        <f t="shared" si="1"/>
        <v/>
      </c>
      <c r="J13" s="681" t="str">
        <f t="shared" si="1"/>
        <v/>
      </c>
      <c r="K13" s="681" t="str">
        <f t="shared" si="1"/>
        <v/>
      </c>
      <c r="L13" s="681" t="str">
        <f t="shared" si="1"/>
        <v/>
      </c>
      <c r="M13" s="681" t="str">
        <f t="shared" si="1"/>
        <v/>
      </c>
      <c r="N13" s="681" t="str">
        <f t="shared" si="1"/>
        <v/>
      </c>
      <c r="O13" s="681" t="str">
        <f t="shared" si="1"/>
        <v/>
      </c>
      <c r="P13" s="681" t="str">
        <f t="shared" si="1"/>
        <v/>
      </c>
      <c r="Q13" s="682" t="str">
        <f t="shared" si="1"/>
        <v/>
      </c>
    </row>
    <row r="14" spans="2:17" x14ac:dyDescent="0.15">
      <c r="B14" s="1404"/>
      <c r="C14" s="1398" t="s">
        <v>187</v>
      </c>
      <c r="D14" s="1396"/>
      <c r="E14" s="324" t="s">
        <v>188</v>
      </c>
      <c r="F14" s="615"/>
      <c r="G14" s="615"/>
      <c r="H14" s="615"/>
      <c r="I14" s="615"/>
      <c r="J14" s="615"/>
      <c r="K14" s="615"/>
      <c r="L14" s="615"/>
      <c r="M14" s="615"/>
      <c r="N14" s="615"/>
      <c r="O14" s="615"/>
      <c r="P14" s="615"/>
      <c r="Q14" s="618"/>
    </row>
    <row r="15" spans="2:17" ht="14.25" x14ac:dyDescent="0.15">
      <c r="B15" s="1404"/>
      <c r="C15" s="1398" t="s">
        <v>189</v>
      </c>
      <c r="D15" s="1396"/>
      <c r="E15" s="324" t="s">
        <v>638</v>
      </c>
      <c r="F15" s="683" t="str">
        <f>IF(F10="","",F10*$F7)</f>
        <v/>
      </c>
      <c r="G15" s="683" t="str">
        <f t="shared" ref="G15:Q15" si="2">IF(G10="","",G10*$F7)</f>
        <v/>
      </c>
      <c r="H15" s="683" t="str">
        <f t="shared" si="2"/>
        <v/>
      </c>
      <c r="I15" s="683" t="str">
        <f t="shared" si="2"/>
        <v/>
      </c>
      <c r="J15" s="683" t="str">
        <f t="shared" si="2"/>
        <v/>
      </c>
      <c r="K15" s="683" t="str">
        <f t="shared" si="2"/>
        <v/>
      </c>
      <c r="L15" s="683" t="str">
        <f t="shared" si="2"/>
        <v/>
      </c>
      <c r="M15" s="683" t="str">
        <f t="shared" si="2"/>
        <v/>
      </c>
      <c r="N15" s="683" t="str">
        <f t="shared" si="2"/>
        <v/>
      </c>
      <c r="O15" s="683" t="str">
        <f t="shared" si="2"/>
        <v/>
      </c>
      <c r="P15" s="683" t="str">
        <f t="shared" si="2"/>
        <v/>
      </c>
      <c r="Q15" s="684" t="str">
        <f t="shared" si="2"/>
        <v/>
      </c>
    </row>
    <row r="16" spans="2:17" x14ac:dyDescent="0.15">
      <c r="B16" s="1404"/>
      <c r="C16" s="1398" t="s">
        <v>312</v>
      </c>
      <c r="D16" s="1396"/>
      <c r="E16" s="324" t="s">
        <v>314</v>
      </c>
      <c r="F16" s="683" t="str">
        <f>IF(F10="","",F10*F12)</f>
        <v/>
      </c>
      <c r="G16" s="683" t="str">
        <f>IF(G10="","",G10*G12)</f>
        <v/>
      </c>
      <c r="H16" s="683" t="str">
        <f>IF(H10="","",H10*H12)</f>
        <v/>
      </c>
      <c r="I16" s="683" t="str">
        <f>IF(I10="","",I10*I12)</f>
        <v/>
      </c>
      <c r="J16" s="683" t="str">
        <f t="shared" ref="J16:Q16" si="3">IF(J10="","",J10*J12)</f>
        <v/>
      </c>
      <c r="K16" s="683" t="str">
        <f t="shared" si="3"/>
        <v/>
      </c>
      <c r="L16" s="683" t="str">
        <f t="shared" si="3"/>
        <v/>
      </c>
      <c r="M16" s="683" t="str">
        <f t="shared" si="3"/>
        <v/>
      </c>
      <c r="N16" s="683" t="str">
        <f t="shared" si="3"/>
        <v/>
      </c>
      <c r="O16" s="683" t="str">
        <f t="shared" si="3"/>
        <v/>
      </c>
      <c r="P16" s="683" t="str">
        <f t="shared" si="3"/>
        <v/>
      </c>
      <c r="Q16" s="684" t="str">
        <f t="shared" si="3"/>
        <v/>
      </c>
    </row>
    <row r="17" spans="2:17" x14ac:dyDescent="0.15">
      <c r="B17" s="1404"/>
      <c r="C17" s="1398" t="s">
        <v>190</v>
      </c>
      <c r="D17" s="1396"/>
      <c r="E17" s="324" t="s">
        <v>323</v>
      </c>
      <c r="F17" s="683" t="str">
        <f>IF(F10="","",F10*F13*F14/100)</f>
        <v/>
      </c>
      <c r="G17" s="683" t="str">
        <f>IF(G10="","",G10*G13*G14/100)</f>
        <v/>
      </c>
      <c r="H17" s="683" t="str">
        <f>IF(H10="","",H10*H13*H14/100)</f>
        <v/>
      </c>
      <c r="I17" s="683" t="str">
        <f t="shared" ref="I17:Q17" si="4">IF(I10="","",I10*I13*I14/100)</f>
        <v/>
      </c>
      <c r="J17" s="683" t="str">
        <f t="shared" si="4"/>
        <v/>
      </c>
      <c r="K17" s="683" t="str">
        <f t="shared" si="4"/>
        <v/>
      </c>
      <c r="L17" s="683" t="str">
        <f t="shared" si="4"/>
        <v/>
      </c>
      <c r="M17" s="683" t="str">
        <f t="shared" si="4"/>
        <v/>
      </c>
      <c r="N17" s="683" t="str">
        <f t="shared" si="4"/>
        <v/>
      </c>
      <c r="O17" s="683" t="str">
        <f t="shared" si="4"/>
        <v/>
      </c>
      <c r="P17" s="683" t="str">
        <f t="shared" si="4"/>
        <v/>
      </c>
      <c r="Q17" s="684" t="str">
        <f t="shared" si="4"/>
        <v/>
      </c>
    </row>
    <row r="18" spans="2:17" x14ac:dyDescent="0.15">
      <c r="B18" s="1404"/>
      <c r="C18" s="1398" t="s">
        <v>315</v>
      </c>
      <c r="D18" s="1396"/>
      <c r="E18" s="324" t="s">
        <v>323</v>
      </c>
      <c r="F18" s="683" t="str">
        <f>IF(F10="","",F10*F12*9.76)</f>
        <v/>
      </c>
      <c r="G18" s="683" t="str">
        <f t="shared" ref="G18:Q18" si="5">IF(G10="","",G10*G12*9.76)</f>
        <v/>
      </c>
      <c r="H18" s="683" t="str">
        <f t="shared" si="5"/>
        <v/>
      </c>
      <c r="I18" s="683" t="str">
        <f t="shared" si="5"/>
        <v/>
      </c>
      <c r="J18" s="683" t="str">
        <f t="shared" si="5"/>
        <v/>
      </c>
      <c r="K18" s="683" t="str">
        <f t="shared" si="5"/>
        <v/>
      </c>
      <c r="L18" s="683" t="str">
        <f t="shared" si="5"/>
        <v/>
      </c>
      <c r="M18" s="683" t="str">
        <f t="shared" si="5"/>
        <v/>
      </c>
      <c r="N18" s="683" t="str">
        <f t="shared" si="5"/>
        <v/>
      </c>
      <c r="O18" s="683" t="str">
        <f t="shared" si="5"/>
        <v/>
      </c>
      <c r="P18" s="683" t="str">
        <f t="shared" si="5"/>
        <v/>
      </c>
      <c r="Q18" s="684" t="str">
        <f t="shared" si="5"/>
        <v/>
      </c>
    </row>
    <row r="19" spans="2:17" x14ac:dyDescent="0.15">
      <c r="B19" s="1404"/>
      <c r="C19" s="1399" t="s">
        <v>320</v>
      </c>
      <c r="D19" s="1400"/>
      <c r="E19" s="324" t="s">
        <v>323</v>
      </c>
      <c r="F19" s="683" t="str">
        <f>IF(ISERROR(F17+F18),"",F17+F18)</f>
        <v/>
      </c>
      <c r="G19" s="683" t="str">
        <f t="shared" ref="G19:Q19" si="6">IF(ISERROR(G17+G18),"",G17+G18)</f>
        <v/>
      </c>
      <c r="H19" s="683" t="str">
        <f>IF(ISERROR(H17+H18),"",H17+H18)</f>
        <v/>
      </c>
      <c r="I19" s="683" t="str">
        <f>IF(ISERROR(I17+I18),"",I17+I18)</f>
        <v/>
      </c>
      <c r="J19" s="683" t="str">
        <f t="shared" si="6"/>
        <v/>
      </c>
      <c r="K19" s="683" t="str">
        <f t="shared" si="6"/>
        <v/>
      </c>
      <c r="L19" s="683" t="str">
        <f t="shared" si="6"/>
        <v/>
      </c>
      <c r="M19" s="683" t="str">
        <f t="shared" si="6"/>
        <v/>
      </c>
      <c r="N19" s="683" t="str">
        <f t="shared" si="6"/>
        <v/>
      </c>
      <c r="O19" s="683" t="str">
        <f t="shared" si="6"/>
        <v/>
      </c>
      <c r="P19" s="683" t="str">
        <f t="shared" si="6"/>
        <v/>
      </c>
      <c r="Q19" s="684" t="str">
        <f t="shared" si="6"/>
        <v/>
      </c>
    </row>
    <row r="20" spans="2:17" ht="14.25" thickBot="1" x14ac:dyDescent="0.2">
      <c r="B20" s="1405"/>
      <c r="C20" s="1401" t="s">
        <v>308</v>
      </c>
      <c r="D20" s="1402"/>
      <c r="E20" s="325" t="s">
        <v>323</v>
      </c>
      <c r="F20" s="685" t="str">
        <f>IF(ISERROR(F15*$D7),"",F15*$D7)</f>
        <v/>
      </c>
      <c r="G20" s="685" t="str">
        <f t="shared" ref="G20:Q20" si="7">IF(ISERROR(G15*$D7),"",G15*$D7)</f>
        <v/>
      </c>
      <c r="H20" s="685" t="str">
        <f t="shared" si="7"/>
        <v/>
      </c>
      <c r="I20" s="685" t="str">
        <f t="shared" si="7"/>
        <v/>
      </c>
      <c r="J20" s="685" t="str">
        <f t="shared" si="7"/>
        <v/>
      </c>
      <c r="K20" s="685" t="str">
        <f t="shared" si="7"/>
        <v/>
      </c>
      <c r="L20" s="685" t="str">
        <f t="shared" si="7"/>
        <v/>
      </c>
      <c r="M20" s="685" t="str">
        <f t="shared" si="7"/>
        <v/>
      </c>
      <c r="N20" s="685" t="str">
        <f t="shared" si="7"/>
        <v/>
      </c>
      <c r="O20" s="685" t="str">
        <f t="shared" si="7"/>
        <v/>
      </c>
      <c r="P20" s="685" t="str">
        <f t="shared" si="7"/>
        <v/>
      </c>
      <c r="Q20" s="686" t="str">
        <f t="shared" si="7"/>
        <v/>
      </c>
    </row>
    <row r="21" spans="2:17" x14ac:dyDescent="0.15">
      <c r="B21" s="1406" t="str">
        <f>IF(J5="","",J5)</f>
        <v/>
      </c>
      <c r="C21" s="1420" t="s">
        <v>263</v>
      </c>
      <c r="D21" s="1421"/>
      <c r="E21" s="557" t="s">
        <v>185</v>
      </c>
      <c r="F21" s="619"/>
      <c r="G21" s="619"/>
      <c r="H21" s="619"/>
      <c r="I21" s="619"/>
      <c r="J21" s="619"/>
      <c r="K21" s="619"/>
      <c r="L21" s="619"/>
      <c r="M21" s="619"/>
      <c r="N21" s="619"/>
      <c r="O21" s="619"/>
      <c r="P21" s="619"/>
      <c r="Q21" s="620"/>
    </row>
    <row r="22" spans="2:17" x14ac:dyDescent="0.15">
      <c r="B22" s="1404"/>
      <c r="C22" s="1398" t="s">
        <v>309</v>
      </c>
      <c r="D22" s="1396"/>
      <c r="E22" s="324" t="s">
        <v>307</v>
      </c>
      <c r="F22" s="681" t="str">
        <f>IF(基本!F70&gt;0,基本!F70,IF(基本!F80&gt;0,基本!F80,""))</f>
        <v/>
      </c>
      <c r="G22" s="681" t="str">
        <f>F22</f>
        <v/>
      </c>
      <c r="H22" s="681" t="str">
        <f t="shared" ref="H22:P22" si="8">G22</f>
        <v/>
      </c>
      <c r="I22" s="681" t="str">
        <f t="shared" si="8"/>
        <v/>
      </c>
      <c r="J22" s="681" t="str">
        <f t="shared" si="8"/>
        <v/>
      </c>
      <c r="K22" s="681" t="str">
        <f t="shared" si="8"/>
        <v/>
      </c>
      <c r="L22" s="681" t="str">
        <f t="shared" si="8"/>
        <v/>
      </c>
      <c r="M22" s="681" t="str">
        <f t="shared" si="8"/>
        <v/>
      </c>
      <c r="N22" s="681" t="str">
        <f t="shared" si="8"/>
        <v/>
      </c>
      <c r="O22" s="681" t="str">
        <f t="shared" si="8"/>
        <v/>
      </c>
      <c r="P22" s="681" t="str">
        <f t="shared" si="8"/>
        <v/>
      </c>
      <c r="Q22" s="682" t="str">
        <f>P22</f>
        <v/>
      </c>
    </row>
    <row r="23" spans="2:17" x14ac:dyDescent="0.15">
      <c r="B23" s="1404"/>
      <c r="C23" s="1398" t="s">
        <v>310</v>
      </c>
      <c r="D23" s="1396"/>
      <c r="E23" s="324" t="s">
        <v>311</v>
      </c>
      <c r="F23" s="615"/>
      <c r="G23" s="616"/>
      <c r="H23" s="616"/>
      <c r="I23" s="616"/>
      <c r="J23" s="616"/>
      <c r="K23" s="616"/>
      <c r="L23" s="616"/>
      <c r="M23" s="616"/>
      <c r="N23" s="616"/>
      <c r="O23" s="616"/>
      <c r="P23" s="616"/>
      <c r="Q23" s="617"/>
    </row>
    <row r="24" spans="2:17" x14ac:dyDescent="0.15">
      <c r="B24" s="1404"/>
      <c r="C24" s="1398" t="s">
        <v>186</v>
      </c>
      <c r="D24" s="1396"/>
      <c r="E24" s="324" t="s">
        <v>191</v>
      </c>
      <c r="F24" s="681" t="str">
        <f>IF(基本!F72&gt;0,基本!F72*3.6,IF(基本!F82&gt;0,基本!F82*3.6,""))</f>
        <v/>
      </c>
      <c r="G24" s="681" t="str">
        <f t="shared" ref="G24:Q24" si="9">F24</f>
        <v/>
      </c>
      <c r="H24" s="681" t="str">
        <f t="shared" si="9"/>
        <v/>
      </c>
      <c r="I24" s="681" t="str">
        <f t="shared" si="9"/>
        <v/>
      </c>
      <c r="J24" s="681" t="str">
        <f t="shared" si="9"/>
        <v/>
      </c>
      <c r="K24" s="681" t="str">
        <f t="shared" si="9"/>
        <v/>
      </c>
      <c r="L24" s="681" t="str">
        <f t="shared" si="9"/>
        <v/>
      </c>
      <c r="M24" s="681" t="str">
        <f t="shared" si="9"/>
        <v/>
      </c>
      <c r="N24" s="681" t="str">
        <f t="shared" si="9"/>
        <v/>
      </c>
      <c r="O24" s="681" t="str">
        <f t="shared" si="9"/>
        <v/>
      </c>
      <c r="P24" s="681" t="str">
        <f t="shared" si="9"/>
        <v/>
      </c>
      <c r="Q24" s="682" t="str">
        <f t="shared" si="9"/>
        <v/>
      </c>
    </row>
    <row r="25" spans="2:17" x14ac:dyDescent="0.15">
      <c r="B25" s="1404"/>
      <c r="C25" s="1398" t="s">
        <v>187</v>
      </c>
      <c r="D25" s="1396"/>
      <c r="E25" s="324" t="s">
        <v>188</v>
      </c>
      <c r="F25" s="615"/>
      <c r="G25" s="615"/>
      <c r="H25" s="615"/>
      <c r="I25" s="615"/>
      <c r="J25" s="615"/>
      <c r="K25" s="615"/>
      <c r="L25" s="615"/>
      <c r="M25" s="615"/>
      <c r="N25" s="615"/>
      <c r="O25" s="615"/>
      <c r="P25" s="615"/>
      <c r="Q25" s="618"/>
    </row>
    <row r="26" spans="2:17" ht="14.25" x14ac:dyDescent="0.15">
      <c r="B26" s="1404"/>
      <c r="C26" s="1398" t="s">
        <v>189</v>
      </c>
      <c r="D26" s="1396"/>
      <c r="E26" s="324" t="s">
        <v>638</v>
      </c>
      <c r="F26" s="683" t="str">
        <f>IF(F21="","",F21*$N7)</f>
        <v/>
      </c>
      <c r="G26" s="683" t="str">
        <f>IF(G21="","",G21*$N7)</f>
        <v/>
      </c>
      <c r="H26" s="683" t="str">
        <f>IF(H21="","",H21*$N7)</f>
        <v/>
      </c>
      <c r="I26" s="683" t="str">
        <f t="shared" ref="I26:Q26" si="10">IF(I21="","",I21*$N7)</f>
        <v/>
      </c>
      <c r="J26" s="683" t="str">
        <f t="shared" si="10"/>
        <v/>
      </c>
      <c r="K26" s="683" t="str">
        <f t="shared" si="10"/>
        <v/>
      </c>
      <c r="L26" s="683" t="str">
        <f t="shared" si="10"/>
        <v/>
      </c>
      <c r="M26" s="683" t="str">
        <f t="shared" si="10"/>
        <v/>
      </c>
      <c r="N26" s="683" t="str">
        <f>IF(N21="","",N21*$N7)</f>
        <v/>
      </c>
      <c r="O26" s="683" t="str">
        <f t="shared" si="10"/>
        <v/>
      </c>
      <c r="P26" s="683" t="str">
        <f t="shared" si="10"/>
        <v/>
      </c>
      <c r="Q26" s="684" t="str">
        <f t="shared" si="10"/>
        <v/>
      </c>
    </row>
    <row r="27" spans="2:17" x14ac:dyDescent="0.15">
      <c r="B27" s="1404"/>
      <c r="C27" s="1398" t="s">
        <v>312</v>
      </c>
      <c r="D27" s="1396"/>
      <c r="E27" s="324" t="s">
        <v>314</v>
      </c>
      <c r="F27" s="683" t="str">
        <f>IF(F21="","",F21*F23)</f>
        <v/>
      </c>
      <c r="G27" s="683" t="str">
        <f t="shared" ref="G27:Q27" si="11">IF(G21="","",G21*G23)</f>
        <v/>
      </c>
      <c r="H27" s="683" t="str">
        <f t="shared" si="11"/>
        <v/>
      </c>
      <c r="I27" s="683" t="str">
        <f t="shared" si="11"/>
        <v/>
      </c>
      <c r="J27" s="683" t="str">
        <f t="shared" si="11"/>
        <v/>
      </c>
      <c r="K27" s="683" t="str">
        <f t="shared" si="11"/>
        <v/>
      </c>
      <c r="L27" s="683" t="str">
        <f t="shared" si="11"/>
        <v/>
      </c>
      <c r="M27" s="683" t="str">
        <f t="shared" si="11"/>
        <v/>
      </c>
      <c r="N27" s="683" t="str">
        <f t="shared" si="11"/>
        <v/>
      </c>
      <c r="O27" s="683" t="str">
        <f>IF(O21="","",O21*O23)</f>
        <v/>
      </c>
      <c r="P27" s="683" t="str">
        <f t="shared" si="11"/>
        <v/>
      </c>
      <c r="Q27" s="684" t="str">
        <f t="shared" si="11"/>
        <v/>
      </c>
    </row>
    <row r="28" spans="2:17" x14ac:dyDescent="0.15">
      <c r="B28" s="1404"/>
      <c r="C28" s="1398" t="s">
        <v>190</v>
      </c>
      <c r="D28" s="1396"/>
      <c r="E28" s="324" t="s">
        <v>323</v>
      </c>
      <c r="F28" s="683" t="str">
        <f>IF(F21="","",F21*F24*F25/100)</f>
        <v/>
      </c>
      <c r="G28" s="683" t="str">
        <f t="shared" ref="G28:Q28" si="12">IF(G21="","",G21*G24*G25/100)</f>
        <v/>
      </c>
      <c r="H28" s="683" t="str">
        <f t="shared" si="12"/>
        <v/>
      </c>
      <c r="I28" s="683" t="str">
        <f t="shared" si="12"/>
        <v/>
      </c>
      <c r="J28" s="683" t="str">
        <f t="shared" si="12"/>
        <v/>
      </c>
      <c r="K28" s="683" t="str">
        <f t="shared" si="12"/>
        <v/>
      </c>
      <c r="L28" s="683" t="str">
        <f t="shared" si="12"/>
        <v/>
      </c>
      <c r="M28" s="683" t="str">
        <f t="shared" si="12"/>
        <v/>
      </c>
      <c r="N28" s="683" t="str">
        <f t="shared" si="12"/>
        <v/>
      </c>
      <c r="O28" s="683" t="str">
        <f t="shared" si="12"/>
        <v/>
      </c>
      <c r="P28" s="683" t="str">
        <f t="shared" si="12"/>
        <v/>
      </c>
      <c r="Q28" s="684" t="str">
        <f t="shared" si="12"/>
        <v/>
      </c>
    </row>
    <row r="29" spans="2:17" x14ac:dyDescent="0.15">
      <c r="B29" s="1404"/>
      <c r="C29" s="1398" t="s">
        <v>315</v>
      </c>
      <c r="D29" s="1396"/>
      <c r="E29" s="324" t="s">
        <v>323</v>
      </c>
      <c r="F29" s="683" t="str">
        <f>IF(F21="","",F21*F23*9.76)</f>
        <v/>
      </c>
      <c r="G29" s="683" t="str">
        <f t="shared" ref="G29:Q29" si="13">IF(G21="","",G21*G23*9.76)</f>
        <v/>
      </c>
      <c r="H29" s="683" t="str">
        <f t="shared" si="13"/>
        <v/>
      </c>
      <c r="I29" s="683" t="str">
        <f t="shared" si="13"/>
        <v/>
      </c>
      <c r="J29" s="683" t="str">
        <f t="shared" si="13"/>
        <v/>
      </c>
      <c r="K29" s="683" t="str">
        <f t="shared" si="13"/>
        <v/>
      </c>
      <c r="L29" s="683" t="str">
        <f t="shared" si="13"/>
        <v/>
      </c>
      <c r="M29" s="683" t="str">
        <f t="shared" si="13"/>
        <v/>
      </c>
      <c r="N29" s="683" t="str">
        <f t="shared" si="13"/>
        <v/>
      </c>
      <c r="O29" s="683" t="str">
        <f t="shared" si="13"/>
        <v/>
      </c>
      <c r="P29" s="683" t="str">
        <f t="shared" si="13"/>
        <v/>
      </c>
      <c r="Q29" s="684" t="str">
        <f t="shared" si="13"/>
        <v/>
      </c>
    </row>
    <row r="30" spans="2:17" x14ac:dyDescent="0.15">
      <c r="B30" s="1404"/>
      <c r="C30" s="1399" t="s">
        <v>320</v>
      </c>
      <c r="D30" s="1400"/>
      <c r="E30" s="324" t="s">
        <v>323</v>
      </c>
      <c r="F30" s="683" t="str">
        <f>IF(ISERROR(F28+F29),"",F28+F29)</f>
        <v/>
      </c>
      <c r="G30" s="683" t="str">
        <f t="shared" ref="G30:Q30" si="14">IF(ISERROR(G28+G29),"",G28+G29)</f>
        <v/>
      </c>
      <c r="H30" s="683" t="str">
        <f t="shared" si="14"/>
        <v/>
      </c>
      <c r="I30" s="683" t="str">
        <f t="shared" si="14"/>
        <v/>
      </c>
      <c r="J30" s="683" t="str">
        <f t="shared" si="14"/>
        <v/>
      </c>
      <c r="K30" s="683" t="str">
        <f t="shared" si="14"/>
        <v/>
      </c>
      <c r="L30" s="683" t="str">
        <f t="shared" si="14"/>
        <v/>
      </c>
      <c r="M30" s="683" t="str">
        <f t="shared" si="14"/>
        <v/>
      </c>
      <c r="N30" s="683" t="str">
        <f t="shared" si="14"/>
        <v/>
      </c>
      <c r="O30" s="683" t="str">
        <f t="shared" si="14"/>
        <v/>
      </c>
      <c r="P30" s="683" t="str">
        <f t="shared" si="14"/>
        <v/>
      </c>
      <c r="Q30" s="684" t="str">
        <f t="shared" si="14"/>
        <v/>
      </c>
    </row>
    <row r="31" spans="2:17" ht="14.25" thickBot="1" x14ac:dyDescent="0.2">
      <c r="B31" s="1405"/>
      <c r="C31" s="1401" t="s">
        <v>308</v>
      </c>
      <c r="D31" s="1402"/>
      <c r="E31" s="325" t="s">
        <v>323</v>
      </c>
      <c r="F31" s="685" t="str">
        <f>IF(ISERROR(F26*$L7),"",F26*$L7)</f>
        <v/>
      </c>
      <c r="G31" s="685" t="str">
        <f t="shared" ref="G31:Q31" si="15">IF(ISERROR(G26*$L7),"",G26*$L7)</f>
        <v/>
      </c>
      <c r="H31" s="685" t="str">
        <f t="shared" si="15"/>
        <v/>
      </c>
      <c r="I31" s="685" t="str">
        <f t="shared" si="15"/>
        <v/>
      </c>
      <c r="J31" s="685" t="str">
        <f t="shared" si="15"/>
        <v/>
      </c>
      <c r="K31" s="685" t="str">
        <f t="shared" si="15"/>
        <v/>
      </c>
      <c r="L31" s="685" t="str">
        <f t="shared" si="15"/>
        <v/>
      </c>
      <c r="M31" s="685" t="str">
        <f t="shared" si="15"/>
        <v/>
      </c>
      <c r="N31" s="685" t="str">
        <f t="shared" si="15"/>
        <v/>
      </c>
      <c r="O31" s="685" t="str">
        <f t="shared" si="15"/>
        <v/>
      </c>
      <c r="P31" s="685" t="str">
        <f t="shared" si="15"/>
        <v/>
      </c>
      <c r="Q31" s="686" t="str">
        <f t="shared" si="15"/>
        <v/>
      </c>
    </row>
    <row r="32" spans="2:17" s="258" customFormat="1" ht="6" customHeight="1" x14ac:dyDescent="0.15">
      <c r="B32" s="308"/>
      <c r="C32" s="550"/>
      <c r="D32" s="550"/>
      <c r="E32" s="351"/>
      <c r="F32" s="307"/>
      <c r="G32" s="307"/>
      <c r="H32" s="307"/>
      <c r="I32" s="307"/>
      <c r="J32" s="307"/>
      <c r="K32" s="307"/>
      <c r="L32" s="307"/>
      <c r="M32" s="307"/>
      <c r="N32" s="307"/>
      <c r="O32" s="307"/>
      <c r="P32" s="307"/>
      <c r="Q32" s="307"/>
    </row>
    <row r="33" spans="2:17" x14ac:dyDescent="0.15">
      <c r="B33" s="83" t="s">
        <v>599</v>
      </c>
      <c r="C33" s="83"/>
      <c r="D33" s="83"/>
      <c r="E33" s="551"/>
      <c r="F33" s="83"/>
      <c r="G33" s="83"/>
      <c r="H33" s="83"/>
      <c r="I33" s="83"/>
      <c r="J33" s="83"/>
      <c r="K33" s="83"/>
      <c r="L33" s="83"/>
      <c r="M33" s="83"/>
      <c r="N33" s="632" t="str">
        <f>IF(基本!F38="","",基本!F38)</f>
        <v/>
      </c>
      <c r="O33" s="83" t="s">
        <v>731</v>
      </c>
      <c r="P33" s="632" t="str">
        <f>IF(P7&gt;0,P7,"")</f>
        <v/>
      </c>
      <c r="Q33" s="83" t="s">
        <v>731</v>
      </c>
    </row>
    <row r="34" spans="2:17" ht="25.5" customHeight="1" x14ac:dyDescent="0.15">
      <c r="B34" s="1390"/>
      <c r="C34" s="1422" t="s">
        <v>516</v>
      </c>
      <c r="D34" s="1423"/>
      <c r="E34" s="1390" t="s">
        <v>517</v>
      </c>
      <c r="F34" s="1392" t="str">
        <f>B5</f>
        <v/>
      </c>
      <c r="G34" s="1392"/>
      <c r="H34" s="1392" t="str">
        <f>IF(J5="","",J5)</f>
        <v/>
      </c>
      <c r="I34" s="1392"/>
      <c r="J34" s="558"/>
      <c r="K34" s="1393" t="s">
        <v>600</v>
      </c>
      <c r="L34" s="1394"/>
      <c r="M34" s="1390" t="s">
        <v>517</v>
      </c>
      <c r="N34" s="1392" t="str">
        <f>B5</f>
        <v/>
      </c>
      <c r="O34" s="1392"/>
      <c r="P34" s="1392" t="str">
        <f>IF(J5="","",J5)</f>
        <v/>
      </c>
      <c r="Q34" s="1392"/>
    </row>
    <row r="35" spans="2:17" x14ac:dyDescent="0.15">
      <c r="B35" s="1391"/>
      <c r="C35" s="1424"/>
      <c r="D35" s="1425"/>
      <c r="E35" s="1391"/>
      <c r="F35" s="622"/>
      <c r="G35" s="326" t="s">
        <v>313</v>
      </c>
      <c r="H35" s="621"/>
      <c r="I35" s="326" t="s">
        <v>313</v>
      </c>
      <c r="J35" s="558"/>
      <c r="K35" s="1394"/>
      <c r="L35" s="1394"/>
      <c r="M35" s="1391"/>
      <c r="N35" s="600" t="str">
        <f>IF(F35="","",F35)</f>
        <v/>
      </c>
      <c r="O35" s="326" t="s">
        <v>313</v>
      </c>
      <c r="P35" s="600" t="str">
        <f>IF(H35="","",H35)</f>
        <v/>
      </c>
      <c r="Q35" s="326" t="s">
        <v>313</v>
      </c>
    </row>
    <row r="36" spans="2:17" ht="14.25" x14ac:dyDescent="0.15">
      <c r="B36" s="1393" t="s">
        <v>322</v>
      </c>
      <c r="C36" s="1395" t="s">
        <v>263</v>
      </c>
      <c r="D36" s="1396"/>
      <c r="E36" s="324" t="s">
        <v>321</v>
      </c>
      <c r="F36" s="1397" t="str">
        <f>IF(SUM(F10:Q10)=0,"",SUM(F10:Q10))</f>
        <v/>
      </c>
      <c r="G36" s="1397"/>
      <c r="H36" s="1397" t="str">
        <f>IF(SUM(F21:Q21)=0,"",SUM(F21:Q21))</f>
        <v/>
      </c>
      <c r="I36" s="1397"/>
      <c r="J36" s="558"/>
      <c r="K36" s="1395" t="s">
        <v>189</v>
      </c>
      <c r="L36" s="1396"/>
      <c r="M36" s="324" t="s">
        <v>639</v>
      </c>
      <c r="N36" s="1397" t="str">
        <f>IF(ISERROR(F37*$H$7),"",F37*$H$7)</f>
        <v/>
      </c>
      <c r="O36" s="1397"/>
      <c r="P36" s="1397" t="str">
        <f>IF(ISERROR(H37*$P$7),"",H37*$P$7)</f>
        <v/>
      </c>
      <c r="Q36" s="1397"/>
    </row>
    <row r="37" spans="2:17" ht="14.25" x14ac:dyDescent="0.15">
      <c r="B37" s="1394"/>
      <c r="C37" s="1395" t="s">
        <v>189</v>
      </c>
      <c r="D37" s="1396"/>
      <c r="E37" s="324" t="s">
        <v>639</v>
      </c>
      <c r="F37" s="1397" t="str">
        <f>IF(SUM(F15:Q15)=0,"",SUM(F15:Q15))</f>
        <v/>
      </c>
      <c r="G37" s="1397"/>
      <c r="H37" s="1397" t="str">
        <f>IF(SUM(F26:Q26)=0,"",SUM(F26:Q26))</f>
        <v/>
      </c>
      <c r="I37" s="1397"/>
      <c r="J37" s="558"/>
      <c r="K37" s="1395" t="s">
        <v>312</v>
      </c>
      <c r="L37" s="1396"/>
      <c r="M37" s="324" t="s">
        <v>325</v>
      </c>
      <c r="N37" s="1397" t="str">
        <f t="shared" ref="N37:N38" si="16">IF(ISERROR(F38*$H$7),"",F38*$H$7)</f>
        <v/>
      </c>
      <c r="O37" s="1397"/>
      <c r="P37" s="1397" t="str">
        <f>IF(ISERROR(H38*$P$7),"",H38*$P$7)</f>
        <v/>
      </c>
      <c r="Q37" s="1397"/>
    </row>
    <row r="38" spans="2:17" x14ac:dyDescent="0.15">
      <c r="B38" s="1394"/>
      <c r="C38" s="1395" t="s">
        <v>312</v>
      </c>
      <c r="D38" s="1396"/>
      <c r="E38" s="324" t="s">
        <v>325</v>
      </c>
      <c r="F38" s="1397" t="str">
        <f>IF(SUM(F16:Q16)=0,"",SUM(F16:Q16))</f>
        <v/>
      </c>
      <c r="G38" s="1397"/>
      <c r="H38" s="1397" t="str">
        <f>IF(SUM(F27:Q27)=0,"",SUM(F27:Q27))</f>
        <v/>
      </c>
      <c r="I38" s="1397"/>
      <c r="J38" s="558"/>
      <c r="K38" s="1395" t="s">
        <v>190</v>
      </c>
      <c r="L38" s="1396"/>
      <c r="M38" s="324" t="s">
        <v>324</v>
      </c>
      <c r="N38" s="1397" t="str">
        <f t="shared" si="16"/>
        <v/>
      </c>
      <c r="O38" s="1397"/>
      <c r="P38" s="1397" t="str">
        <f>IF(ISERROR(H39*$P$7),"",H39*$P$7)</f>
        <v/>
      </c>
      <c r="Q38" s="1397"/>
    </row>
    <row r="39" spans="2:17" x14ac:dyDescent="0.15">
      <c r="B39" s="1394"/>
      <c r="C39" s="1395" t="s">
        <v>190</v>
      </c>
      <c r="D39" s="1396"/>
      <c r="E39" s="324" t="s">
        <v>324</v>
      </c>
      <c r="F39" s="1397" t="str">
        <f>IF(SUM(F17:Q17)=0,"",SUM(F17:Q17))</f>
        <v/>
      </c>
      <c r="G39" s="1397"/>
      <c r="H39" s="1397" t="str">
        <f>IF(SUM(F28:Q28)=0,"",SUM(F28:Q28))</f>
        <v/>
      </c>
      <c r="I39" s="1397"/>
      <c r="J39" s="558"/>
      <c r="K39" s="558"/>
      <c r="L39" s="558"/>
      <c r="M39" s="558"/>
      <c r="N39" s="558"/>
      <c r="O39" s="558"/>
      <c r="P39" s="558"/>
      <c r="Q39" s="558"/>
    </row>
    <row r="40" spans="2:17" x14ac:dyDescent="0.15">
      <c r="B40" s="1394"/>
      <c r="C40" s="1415" t="s">
        <v>691</v>
      </c>
      <c r="D40" s="1400"/>
      <c r="E40" s="324" t="s">
        <v>316</v>
      </c>
      <c r="F40" s="1414" t="str">
        <f>IF(ISERROR(F38*3.6/(F37*D7)*100),"",F38*3.6/(F37*D7)*100)</f>
        <v/>
      </c>
      <c r="G40" s="1414"/>
      <c r="H40" s="1414" t="str">
        <f>IF(ISERROR(H38*3.6/(H37*F7)*100),"",H38*3.6/(H37*F7)*100)</f>
        <v/>
      </c>
      <c r="I40" s="1414"/>
      <c r="J40" s="558"/>
      <c r="K40" s="558"/>
      <c r="L40" s="558"/>
      <c r="M40" s="558"/>
      <c r="N40" s="558"/>
      <c r="O40" s="558"/>
      <c r="P40" s="558"/>
      <c r="Q40" s="558"/>
    </row>
    <row r="41" spans="2:17" x14ac:dyDescent="0.15">
      <c r="B41" s="1394"/>
      <c r="C41" s="1395" t="s">
        <v>692</v>
      </c>
      <c r="D41" s="1396"/>
      <c r="E41" s="324" t="s">
        <v>316</v>
      </c>
      <c r="F41" s="1414" t="str">
        <f>IF(ISERROR(F39/(F37*D7)*100),"",F39/(F37*D7)*100)</f>
        <v/>
      </c>
      <c r="G41" s="1414"/>
      <c r="H41" s="1414" t="str">
        <f>IF(ISERROR(H39/(H37*F7)*100),"",H39/(H37*F7)*100)</f>
        <v/>
      </c>
      <c r="I41" s="1414"/>
      <c r="J41" s="558"/>
      <c r="K41" s="558"/>
      <c r="L41" s="558"/>
      <c r="M41" s="558"/>
      <c r="N41" s="558"/>
      <c r="O41" s="558"/>
      <c r="P41" s="558"/>
      <c r="Q41" s="558"/>
    </row>
    <row r="42" spans="2:17" x14ac:dyDescent="0.15">
      <c r="B42" s="1394"/>
      <c r="C42" s="1395" t="s">
        <v>693</v>
      </c>
      <c r="D42" s="1396"/>
      <c r="E42" s="324" t="s">
        <v>316</v>
      </c>
      <c r="F42" s="1414" t="str">
        <f>IF(SUM(F40:G41)=0,"",SUM(F40:G41))</f>
        <v/>
      </c>
      <c r="G42" s="1414"/>
      <c r="H42" s="1414" t="str">
        <f>IF(SUM(H40:I41)=0,"",SUM(H40:I41))</f>
        <v/>
      </c>
      <c r="I42" s="1414"/>
      <c r="J42" s="558"/>
      <c r="K42" s="558"/>
      <c r="L42" s="558"/>
      <c r="M42" s="558"/>
      <c r="N42" s="558"/>
      <c r="O42" s="558"/>
      <c r="P42" s="418" t="s">
        <v>655</v>
      </c>
      <c r="Q42" s="558"/>
    </row>
  </sheetData>
  <sheetProtection password="A4DE" sheet="1" objects="1" scenarios="1"/>
  <mergeCells count="77">
    <mergeCell ref="C14:D14"/>
    <mergeCell ref="C21:D21"/>
    <mergeCell ref="C22:D22"/>
    <mergeCell ref="B34:B35"/>
    <mergeCell ref="C34:D35"/>
    <mergeCell ref="C24:D24"/>
    <mergeCell ref="B5:I5"/>
    <mergeCell ref="J7:K7"/>
    <mergeCell ref="J6:K6"/>
    <mergeCell ref="J5:Q5"/>
    <mergeCell ref="L6:M6"/>
    <mergeCell ref="P6:Q6"/>
    <mergeCell ref="N6:O6"/>
    <mergeCell ref="F6:G6"/>
    <mergeCell ref="H6:I6"/>
    <mergeCell ref="C41:D41"/>
    <mergeCell ref="C40:D40"/>
    <mergeCell ref="C39:D39"/>
    <mergeCell ref="C38:D38"/>
    <mergeCell ref="F41:G41"/>
    <mergeCell ref="F42:G42"/>
    <mergeCell ref="H41:I41"/>
    <mergeCell ref="H36:I36"/>
    <mergeCell ref="H37:I37"/>
    <mergeCell ref="H38:I38"/>
    <mergeCell ref="H39:I39"/>
    <mergeCell ref="F36:G36"/>
    <mergeCell ref="F37:G37"/>
    <mergeCell ref="H42:I42"/>
    <mergeCell ref="F40:G40"/>
    <mergeCell ref="H40:I40"/>
    <mergeCell ref="B36:B42"/>
    <mergeCell ref="B10:B20"/>
    <mergeCell ref="B21:B31"/>
    <mergeCell ref="D6:E6"/>
    <mergeCell ref="B6:C6"/>
    <mergeCell ref="B7:C7"/>
    <mergeCell ref="C9:D9"/>
    <mergeCell ref="C10:D10"/>
    <mergeCell ref="C11:D11"/>
    <mergeCell ref="C12:D12"/>
    <mergeCell ref="C13:D13"/>
    <mergeCell ref="C20:D20"/>
    <mergeCell ref="C28:D28"/>
    <mergeCell ref="C37:D37"/>
    <mergeCell ref="C36:D36"/>
    <mergeCell ref="C42:D42"/>
    <mergeCell ref="E34:E35"/>
    <mergeCell ref="C15:D15"/>
    <mergeCell ref="C19:D19"/>
    <mergeCell ref="C18:D18"/>
    <mergeCell ref="C17:D17"/>
    <mergeCell ref="C23:D23"/>
    <mergeCell ref="C16:D16"/>
    <mergeCell ref="C30:D30"/>
    <mergeCell ref="C31:D31"/>
    <mergeCell ref="C25:D25"/>
    <mergeCell ref="C26:D26"/>
    <mergeCell ref="C27:D27"/>
    <mergeCell ref="C29:D29"/>
    <mergeCell ref="F34:G34"/>
    <mergeCell ref="H34:I34"/>
    <mergeCell ref="F38:G38"/>
    <mergeCell ref="F39:G39"/>
    <mergeCell ref="K38:L38"/>
    <mergeCell ref="N38:O38"/>
    <mergeCell ref="P38:Q38"/>
    <mergeCell ref="K36:L36"/>
    <mergeCell ref="N36:O36"/>
    <mergeCell ref="P36:Q36"/>
    <mergeCell ref="M34:M35"/>
    <mergeCell ref="N34:O34"/>
    <mergeCell ref="P34:Q34"/>
    <mergeCell ref="K34:L35"/>
    <mergeCell ref="K37:L37"/>
    <mergeCell ref="N37:O37"/>
    <mergeCell ref="P37:Q37"/>
  </mergeCells>
  <phoneticPr fontId="9"/>
  <pageMargins left="0.39370078740157483" right="0.39370078740157483" top="0.94488188976377963" bottom="0.35433070866141736" header="0.31496062992125984" footer="0.31496062992125984"/>
  <pageSetup paperSize="9" scale="90" orientation="landscape"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0"/>
  <sheetViews>
    <sheetView showGridLines="0" view="pageBreakPreview" zoomScaleNormal="100" zoomScaleSheetLayoutView="100" workbookViewId="0">
      <selection activeCell="L10" sqref="L10"/>
    </sheetView>
  </sheetViews>
  <sheetFormatPr defaultColWidth="9" defaultRowHeight="13.5" x14ac:dyDescent="0.15"/>
  <cols>
    <col min="1" max="1" width="3.875" style="258" customWidth="1"/>
    <col min="2" max="3" width="1.5" style="45" customWidth="1"/>
    <col min="4" max="5" width="9" style="45"/>
    <col min="6" max="43" width="3.125" style="45" customWidth="1"/>
    <col min="44" max="16384" width="9" style="45"/>
  </cols>
  <sheetData>
    <row r="1" spans="2:44" ht="16.5" customHeight="1" x14ac:dyDescent="0.15"/>
    <row r="2" spans="2:44" ht="16.5" customHeight="1" x14ac:dyDescent="0.15">
      <c r="B2" s="453" t="s">
        <v>674</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row>
    <row r="3" spans="2:44" ht="16.5" customHeight="1" x14ac:dyDescent="0.15">
      <c r="B3" s="83"/>
      <c r="C3" s="83" t="s">
        <v>653</v>
      </c>
      <c r="D3" s="83"/>
      <c r="E3" s="87"/>
      <c r="F3" s="87"/>
      <c r="G3" s="87"/>
      <c r="H3" s="87"/>
      <c r="I3" s="87"/>
      <c r="J3" s="87"/>
      <c r="K3" s="87"/>
      <c r="L3" s="87"/>
      <c r="M3" s="87"/>
      <c r="N3" s="87"/>
      <c r="O3" s="87"/>
      <c r="P3" s="83"/>
      <c r="Q3" s="83"/>
      <c r="R3" s="83"/>
      <c r="S3" s="83"/>
      <c r="T3" s="83"/>
      <c r="U3" s="83"/>
      <c r="V3" s="83"/>
      <c r="W3" s="83"/>
      <c r="X3" s="83"/>
      <c r="Y3" s="83"/>
      <c r="Z3" s="83"/>
      <c r="AA3" s="83"/>
      <c r="AB3" s="83"/>
      <c r="AC3" s="83"/>
      <c r="AD3" s="83"/>
      <c r="AE3" s="83"/>
      <c r="AF3" s="83"/>
      <c r="AG3" s="83"/>
      <c r="AH3" s="83"/>
      <c r="AI3" s="83"/>
      <c r="AJ3" s="83"/>
      <c r="AK3" s="83"/>
      <c r="AL3" s="83"/>
      <c r="AM3" s="83"/>
      <c r="AN3" s="83"/>
      <c r="AO3" s="83"/>
    </row>
    <row r="4" spans="2:44" ht="16.5" customHeight="1" x14ac:dyDescent="0.15">
      <c r="B4" s="83"/>
      <c r="C4" s="83"/>
      <c r="D4" s="83" t="s">
        <v>564</v>
      </c>
      <c r="E4" s="83"/>
      <c r="F4" s="1429" t="str">
        <f>IF(基本!F22="","",基本!F22)</f>
        <v/>
      </c>
      <c r="G4" s="1429"/>
      <c r="H4" s="1429"/>
      <c r="I4" s="1429"/>
      <c r="J4" s="1429"/>
      <c r="K4" s="1429"/>
      <c r="L4" s="1429"/>
      <c r="M4" s="1429"/>
      <c r="N4" s="1429"/>
      <c r="O4" s="1429"/>
      <c r="P4" s="1429"/>
      <c r="Q4" s="1429"/>
      <c r="R4" s="1429"/>
      <c r="S4" s="1429"/>
      <c r="T4" s="1429"/>
      <c r="U4" s="1429"/>
      <c r="V4" s="1429"/>
      <c r="W4" s="1429"/>
      <c r="X4" s="1429"/>
      <c r="Y4" s="1429"/>
      <c r="Z4" s="1429"/>
      <c r="AA4" s="1429"/>
      <c r="AB4" s="539" t="s">
        <v>216</v>
      </c>
      <c r="AC4" s="83"/>
      <c r="AD4" s="83"/>
      <c r="AE4" s="83"/>
      <c r="AF4" s="83"/>
      <c r="AG4" s="83"/>
      <c r="AH4" s="83"/>
      <c r="AI4" s="83"/>
      <c r="AJ4" s="83"/>
      <c r="AK4" s="83"/>
      <c r="AL4" s="83"/>
      <c r="AM4" s="83"/>
      <c r="AN4" s="83"/>
      <c r="AO4" s="83"/>
    </row>
    <row r="5" spans="2:44" ht="16.5" customHeight="1" x14ac:dyDescent="0.15">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row>
    <row r="6" spans="2:44" ht="20.25" customHeight="1" x14ac:dyDescent="0.15">
      <c r="B6" s="83"/>
      <c r="C6" s="1073" t="s">
        <v>132</v>
      </c>
      <c r="D6" s="1073"/>
      <c r="E6" s="1073"/>
      <c r="F6" s="1426"/>
      <c r="G6" s="1427"/>
      <c r="H6" s="1428"/>
      <c r="I6" s="1426"/>
      <c r="J6" s="1427"/>
      <c r="K6" s="1428"/>
      <c r="L6" s="1426"/>
      <c r="M6" s="1427"/>
      <c r="N6" s="1428"/>
      <c r="O6" s="1426"/>
      <c r="P6" s="1427"/>
      <c r="Q6" s="1428"/>
      <c r="R6" s="1426"/>
      <c r="S6" s="1427"/>
      <c r="T6" s="1428"/>
      <c r="U6" s="1426"/>
      <c r="V6" s="1427"/>
      <c r="W6" s="1428"/>
      <c r="X6" s="1426"/>
      <c r="Y6" s="1427"/>
      <c r="Z6" s="1428"/>
      <c r="AA6" s="1426"/>
      <c r="AB6" s="1427"/>
      <c r="AC6" s="1428"/>
      <c r="AD6" s="1426"/>
      <c r="AE6" s="1427"/>
      <c r="AF6" s="1428"/>
      <c r="AG6" s="1426"/>
      <c r="AH6" s="1427"/>
      <c r="AI6" s="1428"/>
      <c r="AJ6" s="1426"/>
      <c r="AK6" s="1427"/>
      <c r="AL6" s="1428"/>
      <c r="AM6" s="1426"/>
      <c r="AN6" s="1427"/>
      <c r="AO6" s="1428"/>
      <c r="AR6" s="57" t="s">
        <v>155</v>
      </c>
    </row>
    <row r="7" spans="2:44" ht="20.25" customHeight="1" x14ac:dyDescent="0.15">
      <c r="B7" s="83"/>
      <c r="C7" s="1073"/>
      <c r="D7" s="1073"/>
      <c r="E7" s="1073"/>
      <c r="F7" s="1433"/>
      <c r="G7" s="1433"/>
      <c r="H7" s="1433"/>
      <c r="I7" s="1433"/>
      <c r="J7" s="1433"/>
      <c r="K7" s="1433"/>
      <c r="L7" s="1434"/>
      <c r="M7" s="1435"/>
      <c r="N7" s="1436"/>
      <c r="O7" s="1434"/>
      <c r="P7" s="1435"/>
      <c r="Q7" s="1436"/>
      <c r="R7" s="1434"/>
      <c r="S7" s="1435"/>
      <c r="T7" s="1436"/>
      <c r="U7" s="1434"/>
      <c r="V7" s="1435"/>
      <c r="W7" s="1436"/>
      <c r="X7" s="1434"/>
      <c r="Y7" s="1435"/>
      <c r="Z7" s="1436"/>
      <c r="AA7" s="1434"/>
      <c r="AB7" s="1435"/>
      <c r="AC7" s="1436"/>
      <c r="AD7" s="1434"/>
      <c r="AE7" s="1435"/>
      <c r="AF7" s="1436"/>
      <c r="AG7" s="1434"/>
      <c r="AH7" s="1435"/>
      <c r="AI7" s="1436"/>
      <c r="AJ7" s="1434"/>
      <c r="AK7" s="1435"/>
      <c r="AL7" s="1436"/>
      <c r="AM7" s="1434"/>
      <c r="AN7" s="1435"/>
      <c r="AO7" s="1436"/>
      <c r="AR7" s="57" t="s">
        <v>155</v>
      </c>
    </row>
    <row r="8" spans="2:44" ht="20.25" customHeight="1" x14ac:dyDescent="0.15">
      <c r="B8" s="83"/>
      <c r="C8" s="1430"/>
      <c r="D8" s="1431"/>
      <c r="E8" s="1432"/>
      <c r="F8" s="540"/>
      <c r="G8" s="541"/>
      <c r="H8" s="542"/>
      <c r="I8" s="540"/>
      <c r="J8" s="541"/>
      <c r="K8" s="543"/>
      <c r="L8" s="540"/>
      <c r="M8" s="541"/>
      <c r="N8" s="543"/>
      <c r="O8" s="540"/>
      <c r="P8" s="541"/>
      <c r="Q8" s="543"/>
      <c r="R8" s="540"/>
      <c r="S8" s="541"/>
      <c r="T8" s="543"/>
      <c r="U8" s="540"/>
      <c r="V8" s="541"/>
      <c r="W8" s="543"/>
      <c r="X8" s="540"/>
      <c r="Y8" s="541"/>
      <c r="Z8" s="543"/>
      <c r="AA8" s="540"/>
      <c r="AB8" s="541"/>
      <c r="AC8" s="543"/>
      <c r="AD8" s="540"/>
      <c r="AE8" s="541"/>
      <c r="AF8" s="543"/>
      <c r="AG8" s="540"/>
      <c r="AH8" s="541"/>
      <c r="AI8" s="543"/>
      <c r="AJ8" s="540"/>
      <c r="AK8" s="541"/>
      <c r="AL8" s="543"/>
      <c r="AM8" s="540"/>
      <c r="AN8" s="541"/>
      <c r="AO8" s="543"/>
      <c r="AR8" s="57" t="s">
        <v>155</v>
      </c>
    </row>
    <row r="9" spans="2:44" ht="20.25" customHeight="1" x14ac:dyDescent="0.15">
      <c r="B9" s="83"/>
      <c r="C9" s="1430"/>
      <c r="D9" s="1431"/>
      <c r="E9" s="1432"/>
      <c r="F9" s="540"/>
      <c r="G9" s="541"/>
      <c r="H9" s="543"/>
      <c r="I9" s="540"/>
      <c r="J9" s="541"/>
      <c r="K9" s="543"/>
      <c r="L9" s="540"/>
      <c r="M9" s="541"/>
      <c r="N9" s="543"/>
      <c r="O9" s="540"/>
      <c r="P9" s="541"/>
      <c r="Q9" s="543"/>
      <c r="R9" s="540"/>
      <c r="S9" s="541"/>
      <c r="T9" s="543"/>
      <c r="U9" s="540"/>
      <c r="V9" s="541"/>
      <c r="W9" s="543"/>
      <c r="X9" s="540"/>
      <c r="Y9" s="541"/>
      <c r="Z9" s="543"/>
      <c r="AA9" s="540"/>
      <c r="AB9" s="541"/>
      <c r="AC9" s="543"/>
      <c r="AD9" s="540"/>
      <c r="AE9" s="541"/>
      <c r="AF9" s="543"/>
      <c r="AG9" s="540"/>
      <c r="AH9" s="541"/>
      <c r="AI9" s="543"/>
      <c r="AJ9" s="540"/>
      <c r="AK9" s="541"/>
      <c r="AL9" s="543"/>
      <c r="AM9" s="540"/>
      <c r="AN9" s="541"/>
      <c r="AO9" s="543"/>
      <c r="AR9" s="57" t="s">
        <v>155</v>
      </c>
    </row>
    <row r="10" spans="2:44" ht="20.25" customHeight="1" x14ac:dyDescent="0.15">
      <c r="B10" s="83"/>
      <c r="C10" s="1430"/>
      <c r="D10" s="1431"/>
      <c r="E10" s="1432"/>
      <c r="F10" s="540"/>
      <c r="G10" s="541"/>
      <c r="H10" s="543"/>
      <c r="I10" s="540"/>
      <c r="J10" s="541"/>
      <c r="K10" s="543"/>
      <c r="L10" s="540"/>
      <c r="M10" s="541"/>
      <c r="N10" s="543"/>
      <c r="O10" s="540"/>
      <c r="P10" s="541"/>
      <c r="Q10" s="543"/>
      <c r="R10" s="540"/>
      <c r="S10" s="541"/>
      <c r="T10" s="543"/>
      <c r="U10" s="540"/>
      <c r="V10" s="541"/>
      <c r="W10" s="543"/>
      <c r="X10" s="540"/>
      <c r="Y10" s="541"/>
      <c r="Z10" s="543"/>
      <c r="AA10" s="540"/>
      <c r="AB10" s="541"/>
      <c r="AC10" s="543"/>
      <c r="AD10" s="540"/>
      <c r="AE10" s="541"/>
      <c r="AF10" s="543"/>
      <c r="AG10" s="540"/>
      <c r="AH10" s="541"/>
      <c r="AI10" s="543"/>
      <c r="AJ10" s="540"/>
      <c r="AK10" s="541"/>
      <c r="AL10" s="543"/>
      <c r="AM10" s="540"/>
      <c r="AN10" s="541"/>
      <c r="AO10" s="543"/>
      <c r="AR10" s="57" t="s">
        <v>155</v>
      </c>
    </row>
    <row r="11" spans="2:44" ht="20.25" customHeight="1" x14ac:dyDescent="0.15">
      <c r="B11" s="83"/>
      <c r="C11" s="1430"/>
      <c r="D11" s="1431"/>
      <c r="E11" s="1432"/>
      <c r="F11" s="540"/>
      <c r="G11" s="541"/>
      <c r="H11" s="543"/>
      <c r="I11" s="540"/>
      <c r="J11" s="541"/>
      <c r="K11" s="543"/>
      <c r="L11" s="540"/>
      <c r="M11" s="541"/>
      <c r="N11" s="543"/>
      <c r="O11" s="540"/>
      <c r="P11" s="541"/>
      <c r="Q11" s="543"/>
      <c r="R11" s="540"/>
      <c r="S11" s="541"/>
      <c r="T11" s="543"/>
      <c r="U11" s="540"/>
      <c r="V11" s="541"/>
      <c r="W11" s="543"/>
      <c r="X11" s="540"/>
      <c r="Y11" s="541"/>
      <c r="Z11" s="543"/>
      <c r="AA11" s="540"/>
      <c r="AB11" s="541"/>
      <c r="AC11" s="543"/>
      <c r="AD11" s="540"/>
      <c r="AE11" s="541"/>
      <c r="AF11" s="543"/>
      <c r="AG11" s="540"/>
      <c r="AH11" s="541"/>
      <c r="AI11" s="543"/>
      <c r="AJ11" s="540"/>
      <c r="AK11" s="541"/>
      <c r="AL11" s="543"/>
      <c r="AM11" s="540"/>
      <c r="AN11" s="541"/>
      <c r="AO11" s="543"/>
      <c r="AR11" s="57" t="s">
        <v>155</v>
      </c>
    </row>
    <row r="12" spans="2:44" ht="20.25" customHeight="1" x14ac:dyDescent="0.15">
      <c r="B12" s="83"/>
      <c r="C12" s="1430"/>
      <c r="D12" s="1431"/>
      <c r="E12" s="1432"/>
      <c r="F12" s="540"/>
      <c r="G12" s="541"/>
      <c r="H12" s="543"/>
      <c r="I12" s="540"/>
      <c r="J12" s="541"/>
      <c r="K12" s="543"/>
      <c r="L12" s="540"/>
      <c r="M12" s="541"/>
      <c r="N12" s="543"/>
      <c r="O12" s="540"/>
      <c r="P12" s="541"/>
      <c r="Q12" s="543"/>
      <c r="R12" s="540"/>
      <c r="S12" s="541"/>
      <c r="T12" s="543"/>
      <c r="U12" s="540"/>
      <c r="V12" s="541"/>
      <c r="W12" s="543"/>
      <c r="X12" s="540"/>
      <c r="Y12" s="541"/>
      <c r="Z12" s="543"/>
      <c r="AA12" s="540"/>
      <c r="AB12" s="541"/>
      <c r="AC12" s="543"/>
      <c r="AD12" s="540"/>
      <c r="AE12" s="541"/>
      <c r="AF12" s="543"/>
      <c r="AG12" s="540"/>
      <c r="AH12" s="541"/>
      <c r="AI12" s="543"/>
      <c r="AJ12" s="540"/>
      <c r="AK12" s="541"/>
      <c r="AL12" s="543"/>
      <c r="AM12" s="540"/>
      <c r="AN12" s="541"/>
      <c r="AO12" s="543"/>
      <c r="AR12" s="57" t="s">
        <v>155</v>
      </c>
    </row>
    <row r="13" spans="2:44" ht="20.25" customHeight="1" x14ac:dyDescent="0.15">
      <c r="B13" s="83"/>
      <c r="C13" s="1430"/>
      <c r="D13" s="1431"/>
      <c r="E13" s="1432"/>
      <c r="F13" s="540"/>
      <c r="G13" s="541"/>
      <c r="H13" s="543"/>
      <c r="I13" s="540"/>
      <c r="J13" s="541"/>
      <c r="K13" s="543"/>
      <c r="L13" s="540"/>
      <c r="M13" s="541"/>
      <c r="N13" s="543"/>
      <c r="O13" s="540"/>
      <c r="P13" s="541"/>
      <c r="Q13" s="543"/>
      <c r="R13" s="540"/>
      <c r="S13" s="541"/>
      <c r="T13" s="543"/>
      <c r="U13" s="540"/>
      <c r="V13" s="541"/>
      <c r="W13" s="543"/>
      <c r="X13" s="540"/>
      <c r="Y13" s="541"/>
      <c r="Z13" s="543"/>
      <c r="AA13" s="540"/>
      <c r="AB13" s="541"/>
      <c r="AC13" s="543"/>
      <c r="AD13" s="540"/>
      <c r="AE13" s="541"/>
      <c r="AF13" s="543"/>
      <c r="AG13" s="540"/>
      <c r="AH13" s="541"/>
      <c r="AI13" s="543"/>
      <c r="AJ13" s="540"/>
      <c r="AK13" s="541"/>
      <c r="AL13" s="543"/>
      <c r="AM13" s="540"/>
      <c r="AN13" s="541"/>
      <c r="AO13" s="543"/>
      <c r="AR13" s="57" t="s">
        <v>155</v>
      </c>
    </row>
    <row r="14" spans="2:44" ht="20.25" customHeight="1" x14ac:dyDescent="0.15">
      <c r="B14" s="83"/>
      <c r="C14" s="1430"/>
      <c r="D14" s="1431"/>
      <c r="E14" s="1432"/>
      <c r="F14" s="540"/>
      <c r="G14" s="541"/>
      <c r="H14" s="543"/>
      <c r="I14" s="540"/>
      <c r="J14" s="541"/>
      <c r="K14" s="543"/>
      <c r="L14" s="540"/>
      <c r="M14" s="541"/>
      <c r="N14" s="543"/>
      <c r="O14" s="540"/>
      <c r="P14" s="541"/>
      <c r="Q14" s="543"/>
      <c r="R14" s="540"/>
      <c r="S14" s="541"/>
      <c r="T14" s="543"/>
      <c r="U14" s="540"/>
      <c r="V14" s="541"/>
      <c r="W14" s="543"/>
      <c r="X14" s="540"/>
      <c r="Y14" s="541"/>
      <c r="Z14" s="543"/>
      <c r="AA14" s="540"/>
      <c r="AB14" s="541"/>
      <c r="AC14" s="543"/>
      <c r="AD14" s="540"/>
      <c r="AE14" s="541"/>
      <c r="AF14" s="543"/>
      <c r="AG14" s="540"/>
      <c r="AH14" s="541"/>
      <c r="AI14" s="543"/>
      <c r="AJ14" s="540"/>
      <c r="AK14" s="541"/>
      <c r="AL14" s="543"/>
      <c r="AM14" s="540"/>
      <c r="AN14" s="541"/>
      <c r="AO14" s="543"/>
      <c r="AR14" s="57" t="s">
        <v>155</v>
      </c>
    </row>
    <row r="15" spans="2:44" ht="20.25" customHeight="1" x14ac:dyDescent="0.15">
      <c r="B15" s="83"/>
      <c r="C15" s="1430"/>
      <c r="D15" s="1431"/>
      <c r="E15" s="1432"/>
      <c r="F15" s="540"/>
      <c r="G15" s="541"/>
      <c r="H15" s="543"/>
      <c r="I15" s="540"/>
      <c r="J15" s="541"/>
      <c r="K15" s="543"/>
      <c r="L15" s="540"/>
      <c r="M15" s="541"/>
      <c r="N15" s="543"/>
      <c r="O15" s="540"/>
      <c r="P15" s="541"/>
      <c r="Q15" s="543"/>
      <c r="R15" s="540"/>
      <c r="S15" s="541"/>
      <c r="T15" s="543"/>
      <c r="U15" s="540"/>
      <c r="V15" s="541"/>
      <c r="W15" s="543"/>
      <c r="X15" s="540"/>
      <c r="Y15" s="541"/>
      <c r="Z15" s="543"/>
      <c r="AA15" s="540"/>
      <c r="AB15" s="541"/>
      <c r="AC15" s="543"/>
      <c r="AD15" s="540"/>
      <c r="AE15" s="541"/>
      <c r="AF15" s="543"/>
      <c r="AG15" s="540"/>
      <c r="AH15" s="541"/>
      <c r="AI15" s="543"/>
      <c r="AJ15" s="540"/>
      <c r="AK15" s="541"/>
      <c r="AL15" s="543"/>
      <c r="AM15" s="540"/>
      <c r="AN15" s="541"/>
      <c r="AO15" s="543"/>
      <c r="AR15" s="57" t="s">
        <v>155</v>
      </c>
    </row>
    <row r="16" spans="2:44" ht="20.25" customHeight="1" x14ac:dyDescent="0.15">
      <c r="B16" s="83"/>
      <c r="C16" s="1430"/>
      <c r="D16" s="1431"/>
      <c r="E16" s="1432"/>
      <c r="F16" s="540"/>
      <c r="G16" s="541"/>
      <c r="H16" s="543"/>
      <c r="I16" s="540"/>
      <c r="J16" s="541"/>
      <c r="K16" s="543"/>
      <c r="L16" s="540"/>
      <c r="M16" s="541"/>
      <c r="N16" s="543"/>
      <c r="O16" s="540"/>
      <c r="P16" s="541"/>
      <c r="Q16" s="543"/>
      <c r="R16" s="540"/>
      <c r="S16" s="541"/>
      <c r="T16" s="543"/>
      <c r="U16" s="540"/>
      <c r="V16" s="541"/>
      <c r="W16" s="543"/>
      <c r="X16" s="540"/>
      <c r="Y16" s="541"/>
      <c r="Z16" s="543"/>
      <c r="AA16" s="540"/>
      <c r="AB16" s="541"/>
      <c r="AC16" s="543"/>
      <c r="AD16" s="540"/>
      <c r="AE16" s="541"/>
      <c r="AF16" s="543"/>
      <c r="AG16" s="540"/>
      <c r="AH16" s="541"/>
      <c r="AI16" s="543"/>
      <c r="AJ16" s="540"/>
      <c r="AK16" s="541"/>
      <c r="AL16" s="543"/>
      <c r="AM16" s="540"/>
      <c r="AN16" s="541"/>
      <c r="AO16" s="543"/>
      <c r="AR16" s="57" t="s">
        <v>155</v>
      </c>
    </row>
    <row r="17" spans="2:44" ht="20.25" customHeight="1" x14ac:dyDescent="0.15">
      <c r="B17" s="83"/>
      <c r="C17" s="1430"/>
      <c r="D17" s="1431"/>
      <c r="E17" s="1432"/>
      <c r="F17" s="540"/>
      <c r="G17" s="541"/>
      <c r="H17" s="543"/>
      <c r="I17" s="540"/>
      <c r="J17" s="541"/>
      <c r="K17" s="543"/>
      <c r="L17" s="540"/>
      <c r="M17" s="541"/>
      <c r="N17" s="543"/>
      <c r="O17" s="540"/>
      <c r="P17" s="541"/>
      <c r="Q17" s="543"/>
      <c r="R17" s="540"/>
      <c r="S17" s="541"/>
      <c r="T17" s="543"/>
      <c r="U17" s="540"/>
      <c r="V17" s="541"/>
      <c r="W17" s="543"/>
      <c r="X17" s="540"/>
      <c r="Y17" s="541"/>
      <c r="Z17" s="543"/>
      <c r="AA17" s="540"/>
      <c r="AB17" s="541"/>
      <c r="AC17" s="543"/>
      <c r="AD17" s="540"/>
      <c r="AE17" s="541"/>
      <c r="AF17" s="543"/>
      <c r="AG17" s="540"/>
      <c r="AH17" s="541"/>
      <c r="AI17" s="543"/>
      <c r="AJ17" s="540"/>
      <c r="AK17" s="541"/>
      <c r="AL17" s="543"/>
      <c r="AM17" s="540"/>
      <c r="AN17" s="541"/>
      <c r="AO17" s="543"/>
      <c r="AR17" s="57" t="s">
        <v>155</v>
      </c>
    </row>
    <row r="18" spans="2:44" ht="20.25" customHeight="1" x14ac:dyDescent="0.15">
      <c r="B18" s="83"/>
      <c r="C18" s="1430"/>
      <c r="D18" s="1431"/>
      <c r="E18" s="1432"/>
      <c r="F18" s="540"/>
      <c r="G18" s="541"/>
      <c r="H18" s="543"/>
      <c r="I18" s="540"/>
      <c r="J18" s="541"/>
      <c r="K18" s="543"/>
      <c r="L18" s="540"/>
      <c r="M18" s="541"/>
      <c r="N18" s="543"/>
      <c r="O18" s="540"/>
      <c r="P18" s="541"/>
      <c r="Q18" s="543"/>
      <c r="R18" s="540"/>
      <c r="S18" s="541"/>
      <c r="T18" s="543"/>
      <c r="U18" s="540"/>
      <c r="V18" s="541"/>
      <c r="W18" s="543"/>
      <c r="X18" s="540"/>
      <c r="Y18" s="541"/>
      <c r="Z18" s="543"/>
      <c r="AA18" s="540"/>
      <c r="AB18" s="541"/>
      <c r="AC18" s="543"/>
      <c r="AD18" s="540"/>
      <c r="AE18" s="541"/>
      <c r="AF18" s="543"/>
      <c r="AG18" s="540"/>
      <c r="AH18" s="541"/>
      <c r="AI18" s="543"/>
      <c r="AJ18" s="540"/>
      <c r="AK18" s="541"/>
      <c r="AL18" s="543"/>
      <c r="AM18" s="540"/>
      <c r="AN18" s="541"/>
      <c r="AO18" s="543"/>
      <c r="AR18" s="57" t="s">
        <v>155</v>
      </c>
    </row>
    <row r="19" spans="2:44" ht="20.25" customHeight="1" x14ac:dyDescent="0.15">
      <c r="B19" s="83"/>
      <c r="C19" s="1430"/>
      <c r="D19" s="1431"/>
      <c r="E19" s="1432"/>
      <c r="F19" s="540"/>
      <c r="G19" s="541"/>
      <c r="H19" s="543"/>
      <c r="I19" s="540"/>
      <c r="J19" s="541"/>
      <c r="K19" s="543"/>
      <c r="L19" s="540"/>
      <c r="M19" s="541"/>
      <c r="N19" s="543"/>
      <c r="O19" s="540"/>
      <c r="P19" s="541"/>
      <c r="Q19" s="543"/>
      <c r="R19" s="540"/>
      <c r="S19" s="541"/>
      <c r="T19" s="543"/>
      <c r="U19" s="540"/>
      <c r="V19" s="541"/>
      <c r="W19" s="543"/>
      <c r="X19" s="540"/>
      <c r="Y19" s="541"/>
      <c r="Z19" s="543"/>
      <c r="AA19" s="540"/>
      <c r="AB19" s="541"/>
      <c r="AC19" s="543"/>
      <c r="AD19" s="540"/>
      <c r="AE19" s="541"/>
      <c r="AF19" s="543"/>
      <c r="AG19" s="540"/>
      <c r="AH19" s="541"/>
      <c r="AI19" s="543"/>
      <c r="AJ19" s="540"/>
      <c r="AK19" s="541"/>
      <c r="AL19" s="543"/>
      <c r="AM19" s="540"/>
      <c r="AN19" s="541"/>
      <c r="AO19" s="543"/>
      <c r="AR19" s="57" t="s">
        <v>155</v>
      </c>
    </row>
    <row r="20" spans="2:44" ht="20.25" customHeight="1" x14ac:dyDescent="0.15">
      <c r="B20" s="83"/>
      <c r="C20" s="1430"/>
      <c r="D20" s="1431"/>
      <c r="E20" s="1432"/>
      <c r="F20" s="540"/>
      <c r="G20" s="541"/>
      <c r="H20" s="543"/>
      <c r="I20" s="540"/>
      <c r="J20" s="541"/>
      <c r="K20" s="543"/>
      <c r="L20" s="540"/>
      <c r="M20" s="541"/>
      <c r="N20" s="543"/>
      <c r="O20" s="540"/>
      <c r="P20" s="541"/>
      <c r="Q20" s="543"/>
      <c r="R20" s="540"/>
      <c r="S20" s="541"/>
      <c r="T20" s="543"/>
      <c r="U20" s="540"/>
      <c r="V20" s="541"/>
      <c r="W20" s="543"/>
      <c r="X20" s="540"/>
      <c r="Y20" s="541"/>
      <c r="Z20" s="543"/>
      <c r="AA20" s="540"/>
      <c r="AB20" s="541"/>
      <c r="AC20" s="543"/>
      <c r="AD20" s="540"/>
      <c r="AE20" s="541"/>
      <c r="AF20" s="543"/>
      <c r="AG20" s="540"/>
      <c r="AH20" s="541"/>
      <c r="AI20" s="543"/>
      <c r="AJ20" s="540"/>
      <c r="AK20" s="541"/>
      <c r="AL20" s="543"/>
      <c r="AM20" s="540"/>
      <c r="AN20" s="541"/>
      <c r="AO20" s="543"/>
      <c r="AR20" s="57" t="s">
        <v>155</v>
      </c>
    </row>
    <row r="21" spans="2:44" ht="20.25" customHeight="1" x14ac:dyDescent="0.15">
      <c r="B21" s="83"/>
      <c r="C21" s="1430"/>
      <c r="D21" s="1431"/>
      <c r="E21" s="1432"/>
      <c r="F21" s="540"/>
      <c r="G21" s="541"/>
      <c r="H21" s="543"/>
      <c r="I21" s="540"/>
      <c r="J21" s="541"/>
      <c r="K21" s="543"/>
      <c r="L21" s="540"/>
      <c r="M21" s="541"/>
      <c r="N21" s="543"/>
      <c r="O21" s="540"/>
      <c r="P21" s="541"/>
      <c r="Q21" s="543"/>
      <c r="R21" s="540"/>
      <c r="S21" s="541"/>
      <c r="T21" s="543"/>
      <c r="U21" s="540"/>
      <c r="V21" s="541"/>
      <c r="W21" s="543"/>
      <c r="X21" s="540"/>
      <c r="Y21" s="541"/>
      <c r="Z21" s="543"/>
      <c r="AA21" s="540"/>
      <c r="AB21" s="541"/>
      <c r="AC21" s="543"/>
      <c r="AD21" s="540"/>
      <c r="AE21" s="541"/>
      <c r="AF21" s="543"/>
      <c r="AG21" s="540"/>
      <c r="AH21" s="541"/>
      <c r="AI21" s="543"/>
      <c r="AJ21" s="540"/>
      <c r="AK21" s="541"/>
      <c r="AL21" s="543"/>
      <c r="AM21" s="540"/>
      <c r="AN21" s="541"/>
      <c r="AO21" s="543"/>
      <c r="AR21" s="57" t="s">
        <v>155</v>
      </c>
    </row>
    <row r="22" spans="2:44" ht="20.25" customHeight="1" x14ac:dyDescent="0.15">
      <c r="B22" s="83"/>
      <c r="C22" s="1430"/>
      <c r="D22" s="1431"/>
      <c r="E22" s="1432"/>
      <c r="F22" s="540"/>
      <c r="G22" s="541"/>
      <c r="H22" s="543"/>
      <c r="I22" s="540"/>
      <c r="J22" s="541"/>
      <c r="K22" s="543"/>
      <c r="L22" s="540"/>
      <c r="M22" s="541"/>
      <c r="N22" s="543"/>
      <c r="O22" s="540"/>
      <c r="P22" s="541"/>
      <c r="Q22" s="543"/>
      <c r="R22" s="540"/>
      <c r="S22" s="541"/>
      <c r="T22" s="543"/>
      <c r="U22" s="540"/>
      <c r="V22" s="541"/>
      <c r="W22" s="543"/>
      <c r="X22" s="540"/>
      <c r="Y22" s="541"/>
      <c r="Z22" s="543"/>
      <c r="AA22" s="540"/>
      <c r="AB22" s="541"/>
      <c r="AC22" s="543"/>
      <c r="AD22" s="540"/>
      <c r="AE22" s="541"/>
      <c r="AF22" s="543"/>
      <c r="AG22" s="540"/>
      <c r="AH22" s="541"/>
      <c r="AI22" s="543"/>
      <c r="AJ22" s="540"/>
      <c r="AK22" s="541"/>
      <c r="AL22" s="542"/>
      <c r="AM22" s="540"/>
      <c r="AN22" s="541"/>
      <c r="AO22" s="543"/>
      <c r="AR22" s="57" t="s">
        <v>155</v>
      </c>
    </row>
    <row r="23" spans="2:44" ht="20.25" customHeight="1" x14ac:dyDescent="0.15">
      <c r="B23" s="83"/>
      <c r="C23" s="1430"/>
      <c r="D23" s="1431"/>
      <c r="E23" s="1432"/>
      <c r="F23" s="540"/>
      <c r="G23" s="541"/>
      <c r="H23" s="543"/>
      <c r="I23" s="540"/>
      <c r="J23" s="541"/>
      <c r="K23" s="543"/>
      <c r="L23" s="540"/>
      <c r="M23" s="541"/>
      <c r="N23" s="543"/>
      <c r="O23" s="540"/>
      <c r="P23" s="541"/>
      <c r="Q23" s="543"/>
      <c r="R23" s="540"/>
      <c r="S23" s="541"/>
      <c r="T23" s="543"/>
      <c r="U23" s="540"/>
      <c r="V23" s="541"/>
      <c r="W23" s="543"/>
      <c r="X23" s="540"/>
      <c r="Y23" s="541"/>
      <c r="Z23" s="543"/>
      <c r="AA23" s="540"/>
      <c r="AB23" s="541"/>
      <c r="AC23" s="543"/>
      <c r="AD23" s="540"/>
      <c r="AE23" s="541"/>
      <c r="AF23" s="543"/>
      <c r="AG23" s="540"/>
      <c r="AH23" s="541"/>
      <c r="AI23" s="543"/>
      <c r="AJ23" s="540"/>
      <c r="AK23" s="541"/>
      <c r="AL23" s="543"/>
      <c r="AM23" s="540"/>
      <c r="AN23" s="541"/>
      <c r="AO23" s="543"/>
      <c r="AR23" s="57" t="s">
        <v>155</v>
      </c>
    </row>
    <row r="24" spans="2:44" ht="20.25" customHeight="1" x14ac:dyDescent="0.15">
      <c r="B24" s="83"/>
      <c r="C24" s="1430"/>
      <c r="D24" s="1431"/>
      <c r="E24" s="1432"/>
      <c r="F24" s="540"/>
      <c r="G24" s="541"/>
      <c r="H24" s="543"/>
      <c r="I24" s="540"/>
      <c r="J24" s="541"/>
      <c r="K24" s="543"/>
      <c r="L24" s="540"/>
      <c r="M24" s="541"/>
      <c r="N24" s="543"/>
      <c r="O24" s="540"/>
      <c r="P24" s="541"/>
      <c r="Q24" s="543"/>
      <c r="R24" s="540"/>
      <c r="S24" s="541"/>
      <c r="T24" s="543"/>
      <c r="U24" s="540"/>
      <c r="V24" s="541"/>
      <c r="W24" s="543"/>
      <c r="X24" s="540"/>
      <c r="Y24" s="541"/>
      <c r="Z24" s="543"/>
      <c r="AA24" s="540"/>
      <c r="AB24" s="541"/>
      <c r="AC24" s="543"/>
      <c r="AD24" s="540"/>
      <c r="AE24" s="541"/>
      <c r="AF24" s="543"/>
      <c r="AG24" s="540"/>
      <c r="AH24" s="541"/>
      <c r="AI24" s="543"/>
      <c r="AJ24" s="540"/>
      <c r="AK24" s="541"/>
      <c r="AL24" s="543"/>
      <c r="AM24" s="540"/>
      <c r="AN24" s="541"/>
      <c r="AO24" s="542"/>
      <c r="AR24" s="57" t="s">
        <v>155</v>
      </c>
    </row>
    <row r="25" spans="2:44" ht="20.25" customHeight="1" x14ac:dyDescent="0.15">
      <c r="B25" s="83"/>
      <c r="C25" s="1430"/>
      <c r="D25" s="1431"/>
      <c r="E25" s="1432"/>
      <c r="F25" s="540"/>
      <c r="G25" s="541"/>
      <c r="H25" s="543"/>
      <c r="I25" s="540"/>
      <c r="J25" s="541"/>
      <c r="K25" s="543"/>
      <c r="L25" s="540"/>
      <c r="M25" s="541"/>
      <c r="N25" s="543"/>
      <c r="O25" s="540"/>
      <c r="P25" s="541"/>
      <c r="Q25" s="543"/>
      <c r="R25" s="540"/>
      <c r="S25" s="541"/>
      <c r="T25" s="543"/>
      <c r="U25" s="540"/>
      <c r="V25" s="541"/>
      <c r="W25" s="543"/>
      <c r="X25" s="540"/>
      <c r="Y25" s="541"/>
      <c r="Z25" s="543"/>
      <c r="AA25" s="540"/>
      <c r="AB25" s="541"/>
      <c r="AC25" s="543"/>
      <c r="AD25" s="540"/>
      <c r="AE25" s="541"/>
      <c r="AF25" s="543"/>
      <c r="AG25" s="540"/>
      <c r="AH25" s="541"/>
      <c r="AI25" s="543"/>
      <c r="AJ25" s="540"/>
      <c r="AK25" s="541"/>
      <c r="AL25" s="543"/>
      <c r="AM25" s="540"/>
      <c r="AN25" s="541"/>
      <c r="AO25" s="543"/>
      <c r="AR25" s="57" t="s">
        <v>155</v>
      </c>
    </row>
    <row r="26" spans="2:44" ht="16.5" customHeight="1" x14ac:dyDescent="0.15">
      <c r="B26" s="83"/>
      <c r="C26" s="83"/>
      <c r="D26" s="404" t="s">
        <v>133</v>
      </c>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row>
    <row r="27" spans="2:44" ht="16.5" customHeight="1" x14ac:dyDescent="0.15">
      <c r="B27" s="83"/>
      <c r="C27" s="83"/>
      <c r="D27" s="404" t="s">
        <v>134</v>
      </c>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row>
    <row r="28" spans="2:44" ht="16.5" customHeight="1" x14ac:dyDescent="0.15">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418" t="s">
        <v>658</v>
      </c>
    </row>
    <row r="29" spans="2:44" ht="16.5" customHeight="1" x14ac:dyDescent="0.15"/>
    <row r="30" spans="2:44" ht="16.5" customHeight="1" x14ac:dyDescent="0.15"/>
  </sheetData>
  <mergeCells count="44">
    <mergeCell ref="AM7:AO7"/>
    <mergeCell ref="O6:Q6"/>
    <mergeCell ref="X7:Z7"/>
    <mergeCell ref="R6:T6"/>
    <mergeCell ref="U6:W6"/>
    <mergeCell ref="X6:Z6"/>
    <mergeCell ref="AA6:AC6"/>
    <mergeCell ref="AD6:AF6"/>
    <mergeCell ref="O7:Q7"/>
    <mergeCell ref="R7:T7"/>
    <mergeCell ref="U7:W7"/>
    <mergeCell ref="AG6:AI6"/>
    <mergeCell ref="AJ6:AL6"/>
    <mergeCell ref="AM6:AO6"/>
    <mergeCell ref="I7:K7"/>
    <mergeCell ref="AA7:AC7"/>
    <mergeCell ref="AD7:AF7"/>
    <mergeCell ref="AG7:AI7"/>
    <mergeCell ref="AJ7:AL7"/>
    <mergeCell ref="L7:N7"/>
    <mergeCell ref="C17:E17"/>
    <mergeCell ref="C22:E22"/>
    <mergeCell ref="C23:E23"/>
    <mergeCell ref="C6:E7"/>
    <mergeCell ref="F7:H7"/>
    <mergeCell ref="C20:E20"/>
    <mergeCell ref="C19:E19"/>
    <mergeCell ref="F6:H6"/>
    <mergeCell ref="I6:K6"/>
    <mergeCell ref="L6:N6"/>
    <mergeCell ref="F4:AA4"/>
    <mergeCell ref="C25:E25"/>
    <mergeCell ref="C8:E8"/>
    <mergeCell ref="C9:E9"/>
    <mergeCell ref="C10:E10"/>
    <mergeCell ref="C11:E11"/>
    <mergeCell ref="C12:E12"/>
    <mergeCell ref="C13:E13"/>
    <mergeCell ref="C14:E14"/>
    <mergeCell ref="C15:E15"/>
    <mergeCell ref="C24:E24"/>
    <mergeCell ref="C18:E18"/>
    <mergeCell ref="C21:E21"/>
    <mergeCell ref="C16:E16"/>
  </mergeCells>
  <phoneticPr fontId="1"/>
  <pageMargins left="0.59055118110236227" right="0.59055118110236227" top="0.98425196850393704" bottom="0.55118110236220474" header="0.31496062992125984" footer="0.31496062992125984"/>
  <pageSetup paperSize="9" scale="95" orientation="landscape"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9"/>
  <sheetViews>
    <sheetView showGridLines="0" view="pageBreakPreview" zoomScaleNormal="100" zoomScaleSheetLayoutView="100" workbookViewId="0">
      <selection activeCell="K18" sqref="K18"/>
    </sheetView>
  </sheetViews>
  <sheetFormatPr defaultColWidth="9" defaultRowHeight="13.5" x14ac:dyDescent="0.15"/>
  <cols>
    <col min="1" max="1" width="2.25" style="258" customWidth="1"/>
    <col min="2" max="4" width="2.75" style="45" customWidth="1"/>
    <col min="5" max="5" width="6.125" style="45" customWidth="1"/>
    <col min="6" max="8" width="4.375" style="45" customWidth="1"/>
    <col min="9" max="10" width="4.75" style="45" customWidth="1"/>
    <col min="11" max="14" width="9" style="45"/>
    <col min="15" max="15" width="11.375" style="45" customWidth="1"/>
    <col min="16" max="16" width="3.5" style="45" customWidth="1"/>
    <col min="17" max="17" width="5.375" style="45" customWidth="1"/>
    <col min="18" max="16384" width="9" style="45"/>
  </cols>
  <sheetData>
    <row r="1" spans="2:17" s="258" customFormat="1" x14ac:dyDescent="0.15"/>
    <row r="2" spans="2:17" x14ac:dyDescent="0.15">
      <c r="B2" s="83" t="s">
        <v>255</v>
      </c>
      <c r="C2" s="83"/>
      <c r="D2" s="83"/>
      <c r="E2" s="83"/>
      <c r="F2" s="83"/>
      <c r="G2" s="83"/>
      <c r="H2" s="83"/>
      <c r="I2" s="83"/>
      <c r="J2" s="83"/>
      <c r="K2" s="83"/>
      <c r="L2" s="83"/>
      <c r="M2" s="83"/>
      <c r="N2" s="83"/>
      <c r="O2" s="83"/>
    </row>
    <row r="3" spans="2:17" x14ac:dyDescent="0.15">
      <c r="B3" s="83"/>
      <c r="C3" s="83"/>
      <c r="D3" s="83"/>
      <c r="E3" s="83"/>
      <c r="F3" s="83"/>
      <c r="G3" s="83"/>
      <c r="H3" s="83"/>
      <c r="I3" s="83"/>
      <c r="J3" s="83"/>
      <c r="K3" s="83"/>
      <c r="L3" s="83"/>
      <c r="M3" s="83"/>
      <c r="N3" s="83"/>
      <c r="O3" s="83"/>
    </row>
    <row r="4" spans="2:17" ht="21" x14ac:dyDescent="0.15">
      <c r="B4" s="1438" t="s">
        <v>192</v>
      </c>
      <c r="C4" s="1438"/>
      <c r="D4" s="1438"/>
      <c r="E4" s="1438"/>
      <c r="F4" s="1438"/>
      <c r="G4" s="1438"/>
      <c r="H4" s="1438"/>
      <c r="I4" s="1438"/>
      <c r="J4" s="1438"/>
      <c r="K4" s="1438"/>
      <c r="L4" s="1438"/>
      <c r="M4" s="1438"/>
      <c r="N4" s="1438"/>
      <c r="O4" s="1438"/>
    </row>
    <row r="5" spans="2:17" x14ac:dyDescent="0.15">
      <c r="B5" s="83"/>
      <c r="C5" s="83"/>
      <c r="D5" s="83"/>
      <c r="E5" s="83"/>
      <c r="F5" s="83"/>
      <c r="G5" s="83"/>
      <c r="H5" s="83"/>
      <c r="I5" s="83"/>
      <c r="J5" s="83"/>
      <c r="K5" s="83"/>
      <c r="L5" s="83"/>
      <c r="M5" s="83"/>
      <c r="N5" s="83"/>
      <c r="O5" s="83"/>
    </row>
    <row r="6" spans="2:17" ht="16.5" customHeight="1" x14ac:dyDescent="0.15">
      <c r="B6" s="544" t="s">
        <v>647</v>
      </c>
      <c r="C6" s="83"/>
      <c r="D6" s="83"/>
      <c r="E6" s="83"/>
      <c r="F6" s="83"/>
      <c r="G6" s="83"/>
      <c r="H6" s="83"/>
      <c r="I6" s="83"/>
      <c r="J6" s="83"/>
      <c r="K6" s="83"/>
      <c r="L6" s="83"/>
      <c r="M6" s="83"/>
      <c r="N6" s="83"/>
      <c r="O6" s="83"/>
    </row>
    <row r="7" spans="2:17" ht="16.5" customHeight="1" x14ac:dyDescent="0.15">
      <c r="B7" s="544"/>
      <c r="C7" s="83"/>
      <c r="D7" s="83"/>
      <c r="E7" s="83"/>
      <c r="F7" s="83"/>
      <c r="G7" s="83"/>
      <c r="H7" s="83"/>
      <c r="I7" s="83"/>
      <c r="J7" s="83"/>
      <c r="K7" s="83"/>
      <c r="L7" s="83"/>
      <c r="M7" s="83"/>
      <c r="N7" s="83"/>
      <c r="O7" s="83"/>
    </row>
    <row r="8" spans="2:17" ht="16.5" customHeight="1" x14ac:dyDescent="0.15">
      <c r="B8" s="544" t="s">
        <v>646</v>
      </c>
      <c r="C8" s="83"/>
      <c r="D8" s="83"/>
      <c r="E8" s="83"/>
      <c r="F8" s="83"/>
      <c r="G8" s="83"/>
      <c r="H8" s="83"/>
      <c r="I8" s="83"/>
      <c r="J8" s="83"/>
      <c r="K8" s="83"/>
      <c r="L8" s="83"/>
      <c r="M8" s="83"/>
      <c r="N8" s="83"/>
      <c r="O8" s="83"/>
    </row>
    <row r="9" spans="2:17" ht="16.5" customHeight="1" x14ac:dyDescent="0.15">
      <c r="B9" s="83"/>
      <c r="C9" s="83"/>
      <c r="D9" s="83"/>
      <c r="E9" s="83"/>
      <c r="F9" s="83"/>
      <c r="G9" s="83"/>
      <c r="H9" s="83"/>
      <c r="I9" s="83"/>
      <c r="J9" s="83"/>
      <c r="K9" s="83"/>
      <c r="L9" s="83"/>
      <c r="M9" s="83"/>
      <c r="N9" s="83"/>
      <c r="O9" s="83"/>
    </row>
    <row r="10" spans="2:17" x14ac:dyDescent="0.15">
      <c r="B10" s="83"/>
      <c r="C10" s="83"/>
      <c r="D10" s="83"/>
      <c r="E10" s="83"/>
      <c r="F10" s="83"/>
      <c r="G10" s="83"/>
      <c r="H10" s="83"/>
      <c r="I10" s="83"/>
      <c r="J10" s="83"/>
      <c r="K10" s="83"/>
      <c r="L10" s="83"/>
      <c r="M10" s="83"/>
      <c r="N10" s="83"/>
      <c r="O10" s="83"/>
    </row>
    <row r="11" spans="2:17" x14ac:dyDescent="0.15">
      <c r="B11" s="83"/>
      <c r="C11" s="83"/>
      <c r="D11" s="83"/>
      <c r="E11" s="83"/>
      <c r="F11" s="83"/>
      <c r="G11" s="83"/>
      <c r="H11" s="83"/>
      <c r="I11" s="83"/>
      <c r="J11" s="83"/>
      <c r="K11" s="83"/>
      <c r="L11" s="83"/>
      <c r="M11" s="83"/>
      <c r="N11" s="83"/>
      <c r="O11" s="83"/>
    </row>
    <row r="12" spans="2:17" ht="103.5" customHeight="1" x14ac:dyDescent="0.15">
      <c r="B12" s="1439" t="s">
        <v>739</v>
      </c>
      <c r="C12" s="1439"/>
      <c r="D12" s="1439"/>
      <c r="E12" s="1439"/>
      <c r="F12" s="1439"/>
      <c r="G12" s="1439"/>
      <c r="H12" s="1439"/>
      <c r="I12" s="1439"/>
      <c r="J12" s="1439"/>
      <c r="K12" s="1439"/>
      <c r="L12" s="1439"/>
      <c r="M12" s="1439"/>
      <c r="N12" s="1439"/>
      <c r="O12" s="1439"/>
    </row>
    <row r="13" spans="2:17" ht="51" customHeight="1" x14ac:dyDescent="0.15">
      <c r="B13" s="1439" t="s">
        <v>246</v>
      </c>
      <c r="C13" s="1439"/>
      <c r="D13" s="1439"/>
      <c r="E13" s="1439"/>
      <c r="F13" s="1439"/>
      <c r="G13" s="1439"/>
      <c r="H13" s="1439"/>
      <c r="I13" s="1439"/>
      <c r="J13" s="1439"/>
      <c r="K13" s="1439"/>
      <c r="L13" s="1439"/>
      <c r="M13" s="1439"/>
      <c r="N13" s="1439"/>
      <c r="O13" s="1439"/>
    </row>
    <row r="14" spans="2:17" ht="37.5" customHeight="1" x14ac:dyDescent="0.15">
      <c r="B14" s="1439" t="s">
        <v>193</v>
      </c>
      <c r="C14" s="1439"/>
      <c r="D14" s="1439"/>
      <c r="E14" s="1439"/>
      <c r="F14" s="1439"/>
      <c r="G14" s="1439"/>
      <c r="H14" s="1439"/>
      <c r="I14" s="1439"/>
      <c r="J14" s="1439"/>
      <c r="K14" s="1439"/>
      <c r="L14" s="1439"/>
      <c r="M14" s="1439"/>
      <c r="N14" s="1439"/>
      <c r="O14" s="1439"/>
    </row>
    <row r="15" spans="2:17" x14ac:dyDescent="0.15">
      <c r="B15" s="83"/>
      <c r="C15" s="83"/>
      <c r="D15" s="83"/>
      <c r="E15" s="83"/>
      <c r="F15" s="83"/>
      <c r="G15" s="83"/>
      <c r="H15" s="83"/>
      <c r="I15" s="83"/>
      <c r="J15" s="83"/>
      <c r="K15" s="83"/>
      <c r="L15" s="83"/>
      <c r="M15" s="83"/>
      <c r="N15" s="83"/>
      <c r="O15" s="83"/>
    </row>
    <row r="16" spans="2:17" ht="14.25" x14ac:dyDescent="0.15">
      <c r="B16" s="544"/>
      <c r="C16" s="1440" t="s">
        <v>709</v>
      </c>
      <c r="D16" s="1440"/>
      <c r="E16" s="625"/>
      <c r="F16" s="544" t="s">
        <v>139</v>
      </c>
      <c r="G16" s="625"/>
      <c r="H16" s="544" t="s">
        <v>194</v>
      </c>
      <c r="I16" s="625"/>
      <c r="J16" s="544" t="s">
        <v>195</v>
      </c>
      <c r="K16" s="544"/>
      <c r="L16" s="544"/>
      <c r="M16" s="544"/>
      <c r="N16" s="544"/>
      <c r="O16" s="83"/>
      <c r="Q16" s="45" t="s">
        <v>738</v>
      </c>
    </row>
    <row r="17" spans="2:17" ht="15.75" customHeight="1" x14ac:dyDescent="0.15">
      <c r="B17" s="544"/>
      <c r="C17" s="544"/>
      <c r="D17" s="544"/>
      <c r="E17" s="544"/>
      <c r="F17" s="544"/>
      <c r="G17" s="544"/>
      <c r="H17" s="544"/>
      <c r="I17" s="544"/>
      <c r="J17" s="544"/>
      <c r="K17" s="544"/>
      <c r="L17" s="544"/>
      <c r="M17" s="544"/>
      <c r="N17" s="544"/>
      <c r="O17" s="83"/>
    </row>
    <row r="18" spans="2:17" ht="15.75" customHeight="1" x14ac:dyDescent="0.15">
      <c r="B18" s="544"/>
      <c r="C18" s="544"/>
      <c r="D18" s="544"/>
      <c r="E18" s="544"/>
      <c r="F18" s="544"/>
      <c r="G18" s="544"/>
      <c r="H18" s="544"/>
      <c r="I18" s="544"/>
      <c r="J18" s="544"/>
      <c r="K18" s="544"/>
      <c r="L18" s="544"/>
      <c r="M18" s="544"/>
      <c r="N18" s="544"/>
      <c r="O18" s="83"/>
    </row>
    <row r="19" spans="2:17" ht="17.25" customHeight="1" x14ac:dyDescent="0.15">
      <c r="B19" s="544"/>
      <c r="C19" s="544" t="s">
        <v>74</v>
      </c>
      <c r="D19" s="544"/>
      <c r="E19" s="544"/>
      <c r="F19" s="544"/>
      <c r="G19" s="544"/>
      <c r="H19" s="544"/>
      <c r="I19" s="544"/>
      <c r="J19" s="544"/>
      <c r="K19" s="544"/>
      <c r="L19" s="544"/>
      <c r="M19" s="544"/>
      <c r="N19" s="544"/>
      <c r="O19" s="83"/>
    </row>
    <row r="20" spans="2:17" ht="29.25" customHeight="1" x14ac:dyDescent="0.15">
      <c r="B20" s="544"/>
      <c r="C20" s="544"/>
      <c r="D20" s="1441" t="str">
        <f>IF(基本!F7="","",基本!F7)</f>
        <v/>
      </c>
      <c r="E20" s="1441"/>
      <c r="F20" s="1441"/>
      <c r="G20" s="1441"/>
      <c r="H20" s="1441"/>
      <c r="I20" s="1441"/>
      <c r="J20" s="1441"/>
      <c r="K20" s="1441"/>
      <c r="L20" s="1441"/>
      <c r="M20" s="1441"/>
      <c r="N20" s="1441"/>
      <c r="O20" s="1441"/>
      <c r="Q20" s="45" t="s">
        <v>157</v>
      </c>
    </row>
    <row r="21" spans="2:17" ht="17.25" customHeight="1" x14ac:dyDescent="0.15">
      <c r="B21" s="544"/>
      <c r="C21" s="544" t="s">
        <v>71</v>
      </c>
      <c r="D21" s="545"/>
      <c r="E21" s="545"/>
      <c r="F21" s="545"/>
      <c r="G21" s="545"/>
      <c r="H21" s="545"/>
      <c r="I21" s="545"/>
      <c r="J21" s="545"/>
      <c r="K21" s="545"/>
      <c r="L21" s="545"/>
      <c r="M21" s="545"/>
      <c r="N21" s="545"/>
      <c r="O21" s="545"/>
    </row>
    <row r="22" spans="2:17" ht="29.25" customHeight="1" x14ac:dyDescent="0.15">
      <c r="B22" s="544"/>
      <c r="C22" s="544"/>
      <c r="D22" s="1442" t="str">
        <f>IF(基本!F4="","",基本!F4)</f>
        <v/>
      </c>
      <c r="E22" s="1442"/>
      <c r="F22" s="1442"/>
      <c r="G22" s="1442"/>
      <c r="H22" s="1442"/>
      <c r="I22" s="1442"/>
      <c r="J22" s="1442"/>
      <c r="K22" s="1442"/>
      <c r="L22" s="1442"/>
      <c r="M22" s="1442"/>
      <c r="N22" s="1442"/>
      <c r="O22" s="545"/>
      <c r="Q22" s="45" t="s">
        <v>157</v>
      </c>
    </row>
    <row r="23" spans="2:17" ht="17.25" customHeight="1" x14ac:dyDescent="0.15">
      <c r="B23" s="544"/>
      <c r="C23" s="544"/>
      <c r="D23" s="544"/>
      <c r="E23" s="544"/>
      <c r="F23" s="544"/>
      <c r="G23" s="544"/>
      <c r="H23" s="544"/>
      <c r="I23" s="544"/>
      <c r="J23" s="544"/>
      <c r="K23" s="544"/>
      <c r="L23" s="544"/>
      <c r="M23" s="544"/>
      <c r="N23" s="544"/>
      <c r="O23" s="83"/>
    </row>
    <row r="24" spans="2:17" ht="17.25" customHeight="1" x14ac:dyDescent="0.15">
      <c r="B24" s="544"/>
      <c r="C24" s="544" t="s">
        <v>6</v>
      </c>
      <c r="D24" s="544"/>
      <c r="E24" s="544"/>
      <c r="F24" s="544"/>
      <c r="G24" s="544"/>
      <c r="H24" s="544"/>
      <c r="I24" s="544"/>
      <c r="J24" s="544"/>
      <c r="K24" s="544"/>
      <c r="L24" s="544"/>
      <c r="M24" s="544"/>
      <c r="N24" s="544"/>
      <c r="O24" s="83"/>
    </row>
    <row r="25" spans="2:17" ht="29.25" customHeight="1" x14ac:dyDescent="0.15">
      <c r="B25" s="544"/>
      <c r="C25" s="544"/>
      <c r="D25" s="1443" t="str">
        <f>IF(基本!G5="","",基本!G5)</f>
        <v/>
      </c>
      <c r="E25" s="1443"/>
      <c r="F25" s="1443"/>
      <c r="G25" s="1443"/>
      <c r="H25" s="1443"/>
      <c r="I25" s="544"/>
      <c r="J25" s="1444" t="str">
        <f>IF(基本!K5="","",基本!K5)</f>
        <v/>
      </c>
      <c r="K25" s="1444"/>
      <c r="L25" s="1444"/>
      <c r="M25" s="1444"/>
      <c r="N25" s="544"/>
      <c r="O25" s="83"/>
      <c r="Q25" s="45" t="s">
        <v>157</v>
      </c>
    </row>
    <row r="26" spans="2:17" ht="20.25" customHeight="1" x14ac:dyDescent="0.15">
      <c r="B26" s="544"/>
      <c r="C26" s="544"/>
      <c r="D26" s="544"/>
      <c r="E26" s="544"/>
      <c r="F26" s="544"/>
      <c r="G26" s="544"/>
      <c r="H26" s="544"/>
      <c r="I26" s="544"/>
      <c r="J26" s="544"/>
      <c r="K26" s="544"/>
      <c r="L26" s="544"/>
      <c r="M26" s="544"/>
      <c r="N26" s="544"/>
      <c r="O26" s="83"/>
    </row>
    <row r="27" spans="2:17" ht="14.25" x14ac:dyDescent="0.15">
      <c r="B27" s="544"/>
      <c r="C27" s="544"/>
      <c r="D27" s="544"/>
      <c r="E27" s="544"/>
      <c r="F27" s="544"/>
      <c r="G27" s="544"/>
      <c r="H27" s="544"/>
      <c r="I27" s="544"/>
      <c r="J27" s="544"/>
      <c r="K27" s="544"/>
      <c r="L27" s="544"/>
      <c r="M27" s="544"/>
      <c r="N27" s="544"/>
      <c r="O27" s="83"/>
    </row>
    <row r="28" spans="2:17" ht="14.25" x14ac:dyDescent="0.15">
      <c r="B28" s="544"/>
      <c r="C28" s="544"/>
      <c r="D28" s="544"/>
      <c r="E28" s="544"/>
      <c r="F28" s="544"/>
      <c r="G28" s="544"/>
      <c r="H28" s="544"/>
      <c r="I28" s="544"/>
      <c r="J28" s="544"/>
      <c r="K28" s="544"/>
      <c r="L28" s="544"/>
      <c r="M28" s="544"/>
      <c r="N28" s="544"/>
      <c r="O28" s="83"/>
    </row>
    <row r="29" spans="2:17" ht="30.75" customHeight="1" x14ac:dyDescent="0.15">
      <c r="B29" s="544"/>
      <c r="C29" s="1445" t="s">
        <v>197</v>
      </c>
      <c r="D29" s="1445"/>
      <c r="E29" s="1445"/>
      <c r="F29" s="1445"/>
      <c r="G29" s="1445"/>
      <c r="H29" s="1445"/>
      <c r="I29" s="1445"/>
      <c r="J29" s="1445"/>
      <c r="K29" s="1445"/>
      <c r="L29" s="1445"/>
      <c r="M29" s="1445"/>
      <c r="N29" s="1445"/>
      <c r="O29" s="1445"/>
    </row>
    <row r="30" spans="2:17" ht="17.25" customHeight="1" x14ac:dyDescent="0.15">
      <c r="B30" s="544"/>
      <c r="C30" s="1446" t="s">
        <v>198</v>
      </c>
      <c r="D30" s="1446"/>
      <c r="E30" s="1446"/>
      <c r="F30" s="1446"/>
      <c r="G30" s="1446"/>
      <c r="H30" s="1446"/>
      <c r="I30" s="1446"/>
      <c r="J30" s="1446"/>
      <c r="K30" s="1446"/>
      <c r="L30" s="1446"/>
      <c r="M30" s="1446"/>
      <c r="N30" s="1446"/>
      <c r="O30" s="1446"/>
    </row>
    <row r="31" spans="2:17" ht="17.25" customHeight="1" x14ac:dyDescent="0.15">
      <c r="B31" s="544"/>
      <c r="C31" s="544"/>
      <c r="D31" s="544" t="s">
        <v>199</v>
      </c>
      <c r="E31" s="544"/>
      <c r="F31" s="544"/>
      <c r="G31" s="544"/>
      <c r="H31" s="544"/>
      <c r="I31" s="544"/>
      <c r="J31" s="544"/>
      <c r="K31" s="544"/>
      <c r="L31" s="544"/>
      <c r="M31" s="544"/>
      <c r="N31" s="544"/>
      <c r="O31" s="83"/>
    </row>
    <row r="32" spans="2:17" ht="17.25" customHeight="1" x14ac:dyDescent="0.15">
      <c r="B32" s="544"/>
      <c r="C32" s="544"/>
      <c r="D32" s="544" t="s">
        <v>200</v>
      </c>
      <c r="E32" s="544"/>
      <c r="F32" s="544"/>
      <c r="G32" s="544"/>
      <c r="H32" s="544"/>
      <c r="I32" s="544"/>
      <c r="J32" s="544"/>
      <c r="K32" s="544"/>
      <c r="L32" s="544"/>
      <c r="M32" s="544"/>
      <c r="N32" s="544"/>
      <c r="O32" s="83"/>
    </row>
    <row r="33" spans="2:15" ht="17.25" customHeight="1" x14ac:dyDescent="0.15">
      <c r="B33" s="544"/>
      <c r="C33" s="544"/>
      <c r="D33" s="544" t="s">
        <v>201</v>
      </c>
      <c r="E33" s="544"/>
      <c r="F33" s="544"/>
      <c r="G33" s="544"/>
      <c r="H33" s="544"/>
      <c r="I33" s="544"/>
      <c r="J33" s="544"/>
      <c r="K33" s="544"/>
      <c r="L33" s="544"/>
      <c r="M33" s="544"/>
      <c r="N33" s="544"/>
      <c r="O33" s="83"/>
    </row>
    <row r="34" spans="2:15" ht="17.25" customHeight="1" x14ac:dyDescent="0.15">
      <c r="B34" s="544"/>
      <c r="C34" s="544"/>
      <c r="D34" s="544" t="s">
        <v>202</v>
      </c>
      <c r="E34" s="544"/>
      <c r="F34" s="544"/>
      <c r="G34" s="544"/>
      <c r="H34" s="544"/>
      <c r="I34" s="544"/>
      <c r="J34" s="544"/>
      <c r="K34" s="544"/>
      <c r="L34" s="544"/>
      <c r="M34" s="544"/>
      <c r="N34" s="544"/>
      <c r="O34" s="83"/>
    </row>
    <row r="35" spans="2:15" ht="17.25" customHeight="1" x14ac:dyDescent="0.15">
      <c r="B35" s="544"/>
      <c r="C35" s="544"/>
      <c r="D35" s="544" t="s">
        <v>203</v>
      </c>
      <c r="E35" s="544"/>
      <c r="F35" s="544"/>
      <c r="G35" s="544"/>
      <c r="H35" s="544"/>
      <c r="I35" s="544"/>
      <c r="J35" s="544"/>
      <c r="K35" s="544"/>
      <c r="L35" s="544"/>
      <c r="M35" s="544"/>
      <c r="N35" s="544"/>
      <c r="O35" s="83"/>
    </row>
    <row r="36" spans="2:15" ht="17.25" customHeight="1" x14ac:dyDescent="0.15">
      <c r="B36" s="544"/>
      <c r="C36" s="544"/>
      <c r="D36" s="544"/>
      <c r="E36" s="544"/>
      <c r="F36" s="544"/>
      <c r="G36" s="544"/>
      <c r="H36" s="544"/>
      <c r="I36" s="544"/>
      <c r="J36" s="544"/>
      <c r="K36" s="544"/>
      <c r="L36" s="544"/>
      <c r="M36" s="544"/>
      <c r="N36" s="544"/>
      <c r="O36" s="83"/>
    </row>
    <row r="37" spans="2:15" ht="14.25" x14ac:dyDescent="0.15">
      <c r="B37" s="544"/>
      <c r="C37" s="544"/>
      <c r="D37" s="544"/>
      <c r="E37" s="544"/>
      <c r="F37" s="544"/>
      <c r="G37" s="544"/>
      <c r="H37" s="544"/>
      <c r="I37" s="544"/>
      <c r="J37" s="544"/>
      <c r="K37" s="544"/>
      <c r="L37" s="544"/>
      <c r="M37" s="544"/>
      <c r="N37" s="544"/>
      <c r="O37" s="386" t="s">
        <v>656</v>
      </c>
    </row>
    <row r="38" spans="2:15" ht="16.5" customHeight="1" x14ac:dyDescent="0.15">
      <c r="B38" s="45" t="s">
        <v>255</v>
      </c>
    </row>
    <row r="39" spans="2:15" ht="16.5" customHeight="1" x14ac:dyDescent="0.15"/>
    <row r="40" spans="2:15" ht="21" x14ac:dyDescent="0.15">
      <c r="B40" s="1437" t="s">
        <v>192</v>
      </c>
      <c r="C40" s="1437"/>
      <c r="D40" s="1437"/>
      <c r="E40" s="1437"/>
      <c r="F40" s="1437"/>
      <c r="G40" s="1437"/>
      <c r="H40" s="1437"/>
      <c r="I40" s="1437"/>
      <c r="J40" s="1437"/>
      <c r="K40" s="1437"/>
      <c r="L40" s="1437"/>
      <c r="M40" s="1437"/>
      <c r="N40" s="1437"/>
      <c r="O40" s="1437"/>
    </row>
    <row r="42" spans="2:15" ht="16.5" customHeight="1" x14ac:dyDescent="0.15">
      <c r="B42" s="1" t="s">
        <v>647</v>
      </c>
    </row>
    <row r="43" spans="2:15" ht="16.5" customHeight="1" x14ac:dyDescent="0.15">
      <c r="B43" s="1"/>
    </row>
    <row r="44" spans="2:15" ht="16.5" customHeight="1" x14ac:dyDescent="0.15">
      <c r="B44" s="1" t="s">
        <v>646</v>
      </c>
    </row>
    <row r="45" spans="2:15" ht="16.5" customHeight="1" x14ac:dyDescent="0.15"/>
    <row r="46" spans="2:15" ht="16.5" customHeight="1" x14ac:dyDescent="0.15"/>
    <row r="47" spans="2:15" ht="16.5" customHeight="1" x14ac:dyDescent="0.15"/>
    <row r="48" spans="2:15" ht="94.5" customHeight="1" x14ac:dyDescent="0.15">
      <c r="B48" s="1447" t="str">
        <f>B12</f>
        <v>　水素を活用したスマートエネルギーエリア形成推進事業（業務・産業部門）（令和３年度以降の申請）助成金交付要綱（令和３年５月18日付３都環公地温第389号。以下「交付要綱」という。）第８条の規定に基づく助成金の交付の申請を行うに当たり、当該申請により助成金等の交付を受けようとする者（法人その他の団体にあっては、代表者、役員又は使用人その他の従業員若しくは構成員を含む。）が交付要綱第３条に規定する助成対象事業者に該当し、将来にわたっても該当するよう法令等を遵守することをここに誓約いたします。</v>
      </c>
      <c r="C48" s="1447"/>
      <c r="D48" s="1447"/>
      <c r="E48" s="1447"/>
      <c r="F48" s="1447"/>
      <c r="G48" s="1447"/>
      <c r="H48" s="1447"/>
      <c r="I48" s="1447"/>
      <c r="J48" s="1447"/>
      <c r="K48" s="1447"/>
      <c r="L48" s="1447"/>
      <c r="M48" s="1447"/>
      <c r="N48" s="1447"/>
      <c r="O48" s="1447"/>
    </row>
    <row r="49" spans="2:17" ht="58.5" customHeight="1" x14ac:dyDescent="0.15">
      <c r="B49" s="1447" t="s">
        <v>246</v>
      </c>
      <c r="C49" s="1447"/>
      <c r="D49" s="1447"/>
      <c r="E49" s="1447"/>
      <c r="F49" s="1447"/>
      <c r="G49" s="1447"/>
      <c r="H49" s="1447"/>
      <c r="I49" s="1447"/>
      <c r="J49" s="1447"/>
      <c r="K49" s="1447"/>
      <c r="L49" s="1447"/>
      <c r="M49" s="1447"/>
      <c r="N49" s="1447"/>
      <c r="O49" s="1447"/>
    </row>
    <row r="50" spans="2:17" ht="39" customHeight="1" x14ac:dyDescent="0.15">
      <c r="B50" s="1447" t="s">
        <v>193</v>
      </c>
      <c r="C50" s="1447"/>
      <c r="D50" s="1447"/>
      <c r="E50" s="1447"/>
      <c r="F50" s="1447"/>
      <c r="G50" s="1447"/>
      <c r="H50" s="1447"/>
      <c r="I50" s="1447"/>
      <c r="J50" s="1447"/>
      <c r="K50" s="1447"/>
      <c r="L50" s="1447"/>
      <c r="M50" s="1447"/>
      <c r="N50" s="1447"/>
      <c r="O50" s="1447"/>
    </row>
    <row r="51" spans="2:17" ht="16.5" customHeight="1" x14ac:dyDescent="0.15"/>
    <row r="52" spans="2:17" ht="16.5" customHeight="1" x14ac:dyDescent="0.15">
      <c r="B52" s="1"/>
      <c r="C52" s="754"/>
      <c r="D52" s="754"/>
      <c r="E52" s="218">
        <v>2021</v>
      </c>
      <c r="F52" s="1" t="s">
        <v>139</v>
      </c>
      <c r="G52" s="218">
        <v>7</v>
      </c>
      <c r="H52" s="1" t="s">
        <v>194</v>
      </c>
      <c r="I52" s="218">
        <v>20</v>
      </c>
      <c r="J52" s="1" t="s">
        <v>195</v>
      </c>
      <c r="K52" s="1"/>
      <c r="L52" s="1"/>
      <c r="M52" s="1"/>
      <c r="N52" s="1"/>
      <c r="Q52" s="45" t="s">
        <v>651</v>
      </c>
    </row>
    <row r="53" spans="2:17" ht="15.75" customHeight="1" x14ac:dyDescent="0.15">
      <c r="B53" s="1"/>
      <c r="C53" s="1"/>
      <c r="D53" s="1"/>
      <c r="E53" s="1"/>
      <c r="F53" s="1"/>
      <c r="G53" s="1"/>
      <c r="H53" s="1"/>
      <c r="I53" s="1"/>
      <c r="J53" s="1"/>
      <c r="K53" s="1"/>
      <c r="L53" s="1"/>
      <c r="M53" s="1"/>
      <c r="N53" s="1"/>
    </row>
    <row r="54" spans="2:17" ht="15.75" customHeight="1" x14ac:dyDescent="0.15">
      <c r="B54" s="1"/>
      <c r="C54" s="1"/>
      <c r="D54" s="1"/>
      <c r="E54" s="1"/>
      <c r="F54" s="1"/>
      <c r="G54" s="1"/>
      <c r="H54" s="1"/>
      <c r="I54" s="1"/>
      <c r="J54" s="1"/>
      <c r="K54" s="1"/>
      <c r="L54" s="1"/>
      <c r="M54" s="1"/>
      <c r="N54" s="1"/>
    </row>
    <row r="55" spans="2:17" ht="17.25" customHeight="1" x14ac:dyDescent="0.15">
      <c r="B55" s="1"/>
      <c r="C55" s="1" t="s">
        <v>74</v>
      </c>
      <c r="D55" s="1"/>
      <c r="E55" s="1"/>
      <c r="F55" s="1"/>
      <c r="G55" s="1"/>
      <c r="H55" s="1"/>
      <c r="I55" s="1"/>
      <c r="J55" s="1"/>
      <c r="K55" s="1"/>
      <c r="L55" s="1"/>
      <c r="M55" s="1"/>
      <c r="N55" s="1"/>
    </row>
    <row r="56" spans="2:17" ht="32.25" customHeight="1" x14ac:dyDescent="0.15">
      <c r="B56" s="1"/>
      <c r="C56" s="1"/>
      <c r="D56" s="1448" t="str">
        <f>IF(基本!F13="","",基本!F13)</f>
        <v/>
      </c>
      <c r="E56" s="1448"/>
      <c r="F56" s="1448"/>
      <c r="G56" s="1448"/>
      <c r="H56" s="1448"/>
      <c r="I56" s="1448"/>
      <c r="J56" s="1448"/>
      <c r="K56" s="1448"/>
      <c r="L56" s="1448"/>
      <c r="M56" s="1448"/>
      <c r="N56" s="1448"/>
      <c r="O56" s="1448"/>
      <c r="Q56" s="45" t="s">
        <v>157</v>
      </c>
    </row>
    <row r="57" spans="2:17" ht="17.25" customHeight="1" x14ac:dyDescent="0.15">
      <c r="B57" s="1"/>
      <c r="C57" s="1" t="s">
        <v>71</v>
      </c>
      <c r="D57" s="219"/>
      <c r="E57" s="219"/>
      <c r="F57" s="219"/>
      <c r="G57" s="219"/>
      <c r="H57" s="219"/>
      <c r="I57" s="219"/>
      <c r="J57" s="219"/>
      <c r="K57" s="219"/>
      <c r="L57" s="219"/>
      <c r="M57" s="219"/>
      <c r="N57" s="219"/>
      <c r="O57" s="219"/>
    </row>
    <row r="58" spans="2:17" ht="29.25" customHeight="1" x14ac:dyDescent="0.15">
      <c r="B58" s="1"/>
      <c r="C58" s="1"/>
      <c r="D58" s="1449" t="str">
        <f>IF(基本!F10="","",基本!F10)</f>
        <v/>
      </c>
      <c r="E58" s="1449"/>
      <c r="F58" s="1449"/>
      <c r="G58" s="1449"/>
      <c r="H58" s="1449"/>
      <c r="I58" s="1449"/>
      <c r="J58" s="1449"/>
      <c r="K58" s="1449"/>
      <c r="L58" s="1449"/>
      <c r="M58" s="1449"/>
      <c r="N58" s="1449"/>
      <c r="O58" s="219"/>
      <c r="Q58" s="45" t="s">
        <v>157</v>
      </c>
    </row>
    <row r="59" spans="2:17" ht="17.25" customHeight="1" x14ac:dyDescent="0.15">
      <c r="B59" s="1"/>
      <c r="C59" s="1"/>
      <c r="D59" s="1"/>
      <c r="E59" s="1"/>
      <c r="F59" s="1"/>
      <c r="G59" s="1"/>
      <c r="H59" s="1"/>
      <c r="I59" s="1"/>
      <c r="J59" s="1"/>
      <c r="K59" s="1"/>
      <c r="L59" s="1"/>
      <c r="M59" s="1"/>
      <c r="N59" s="1"/>
    </row>
    <row r="60" spans="2:17" ht="17.25" customHeight="1" x14ac:dyDescent="0.15">
      <c r="B60" s="1"/>
      <c r="C60" s="1" t="s">
        <v>6</v>
      </c>
      <c r="D60" s="1"/>
      <c r="E60" s="1"/>
      <c r="F60" s="1"/>
      <c r="G60" s="1"/>
      <c r="H60" s="1"/>
      <c r="I60" s="1"/>
      <c r="J60" s="1"/>
      <c r="K60" s="1"/>
      <c r="L60" s="1"/>
      <c r="M60" s="1"/>
      <c r="N60" s="1"/>
    </row>
    <row r="61" spans="2:17" ht="29.25" customHeight="1" x14ac:dyDescent="0.15">
      <c r="B61" s="1"/>
      <c r="C61" s="1"/>
      <c r="D61" s="1450" t="str">
        <f>IF(基本!G11="","",基本!G11)</f>
        <v/>
      </c>
      <c r="E61" s="1450"/>
      <c r="F61" s="1450"/>
      <c r="G61" s="1450"/>
      <c r="H61" s="1450"/>
      <c r="I61" s="1"/>
      <c r="J61" s="1451" t="str">
        <f>IF(基本!K11="","",基本!K11)</f>
        <v/>
      </c>
      <c r="K61" s="1451"/>
      <c r="L61" s="1451"/>
      <c r="M61" s="1451"/>
      <c r="N61" s="1"/>
      <c r="Q61" s="45" t="s">
        <v>157</v>
      </c>
    </row>
    <row r="62" spans="2:17" ht="16.5" customHeight="1" x14ac:dyDescent="0.15">
      <c r="B62" s="1"/>
      <c r="C62" s="1"/>
      <c r="D62" s="1"/>
      <c r="E62" s="1"/>
      <c r="F62" s="1"/>
      <c r="G62" s="1"/>
      <c r="H62" s="1"/>
      <c r="I62" s="1"/>
      <c r="J62" s="1"/>
      <c r="K62" s="1"/>
      <c r="L62" s="1"/>
      <c r="M62" s="1"/>
      <c r="N62" s="1"/>
    </row>
    <row r="63" spans="2:17" ht="16.5" customHeight="1" x14ac:dyDescent="0.15">
      <c r="B63" s="1"/>
      <c r="C63" s="1"/>
      <c r="D63" s="1"/>
      <c r="E63" s="1"/>
      <c r="F63" s="1"/>
      <c r="G63" s="1"/>
      <c r="H63" s="1"/>
      <c r="I63" s="1"/>
      <c r="J63" s="1"/>
      <c r="K63" s="1"/>
      <c r="L63" s="1"/>
      <c r="M63" s="1"/>
      <c r="N63" s="1"/>
    </row>
    <row r="64" spans="2:17" ht="16.5" customHeight="1" x14ac:dyDescent="0.15">
      <c r="B64" s="1"/>
      <c r="C64" s="1"/>
      <c r="D64" s="1"/>
      <c r="E64" s="1"/>
      <c r="F64" s="1"/>
      <c r="G64" s="1"/>
      <c r="H64" s="1"/>
      <c r="I64" s="1"/>
      <c r="J64" s="1"/>
      <c r="K64" s="1"/>
      <c r="L64" s="1"/>
      <c r="M64" s="1"/>
      <c r="N64" s="1"/>
    </row>
    <row r="65" spans="2:15" ht="30.75" customHeight="1" x14ac:dyDescent="0.15">
      <c r="B65" s="1"/>
      <c r="C65" s="1452" t="s">
        <v>197</v>
      </c>
      <c r="D65" s="1452"/>
      <c r="E65" s="1452"/>
      <c r="F65" s="1452"/>
      <c r="G65" s="1452"/>
      <c r="H65" s="1452"/>
      <c r="I65" s="1452"/>
      <c r="J65" s="1452"/>
      <c r="K65" s="1452"/>
      <c r="L65" s="1452"/>
      <c r="M65" s="1452"/>
      <c r="N65" s="1452"/>
      <c r="O65" s="1452"/>
    </row>
    <row r="66" spans="2:15" ht="16.5" customHeight="1" x14ac:dyDescent="0.15">
      <c r="B66" s="1"/>
      <c r="C66" s="1453" t="s">
        <v>198</v>
      </c>
      <c r="D66" s="1453"/>
      <c r="E66" s="1453"/>
      <c r="F66" s="1453"/>
      <c r="G66" s="1453"/>
      <c r="H66" s="1453"/>
      <c r="I66" s="1453"/>
      <c r="J66" s="1453"/>
      <c r="K66" s="1453"/>
      <c r="L66" s="1453"/>
      <c r="M66" s="1453"/>
      <c r="N66" s="1453"/>
      <c r="O66" s="1453"/>
    </row>
    <row r="67" spans="2:15" ht="16.5" customHeight="1" x14ac:dyDescent="0.15">
      <c r="B67" s="1"/>
      <c r="C67" s="1"/>
      <c r="D67" s="1" t="s">
        <v>199</v>
      </c>
      <c r="E67" s="1"/>
      <c r="F67" s="1"/>
      <c r="G67" s="1"/>
      <c r="H67" s="1"/>
      <c r="I67" s="1"/>
      <c r="J67" s="1"/>
      <c r="K67" s="1"/>
      <c r="L67" s="1"/>
      <c r="M67" s="1"/>
      <c r="N67" s="1"/>
    </row>
    <row r="68" spans="2:15" ht="16.5" customHeight="1" x14ac:dyDescent="0.15">
      <c r="B68" s="1"/>
      <c r="C68" s="1"/>
      <c r="D68" s="1" t="s">
        <v>200</v>
      </c>
      <c r="E68" s="1"/>
      <c r="F68" s="1"/>
      <c r="G68" s="1"/>
      <c r="H68" s="1"/>
      <c r="I68" s="1"/>
      <c r="J68" s="1"/>
      <c r="K68" s="1"/>
      <c r="L68" s="1"/>
      <c r="M68" s="1"/>
      <c r="N68" s="1"/>
    </row>
    <row r="69" spans="2:15" ht="16.5" customHeight="1" x14ac:dyDescent="0.15">
      <c r="B69" s="1"/>
      <c r="C69" s="1"/>
      <c r="D69" s="1" t="s">
        <v>201</v>
      </c>
      <c r="E69" s="1"/>
      <c r="F69" s="1"/>
      <c r="G69" s="1"/>
      <c r="H69" s="1"/>
      <c r="I69" s="1"/>
      <c r="J69" s="1"/>
      <c r="K69" s="1"/>
      <c r="L69" s="1"/>
      <c r="M69" s="1"/>
      <c r="N69" s="1"/>
    </row>
    <row r="70" spans="2:15" ht="16.5" customHeight="1" x14ac:dyDescent="0.15">
      <c r="B70" s="1"/>
      <c r="C70" s="1"/>
      <c r="D70" s="1" t="s">
        <v>202</v>
      </c>
      <c r="E70" s="1"/>
      <c r="F70" s="1"/>
      <c r="G70" s="1"/>
      <c r="H70" s="1"/>
      <c r="I70" s="1"/>
      <c r="J70" s="1"/>
      <c r="K70" s="1"/>
      <c r="L70" s="1"/>
      <c r="M70" s="1"/>
      <c r="N70" s="1"/>
    </row>
    <row r="71" spans="2:15" ht="16.5" customHeight="1" x14ac:dyDescent="0.15">
      <c r="B71" s="1"/>
      <c r="C71" s="1"/>
      <c r="D71" s="1" t="s">
        <v>203</v>
      </c>
      <c r="E71" s="1"/>
      <c r="F71" s="1"/>
      <c r="G71" s="1"/>
      <c r="H71" s="1"/>
      <c r="I71" s="1"/>
      <c r="J71" s="1"/>
      <c r="K71" s="1"/>
      <c r="L71" s="1"/>
      <c r="M71" s="1"/>
      <c r="N71" s="1"/>
    </row>
    <row r="72" spans="2:15" ht="16.5" customHeight="1" x14ac:dyDescent="0.15">
      <c r="B72" s="1"/>
      <c r="C72" s="1"/>
      <c r="D72" s="1"/>
      <c r="E72" s="1"/>
      <c r="F72" s="1"/>
      <c r="G72" s="1"/>
      <c r="H72" s="1"/>
      <c r="I72" s="1"/>
      <c r="J72" s="1"/>
      <c r="K72" s="1"/>
      <c r="L72" s="1"/>
      <c r="M72" s="1"/>
      <c r="N72" s="1"/>
    </row>
    <row r="73" spans="2:15" ht="16.5" customHeight="1" x14ac:dyDescent="0.15">
      <c r="B73" s="1"/>
      <c r="C73" s="1"/>
      <c r="D73" s="1"/>
      <c r="E73" s="1"/>
      <c r="F73" s="1"/>
      <c r="G73" s="1"/>
      <c r="H73" s="1"/>
      <c r="I73" s="1"/>
      <c r="J73" s="1"/>
      <c r="K73" s="1"/>
      <c r="L73" s="1"/>
      <c r="M73" s="1"/>
      <c r="N73" s="1"/>
      <c r="O73" s="90" t="s">
        <v>656</v>
      </c>
    </row>
    <row r="74" spans="2:15" ht="16.5" customHeight="1" x14ac:dyDescent="0.15">
      <c r="B74" s="45" t="s">
        <v>255</v>
      </c>
    </row>
    <row r="75" spans="2:15" ht="16.5" customHeight="1" x14ac:dyDescent="0.15"/>
    <row r="76" spans="2:15" ht="21" x14ac:dyDescent="0.15">
      <c r="B76" s="1437" t="s">
        <v>192</v>
      </c>
      <c r="C76" s="1437"/>
      <c r="D76" s="1437"/>
      <c r="E76" s="1437"/>
      <c r="F76" s="1437"/>
      <c r="G76" s="1437"/>
      <c r="H76" s="1437"/>
      <c r="I76" s="1437"/>
      <c r="J76" s="1437"/>
      <c r="K76" s="1437"/>
      <c r="L76" s="1437"/>
      <c r="M76" s="1437"/>
      <c r="N76" s="1437"/>
      <c r="O76" s="1437"/>
    </row>
    <row r="77" spans="2:15" ht="16.5" customHeight="1" x14ac:dyDescent="0.15"/>
    <row r="78" spans="2:15" ht="16.5" customHeight="1" x14ac:dyDescent="0.15">
      <c r="B78" s="1" t="s">
        <v>647</v>
      </c>
    </row>
    <row r="79" spans="2:15" ht="16.5" customHeight="1" x14ac:dyDescent="0.15">
      <c r="B79" s="1"/>
    </row>
    <row r="80" spans="2:15" ht="16.5" customHeight="1" x14ac:dyDescent="0.15">
      <c r="B80" s="1" t="s">
        <v>646</v>
      </c>
    </row>
    <row r="81" spans="2:17" ht="16.5" customHeight="1" x14ac:dyDescent="0.15"/>
    <row r="82" spans="2:17" ht="16.5" customHeight="1" x14ac:dyDescent="0.15"/>
    <row r="83" spans="2:17" ht="16.5" customHeight="1" x14ac:dyDescent="0.15"/>
    <row r="84" spans="2:17" ht="95.25" customHeight="1" x14ac:dyDescent="0.15">
      <c r="B84" s="1447" t="str">
        <f>B12</f>
        <v>　水素を活用したスマートエネルギーエリア形成推進事業（業務・産業部門）（令和３年度以降の申請）助成金交付要綱（令和３年５月18日付３都環公地温第389号。以下「交付要綱」という。）第８条の規定に基づく助成金の交付の申請を行うに当たり、当該申請により助成金等の交付を受けようとする者（法人その他の団体にあっては、代表者、役員又は使用人その他の従業員若しくは構成員を含む。）が交付要綱第３条に規定する助成対象事業者に該当し、将来にわたっても該当するよう法令等を遵守することをここに誓約いたします。</v>
      </c>
      <c r="C84" s="1447"/>
      <c r="D84" s="1447"/>
      <c r="E84" s="1447"/>
      <c r="F84" s="1447"/>
      <c r="G84" s="1447"/>
      <c r="H84" s="1447"/>
      <c r="I84" s="1447"/>
      <c r="J84" s="1447"/>
      <c r="K84" s="1447"/>
      <c r="L84" s="1447"/>
      <c r="M84" s="1447"/>
      <c r="N84" s="1447"/>
      <c r="O84" s="1447"/>
    </row>
    <row r="85" spans="2:17" ht="54.75" customHeight="1" x14ac:dyDescent="0.15">
      <c r="B85" s="1447" t="s">
        <v>246</v>
      </c>
      <c r="C85" s="1447"/>
      <c r="D85" s="1447"/>
      <c r="E85" s="1447"/>
      <c r="F85" s="1447"/>
      <c r="G85" s="1447"/>
      <c r="H85" s="1447"/>
      <c r="I85" s="1447"/>
      <c r="J85" s="1447"/>
      <c r="K85" s="1447"/>
      <c r="L85" s="1447"/>
      <c r="M85" s="1447"/>
      <c r="N85" s="1447"/>
      <c r="O85" s="1447"/>
    </row>
    <row r="86" spans="2:17" ht="33.75" customHeight="1" x14ac:dyDescent="0.15">
      <c r="B86" s="1447" t="s">
        <v>193</v>
      </c>
      <c r="C86" s="1447"/>
      <c r="D86" s="1447"/>
      <c r="E86" s="1447"/>
      <c r="F86" s="1447"/>
      <c r="G86" s="1447"/>
      <c r="H86" s="1447"/>
      <c r="I86" s="1447"/>
      <c r="J86" s="1447"/>
      <c r="K86" s="1447"/>
      <c r="L86" s="1447"/>
      <c r="M86" s="1447"/>
      <c r="N86" s="1447"/>
      <c r="O86" s="1447"/>
    </row>
    <row r="87" spans="2:17" ht="16.5" customHeight="1" x14ac:dyDescent="0.15"/>
    <row r="88" spans="2:17" ht="16.5" customHeight="1" x14ac:dyDescent="0.15">
      <c r="B88" s="1"/>
      <c r="C88" s="754"/>
      <c r="D88" s="754"/>
      <c r="E88" s="218"/>
      <c r="F88" s="1" t="s">
        <v>139</v>
      </c>
      <c r="G88" s="218"/>
      <c r="H88" s="1" t="s">
        <v>194</v>
      </c>
      <c r="I88" s="218"/>
      <c r="J88" s="1" t="s">
        <v>195</v>
      </c>
      <c r="K88" s="1"/>
      <c r="L88" s="1"/>
      <c r="M88" s="1"/>
      <c r="N88" s="1"/>
      <c r="Q88" s="45" t="s">
        <v>651</v>
      </c>
    </row>
    <row r="89" spans="2:17" ht="15.75" customHeight="1" x14ac:dyDescent="0.15">
      <c r="B89" s="1"/>
      <c r="C89" s="1"/>
      <c r="D89" s="1"/>
      <c r="E89" s="1"/>
      <c r="F89" s="1"/>
      <c r="G89" s="1"/>
      <c r="H89" s="1"/>
      <c r="I89" s="1"/>
      <c r="J89" s="1"/>
      <c r="K89" s="1"/>
      <c r="L89" s="1"/>
      <c r="M89" s="1"/>
      <c r="N89" s="1"/>
    </row>
    <row r="90" spans="2:17" ht="15.75" customHeight="1" x14ac:dyDescent="0.15">
      <c r="B90" s="1"/>
      <c r="C90" s="1"/>
      <c r="D90" s="1"/>
      <c r="E90" s="1"/>
      <c r="F90" s="1"/>
      <c r="G90" s="1"/>
      <c r="H90" s="1"/>
      <c r="I90" s="1"/>
      <c r="J90" s="1"/>
      <c r="K90" s="1"/>
      <c r="L90" s="1"/>
      <c r="M90" s="1"/>
      <c r="N90" s="1"/>
    </row>
    <row r="91" spans="2:17" ht="17.25" customHeight="1" x14ac:dyDescent="0.15">
      <c r="B91" s="1"/>
      <c r="C91" s="1" t="s">
        <v>74</v>
      </c>
      <c r="D91" s="1"/>
      <c r="E91" s="1"/>
      <c r="F91" s="1"/>
      <c r="G91" s="1"/>
      <c r="H91" s="1"/>
      <c r="I91" s="1"/>
      <c r="J91" s="1"/>
      <c r="K91" s="1"/>
      <c r="L91" s="1"/>
      <c r="M91" s="1"/>
      <c r="N91" s="1"/>
    </row>
    <row r="92" spans="2:17" ht="30" customHeight="1" x14ac:dyDescent="0.15">
      <c r="B92" s="1"/>
      <c r="C92" s="1"/>
      <c r="D92" s="1454" t="str">
        <f>IF(基本!F19="","",基本!F19)</f>
        <v/>
      </c>
      <c r="E92" s="1454"/>
      <c r="F92" s="1454"/>
      <c r="G92" s="1454"/>
      <c r="H92" s="1454"/>
      <c r="I92" s="1454"/>
      <c r="J92" s="1454"/>
      <c r="K92" s="1454"/>
      <c r="L92" s="1454"/>
      <c r="M92" s="1454"/>
      <c r="N92" s="1454"/>
      <c r="O92" s="1454"/>
      <c r="Q92" s="45" t="s">
        <v>157</v>
      </c>
    </row>
    <row r="93" spans="2:17" ht="17.25" customHeight="1" x14ac:dyDescent="0.15">
      <c r="B93" s="1"/>
      <c r="C93" s="1" t="s">
        <v>71</v>
      </c>
      <c r="D93" s="219"/>
      <c r="E93" s="219"/>
      <c r="F93" s="219"/>
      <c r="G93" s="219"/>
      <c r="H93" s="219"/>
      <c r="I93" s="219"/>
      <c r="J93" s="219"/>
      <c r="K93" s="219"/>
      <c r="L93" s="219"/>
      <c r="M93" s="219"/>
      <c r="N93" s="219"/>
      <c r="O93" s="219"/>
    </row>
    <row r="94" spans="2:17" ht="29.25" customHeight="1" x14ac:dyDescent="0.15">
      <c r="B94" s="1"/>
      <c r="C94" s="1"/>
      <c r="D94" s="1449" t="str">
        <f>IF(基本!F16="","",基本!F16)</f>
        <v/>
      </c>
      <c r="E94" s="1449"/>
      <c r="F94" s="1449"/>
      <c r="G94" s="1449"/>
      <c r="H94" s="1449"/>
      <c r="I94" s="1449"/>
      <c r="J94" s="1449"/>
      <c r="K94" s="1449"/>
      <c r="L94" s="1449"/>
      <c r="M94" s="1449"/>
      <c r="N94" s="1449"/>
      <c r="O94" s="219"/>
      <c r="Q94" s="45" t="s">
        <v>157</v>
      </c>
    </row>
    <row r="95" spans="2:17" ht="17.25" customHeight="1" x14ac:dyDescent="0.15">
      <c r="B95" s="1"/>
      <c r="C95" s="1"/>
      <c r="D95" s="1"/>
      <c r="E95" s="1"/>
      <c r="F95" s="1"/>
      <c r="G95" s="1"/>
      <c r="H95" s="1"/>
      <c r="I95" s="1"/>
      <c r="J95" s="1"/>
      <c r="K95" s="1"/>
      <c r="L95" s="1"/>
      <c r="M95" s="1"/>
      <c r="N95" s="1"/>
    </row>
    <row r="96" spans="2:17" ht="17.25" customHeight="1" x14ac:dyDescent="0.15">
      <c r="B96" s="1"/>
      <c r="C96" s="1" t="s">
        <v>6</v>
      </c>
      <c r="D96" s="1"/>
      <c r="E96" s="1"/>
      <c r="F96" s="1"/>
      <c r="G96" s="1"/>
      <c r="H96" s="1"/>
      <c r="I96" s="1"/>
      <c r="J96" s="1"/>
      <c r="K96" s="1"/>
      <c r="L96" s="1"/>
      <c r="M96" s="1"/>
      <c r="N96" s="1"/>
    </row>
    <row r="97" spans="2:17" ht="29.25" customHeight="1" x14ac:dyDescent="0.15">
      <c r="B97" s="1"/>
      <c r="C97" s="1"/>
      <c r="D97" s="1450" t="str">
        <f>IF(基本!G17="","",基本!G17)</f>
        <v/>
      </c>
      <c r="E97" s="1450"/>
      <c r="F97" s="1450"/>
      <c r="G97" s="1450"/>
      <c r="H97" s="1450"/>
      <c r="I97" s="1"/>
      <c r="J97" s="1451" t="str">
        <f>IF(基本!K17="","",基本!K17)</f>
        <v/>
      </c>
      <c r="K97" s="1451"/>
      <c r="L97" s="1451"/>
      <c r="M97" s="1451"/>
      <c r="N97" s="1"/>
      <c r="Q97" s="45" t="s">
        <v>157</v>
      </c>
    </row>
    <row r="98" spans="2:17" ht="11.25" customHeight="1" x14ac:dyDescent="0.15">
      <c r="B98" s="1"/>
      <c r="C98" s="1"/>
      <c r="D98" s="1"/>
      <c r="E98" s="1"/>
      <c r="F98" s="1"/>
      <c r="G98" s="1"/>
      <c r="H98" s="1"/>
      <c r="I98" s="1"/>
      <c r="J98" s="1"/>
      <c r="K98" s="1"/>
      <c r="L98" s="1"/>
      <c r="M98" s="1"/>
      <c r="N98" s="1"/>
    </row>
    <row r="99" spans="2:17" ht="16.5" customHeight="1" x14ac:dyDescent="0.15">
      <c r="B99" s="1"/>
      <c r="C99" s="1"/>
      <c r="D99" s="1"/>
      <c r="E99" s="1"/>
      <c r="F99" s="1"/>
      <c r="G99" s="1"/>
      <c r="H99" s="1"/>
      <c r="I99" s="1"/>
      <c r="J99" s="1"/>
      <c r="K99" s="1"/>
      <c r="L99" s="1"/>
      <c r="M99" s="1"/>
      <c r="N99" s="1"/>
    </row>
    <row r="100" spans="2:17" ht="16.5" customHeight="1" x14ac:dyDescent="0.15">
      <c r="B100" s="1"/>
      <c r="C100" s="1"/>
      <c r="D100" s="1"/>
      <c r="E100" s="1"/>
      <c r="F100" s="1"/>
      <c r="G100" s="1"/>
      <c r="H100" s="1"/>
      <c r="I100" s="1"/>
      <c r="J100" s="1"/>
      <c r="K100" s="1"/>
      <c r="L100" s="1"/>
      <c r="M100" s="1"/>
      <c r="N100" s="1"/>
    </row>
    <row r="101" spans="2:17" ht="36.75" customHeight="1" x14ac:dyDescent="0.15">
      <c r="B101" s="1"/>
      <c r="C101" s="1452" t="s">
        <v>197</v>
      </c>
      <c r="D101" s="1452"/>
      <c r="E101" s="1452"/>
      <c r="F101" s="1452"/>
      <c r="G101" s="1452"/>
      <c r="H101" s="1452"/>
      <c r="I101" s="1452"/>
      <c r="J101" s="1452"/>
      <c r="K101" s="1452"/>
      <c r="L101" s="1452"/>
      <c r="M101" s="1452"/>
      <c r="N101" s="1452"/>
      <c r="O101" s="1452"/>
    </row>
    <row r="102" spans="2:17" ht="16.5" customHeight="1" x14ac:dyDescent="0.15">
      <c r="B102" s="1"/>
      <c r="C102" s="1453" t="s">
        <v>198</v>
      </c>
      <c r="D102" s="1453"/>
      <c r="E102" s="1453"/>
      <c r="F102" s="1453"/>
      <c r="G102" s="1453"/>
      <c r="H102" s="1453"/>
      <c r="I102" s="1453"/>
      <c r="J102" s="1453"/>
      <c r="K102" s="1453"/>
      <c r="L102" s="1453"/>
      <c r="M102" s="1453"/>
      <c r="N102" s="1453"/>
      <c r="O102" s="1453"/>
    </row>
    <row r="103" spans="2:17" ht="16.5" customHeight="1" x14ac:dyDescent="0.15">
      <c r="B103" s="1"/>
      <c r="C103" s="1"/>
      <c r="D103" s="1" t="s">
        <v>199</v>
      </c>
      <c r="E103" s="1"/>
      <c r="F103" s="1"/>
      <c r="G103" s="1"/>
      <c r="H103" s="1"/>
      <c r="I103" s="1"/>
      <c r="J103" s="1"/>
      <c r="K103" s="1"/>
      <c r="L103" s="1"/>
      <c r="M103" s="1"/>
      <c r="N103" s="1"/>
    </row>
    <row r="104" spans="2:17" ht="16.5" customHeight="1" x14ac:dyDescent="0.15">
      <c r="B104" s="1"/>
      <c r="C104" s="1"/>
      <c r="D104" s="1" t="s">
        <v>200</v>
      </c>
      <c r="E104" s="1"/>
      <c r="F104" s="1"/>
      <c r="G104" s="1"/>
      <c r="H104" s="1"/>
      <c r="I104" s="1"/>
      <c r="J104" s="1"/>
      <c r="K104" s="1"/>
      <c r="L104" s="1"/>
      <c r="M104" s="1"/>
      <c r="N104" s="1"/>
    </row>
    <row r="105" spans="2:17" ht="16.5" customHeight="1" x14ac:dyDescent="0.15">
      <c r="B105" s="1"/>
      <c r="C105" s="1"/>
      <c r="D105" s="1" t="s">
        <v>201</v>
      </c>
      <c r="E105" s="1"/>
      <c r="F105" s="1"/>
      <c r="G105" s="1"/>
      <c r="H105" s="1"/>
      <c r="I105" s="1"/>
      <c r="J105" s="1"/>
      <c r="K105" s="1"/>
      <c r="L105" s="1"/>
      <c r="M105" s="1"/>
      <c r="N105" s="1"/>
    </row>
    <row r="106" spans="2:17" ht="16.5" customHeight="1" x14ac:dyDescent="0.15">
      <c r="B106" s="1"/>
      <c r="C106" s="1"/>
      <c r="D106" s="1" t="s">
        <v>202</v>
      </c>
      <c r="E106" s="1"/>
      <c r="F106" s="1"/>
      <c r="G106" s="1"/>
      <c r="H106" s="1"/>
      <c r="I106" s="1"/>
      <c r="J106" s="1"/>
      <c r="K106" s="1"/>
      <c r="L106" s="1"/>
      <c r="M106" s="1"/>
      <c r="N106" s="1"/>
    </row>
    <row r="107" spans="2:17" ht="16.5" customHeight="1" x14ac:dyDescent="0.15">
      <c r="B107" s="1"/>
      <c r="C107" s="1"/>
      <c r="D107" s="1" t="s">
        <v>203</v>
      </c>
      <c r="E107" s="1"/>
      <c r="F107" s="1"/>
      <c r="G107" s="1"/>
      <c r="H107" s="1"/>
      <c r="I107" s="1"/>
      <c r="J107" s="1"/>
      <c r="K107" s="1"/>
      <c r="L107" s="1"/>
      <c r="M107" s="1"/>
      <c r="N107" s="1"/>
    </row>
    <row r="108" spans="2:17" ht="15.75" customHeight="1" x14ac:dyDescent="0.15">
      <c r="B108" s="1"/>
      <c r="C108" s="1"/>
      <c r="D108" s="1"/>
      <c r="E108" s="1"/>
      <c r="F108" s="1"/>
      <c r="G108" s="1"/>
      <c r="H108" s="1"/>
      <c r="I108" s="1"/>
      <c r="J108" s="1"/>
      <c r="K108" s="1"/>
      <c r="L108" s="1"/>
      <c r="M108" s="1"/>
      <c r="N108" s="1"/>
    </row>
    <row r="109" spans="2:17" ht="16.5" customHeight="1" x14ac:dyDescent="0.15">
      <c r="B109" s="1"/>
      <c r="C109" s="1"/>
      <c r="D109" s="1"/>
      <c r="E109" s="1"/>
      <c r="F109" s="1"/>
      <c r="G109" s="1"/>
      <c r="H109" s="1"/>
      <c r="I109" s="1"/>
      <c r="J109" s="1"/>
      <c r="K109" s="1"/>
      <c r="L109" s="1"/>
      <c r="M109" s="1"/>
      <c r="N109" s="1"/>
      <c r="O109" s="90" t="s">
        <v>656</v>
      </c>
    </row>
  </sheetData>
  <sheetProtection password="A4DE" sheet="1" objects="1" scenarios="1"/>
  <mergeCells count="33">
    <mergeCell ref="C101:O101"/>
    <mergeCell ref="C102:O102"/>
    <mergeCell ref="B85:O85"/>
    <mergeCell ref="B86:O86"/>
    <mergeCell ref="C88:D88"/>
    <mergeCell ref="D92:O92"/>
    <mergeCell ref="D94:N94"/>
    <mergeCell ref="D97:H97"/>
    <mergeCell ref="J97:M97"/>
    <mergeCell ref="B84:O84"/>
    <mergeCell ref="B48:O48"/>
    <mergeCell ref="B49:O49"/>
    <mergeCell ref="B50:O50"/>
    <mergeCell ref="C52:D52"/>
    <mergeCell ref="D56:O56"/>
    <mergeCell ref="D58:N58"/>
    <mergeCell ref="D61:H61"/>
    <mergeCell ref="J61:M61"/>
    <mergeCell ref="C65:O65"/>
    <mergeCell ref="C66:O66"/>
    <mergeCell ref="B76:O76"/>
    <mergeCell ref="B40:O40"/>
    <mergeCell ref="B4:O4"/>
    <mergeCell ref="B12:O12"/>
    <mergeCell ref="B13:O13"/>
    <mergeCell ref="B14:O14"/>
    <mergeCell ref="C16:D16"/>
    <mergeCell ref="D20:O20"/>
    <mergeCell ref="D22:N22"/>
    <mergeCell ref="D25:H25"/>
    <mergeCell ref="J25:M25"/>
    <mergeCell ref="C29:O29"/>
    <mergeCell ref="C30:O30"/>
  </mergeCells>
  <phoneticPr fontId="11"/>
  <pageMargins left="0.70866141732283472" right="0.70866141732283472" top="0.74803149606299213" bottom="0.74803149606299213" header="0.31496062992125984" footer="0.31496062992125984"/>
  <pageSetup paperSize="9" scale="95" orientation="portrait" blackAndWhite="1" r:id="rId1"/>
  <rowBreaks count="2" manualBreakCount="2">
    <brk id="37" max="15" man="1"/>
    <brk id="73" min="1" max="1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193"/>
  <sheetViews>
    <sheetView showGridLines="0" view="pageBreakPreview" zoomScaleNormal="100" zoomScaleSheetLayoutView="100" workbookViewId="0">
      <selection activeCell="K9" sqref="K9"/>
    </sheetView>
  </sheetViews>
  <sheetFormatPr defaultColWidth="9" defaultRowHeight="13.5" x14ac:dyDescent="0.15"/>
  <cols>
    <col min="1" max="1" width="1.625" style="45" customWidth="1"/>
    <col min="2" max="2" width="2.375" style="45" customWidth="1"/>
    <col min="3" max="3" width="1.125" style="45" customWidth="1"/>
    <col min="4" max="4" width="8.75" style="45" customWidth="1"/>
    <col min="5" max="5" width="4.5" style="45" customWidth="1"/>
    <col min="6" max="10" width="7" style="45" customWidth="1"/>
    <col min="11" max="13" width="7" style="46" customWidth="1"/>
    <col min="14" max="14" width="7.25" style="46" customWidth="1"/>
    <col min="15" max="15" width="2.625" style="46" customWidth="1"/>
    <col min="16" max="16" width="1.375" style="46" customWidth="1"/>
    <col min="17" max="17" width="2.25" style="46" customWidth="1"/>
    <col min="18" max="18" width="2.75" style="45" customWidth="1"/>
    <col min="19" max="16384" width="9" style="45"/>
  </cols>
  <sheetData>
    <row r="1" spans="2:19" s="258" customFormat="1" x14ac:dyDescent="0.15">
      <c r="K1" s="336"/>
      <c r="L1" s="336"/>
      <c r="M1" s="336"/>
      <c r="N1" s="336"/>
      <c r="O1" s="336"/>
      <c r="P1" s="336"/>
      <c r="Q1" s="336"/>
    </row>
    <row r="2" spans="2:19" ht="15" customHeight="1" x14ac:dyDescent="0.15">
      <c r="B2" s="549" t="s">
        <v>264</v>
      </c>
      <c r="C2" s="83"/>
      <c r="D2" s="83"/>
      <c r="E2" s="83"/>
      <c r="F2" s="83"/>
      <c r="G2" s="83"/>
      <c r="H2" s="83"/>
      <c r="I2" s="83"/>
      <c r="J2" s="83"/>
      <c r="K2" s="94"/>
      <c r="L2" s="94"/>
      <c r="M2" s="94"/>
      <c r="N2" s="94"/>
      <c r="O2" s="94"/>
    </row>
    <row r="3" spans="2:19" ht="9.75" customHeight="1" x14ac:dyDescent="0.15">
      <c r="B3" s="352"/>
      <c r="C3" s="353"/>
      <c r="D3" s="353"/>
      <c r="E3" s="353"/>
      <c r="F3" s="353"/>
      <c r="G3" s="353"/>
      <c r="H3" s="353"/>
      <c r="I3" s="354"/>
      <c r="J3" s="354"/>
      <c r="K3" s="355"/>
      <c r="L3" s="355"/>
      <c r="M3" s="355"/>
      <c r="N3" s="355"/>
      <c r="O3" s="355"/>
      <c r="P3" s="51"/>
      <c r="R3" s="46"/>
    </row>
    <row r="4" spans="2:19" x14ac:dyDescent="0.15">
      <c r="B4" s="352"/>
      <c r="C4" s="83"/>
      <c r="D4" s="71"/>
      <c r="E4" s="53"/>
      <c r="F4" s="53"/>
      <c r="G4" s="53"/>
      <c r="H4" s="874" t="s">
        <v>710</v>
      </c>
      <c r="I4" s="874"/>
      <c r="J4" s="623"/>
      <c r="K4" s="53" t="s">
        <v>139</v>
      </c>
      <c r="L4" s="624"/>
      <c r="M4" s="357" t="s">
        <v>511</v>
      </c>
      <c r="N4" s="624"/>
      <c r="O4" s="357" t="s">
        <v>512</v>
      </c>
      <c r="P4" s="56"/>
      <c r="S4" s="57" t="s">
        <v>652</v>
      </c>
    </row>
    <row r="5" spans="2:19" ht="21.75" customHeight="1" x14ac:dyDescent="0.15">
      <c r="B5" s="352"/>
      <c r="C5" s="83"/>
      <c r="D5" s="358" t="s">
        <v>647</v>
      </c>
      <c r="E5" s="106"/>
      <c r="F5" s="106"/>
      <c r="G5" s="106"/>
      <c r="H5" s="106"/>
      <c r="I5" s="334"/>
      <c r="J5" s="334"/>
      <c r="K5" s="106"/>
      <c r="L5" s="106"/>
      <c r="M5" s="106"/>
      <c r="N5" s="106"/>
      <c r="O5" s="334"/>
      <c r="P5" s="56"/>
    </row>
    <row r="6" spans="2:19" ht="21.75" customHeight="1" x14ac:dyDescent="0.15">
      <c r="B6" s="352"/>
      <c r="C6" s="358"/>
      <c r="D6" s="106" t="s">
        <v>646</v>
      </c>
      <c r="E6" s="106"/>
      <c r="F6" s="106"/>
      <c r="G6" s="106"/>
      <c r="H6" s="106"/>
      <c r="I6" s="334"/>
      <c r="J6" s="334"/>
      <c r="K6" s="106"/>
      <c r="L6" s="106"/>
      <c r="M6" s="106"/>
      <c r="N6" s="106"/>
      <c r="O6" s="334"/>
      <c r="P6" s="56"/>
    </row>
    <row r="7" spans="2:19" ht="12" customHeight="1" x14ac:dyDescent="0.15">
      <c r="B7" s="352"/>
      <c r="C7" s="358"/>
      <c r="D7" s="106"/>
      <c r="E7" s="106"/>
      <c r="F7" s="1042"/>
      <c r="G7" s="1042"/>
      <c r="H7" s="1042"/>
      <c r="I7" s="1042"/>
      <c r="J7" s="1042"/>
      <c r="K7" s="1042"/>
      <c r="L7" s="1042"/>
      <c r="M7" s="1042"/>
      <c r="N7" s="1042"/>
      <c r="O7" s="334"/>
      <c r="P7" s="56"/>
    </row>
    <row r="8" spans="2:19" ht="21.75" customHeight="1" x14ac:dyDescent="0.15">
      <c r="B8" s="352"/>
      <c r="C8" s="83"/>
      <c r="D8" s="358" t="s">
        <v>217</v>
      </c>
      <c r="E8" s="106"/>
      <c r="F8" s="348"/>
      <c r="G8" s="348"/>
      <c r="H8" s="348"/>
      <c r="I8" s="348"/>
      <c r="J8" s="348"/>
      <c r="K8" s="348"/>
      <c r="L8" s="348"/>
      <c r="M8" s="348"/>
      <c r="N8" s="348"/>
      <c r="O8" s="334"/>
      <c r="P8" s="56"/>
    </row>
    <row r="9" spans="2:19" ht="21.75" customHeight="1" x14ac:dyDescent="0.15">
      <c r="B9" s="352"/>
      <c r="C9" s="358"/>
      <c r="D9" s="1472" t="str">
        <f>IF(基本!F4="","",基本!F4)</f>
        <v/>
      </c>
      <c r="E9" s="1472"/>
      <c r="F9" s="1472"/>
      <c r="G9" s="1472"/>
      <c r="H9" s="1472"/>
      <c r="I9" s="1472"/>
      <c r="J9" s="1472"/>
      <c r="K9" s="348"/>
      <c r="L9" s="348"/>
      <c r="M9" s="348"/>
      <c r="N9" s="348"/>
      <c r="O9" s="334"/>
      <c r="P9" s="56"/>
      <c r="S9" s="45" t="s">
        <v>157</v>
      </c>
    </row>
    <row r="10" spans="2:19" ht="21.75" customHeight="1" x14ac:dyDescent="0.15">
      <c r="B10" s="352"/>
      <c r="C10" s="358"/>
      <c r="D10" s="1042" t="str">
        <f>IF(基本!G$5="","",基本!G$5&amp;" "&amp;" "&amp;基本!K$5&amp;" "&amp;"殿")</f>
        <v/>
      </c>
      <c r="E10" s="1042"/>
      <c r="F10" s="1042"/>
      <c r="G10" s="1042"/>
      <c r="H10" s="1042"/>
      <c r="I10" s="1042"/>
      <c r="J10" s="1042"/>
      <c r="K10" s="106"/>
      <c r="L10" s="106"/>
      <c r="M10" s="106"/>
      <c r="N10" s="106"/>
      <c r="O10" s="334"/>
      <c r="P10" s="56"/>
      <c r="S10" s="45" t="s">
        <v>157</v>
      </c>
    </row>
    <row r="11" spans="2:19" ht="14.25" customHeight="1" x14ac:dyDescent="0.15">
      <c r="B11" s="352"/>
      <c r="C11" s="358"/>
      <c r="D11" s="106"/>
      <c r="E11" s="106"/>
      <c r="F11" s="348"/>
      <c r="G11" s="348"/>
      <c r="H11" s="348"/>
      <c r="I11" s="348"/>
      <c r="J11" s="348"/>
      <c r="K11" s="348"/>
      <c r="L11" s="348"/>
      <c r="M11" s="348"/>
      <c r="N11" s="348"/>
      <c r="O11" s="334"/>
      <c r="P11" s="56"/>
    </row>
    <row r="12" spans="2:19" ht="21.75" customHeight="1" x14ac:dyDescent="0.15">
      <c r="B12" s="352"/>
      <c r="C12" s="358"/>
      <c r="D12" s="1472" t="str">
        <f>IF(基本!F10="","",基本!F10)</f>
        <v/>
      </c>
      <c r="E12" s="1472"/>
      <c r="F12" s="1472"/>
      <c r="G12" s="1472"/>
      <c r="H12" s="1472"/>
      <c r="I12" s="1472"/>
      <c r="J12" s="1472"/>
      <c r="K12" s="348"/>
      <c r="L12" s="348"/>
      <c r="M12" s="348"/>
      <c r="N12" s="348"/>
      <c r="O12" s="334"/>
      <c r="P12" s="56"/>
      <c r="S12" s="45" t="s">
        <v>157</v>
      </c>
    </row>
    <row r="13" spans="2:19" ht="21.75" customHeight="1" x14ac:dyDescent="0.15">
      <c r="B13" s="352"/>
      <c r="C13" s="106"/>
      <c r="D13" s="1042" t="str">
        <f>IF(基本!G$11="","",基本!G$11&amp;" "&amp;" "&amp;基本!K$11&amp;" "&amp;"殿")</f>
        <v/>
      </c>
      <c r="E13" s="1042"/>
      <c r="F13" s="1042"/>
      <c r="G13" s="1042"/>
      <c r="H13" s="1042"/>
      <c r="I13" s="1042"/>
      <c r="J13" s="1042"/>
      <c r="K13" s="348"/>
      <c r="L13" s="348"/>
      <c r="M13" s="348"/>
      <c r="N13" s="348"/>
      <c r="O13" s="346"/>
      <c r="P13" s="56"/>
      <c r="S13" s="45" t="s">
        <v>157</v>
      </c>
    </row>
    <row r="14" spans="2:19" ht="14.25" customHeight="1" x14ac:dyDescent="0.15">
      <c r="B14" s="352"/>
      <c r="C14" s="106"/>
      <c r="D14" s="106"/>
      <c r="E14" s="106"/>
      <c r="F14" s="106"/>
      <c r="G14" s="106"/>
      <c r="H14" s="335"/>
      <c r="I14" s="72"/>
      <c r="J14" s="72"/>
      <c r="K14" s="72"/>
      <c r="L14" s="72"/>
      <c r="M14" s="72"/>
      <c r="N14" s="72"/>
      <c r="O14" s="72"/>
      <c r="P14" s="56"/>
    </row>
    <row r="15" spans="2:19" ht="21.75" customHeight="1" x14ac:dyDescent="0.15">
      <c r="B15" s="352"/>
      <c r="C15" s="106"/>
      <c r="D15" s="227" t="str">
        <f>IF(基本!F$16="","",基本!F$16)</f>
        <v/>
      </c>
      <c r="E15" s="106"/>
      <c r="F15" s="106"/>
      <c r="G15" s="106"/>
      <c r="H15" s="72"/>
      <c r="I15" s="72"/>
      <c r="J15" s="72"/>
      <c r="K15" s="223"/>
      <c r="L15" s="223"/>
      <c r="M15" s="223"/>
      <c r="N15" s="223"/>
      <c r="O15" s="224"/>
      <c r="P15" s="56"/>
      <c r="S15" s="45" t="s">
        <v>157</v>
      </c>
    </row>
    <row r="16" spans="2:19" ht="21.75" customHeight="1" x14ac:dyDescent="0.15">
      <c r="B16" s="352"/>
      <c r="C16" s="106"/>
      <c r="D16" s="106" t="str">
        <f>IF(基本!K$17="","",基本!G$17&amp;"　"&amp;基本!K$17&amp;"　"&amp;"殿")</f>
        <v/>
      </c>
      <c r="E16" s="106"/>
      <c r="F16" s="106"/>
      <c r="G16" s="106"/>
      <c r="H16" s="72"/>
      <c r="I16" s="72"/>
      <c r="J16" s="72"/>
      <c r="K16" s="223"/>
      <c r="L16" s="223"/>
      <c r="M16" s="223"/>
      <c r="N16" s="223"/>
      <c r="O16" s="224"/>
      <c r="P16" s="56"/>
      <c r="S16" s="45" t="s">
        <v>157</v>
      </c>
    </row>
    <row r="17" spans="2:19" ht="8.25" customHeight="1" x14ac:dyDescent="0.15">
      <c r="B17" s="352"/>
      <c r="C17" s="106"/>
      <c r="D17" s="106"/>
      <c r="E17" s="106"/>
      <c r="F17" s="106"/>
      <c r="G17" s="106"/>
      <c r="H17" s="83"/>
      <c r="I17" s="83"/>
      <c r="J17" s="83"/>
      <c r="K17" s="94"/>
      <c r="L17" s="94"/>
      <c r="M17" s="94"/>
      <c r="N17" s="94"/>
      <c r="O17" s="94"/>
      <c r="P17" s="56"/>
    </row>
    <row r="18" spans="2:19" ht="9" customHeight="1" x14ac:dyDescent="0.15">
      <c r="B18" s="352"/>
      <c r="C18" s="106"/>
      <c r="D18" s="106"/>
      <c r="E18" s="106"/>
      <c r="F18" s="106"/>
      <c r="G18" s="106"/>
      <c r="H18" s="83"/>
      <c r="I18" s="83"/>
      <c r="J18" s="83"/>
      <c r="K18" s="94"/>
      <c r="L18" s="94"/>
      <c r="M18" s="94"/>
      <c r="N18" s="94"/>
      <c r="O18" s="359"/>
      <c r="P18" s="56"/>
    </row>
    <row r="19" spans="2:19" ht="25.5" x14ac:dyDescent="0.15">
      <c r="B19" s="352"/>
      <c r="C19" s="899" t="s">
        <v>218</v>
      </c>
      <c r="D19" s="899"/>
      <c r="E19" s="899"/>
      <c r="F19" s="899"/>
      <c r="G19" s="899"/>
      <c r="H19" s="899"/>
      <c r="I19" s="899"/>
      <c r="J19" s="899"/>
      <c r="K19" s="899"/>
      <c r="L19" s="899"/>
      <c r="M19" s="899"/>
      <c r="N19" s="899"/>
      <c r="O19" s="899"/>
      <c r="P19" s="56"/>
    </row>
    <row r="20" spans="2:19" ht="9.75" customHeight="1" x14ac:dyDescent="0.15">
      <c r="B20" s="352"/>
      <c r="C20" s="106"/>
      <c r="D20" s="106"/>
      <c r="E20" s="106"/>
      <c r="F20" s="106"/>
      <c r="G20" s="106"/>
      <c r="H20" s="106"/>
      <c r="I20" s="106"/>
      <c r="J20" s="106"/>
      <c r="K20" s="346"/>
      <c r="L20" s="346"/>
      <c r="M20" s="346"/>
      <c r="N20" s="346"/>
      <c r="O20" s="346"/>
      <c r="P20" s="56"/>
    </row>
    <row r="21" spans="2:19" ht="54.75" customHeight="1" x14ac:dyDescent="0.15">
      <c r="B21" s="352"/>
      <c r="C21" s="83"/>
      <c r="D21" s="1473" t="s">
        <v>740</v>
      </c>
      <c r="E21" s="1473"/>
      <c r="F21" s="1473"/>
      <c r="G21" s="1473"/>
      <c r="H21" s="1473"/>
      <c r="I21" s="1473"/>
      <c r="J21" s="1473"/>
      <c r="K21" s="1473"/>
      <c r="L21" s="1473"/>
      <c r="M21" s="1473"/>
      <c r="N21" s="1473"/>
      <c r="O21" s="347"/>
      <c r="P21" s="56"/>
    </row>
    <row r="22" spans="2:19" ht="9.75" customHeight="1" x14ac:dyDescent="0.15">
      <c r="B22" s="352"/>
      <c r="C22" s="106"/>
      <c r="D22" s="106"/>
      <c r="E22" s="106"/>
      <c r="F22" s="106"/>
      <c r="G22" s="106"/>
      <c r="H22" s="106"/>
      <c r="I22" s="106"/>
      <c r="J22" s="106"/>
      <c r="K22" s="346"/>
      <c r="L22" s="346"/>
      <c r="M22" s="346"/>
      <c r="N22" s="346"/>
      <c r="O22" s="346"/>
      <c r="P22" s="56"/>
    </row>
    <row r="23" spans="2:19" ht="26.25" customHeight="1" x14ac:dyDescent="0.15">
      <c r="B23" s="352"/>
      <c r="C23" s="106"/>
      <c r="D23" s="106" t="s">
        <v>235</v>
      </c>
      <c r="E23" s="106"/>
      <c r="F23" s="106"/>
      <c r="G23" s="106"/>
      <c r="H23" s="106"/>
      <c r="I23" s="106"/>
      <c r="J23" s="106"/>
      <c r="K23" s="346"/>
      <c r="L23" s="346"/>
      <c r="M23" s="346"/>
      <c r="N23" s="346"/>
      <c r="O23" s="346"/>
      <c r="P23" s="56"/>
    </row>
    <row r="24" spans="2:19" ht="15.75" customHeight="1" x14ac:dyDescent="0.15">
      <c r="B24" s="352"/>
      <c r="C24" s="106"/>
      <c r="D24" s="106" t="s">
        <v>219</v>
      </c>
      <c r="E24" s="106"/>
      <c r="F24" s="106"/>
      <c r="G24" s="106" t="s">
        <v>220</v>
      </c>
      <c r="H24" s="106"/>
      <c r="I24" s="106"/>
      <c r="J24" s="106"/>
      <c r="K24" s="346"/>
      <c r="L24" s="346"/>
      <c r="M24" s="346"/>
      <c r="N24" s="346"/>
      <c r="O24" s="346"/>
      <c r="P24" s="56"/>
    </row>
    <row r="25" spans="2:19" ht="26.25" customHeight="1" x14ac:dyDescent="0.15">
      <c r="B25" s="352"/>
      <c r="C25" s="106"/>
      <c r="D25" s="1470"/>
      <c r="E25" s="1470"/>
      <c r="F25" s="348"/>
      <c r="G25" s="1468"/>
      <c r="H25" s="1468"/>
      <c r="I25" s="1468"/>
      <c r="J25" s="1468"/>
      <c r="K25" s="1468"/>
      <c r="L25" s="1468"/>
      <c r="M25" s="1468"/>
      <c r="N25" s="1468"/>
      <c r="O25" s="348"/>
      <c r="P25" s="56"/>
      <c r="S25" s="45" t="s">
        <v>205</v>
      </c>
    </row>
    <row r="26" spans="2:19" ht="56.25" customHeight="1" x14ac:dyDescent="0.15">
      <c r="B26" s="352"/>
      <c r="C26" s="106"/>
      <c r="D26" s="1467" t="s">
        <v>221</v>
      </c>
      <c r="E26" s="1467"/>
      <c r="F26" s="348"/>
      <c r="G26" s="1468"/>
      <c r="H26" s="1468"/>
      <c r="I26" s="1468"/>
      <c r="J26" s="1468"/>
      <c r="K26" s="1468"/>
      <c r="L26" s="1468"/>
      <c r="M26" s="1468"/>
      <c r="N26" s="1468"/>
      <c r="O26" s="348"/>
      <c r="P26" s="56"/>
      <c r="S26" s="45" t="s">
        <v>205</v>
      </c>
    </row>
    <row r="27" spans="2:19" ht="26.25" customHeight="1" x14ac:dyDescent="0.15">
      <c r="B27" s="352"/>
      <c r="C27" s="106"/>
      <c r="D27" s="83"/>
      <c r="E27" s="348"/>
      <c r="F27" s="348"/>
      <c r="G27" s="83"/>
      <c r="H27" s="348"/>
      <c r="I27" s="348"/>
      <c r="J27" s="348"/>
      <c r="K27" s="348"/>
      <c r="L27" s="348"/>
      <c r="M27" s="348"/>
      <c r="N27" s="348"/>
      <c r="O27" s="348"/>
      <c r="P27" s="56"/>
    </row>
    <row r="28" spans="2:19" ht="26.25" customHeight="1" x14ac:dyDescent="0.15">
      <c r="B28" s="352"/>
      <c r="C28" s="106"/>
      <c r="D28" s="106" t="s">
        <v>222</v>
      </c>
      <c r="E28" s="106"/>
      <c r="F28" s="225"/>
      <c r="G28" s="225"/>
      <c r="H28" s="225"/>
      <c r="I28" s="225"/>
      <c r="J28" s="225"/>
      <c r="K28" s="225"/>
      <c r="L28" s="225"/>
      <c r="M28" s="225"/>
      <c r="N28" s="225"/>
      <c r="O28" s="225"/>
      <c r="P28" s="56"/>
    </row>
    <row r="29" spans="2:19" ht="26.25" customHeight="1" x14ac:dyDescent="0.15">
      <c r="B29" s="352"/>
      <c r="C29" s="106"/>
      <c r="D29" s="1455" t="s">
        <v>71</v>
      </c>
      <c r="E29" s="1455"/>
      <c r="F29" s="348"/>
      <c r="G29" s="1469"/>
      <c r="H29" s="1469"/>
      <c r="I29" s="1469"/>
      <c r="J29" s="1469"/>
      <c r="K29" s="1469"/>
      <c r="L29" s="1469"/>
      <c r="M29" s="1469"/>
      <c r="N29" s="1469"/>
      <c r="O29" s="225"/>
      <c r="P29" s="56"/>
      <c r="S29" s="45" t="s">
        <v>205</v>
      </c>
    </row>
    <row r="30" spans="2:19" ht="26.25" customHeight="1" x14ac:dyDescent="0.15">
      <c r="B30" s="352"/>
      <c r="C30" s="106"/>
      <c r="D30" s="348"/>
      <c r="E30" s="83"/>
      <c r="F30" s="348"/>
      <c r="G30" s="348"/>
      <c r="H30" s="348"/>
      <c r="I30" s="348"/>
      <c r="J30" s="83"/>
      <c r="K30" s="348"/>
      <c r="L30" s="348"/>
      <c r="M30" s="348"/>
      <c r="N30" s="348"/>
      <c r="O30" s="227"/>
      <c r="P30" s="56"/>
    </row>
    <row r="31" spans="2:19" ht="26.25" customHeight="1" x14ac:dyDescent="0.15">
      <c r="B31" s="352"/>
      <c r="C31" s="106"/>
      <c r="D31" s="348" t="s">
        <v>223</v>
      </c>
      <c r="E31" s="1470"/>
      <c r="F31" s="1470"/>
      <c r="G31" s="1470"/>
      <c r="H31" s="1470"/>
      <c r="I31" s="346" t="s">
        <v>224</v>
      </c>
      <c r="J31" s="1471"/>
      <c r="K31" s="1471"/>
      <c r="L31" s="1471"/>
      <c r="M31" s="1471"/>
      <c r="N31" s="346"/>
      <c r="O31" s="227"/>
      <c r="P31" s="56"/>
      <c r="S31" s="45" t="s">
        <v>205</v>
      </c>
    </row>
    <row r="32" spans="2:19" ht="26.25" customHeight="1" x14ac:dyDescent="0.15">
      <c r="B32" s="352"/>
      <c r="C32" s="106"/>
      <c r="D32" s="1455"/>
      <c r="E32" s="1455"/>
      <c r="F32" s="1455"/>
      <c r="G32" s="1455"/>
      <c r="H32" s="1455"/>
      <c r="I32" s="1455"/>
      <c r="J32" s="1455"/>
      <c r="K32" s="1455"/>
      <c r="L32" s="1455"/>
      <c r="M32" s="83"/>
      <c r="N32" s="348"/>
      <c r="O32" s="227"/>
      <c r="P32" s="56"/>
    </row>
    <row r="33" spans="2:19" ht="26.25" customHeight="1" x14ac:dyDescent="0.15">
      <c r="B33" s="352"/>
      <c r="C33" s="348"/>
      <c r="D33" s="1456"/>
      <c r="E33" s="1042"/>
      <c r="F33" s="106"/>
      <c r="G33" s="106"/>
      <c r="H33" s="106"/>
      <c r="I33" s="106"/>
      <c r="J33" s="1457"/>
      <c r="K33" s="1457"/>
      <c r="L33" s="1457"/>
      <c r="M33" s="1457"/>
      <c r="N33" s="1457"/>
      <c r="O33" s="1457"/>
      <c r="P33" s="56"/>
      <c r="S33" s="46"/>
    </row>
    <row r="34" spans="2:19" ht="26.25" customHeight="1" x14ac:dyDescent="0.15">
      <c r="B34" s="352"/>
      <c r="C34" s="106"/>
      <c r="D34" s="83"/>
      <c r="E34" s="106"/>
      <c r="F34" s="106"/>
      <c r="G34" s="106"/>
      <c r="H34" s="106"/>
      <c r="I34" s="106"/>
      <c r="J34" s="106"/>
      <c r="K34" s="346"/>
      <c r="L34" s="346"/>
      <c r="M34" s="346"/>
      <c r="N34" s="346"/>
      <c r="O34" s="346"/>
      <c r="P34" s="56"/>
    </row>
    <row r="35" spans="2:19" ht="18.75" customHeight="1" x14ac:dyDescent="0.15">
      <c r="B35" s="352"/>
      <c r="C35" s="106"/>
      <c r="D35" s="83"/>
      <c r="E35" s="83"/>
      <c r="F35" s="83"/>
      <c r="G35" s="83"/>
      <c r="H35" s="83"/>
      <c r="I35" s="83"/>
      <c r="J35" s="83"/>
      <c r="K35" s="83"/>
      <c r="L35" s="83"/>
      <c r="M35" s="83"/>
      <c r="N35" s="83"/>
      <c r="O35" s="83"/>
      <c r="P35" s="56"/>
    </row>
    <row r="36" spans="2:19" ht="16.5" customHeight="1" x14ac:dyDescent="0.15">
      <c r="B36" s="352"/>
      <c r="C36" s="106"/>
      <c r="D36" s="106"/>
      <c r="E36" s="106"/>
      <c r="F36" s="106"/>
      <c r="G36" s="106"/>
      <c r="H36" s="106"/>
      <c r="I36" s="106"/>
      <c r="J36" s="106"/>
      <c r="K36" s="346"/>
      <c r="L36" s="346"/>
      <c r="M36" s="346"/>
      <c r="N36" s="346"/>
      <c r="O36" s="346"/>
      <c r="P36" s="56"/>
    </row>
    <row r="37" spans="2:19" ht="10.5" customHeight="1" x14ac:dyDescent="0.15">
      <c r="B37" s="352"/>
      <c r="C37" s="106"/>
      <c r="D37" s="106"/>
      <c r="E37" s="106"/>
      <c r="F37" s="106"/>
      <c r="G37" s="106"/>
      <c r="H37" s="106"/>
      <c r="I37" s="106"/>
      <c r="J37" s="106"/>
      <c r="K37" s="346"/>
      <c r="L37" s="346"/>
      <c r="M37" s="346"/>
      <c r="N37" s="346"/>
      <c r="O37" s="346"/>
      <c r="P37" s="56"/>
    </row>
    <row r="38" spans="2:19" ht="9" customHeight="1" x14ac:dyDescent="0.15">
      <c r="B38" s="363"/>
      <c r="C38" s="369"/>
      <c r="D38" s="369"/>
      <c r="E38" s="369"/>
      <c r="F38" s="369"/>
      <c r="G38" s="369"/>
      <c r="H38" s="369"/>
      <c r="I38" s="369"/>
      <c r="J38" s="369"/>
      <c r="K38" s="377"/>
      <c r="L38" s="377"/>
      <c r="M38" s="377"/>
      <c r="N38" s="377"/>
      <c r="O38" s="377"/>
      <c r="P38" s="75"/>
    </row>
    <row r="39" spans="2:19" ht="13.5" customHeight="1" x14ac:dyDescent="0.15">
      <c r="B39" s="486" t="s">
        <v>225</v>
      </c>
      <c r="C39" s="404"/>
      <c r="D39" s="404"/>
      <c r="E39" s="404"/>
      <c r="F39" s="83"/>
      <c r="G39" s="83"/>
      <c r="H39" s="83"/>
      <c r="I39" s="83"/>
      <c r="J39" s="450"/>
      <c r="K39" s="94"/>
      <c r="L39" s="94"/>
      <c r="M39" s="94"/>
      <c r="N39" s="94"/>
      <c r="O39" s="94"/>
    </row>
    <row r="40" spans="2:19" ht="13.5" customHeight="1" x14ac:dyDescent="0.15">
      <c r="B40" s="83"/>
      <c r="C40" s="83"/>
      <c r="D40" s="83"/>
      <c r="E40" s="83"/>
      <c r="F40" s="83"/>
      <c r="G40" s="83"/>
      <c r="H40" s="83"/>
      <c r="I40" s="83"/>
      <c r="J40" s="83"/>
      <c r="K40" s="94"/>
      <c r="L40" s="94"/>
      <c r="M40" s="94"/>
      <c r="N40" s="94"/>
      <c r="O40" s="418" t="s">
        <v>659</v>
      </c>
    </row>
    <row r="41" spans="2:19" x14ac:dyDescent="0.15">
      <c r="B41" s="44" t="s">
        <v>264</v>
      </c>
    </row>
    <row r="42" spans="2:19" ht="7.5" customHeight="1" x14ac:dyDescent="0.15">
      <c r="B42" s="47"/>
      <c r="C42" s="48"/>
      <c r="D42" s="48"/>
      <c r="E42" s="48"/>
      <c r="F42" s="48"/>
      <c r="G42" s="48"/>
      <c r="H42" s="48"/>
      <c r="I42" s="49"/>
      <c r="J42" s="49"/>
      <c r="K42" s="50"/>
      <c r="L42" s="50"/>
      <c r="M42" s="50"/>
      <c r="N42" s="50"/>
      <c r="O42" s="50"/>
      <c r="P42" s="51"/>
      <c r="R42" s="46"/>
    </row>
    <row r="43" spans="2:19" x14ac:dyDescent="0.15">
      <c r="B43" s="47"/>
      <c r="D43" s="52"/>
      <c r="E43" s="53"/>
      <c r="F43" s="53"/>
      <c r="G43" s="53"/>
      <c r="H43" s="874" t="s">
        <v>710</v>
      </c>
      <c r="I43" s="874"/>
      <c r="J43" s="54"/>
      <c r="K43" s="53" t="s">
        <v>139</v>
      </c>
      <c r="L43" s="54"/>
      <c r="M43" s="55" t="s">
        <v>511</v>
      </c>
      <c r="N43" s="54"/>
      <c r="O43" s="55" t="s">
        <v>512</v>
      </c>
      <c r="P43" s="56"/>
      <c r="S43" s="57" t="s">
        <v>652</v>
      </c>
    </row>
    <row r="44" spans="2:19" ht="21.75" customHeight="1" x14ac:dyDescent="0.15">
      <c r="B44" s="47"/>
      <c r="D44" s="58" t="s">
        <v>647</v>
      </c>
      <c r="E44" s="59"/>
      <c r="F44" s="59"/>
      <c r="G44" s="59"/>
      <c r="H44" s="59"/>
      <c r="I44" s="60"/>
      <c r="J44" s="60"/>
      <c r="K44" s="59"/>
      <c r="L44" s="59"/>
      <c r="M44" s="59"/>
      <c r="N44" s="59"/>
      <c r="O44" s="60"/>
      <c r="P44" s="56"/>
    </row>
    <row r="45" spans="2:19" ht="21.75" customHeight="1" x14ac:dyDescent="0.15">
      <c r="B45" s="47"/>
      <c r="C45" s="58"/>
      <c r="D45" s="259" t="s">
        <v>646</v>
      </c>
      <c r="E45" s="59"/>
      <c r="F45" s="59"/>
      <c r="G45" s="59"/>
      <c r="H45" s="59"/>
      <c r="I45" s="60"/>
      <c r="J45" s="60"/>
      <c r="K45" s="59"/>
      <c r="L45" s="59"/>
      <c r="M45" s="59"/>
      <c r="N45" s="59"/>
      <c r="O45" s="60"/>
      <c r="P45" s="56"/>
    </row>
    <row r="46" spans="2:19" ht="13.5" customHeight="1" x14ac:dyDescent="0.15">
      <c r="B46" s="47"/>
      <c r="C46" s="58"/>
      <c r="D46" s="59"/>
      <c r="E46" s="59"/>
      <c r="F46" s="1042"/>
      <c r="G46" s="1042"/>
      <c r="H46" s="1042"/>
      <c r="I46" s="1042"/>
      <c r="J46" s="1042"/>
      <c r="K46" s="1042"/>
      <c r="L46" s="1042"/>
      <c r="M46" s="1042"/>
      <c r="N46" s="1042"/>
      <c r="O46" s="60"/>
      <c r="P46" s="56"/>
    </row>
    <row r="47" spans="2:19" ht="21.75" customHeight="1" x14ac:dyDescent="0.15">
      <c r="B47" s="47"/>
      <c r="D47" s="58" t="s">
        <v>217</v>
      </c>
      <c r="E47" s="59"/>
      <c r="F47" s="96"/>
      <c r="G47" s="96"/>
      <c r="H47" s="96"/>
      <c r="I47" s="96"/>
      <c r="J47" s="96"/>
      <c r="K47" s="96"/>
      <c r="L47" s="96"/>
      <c r="M47" s="96"/>
      <c r="N47" s="96"/>
      <c r="O47" s="60"/>
      <c r="P47" s="56"/>
    </row>
    <row r="48" spans="2:19" ht="21.75" customHeight="1" x14ac:dyDescent="0.15">
      <c r="B48" s="47"/>
      <c r="C48" s="58"/>
      <c r="D48" s="1462" t="str">
        <f>IF(基本!F4="","",基本!F4)</f>
        <v/>
      </c>
      <c r="E48" s="1462"/>
      <c r="F48" s="1462"/>
      <c r="G48" s="1462"/>
      <c r="H48" s="1462"/>
      <c r="I48" s="1462"/>
      <c r="J48" s="1462"/>
      <c r="K48" s="96"/>
      <c r="L48" s="96"/>
      <c r="M48" s="96"/>
      <c r="N48" s="96"/>
      <c r="O48" s="60"/>
      <c r="P48" s="56"/>
      <c r="S48" s="45" t="s">
        <v>157</v>
      </c>
    </row>
    <row r="49" spans="2:19" ht="21.75" customHeight="1" x14ac:dyDescent="0.15">
      <c r="B49" s="47"/>
      <c r="C49" s="58"/>
      <c r="D49" s="1464" t="str">
        <f>IF(基本!G$5="","",基本!G$5&amp;" "&amp;" "&amp;基本!K$5&amp;" "&amp;"殿")</f>
        <v/>
      </c>
      <c r="E49" s="1464"/>
      <c r="F49" s="1464"/>
      <c r="G49" s="1464"/>
      <c r="H49" s="1464"/>
      <c r="I49" s="1464"/>
      <c r="J49" s="1464"/>
      <c r="K49" s="106"/>
      <c r="L49" s="106"/>
      <c r="M49" s="106"/>
      <c r="N49" s="106"/>
      <c r="O49" s="60"/>
      <c r="P49" s="56"/>
      <c r="S49" s="45" t="s">
        <v>157</v>
      </c>
    </row>
    <row r="50" spans="2:19" ht="15" customHeight="1" x14ac:dyDescent="0.15">
      <c r="B50" s="47"/>
      <c r="C50" s="58"/>
      <c r="D50" s="59"/>
      <c r="E50" s="59"/>
      <c r="F50" s="96"/>
      <c r="G50" s="96"/>
      <c r="H50" s="96"/>
      <c r="I50" s="96"/>
      <c r="J50" s="96"/>
      <c r="K50" s="96"/>
      <c r="L50" s="96"/>
      <c r="M50" s="96"/>
      <c r="N50" s="96"/>
      <c r="O50" s="60"/>
      <c r="P50" s="56"/>
    </row>
    <row r="51" spans="2:19" ht="21.75" customHeight="1" x14ac:dyDescent="0.15">
      <c r="B51" s="47"/>
      <c r="C51" s="58"/>
      <c r="D51" s="1462" t="str">
        <f>IF(基本!F10="","",基本!F10)</f>
        <v/>
      </c>
      <c r="E51" s="1462"/>
      <c r="F51" s="1462"/>
      <c r="G51" s="1462"/>
      <c r="H51" s="1462"/>
      <c r="I51" s="1462"/>
      <c r="J51" s="1462"/>
      <c r="K51" s="96"/>
      <c r="L51" s="96"/>
      <c r="M51" s="96"/>
      <c r="N51" s="96"/>
      <c r="O51" s="60"/>
      <c r="P51" s="56"/>
      <c r="S51" s="45" t="s">
        <v>157</v>
      </c>
    </row>
    <row r="52" spans="2:19" ht="21.75" customHeight="1" x14ac:dyDescent="0.15">
      <c r="B52" s="47"/>
      <c r="C52" s="59"/>
      <c r="D52" s="1464" t="str">
        <f>IF(基本!G$11="","",基本!G$11&amp;" "&amp;" "&amp;基本!K$11&amp;" "&amp;"殿")</f>
        <v/>
      </c>
      <c r="E52" s="1464"/>
      <c r="F52" s="1464"/>
      <c r="G52" s="1464"/>
      <c r="H52" s="1464"/>
      <c r="I52" s="1464"/>
      <c r="J52" s="1464"/>
      <c r="K52" s="96"/>
      <c r="L52" s="96"/>
      <c r="M52" s="96"/>
      <c r="N52" s="96"/>
      <c r="O52" s="61"/>
      <c r="P52" s="56"/>
      <c r="S52" s="45" t="s">
        <v>157</v>
      </c>
    </row>
    <row r="53" spans="2:19" ht="13.5" customHeight="1" x14ac:dyDescent="0.15">
      <c r="B53" s="47"/>
      <c r="C53" s="59"/>
      <c r="D53" s="59"/>
      <c r="E53" s="59"/>
      <c r="F53" s="59"/>
      <c r="G53" s="59"/>
      <c r="H53" s="62"/>
      <c r="I53" s="72"/>
      <c r="J53" s="72"/>
      <c r="K53" s="72"/>
      <c r="L53" s="72"/>
      <c r="M53" s="72"/>
      <c r="N53" s="72"/>
      <c r="O53" s="72"/>
      <c r="P53" s="56"/>
    </row>
    <row r="54" spans="2:19" ht="21.75" customHeight="1" x14ac:dyDescent="0.15">
      <c r="B54" s="47"/>
      <c r="C54" s="59"/>
      <c r="D54" s="220" t="str">
        <f>IF(基本!F$16="","",基本!F$16)</f>
        <v/>
      </c>
      <c r="E54" s="221"/>
      <c r="F54" s="221"/>
      <c r="G54" s="221"/>
      <c r="H54" s="222"/>
      <c r="I54" s="222"/>
      <c r="J54" s="222"/>
      <c r="K54" s="223"/>
      <c r="L54" s="223"/>
      <c r="M54" s="223"/>
      <c r="N54" s="223"/>
      <c r="O54" s="224"/>
      <c r="P54" s="56"/>
      <c r="S54" s="45" t="s">
        <v>157</v>
      </c>
    </row>
    <row r="55" spans="2:19" ht="21.75" customHeight="1" x14ac:dyDescent="0.15">
      <c r="B55" s="47"/>
      <c r="C55" s="59"/>
      <c r="D55" s="221" t="str">
        <f>IF(基本!K$17="","",基本!G$17&amp;"　"&amp;基本!K$17&amp;"　"&amp;"殿")</f>
        <v/>
      </c>
      <c r="E55" s="221"/>
      <c r="F55" s="221"/>
      <c r="G55" s="221"/>
      <c r="H55" s="222"/>
      <c r="I55" s="222"/>
      <c r="J55" s="222"/>
      <c r="K55" s="223"/>
      <c r="L55" s="223"/>
      <c r="M55" s="223"/>
      <c r="N55" s="223"/>
      <c r="O55" s="224"/>
      <c r="P55" s="56"/>
      <c r="S55" s="45" t="s">
        <v>157</v>
      </c>
    </row>
    <row r="56" spans="2:19" ht="21.75" customHeight="1" x14ac:dyDescent="0.15">
      <c r="B56" s="47"/>
      <c r="C56" s="59"/>
      <c r="D56" s="59"/>
      <c r="E56" s="59"/>
      <c r="F56" s="59"/>
      <c r="G56" s="59"/>
      <c r="P56" s="56"/>
      <c r="S56" s="46"/>
    </row>
    <row r="57" spans="2:19" ht="9" customHeight="1" x14ac:dyDescent="0.15">
      <c r="B57" s="47"/>
      <c r="C57" s="59"/>
      <c r="D57" s="59"/>
      <c r="E57" s="59"/>
      <c r="F57" s="59"/>
      <c r="G57" s="59"/>
      <c r="O57" s="31"/>
      <c r="P57" s="56"/>
    </row>
    <row r="58" spans="2:19" ht="29.25" customHeight="1" x14ac:dyDescent="0.15">
      <c r="B58" s="47"/>
      <c r="C58" s="1465" t="s">
        <v>218</v>
      </c>
      <c r="D58" s="1465"/>
      <c r="E58" s="1465"/>
      <c r="F58" s="1465"/>
      <c r="G58" s="1465"/>
      <c r="H58" s="1465"/>
      <c r="I58" s="1465"/>
      <c r="J58" s="1465"/>
      <c r="K58" s="1465"/>
      <c r="L58" s="1465"/>
      <c r="M58" s="1465"/>
      <c r="N58" s="1465"/>
      <c r="O58" s="1465"/>
      <c r="P58" s="56"/>
    </row>
    <row r="59" spans="2:19" x14ac:dyDescent="0.15">
      <c r="B59" s="47"/>
      <c r="C59" s="59"/>
      <c r="D59" s="59"/>
      <c r="E59" s="59"/>
      <c r="F59" s="59"/>
      <c r="G59" s="59"/>
      <c r="H59" s="59"/>
      <c r="I59" s="59"/>
      <c r="J59" s="59"/>
      <c r="K59" s="61"/>
      <c r="L59" s="61"/>
      <c r="M59" s="61"/>
      <c r="N59" s="61"/>
      <c r="O59" s="61"/>
      <c r="P59" s="56"/>
    </row>
    <row r="60" spans="2:19" ht="61.5" customHeight="1" x14ac:dyDescent="0.15">
      <c r="B60" s="47"/>
      <c r="D60" s="1466" t="str">
        <f>D21</f>
        <v>　水素を活用したスマートエネルギーエリア形成推進事業（業務・産業部門）（令和３年度以降の申請）助成金交付要綱（令和３年５月18日付３都環公地温第389号）第４条、第５条、第１２条、第３２条及び第３４条の規定を確認の上、上記の事業者の助成金交付申請に同意します。</v>
      </c>
      <c r="E60" s="1466"/>
      <c r="F60" s="1466"/>
      <c r="G60" s="1466"/>
      <c r="H60" s="1466"/>
      <c r="I60" s="1466"/>
      <c r="J60" s="1466"/>
      <c r="K60" s="1466"/>
      <c r="L60" s="1466"/>
      <c r="M60" s="1466"/>
      <c r="N60" s="1466"/>
      <c r="O60" s="63"/>
      <c r="P60" s="56"/>
    </row>
    <row r="61" spans="2:19" ht="12.75" customHeight="1" x14ac:dyDescent="0.15">
      <c r="B61" s="47"/>
      <c r="C61" s="59"/>
      <c r="D61" s="59"/>
      <c r="E61" s="59"/>
      <c r="F61" s="59"/>
      <c r="G61" s="59"/>
      <c r="H61" s="59"/>
      <c r="I61" s="59"/>
      <c r="J61" s="59"/>
      <c r="K61" s="61"/>
      <c r="L61" s="61"/>
      <c r="M61" s="61"/>
      <c r="N61" s="61"/>
      <c r="O61" s="61"/>
      <c r="P61" s="56"/>
    </row>
    <row r="62" spans="2:19" x14ac:dyDescent="0.15">
      <c r="B62" s="47"/>
      <c r="C62" s="59"/>
      <c r="D62" s="59" t="s">
        <v>235</v>
      </c>
      <c r="E62" s="59"/>
      <c r="F62" s="59"/>
      <c r="G62" s="59"/>
      <c r="H62" s="59"/>
      <c r="I62" s="59"/>
      <c r="J62" s="59"/>
      <c r="K62" s="61"/>
      <c r="L62" s="61"/>
      <c r="M62" s="61"/>
      <c r="N62" s="61"/>
      <c r="O62" s="61"/>
      <c r="P62" s="56"/>
    </row>
    <row r="63" spans="2:19" ht="16.5" customHeight="1" x14ac:dyDescent="0.15">
      <c r="B63" s="47"/>
      <c r="C63" s="59"/>
      <c r="D63" s="59" t="s">
        <v>219</v>
      </c>
      <c r="E63" s="59"/>
      <c r="F63" s="59"/>
      <c r="G63" s="59" t="s">
        <v>220</v>
      </c>
      <c r="H63" s="59"/>
      <c r="I63" s="59"/>
      <c r="J63" s="59"/>
      <c r="K63" s="61"/>
      <c r="L63" s="61"/>
      <c r="M63" s="61"/>
      <c r="N63" s="61"/>
      <c r="O63" s="61"/>
      <c r="P63" s="56"/>
    </row>
    <row r="64" spans="2:19" ht="26.25" customHeight="1" x14ac:dyDescent="0.15">
      <c r="B64" s="47"/>
      <c r="C64" s="59"/>
      <c r="D64" s="1463"/>
      <c r="E64" s="1463"/>
      <c r="F64" s="73"/>
      <c r="G64" s="1458"/>
      <c r="H64" s="1458"/>
      <c r="I64" s="1458"/>
      <c r="J64" s="1458"/>
      <c r="K64" s="1458"/>
      <c r="L64" s="1458"/>
      <c r="M64" s="1458"/>
      <c r="N64" s="1458"/>
      <c r="O64" s="73"/>
      <c r="P64" s="56"/>
      <c r="S64" s="45" t="s">
        <v>205</v>
      </c>
    </row>
    <row r="65" spans="2:19" ht="57" customHeight="1" x14ac:dyDescent="0.15">
      <c r="B65" s="47"/>
      <c r="C65" s="59"/>
      <c r="D65" s="1024" t="s">
        <v>221</v>
      </c>
      <c r="E65" s="1024"/>
      <c r="F65" s="73"/>
      <c r="G65" s="1458"/>
      <c r="H65" s="1458"/>
      <c r="I65" s="1458"/>
      <c r="J65" s="1458"/>
      <c r="K65" s="1458"/>
      <c r="L65" s="1458"/>
      <c r="M65" s="1458"/>
      <c r="N65" s="1458"/>
      <c r="O65" s="73"/>
      <c r="P65" s="56"/>
      <c r="S65" s="45" t="s">
        <v>205</v>
      </c>
    </row>
    <row r="66" spans="2:19" ht="26.25" customHeight="1" x14ac:dyDescent="0.15">
      <c r="B66" s="47"/>
      <c r="C66" s="59"/>
      <c r="E66" s="73"/>
      <c r="F66" s="73"/>
      <c r="H66" s="73"/>
      <c r="I66" s="73"/>
      <c r="J66" s="73"/>
      <c r="K66" s="73"/>
      <c r="L66" s="73"/>
      <c r="M66" s="73"/>
      <c r="N66" s="73"/>
      <c r="O66" s="73"/>
      <c r="P66" s="56"/>
    </row>
    <row r="67" spans="2:19" ht="26.25" customHeight="1" x14ac:dyDescent="0.15">
      <c r="B67" s="47"/>
      <c r="C67" s="59"/>
      <c r="D67" s="106" t="s">
        <v>222</v>
      </c>
      <c r="E67" s="106"/>
      <c r="F67" s="225"/>
      <c r="G67" s="225"/>
      <c r="H67" s="225"/>
      <c r="I67" s="225"/>
      <c r="J67" s="225"/>
      <c r="K67" s="225"/>
      <c r="L67" s="225"/>
      <c r="M67" s="225"/>
      <c r="N67" s="225"/>
      <c r="O67" s="225"/>
      <c r="P67" s="56"/>
    </row>
    <row r="68" spans="2:19" ht="26.25" customHeight="1" x14ac:dyDescent="0.15">
      <c r="B68" s="47"/>
      <c r="C68" s="59"/>
      <c r="D68" s="1459" t="s">
        <v>71</v>
      </c>
      <c r="E68" s="1459"/>
      <c r="F68" s="73"/>
      <c r="G68" s="1460"/>
      <c r="H68" s="1460"/>
      <c r="I68" s="1460"/>
      <c r="J68" s="1460"/>
      <c r="K68" s="1460"/>
      <c r="L68" s="1460"/>
      <c r="M68" s="1460"/>
      <c r="N68" s="1460"/>
      <c r="O68" s="225"/>
      <c r="P68" s="56"/>
      <c r="S68" s="45" t="s">
        <v>205</v>
      </c>
    </row>
    <row r="69" spans="2:19" ht="26.25" customHeight="1" x14ac:dyDescent="0.15">
      <c r="B69" s="47"/>
      <c r="C69" s="59"/>
      <c r="D69" s="96"/>
      <c r="F69" s="96"/>
      <c r="G69" s="96"/>
      <c r="H69" s="96"/>
      <c r="I69" s="96"/>
      <c r="K69" s="96"/>
      <c r="L69" s="96"/>
      <c r="M69" s="96"/>
      <c r="N69" s="96"/>
      <c r="O69" s="227"/>
      <c r="P69" s="56"/>
    </row>
    <row r="70" spans="2:19" ht="26.25" customHeight="1" x14ac:dyDescent="0.15">
      <c r="B70" s="47"/>
      <c r="C70" s="59"/>
      <c r="D70" s="96" t="s">
        <v>223</v>
      </c>
      <c r="E70" s="1461"/>
      <c r="F70" s="1461"/>
      <c r="G70" s="1461"/>
      <c r="H70" s="1461"/>
      <c r="I70" s="93" t="s">
        <v>224</v>
      </c>
      <c r="J70" s="1463"/>
      <c r="K70" s="1463"/>
      <c r="L70" s="1463"/>
      <c r="M70" s="1463"/>
      <c r="N70" s="93"/>
      <c r="O70" s="227"/>
      <c r="P70" s="56"/>
      <c r="S70" s="45" t="s">
        <v>205</v>
      </c>
    </row>
    <row r="71" spans="2:19" ht="21.75" customHeight="1" x14ac:dyDescent="0.15">
      <c r="B71" s="47"/>
      <c r="C71" s="59"/>
      <c r="D71" s="1455"/>
      <c r="E71" s="1455"/>
      <c r="F71" s="1455"/>
      <c r="G71" s="1455"/>
      <c r="H71" s="1455"/>
      <c r="I71" s="1455"/>
      <c r="J71" s="1455"/>
      <c r="K71" s="1455"/>
      <c r="L71" s="1455"/>
      <c r="M71" s="45"/>
      <c r="N71" s="96"/>
      <c r="O71" s="227"/>
      <c r="P71" s="56"/>
      <c r="S71" s="46"/>
    </row>
    <row r="72" spans="2:19" ht="21.75" customHeight="1" x14ac:dyDescent="0.15">
      <c r="B72" s="47"/>
      <c r="C72" s="96"/>
      <c r="D72" s="1456"/>
      <c r="E72" s="1042"/>
      <c r="F72" s="106"/>
      <c r="G72" s="106"/>
      <c r="H72" s="106"/>
      <c r="I72" s="106"/>
      <c r="J72" s="1457"/>
      <c r="K72" s="1457"/>
      <c r="L72" s="1457"/>
      <c r="M72" s="1457"/>
      <c r="N72" s="1457"/>
      <c r="O72" s="1457"/>
      <c r="P72" s="56"/>
      <c r="S72" s="46"/>
    </row>
    <row r="73" spans="2:19" ht="16.5" customHeight="1" x14ac:dyDescent="0.15">
      <c r="B73" s="47"/>
      <c r="C73" s="59"/>
      <c r="E73" s="59"/>
      <c r="F73" s="59"/>
      <c r="G73" s="59"/>
      <c r="H73" s="59"/>
      <c r="I73" s="59"/>
      <c r="J73" s="59"/>
      <c r="K73" s="61"/>
      <c r="L73" s="61"/>
      <c r="M73" s="61"/>
      <c r="N73" s="61"/>
      <c r="O73" s="61"/>
      <c r="P73" s="56"/>
    </row>
    <row r="74" spans="2:19" ht="16.5" customHeight="1" x14ac:dyDescent="0.15">
      <c r="B74" s="47"/>
      <c r="C74" s="59"/>
      <c r="D74" s="59"/>
      <c r="E74" s="59"/>
      <c r="F74" s="59"/>
      <c r="G74" s="59"/>
      <c r="H74" s="59"/>
      <c r="I74" s="59"/>
      <c r="J74" s="59"/>
      <c r="K74" s="61"/>
      <c r="L74" s="61"/>
      <c r="M74" s="61"/>
      <c r="N74" s="61"/>
      <c r="O74" s="61"/>
      <c r="P74" s="56"/>
    </row>
    <row r="75" spans="2:19" x14ac:dyDescent="0.15">
      <c r="B75" s="47"/>
      <c r="C75" s="59"/>
      <c r="D75" s="59"/>
      <c r="E75" s="59"/>
      <c r="F75" s="59"/>
      <c r="G75" s="59"/>
      <c r="H75" s="59"/>
      <c r="I75" s="59"/>
      <c r="J75" s="59"/>
      <c r="K75" s="61"/>
      <c r="L75" s="61"/>
      <c r="M75" s="61"/>
      <c r="N75" s="61"/>
      <c r="O75" s="61"/>
      <c r="P75" s="56"/>
    </row>
    <row r="76" spans="2:19" x14ac:dyDescent="0.15">
      <c r="B76" s="64"/>
      <c r="C76" s="66"/>
      <c r="D76" s="66"/>
      <c r="E76" s="66"/>
      <c r="F76" s="66"/>
      <c r="G76" s="66"/>
      <c r="H76" s="66"/>
      <c r="I76" s="66"/>
      <c r="J76" s="66"/>
      <c r="K76" s="74"/>
      <c r="L76" s="74"/>
      <c r="M76" s="74"/>
      <c r="N76" s="74"/>
      <c r="O76" s="74"/>
      <c r="P76" s="75"/>
    </row>
    <row r="77" spans="2:19" x14ac:dyDescent="0.15">
      <c r="B77" s="148" t="s">
        <v>225</v>
      </c>
      <c r="C77" s="40"/>
      <c r="D77" s="40"/>
      <c r="E77" s="40"/>
      <c r="J77" s="123"/>
    </row>
    <row r="78" spans="2:19" x14ac:dyDescent="0.15">
      <c r="O78" s="144" t="s">
        <v>659</v>
      </c>
    </row>
    <row r="79" spans="2:19" x14ac:dyDescent="0.15">
      <c r="O79" s="78"/>
    </row>
    <row r="80" spans="2:19" x14ac:dyDescent="0.15">
      <c r="B80" s="44" t="s">
        <v>264</v>
      </c>
    </row>
    <row r="81" spans="2:19" ht="9.75" customHeight="1" x14ac:dyDescent="0.15">
      <c r="B81" s="47"/>
      <c r="C81" s="48"/>
      <c r="D81" s="48"/>
      <c r="E81" s="48"/>
      <c r="F81" s="48"/>
      <c r="G81" s="48"/>
      <c r="H81" s="48"/>
      <c r="I81" s="49"/>
      <c r="J81" s="49"/>
      <c r="K81" s="50"/>
      <c r="L81" s="50"/>
      <c r="M81" s="50"/>
      <c r="N81" s="50"/>
      <c r="O81" s="50"/>
      <c r="P81" s="51"/>
      <c r="R81" s="46"/>
    </row>
    <row r="82" spans="2:19" x14ac:dyDescent="0.15">
      <c r="B82" s="47"/>
      <c r="D82" s="52"/>
      <c r="E82" s="53"/>
      <c r="F82" s="53"/>
      <c r="G82" s="53"/>
      <c r="H82" s="874" t="s">
        <v>710</v>
      </c>
      <c r="I82" s="874"/>
      <c r="J82" s="54"/>
      <c r="K82" s="53" t="s">
        <v>139</v>
      </c>
      <c r="L82" s="54"/>
      <c r="M82" s="55" t="s">
        <v>511</v>
      </c>
      <c r="N82" s="54"/>
      <c r="O82" s="55" t="s">
        <v>512</v>
      </c>
      <c r="P82" s="56"/>
      <c r="S82" s="57" t="s">
        <v>652</v>
      </c>
    </row>
    <row r="83" spans="2:19" ht="21.75" customHeight="1" x14ac:dyDescent="0.15">
      <c r="B83" s="47"/>
      <c r="D83" s="58" t="s">
        <v>647</v>
      </c>
      <c r="E83" s="59"/>
      <c r="F83" s="59"/>
      <c r="G83" s="59"/>
      <c r="H83" s="59"/>
      <c r="I83" s="60"/>
      <c r="J83" s="60"/>
      <c r="K83" s="59"/>
      <c r="L83" s="59"/>
      <c r="M83" s="59"/>
      <c r="N83" s="59"/>
      <c r="O83" s="60"/>
      <c r="P83" s="56"/>
    </row>
    <row r="84" spans="2:19" ht="21.75" customHeight="1" x14ac:dyDescent="0.15">
      <c r="B84" s="47"/>
      <c r="C84" s="58"/>
      <c r="D84" s="259" t="s">
        <v>646</v>
      </c>
      <c r="E84" s="59"/>
      <c r="F84" s="59"/>
      <c r="G84" s="59"/>
      <c r="H84" s="59"/>
      <c r="I84" s="60"/>
      <c r="J84" s="60"/>
      <c r="K84" s="59"/>
      <c r="L84" s="59"/>
      <c r="M84" s="59"/>
      <c r="N84" s="59"/>
      <c r="O84" s="60"/>
      <c r="P84" s="56"/>
    </row>
    <row r="85" spans="2:19" ht="15" customHeight="1" x14ac:dyDescent="0.15">
      <c r="B85" s="47"/>
      <c r="C85" s="58"/>
      <c r="D85" s="59"/>
      <c r="E85" s="59"/>
      <c r="F85" s="1042"/>
      <c r="G85" s="1042"/>
      <c r="H85" s="1042"/>
      <c r="I85" s="1042"/>
      <c r="J85" s="1042"/>
      <c r="K85" s="1042"/>
      <c r="L85" s="1042"/>
      <c r="M85" s="1042"/>
      <c r="N85" s="1042"/>
      <c r="O85" s="60"/>
      <c r="P85" s="56"/>
    </row>
    <row r="86" spans="2:19" ht="18" customHeight="1" x14ac:dyDescent="0.15">
      <c r="B86" s="47"/>
      <c r="D86" s="58" t="s">
        <v>217</v>
      </c>
      <c r="E86" s="59"/>
      <c r="F86" s="96"/>
      <c r="G86" s="96"/>
      <c r="H86" s="96"/>
      <c r="I86" s="96"/>
      <c r="J86" s="96"/>
      <c r="K86" s="96"/>
      <c r="L86" s="96"/>
      <c r="M86" s="96"/>
      <c r="N86" s="96"/>
      <c r="O86" s="60"/>
      <c r="P86" s="56"/>
    </row>
    <row r="87" spans="2:19" ht="21.75" customHeight="1" x14ac:dyDescent="0.15">
      <c r="B87" s="47"/>
      <c r="C87" s="58"/>
      <c r="D87" s="1462" t="str">
        <f>IF(基本!F4="","",基本!F4)</f>
        <v/>
      </c>
      <c r="E87" s="1462"/>
      <c r="F87" s="1462"/>
      <c r="G87" s="1462"/>
      <c r="H87" s="1462"/>
      <c r="I87" s="1462"/>
      <c r="J87" s="1462"/>
      <c r="K87" s="96"/>
      <c r="L87" s="96"/>
      <c r="M87" s="96"/>
      <c r="N87" s="96"/>
      <c r="O87" s="60"/>
      <c r="P87" s="56"/>
      <c r="S87" s="45" t="s">
        <v>157</v>
      </c>
    </row>
    <row r="88" spans="2:19" ht="21.75" customHeight="1" x14ac:dyDescent="0.15">
      <c r="B88" s="47"/>
      <c r="C88" s="58"/>
      <c r="D88" s="1464" t="str">
        <f>IF(基本!G$5="","",基本!G$5&amp;" "&amp;" "&amp;基本!K$5&amp;" "&amp;"殿")</f>
        <v/>
      </c>
      <c r="E88" s="1464"/>
      <c r="F88" s="1464"/>
      <c r="G88" s="1464"/>
      <c r="H88" s="1464"/>
      <c r="I88" s="1464"/>
      <c r="J88" s="1464"/>
      <c r="K88" s="106"/>
      <c r="L88" s="106"/>
      <c r="M88" s="106"/>
      <c r="N88" s="106"/>
      <c r="O88" s="60"/>
      <c r="P88" s="56"/>
      <c r="S88" s="45" t="s">
        <v>157</v>
      </c>
    </row>
    <row r="89" spans="2:19" ht="14.25" customHeight="1" x14ac:dyDescent="0.15">
      <c r="B89" s="47"/>
      <c r="C89" s="58"/>
      <c r="D89" s="59"/>
      <c r="E89" s="59"/>
      <c r="F89" s="96"/>
      <c r="G89" s="96"/>
      <c r="H89" s="96"/>
      <c r="I89" s="96"/>
      <c r="J89" s="96"/>
      <c r="K89" s="96"/>
      <c r="L89" s="96"/>
      <c r="M89" s="96"/>
      <c r="N89" s="96"/>
      <c r="O89" s="60"/>
      <c r="P89" s="56"/>
    </row>
    <row r="90" spans="2:19" ht="21.75" customHeight="1" x14ac:dyDescent="0.15">
      <c r="B90" s="47"/>
      <c r="C90" s="58"/>
      <c r="D90" s="1462" t="str">
        <f>IF(基本!F10="","",基本!F10)</f>
        <v/>
      </c>
      <c r="E90" s="1462"/>
      <c r="F90" s="1462"/>
      <c r="G90" s="1462"/>
      <c r="H90" s="1462"/>
      <c r="I90" s="1462"/>
      <c r="J90" s="1462"/>
      <c r="K90" s="96"/>
      <c r="L90" s="96"/>
      <c r="M90" s="96"/>
      <c r="N90" s="96"/>
      <c r="O90" s="60"/>
      <c r="P90" s="56"/>
      <c r="S90" s="45" t="s">
        <v>157</v>
      </c>
    </row>
    <row r="91" spans="2:19" ht="21.75" customHeight="1" x14ac:dyDescent="0.15">
      <c r="B91" s="47"/>
      <c r="C91" s="59"/>
      <c r="D91" s="1464" t="str">
        <f>IF(基本!G$11="","",基本!G$11&amp;" "&amp;" "&amp;基本!K$11&amp;" "&amp;"殿")</f>
        <v/>
      </c>
      <c r="E91" s="1464"/>
      <c r="F91" s="1464"/>
      <c r="G91" s="1464"/>
      <c r="H91" s="1464"/>
      <c r="I91" s="1464"/>
      <c r="J91" s="1464"/>
      <c r="K91" s="96"/>
      <c r="L91" s="96"/>
      <c r="M91" s="96"/>
      <c r="N91" s="96"/>
      <c r="O91" s="61"/>
      <c r="P91" s="56"/>
      <c r="S91" s="45" t="s">
        <v>157</v>
      </c>
    </row>
    <row r="92" spans="2:19" ht="14.25" customHeight="1" x14ac:dyDescent="0.15">
      <c r="B92" s="47"/>
      <c r="C92" s="59"/>
      <c r="D92" s="59"/>
      <c r="E92" s="59"/>
      <c r="F92" s="59"/>
      <c r="G92" s="59"/>
      <c r="H92" s="62"/>
      <c r="I92" s="72"/>
      <c r="J92" s="72"/>
      <c r="K92" s="72"/>
      <c r="L92" s="72"/>
      <c r="M92" s="72"/>
      <c r="N92" s="72"/>
      <c r="O92" s="72"/>
      <c r="P92" s="56"/>
    </row>
    <row r="93" spans="2:19" ht="21.75" customHeight="1" x14ac:dyDescent="0.15">
      <c r="B93" s="47"/>
      <c r="C93" s="59"/>
      <c r="D93" s="220" t="str">
        <f>IF(基本!F$16="","",基本!F$16)</f>
        <v/>
      </c>
      <c r="E93" s="221"/>
      <c r="F93" s="221"/>
      <c r="G93" s="221"/>
      <c r="H93" s="222"/>
      <c r="I93" s="222"/>
      <c r="J93" s="222"/>
      <c r="K93" s="223"/>
      <c r="L93" s="223"/>
      <c r="M93" s="223"/>
      <c r="N93" s="223"/>
      <c r="O93" s="224"/>
      <c r="P93" s="56"/>
      <c r="S93" s="45" t="s">
        <v>157</v>
      </c>
    </row>
    <row r="94" spans="2:19" ht="21.75" customHeight="1" x14ac:dyDescent="0.15">
      <c r="B94" s="47"/>
      <c r="C94" s="59"/>
      <c r="D94" s="221" t="str">
        <f>IF(基本!K$17="","",基本!G$17&amp;"　"&amp;基本!K$17&amp;"　"&amp;"殿")</f>
        <v/>
      </c>
      <c r="E94" s="221"/>
      <c r="F94" s="221"/>
      <c r="G94" s="221"/>
      <c r="H94" s="222"/>
      <c r="I94" s="222"/>
      <c r="J94" s="222"/>
      <c r="K94" s="223"/>
      <c r="L94" s="223"/>
      <c r="M94" s="223"/>
      <c r="N94" s="223"/>
      <c r="O94" s="224"/>
      <c r="P94" s="56"/>
      <c r="S94" s="45" t="s">
        <v>157</v>
      </c>
    </row>
    <row r="95" spans="2:19" ht="21.75" customHeight="1" x14ac:dyDescent="0.15">
      <c r="B95" s="47"/>
      <c r="C95" s="59"/>
      <c r="D95" s="59"/>
      <c r="E95" s="59"/>
      <c r="F95" s="59"/>
      <c r="G95" s="59"/>
      <c r="P95" s="56"/>
      <c r="S95" s="46"/>
    </row>
    <row r="96" spans="2:19" ht="9" customHeight="1" x14ac:dyDescent="0.15">
      <c r="B96" s="47"/>
      <c r="C96" s="59"/>
      <c r="D96" s="59"/>
      <c r="E96" s="59"/>
      <c r="F96" s="59"/>
      <c r="G96" s="59"/>
      <c r="O96" s="31"/>
      <c r="P96" s="56"/>
    </row>
    <row r="97" spans="2:19" ht="26.25" customHeight="1" x14ac:dyDescent="0.15">
      <c r="B97" s="47"/>
      <c r="C97" s="1465" t="s">
        <v>218</v>
      </c>
      <c r="D97" s="1465"/>
      <c r="E97" s="1465"/>
      <c r="F97" s="1465"/>
      <c r="G97" s="1465"/>
      <c r="H97" s="1465"/>
      <c r="I97" s="1465"/>
      <c r="J97" s="1465"/>
      <c r="K97" s="1465"/>
      <c r="L97" s="1465"/>
      <c r="M97" s="1465"/>
      <c r="N97" s="1465"/>
      <c r="O97" s="1465"/>
      <c r="P97" s="56"/>
    </row>
    <row r="98" spans="2:19" x14ac:dyDescent="0.15">
      <c r="B98" s="47"/>
      <c r="C98" s="59"/>
      <c r="D98" s="59"/>
      <c r="E98" s="59"/>
      <c r="F98" s="59"/>
      <c r="G98" s="59"/>
      <c r="H98" s="59"/>
      <c r="I98" s="59"/>
      <c r="J98" s="59"/>
      <c r="K98" s="61"/>
      <c r="L98" s="61"/>
      <c r="M98" s="61"/>
      <c r="N98" s="61"/>
      <c r="O98" s="61"/>
      <c r="P98" s="56"/>
    </row>
    <row r="99" spans="2:19" ht="57.75" customHeight="1" x14ac:dyDescent="0.15">
      <c r="B99" s="47"/>
      <c r="D99" s="1466" t="str">
        <f>D21</f>
        <v>　水素を活用したスマートエネルギーエリア形成推進事業（業務・産業部門）（令和３年度以降の申請）助成金交付要綱（令和３年５月18日付３都環公地温第389号）第４条、第５条、第１２条、第３２条及び第３４条の規定を確認の上、上記の事業者の助成金交付申請に同意します。</v>
      </c>
      <c r="E99" s="1466"/>
      <c r="F99" s="1466"/>
      <c r="G99" s="1466"/>
      <c r="H99" s="1466"/>
      <c r="I99" s="1466"/>
      <c r="J99" s="1466"/>
      <c r="K99" s="1466"/>
      <c r="L99" s="1466"/>
      <c r="M99" s="1466"/>
      <c r="N99" s="1466"/>
      <c r="O99" s="63"/>
      <c r="P99" s="56"/>
    </row>
    <row r="100" spans="2:19" ht="16.5" customHeight="1" x14ac:dyDescent="0.15">
      <c r="B100" s="47"/>
      <c r="C100" s="59"/>
      <c r="D100" s="59"/>
      <c r="E100" s="59"/>
      <c r="F100" s="59"/>
      <c r="G100" s="59"/>
      <c r="H100" s="59"/>
      <c r="I100" s="59"/>
      <c r="J100" s="59"/>
      <c r="K100" s="61"/>
      <c r="L100" s="61"/>
      <c r="M100" s="61"/>
      <c r="N100" s="61"/>
      <c r="O100" s="61"/>
      <c r="P100" s="56"/>
    </row>
    <row r="101" spans="2:19" ht="26.25" customHeight="1" x14ac:dyDescent="0.15">
      <c r="B101" s="47"/>
      <c r="C101" s="59"/>
      <c r="D101" s="59" t="s">
        <v>235</v>
      </c>
      <c r="E101" s="59"/>
      <c r="F101" s="59"/>
      <c r="G101" s="59"/>
      <c r="H101" s="59"/>
      <c r="I101" s="59"/>
      <c r="J101" s="59"/>
      <c r="K101" s="61"/>
      <c r="L101" s="61"/>
      <c r="M101" s="61"/>
      <c r="N101" s="61"/>
      <c r="O101" s="61"/>
      <c r="P101" s="56"/>
    </row>
    <row r="102" spans="2:19" ht="26.25" customHeight="1" x14ac:dyDescent="0.15">
      <c r="B102" s="47"/>
      <c r="C102" s="59"/>
      <c r="D102" s="59" t="s">
        <v>219</v>
      </c>
      <c r="E102" s="59"/>
      <c r="F102" s="59"/>
      <c r="G102" s="59" t="s">
        <v>220</v>
      </c>
      <c r="H102" s="59"/>
      <c r="I102" s="59"/>
      <c r="J102" s="59"/>
      <c r="K102" s="61"/>
      <c r="L102" s="61"/>
      <c r="M102" s="61"/>
      <c r="N102" s="61"/>
      <c r="O102" s="61"/>
      <c r="P102" s="56"/>
    </row>
    <row r="103" spans="2:19" ht="26.25" customHeight="1" x14ac:dyDescent="0.15">
      <c r="B103" s="47"/>
      <c r="C103" s="59"/>
      <c r="D103" s="1463"/>
      <c r="E103" s="1463"/>
      <c r="F103" s="73"/>
      <c r="G103" s="1458"/>
      <c r="H103" s="1458"/>
      <c r="I103" s="1458"/>
      <c r="J103" s="1458"/>
      <c r="K103" s="1458"/>
      <c r="L103" s="1458"/>
      <c r="M103" s="1458"/>
      <c r="N103" s="1458"/>
      <c r="O103" s="73"/>
      <c r="P103" s="56"/>
      <c r="S103" s="45" t="s">
        <v>205</v>
      </c>
    </row>
    <row r="104" spans="2:19" ht="56.25" customHeight="1" x14ac:dyDescent="0.15">
      <c r="B104" s="47"/>
      <c r="C104" s="59"/>
      <c r="D104" s="1024" t="s">
        <v>221</v>
      </c>
      <c r="E104" s="1024"/>
      <c r="F104" s="73"/>
      <c r="G104" s="1458"/>
      <c r="H104" s="1458"/>
      <c r="I104" s="1458"/>
      <c r="J104" s="1458"/>
      <c r="K104" s="1458"/>
      <c r="L104" s="1458"/>
      <c r="M104" s="1458"/>
      <c r="N104" s="1458"/>
      <c r="O104" s="73"/>
      <c r="P104" s="56"/>
      <c r="S104" s="45" t="s">
        <v>205</v>
      </c>
    </row>
    <row r="105" spans="2:19" ht="15.75" customHeight="1" x14ac:dyDescent="0.15">
      <c r="B105" s="47"/>
      <c r="C105" s="59"/>
      <c r="E105" s="73"/>
      <c r="F105" s="73"/>
      <c r="H105" s="73"/>
      <c r="I105" s="73"/>
      <c r="J105" s="73"/>
      <c r="K105" s="73"/>
      <c r="L105" s="73"/>
      <c r="M105" s="73"/>
      <c r="N105" s="73"/>
      <c r="O105" s="73"/>
      <c r="P105" s="56"/>
    </row>
    <row r="106" spans="2:19" ht="26.25" customHeight="1" x14ac:dyDescent="0.15">
      <c r="B106" s="47"/>
      <c r="C106" s="59"/>
      <c r="D106" s="106" t="s">
        <v>222</v>
      </c>
      <c r="E106" s="106"/>
      <c r="F106" s="225"/>
      <c r="G106" s="225"/>
      <c r="H106" s="225"/>
      <c r="I106" s="225"/>
      <c r="J106" s="225"/>
      <c r="K106" s="225"/>
      <c r="L106" s="225"/>
      <c r="M106" s="225"/>
      <c r="N106" s="225"/>
      <c r="O106" s="225"/>
      <c r="P106" s="56"/>
    </row>
    <row r="107" spans="2:19" ht="26.25" customHeight="1" x14ac:dyDescent="0.15">
      <c r="B107" s="47"/>
      <c r="C107" s="59"/>
      <c r="D107" s="1459" t="s">
        <v>71</v>
      </c>
      <c r="E107" s="1459"/>
      <c r="F107" s="73"/>
      <c r="G107" s="1460"/>
      <c r="H107" s="1460"/>
      <c r="I107" s="1460"/>
      <c r="J107" s="1460"/>
      <c r="K107" s="1460"/>
      <c r="L107" s="1460"/>
      <c r="M107" s="1460"/>
      <c r="N107" s="1460"/>
      <c r="O107" s="225"/>
      <c r="P107" s="56"/>
      <c r="S107" s="45" t="s">
        <v>205</v>
      </c>
    </row>
    <row r="108" spans="2:19" ht="26.25" customHeight="1" x14ac:dyDescent="0.15">
      <c r="B108" s="47"/>
      <c r="C108" s="59"/>
      <c r="D108" s="96"/>
      <c r="F108" s="96"/>
      <c r="G108" s="96"/>
      <c r="H108" s="96"/>
      <c r="I108" s="96"/>
      <c r="K108" s="96"/>
      <c r="L108" s="96"/>
      <c r="M108" s="96"/>
      <c r="N108" s="96"/>
      <c r="O108" s="227"/>
      <c r="P108" s="56"/>
    </row>
    <row r="109" spans="2:19" ht="26.25" customHeight="1" x14ac:dyDescent="0.15">
      <c r="B109" s="47"/>
      <c r="C109" s="59"/>
      <c r="D109" s="96" t="s">
        <v>223</v>
      </c>
      <c r="E109" s="1461"/>
      <c r="F109" s="1461"/>
      <c r="G109" s="1461"/>
      <c r="H109" s="1461"/>
      <c r="I109" s="93" t="s">
        <v>224</v>
      </c>
      <c r="J109" s="1463"/>
      <c r="K109" s="1463"/>
      <c r="L109" s="1463"/>
      <c r="M109" s="1463"/>
      <c r="N109" s="93"/>
      <c r="O109" s="227"/>
      <c r="P109" s="56"/>
      <c r="S109" s="45" t="s">
        <v>205</v>
      </c>
    </row>
    <row r="110" spans="2:19" ht="26.25" customHeight="1" x14ac:dyDescent="0.15">
      <c r="B110" s="47"/>
      <c r="C110" s="59"/>
      <c r="D110" s="1455"/>
      <c r="E110" s="1455"/>
      <c r="F110" s="1455"/>
      <c r="G110" s="1455"/>
      <c r="H110" s="1455"/>
      <c r="I110" s="1455"/>
      <c r="J110" s="1455"/>
      <c r="K110" s="1455"/>
      <c r="L110" s="1455"/>
      <c r="M110" s="45"/>
      <c r="N110" s="96"/>
      <c r="O110" s="227"/>
      <c r="P110" s="56"/>
      <c r="S110" s="46"/>
    </row>
    <row r="111" spans="2:19" ht="17.25" customHeight="1" x14ac:dyDescent="0.15">
      <c r="B111" s="47"/>
      <c r="C111" s="96"/>
      <c r="D111" s="1456"/>
      <c r="E111" s="1042"/>
      <c r="F111" s="106"/>
      <c r="G111" s="106"/>
      <c r="H111" s="106"/>
      <c r="I111" s="106"/>
      <c r="J111" s="1457"/>
      <c r="K111" s="1457"/>
      <c r="L111" s="1457"/>
      <c r="M111" s="1457"/>
      <c r="N111" s="1457"/>
      <c r="O111" s="1457"/>
      <c r="P111" s="56"/>
      <c r="S111" s="46"/>
    </row>
    <row r="112" spans="2:19" x14ac:dyDescent="0.15">
      <c r="B112" s="47"/>
      <c r="C112" s="59"/>
      <c r="K112" s="45"/>
      <c r="L112" s="45"/>
      <c r="M112" s="45"/>
      <c r="N112" s="45"/>
      <c r="O112" s="45"/>
      <c r="P112" s="56"/>
    </row>
    <row r="113" spans="2:19" x14ac:dyDescent="0.15">
      <c r="B113" s="47"/>
      <c r="C113" s="59"/>
      <c r="D113" s="59"/>
      <c r="E113" s="59"/>
      <c r="F113" s="59"/>
      <c r="G113" s="59"/>
      <c r="H113" s="59"/>
      <c r="I113" s="59"/>
      <c r="J113" s="59"/>
      <c r="K113" s="61"/>
      <c r="L113" s="61"/>
      <c r="M113" s="61"/>
      <c r="N113" s="61"/>
      <c r="O113" s="61"/>
      <c r="P113" s="56"/>
    </row>
    <row r="114" spans="2:19" x14ac:dyDescent="0.15">
      <c r="B114" s="47"/>
      <c r="C114" s="59"/>
      <c r="D114" s="59"/>
      <c r="E114" s="59"/>
      <c r="F114" s="59"/>
      <c r="G114" s="59"/>
      <c r="H114" s="59"/>
      <c r="I114" s="59"/>
      <c r="J114" s="59"/>
      <c r="K114" s="61"/>
      <c r="L114" s="61"/>
      <c r="M114" s="61"/>
      <c r="N114" s="61"/>
      <c r="O114" s="61"/>
      <c r="P114" s="56"/>
    </row>
    <row r="115" spans="2:19" x14ac:dyDescent="0.15">
      <c r="B115" s="64"/>
      <c r="C115" s="66"/>
      <c r="D115" s="66"/>
      <c r="E115" s="66"/>
      <c r="F115" s="66"/>
      <c r="G115" s="66"/>
      <c r="H115" s="66"/>
      <c r="I115" s="66"/>
      <c r="J115" s="66"/>
      <c r="K115" s="74"/>
      <c r="L115" s="74"/>
      <c r="M115" s="74"/>
      <c r="N115" s="74"/>
      <c r="O115" s="74"/>
      <c r="P115" s="75"/>
    </row>
    <row r="116" spans="2:19" x14ac:dyDescent="0.15">
      <c r="B116" s="148" t="s">
        <v>225</v>
      </c>
      <c r="C116" s="40"/>
      <c r="D116" s="40"/>
      <c r="E116" s="40"/>
      <c r="J116" s="123"/>
    </row>
    <row r="117" spans="2:19" x14ac:dyDescent="0.15">
      <c r="O117" s="144" t="s">
        <v>659</v>
      </c>
    </row>
    <row r="118" spans="2:19" x14ac:dyDescent="0.15">
      <c r="B118" s="44" t="s">
        <v>264</v>
      </c>
    </row>
    <row r="119" spans="2:19" ht="8.25" customHeight="1" x14ac:dyDescent="0.15">
      <c r="B119" s="47"/>
      <c r="C119" s="48"/>
      <c r="D119" s="48"/>
      <c r="E119" s="48"/>
      <c r="F119" s="48"/>
      <c r="G119" s="48"/>
      <c r="H119" s="48"/>
      <c r="I119" s="49"/>
      <c r="J119" s="49"/>
      <c r="K119" s="50"/>
      <c r="L119" s="50"/>
      <c r="M119" s="50"/>
      <c r="N119" s="50"/>
      <c r="O119" s="50"/>
      <c r="P119" s="51"/>
      <c r="R119" s="46"/>
    </row>
    <row r="120" spans="2:19" x14ac:dyDescent="0.15">
      <c r="B120" s="47"/>
      <c r="D120" s="52"/>
      <c r="E120" s="53"/>
      <c r="F120" s="53"/>
      <c r="G120" s="53"/>
      <c r="H120" s="874" t="s">
        <v>710</v>
      </c>
      <c r="I120" s="874"/>
      <c r="J120" s="54"/>
      <c r="K120" s="53" t="s">
        <v>139</v>
      </c>
      <c r="L120" s="54"/>
      <c r="M120" s="55" t="s">
        <v>511</v>
      </c>
      <c r="N120" s="54"/>
      <c r="O120" s="55" t="s">
        <v>512</v>
      </c>
      <c r="P120" s="56"/>
      <c r="S120" s="57" t="s">
        <v>652</v>
      </c>
    </row>
    <row r="121" spans="2:19" ht="21.75" customHeight="1" x14ac:dyDescent="0.15">
      <c r="B121" s="47"/>
      <c r="D121" s="58" t="s">
        <v>647</v>
      </c>
      <c r="E121" s="59"/>
      <c r="F121" s="59"/>
      <c r="G121" s="59"/>
      <c r="H121" s="59"/>
      <c r="I121" s="60"/>
      <c r="J121" s="60"/>
      <c r="K121" s="59"/>
      <c r="L121" s="59"/>
      <c r="M121" s="59"/>
      <c r="N121" s="59"/>
      <c r="O121" s="60"/>
      <c r="P121" s="56"/>
    </row>
    <row r="122" spans="2:19" ht="21.75" customHeight="1" x14ac:dyDescent="0.15">
      <c r="B122" s="47"/>
      <c r="C122" s="58"/>
      <c r="D122" s="259" t="s">
        <v>646</v>
      </c>
      <c r="E122" s="59"/>
      <c r="F122" s="59"/>
      <c r="G122" s="59"/>
      <c r="H122" s="59"/>
      <c r="I122" s="60"/>
      <c r="J122" s="60"/>
      <c r="K122" s="59"/>
      <c r="L122" s="59"/>
      <c r="M122" s="59"/>
      <c r="N122" s="59"/>
      <c r="O122" s="60"/>
      <c r="P122" s="56"/>
    </row>
    <row r="123" spans="2:19" ht="21.75" customHeight="1" x14ac:dyDescent="0.15">
      <c r="B123" s="47"/>
      <c r="C123" s="58"/>
      <c r="D123" s="59"/>
      <c r="E123" s="59"/>
      <c r="F123" s="1042"/>
      <c r="G123" s="1042"/>
      <c r="H123" s="1042"/>
      <c r="I123" s="1042"/>
      <c r="J123" s="1042"/>
      <c r="K123" s="1042"/>
      <c r="L123" s="1042"/>
      <c r="M123" s="1042"/>
      <c r="N123" s="1042"/>
      <c r="O123" s="60"/>
      <c r="P123" s="56"/>
    </row>
    <row r="124" spans="2:19" ht="21.75" customHeight="1" x14ac:dyDescent="0.15">
      <c r="B124" s="47"/>
      <c r="D124" s="58" t="s">
        <v>217</v>
      </c>
      <c r="E124" s="59"/>
      <c r="F124" s="96"/>
      <c r="G124" s="96"/>
      <c r="H124" s="96"/>
      <c r="I124" s="96"/>
      <c r="J124" s="96"/>
      <c r="K124" s="96"/>
      <c r="L124" s="96"/>
      <c r="M124" s="96"/>
      <c r="N124" s="96"/>
      <c r="O124" s="60"/>
      <c r="P124" s="56"/>
    </row>
    <row r="125" spans="2:19" ht="21.75" customHeight="1" x14ac:dyDescent="0.15">
      <c r="B125" s="47"/>
      <c r="C125" s="58"/>
      <c r="D125" s="1462" t="str">
        <f>IF(基本!F4="","",基本!F4)</f>
        <v/>
      </c>
      <c r="E125" s="1462"/>
      <c r="F125" s="1462"/>
      <c r="G125" s="1462"/>
      <c r="H125" s="1462"/>
      <c r="I125" s="1462"/>
      <c r="J125" s="1462"/>
      <c r="K125" s="96"/>
      <c r="L125" s="96"/>
      <c r="M125" s="96"/>
      <c r="N125" s="96"/>
      <c r="O125" s="60"/>
      <c r="P125" s="56"/>
      <c r="S125" s="45" t="s">
        <v>157</v>
      </c>
    </row>
    <row r="126" spans="2:19" ht="21.75" customHeight="1" x14ac:dyDescent="0.15">
      <c r="B126" s="47"/>
      <c r="C126" s="58"/>
      <c r="D126" s="1464" t="str">
        <f>IF(基本!G$5="","",基本!G$5&amp;" "&amp;" "&amp;基本!K$5&amp;" "&amp;"殿")</f>
        <v/>
      </c>
      <c r="E126" s="1464"/>
      <c r="F126" s="1464"/>
      <c r="G126" s="1464"/>
      <c r="H126" s="1464"/>
      <c r="I126" s="1464"/>
      <c r="J126" s="1464"/>
      <c r="K126" s="106"/>
      <c r="L126" s="106"/>
      <c r="M126" s="106"/>
      <c r="N126" s="106"/>
      <c r="O126" s="60"/>
      <c r="P126" s="56"/>
      <c r="S126" s="45" t="s">
        <v>157</v>
      </c>
    </row>
    <row r="127" spans="2:19" ht="21.75" customHeight="1" x14ac:dyDescent="0.15">
      <c r="B127" s="47"/>
      <c r="C127" s="58"/>
      <c r="D127" s="59"/>
      <c r="E127" s="59"/>
      <c r="F127" s="96"/>
      <c r="G127" s="96"/>
      <c r="H127" s="96"/>
      <c r="I127" s="96"/>
      <c r="J127" s="96"/>
      <c r="K127" s="96"/>
      <c r="L127" s="96"/>
      <c r="M127" s="96"/>
      <c r="N127" s="96"/>
      <c r="O127" s="60"/>
      <c r="P127" s="56"/>
    </row>
    <row r="128" spans="2:19" ht="21.75" customHeight="1" x14ac:dyDescent="0.15">
      <c r="B128" s="47"/>
      <c r="C128" s="58"/>
      <c r="D128" s="1462" t="str">
        <f>IF(基本!F10="","",基本!F10)</f>
        <v/>
      </c>
      <c r="E128" s="1462"/>
      <c r="F128" s="1462"/>
      <c r="G128" s="1462"/>
      <c r="H128" s="1462"/>
      <c r="I128" s="1462"/>
      <c r="J128" s="1462"/>
      <c r="K128" s="96"/>
      <c r="L128" s="96"/>
      <c r="M128" s="96"/>
      <c r="N128" s="96"/>
      <c r="O128" s="60"/>
      <c r="P128" s="56"/>
      <c r="S128" s="45" t="s">
        <v>157</v>
      </c>
    </row>
    <row r="129" spans="2:19" ht="21.75" customHeight="1" x14ac:dyDescent="0.15">
      <c r="B129" s="47"/>
      <c r="C129" s="59"/>
      <c r="D129" s="1464" t="str">
        <f>IF(基本!G$11="","",基本!G$11&amp;" "&amp;" "&amp;基本!K$11&amp;" "&amp;"殿")</f>
        <v/>
      </c>
      <c r="E129" s="1464"/>
      <c r="F129" s="1464"/>
      <c r="G129" s="1464"/>
      <c r="H129" s="1464"/>
      <c r="I129" s="1464"/>
      <c r="J129" s="1464"/>
      <c r="K129" s="96"/>
      <c r="L129" s="96"/>
      <c r="M129" s="96"/>
      <c r="N129" s="96"/>
      <c r="O129" s="61"/>
      <c r="P129" s="56"/>
      <c r="S129" s="45" t="s">
        <v>157</v>
      </c>
    </row>
    <row r="130" spans="2:19" ht="14.25" customHeight="1" x14ac:dyDescent="0.15">
      <c r="B130" s="47"/>
      <c r="C130" s="59"/>
      <c r="D130" s="59"/>
      <c r="E130" s="59"/>
      <c r="F130" s="59"/>
      <c r="G130" s="59"/>
      <c r="H130" s="62"/>
      <c r="I130" s="72"/>
      <c r="J130" s="72"/>
      <c r="K130" s="72"/>
      <c r="L130" s="72"/>
      <c r="M130" s="72"/>
      <c r="N130" s="72"/>
      <c r="O130" s="72"/>
      <c r="P130" s="56"/>
    </row>
    <row r="131" spans="2:19" ht="21.75" customHeight="1" x14ac:dyDescent="0.15">
      <c r="B131" s="47"/>
      <c r="C131" s="59"/>
      <c r="D131" s="220" t="str">
        <f>IF(基本!F$16="","",基本!F$16)</f>
        <v/>
      </c>
      <c r="E131" s="221"/>
      <c r="F131" s="221"/>
      <c r="G131" s="220"/>
      <c r="H131" s="222"/>
      <c r="I131" s="222"/>
      <c r="J131" s="222"/>
      <c r="K131" s="223"/>
      <c r="L131" s="223"/>
      <c r="M131" s="223"/>
      <c r="N131" s="223"/>
      <c r="O131" s="224"/>
      <c r="P131" s="56"/>
      <c r="S131" s="45" t="s">
        <v>157</v>
      </c>
    </row>
    <row r="132" spans="2:19" ht="21.75" customHeight="1" x14ac:dyDescent="0.15">
      <c r="B132" s="47"/>
      <c r="C132" s="59"/>
      <c r="D132" s="221" t="str">
        <f>IF(基本!K$17="","",基本!G$17&amp;"　"&amp;基本!K$17&amp;"　"&amp;"殿")</f>
        <v/>
      </c>
      <c r="E132" s="221"/>
      <c r="F132" s="221"/>
      <c r="G132" s="221"/>
      <c r="H132" s="222"/>
      <c r="I132" s="222"/>
      <c r="J132" s="222"/>
      <c r="K132" s="223"/>
      <c r="L132" s="223"/>
      <c r="M132" s="223"/>
      <c r="N132" s="223"/>
      <c r="O132" s="224"/>
      <c r="P132" s="56"/>
      <c r="S132" s="45" t="s">
        <v>157</v>
      </c>
    </row>
    <row r="133" spans="2:19" ht="9" customHeight="1" x14ac:dyDescent="0.15">
      <c r="B133" s="47"/>
      <c r="C133" s="59"/>
      <c r="D133" s="59"/>
      <c r="E133" s="59"/>
      <c r="F133" s="59"/>
      <c r="G133" s="59"/>
      <c r="P133" s="56"/>
    </row>
    <row r="134" spans="2:19" ht="9" customHeight="1" x14ac:dyDescent="0.15">
      <c r="B134" s="47"/>
      <c r="C134" s="59"/>
      <c r="D134" s="59"/>
      <c r="E134" s="59"/>
      <c r="F134" s="59"/>
      <c r="G134" s="59"/>
      <c r="O134" s="31"/>
      <c r="P134" s="56"/>
    </row>
    <row r="135" spans="2:19" ht="25.5" x14ac:dyDescent="0.15">
      <c r="B135" s="47"/>
      <c r="C135" s="1465" t="s">
        <v>218</v>
      </c>
      <c r="D135" s="1465"/>
      <c r="E135" s="1465"/>
      <c r="F135" s="1465"/>
      <c r="G135" s="1465"/>
      <c r="H135" s="1465"/>
      <c r="I135" s="1465"/>
      <c r="J135" s="1465"/>
      <c r="K135" s="1465"/>
      <c r="L135" s="1465"/>
      <c r="M135" s="1465"/>
      <c r="N135" s="1465"/>
      <c r="O135" s="1465"/>
      <c r="P135" s="56"/>
    </row>
    <row r="136" spans="2:19" ht="9" customHeight="1" x14ac:dyDescent="0.15">
      <c r="B136" s="47"/>
      <c r="C136" s="59"/>
      <c r="D136" s="59"/>
      <c r="E136" s="59"/>
      <c r="F136" s="59"/>
      <c r="G136" s="59"/>
      <c r="H136" s="59"/>
      <c r="I136" s="59"/>
      <c r="J136" s="59"/>
      <c r="K136" s="61"/>
      <c r="L136" s="61"/>
      <c r="M136" s="61"/>
      <c r="N136" s="61"/>
      <c r="O136" s="61"/>
      <c r="P136" s="56"/>
    </row>
    <row r="137" spans="2:19" ht="62.25" customHeight="1" x14ac:dyDescent="0.15">
      <c r="B137" s="47"/>
      <c r="D137" s="1466" t="str">
        <f>D21</f>
        <v>　水素を活用したスマートエネルギーエリア形成推進事業（業務・産業部門）（令和３年度以降の申請）助成金交付要綱（令和３年５月18日付３都環公地温第389号）第４条、第５条、第１２条、第３２条及び第３４条の規定を確認の上、上記の事業者の助成金交付申請に同意します。</v>
      </c>
      <c r="E137" s="1466"/>
      <c r="F137" s="1466"/>
      <c r="G137" s="1466"/>
      <c r="H137" s="1466"/>
      <c r="I137" s="1466"/>
      <c r="J137" s="1466"/>
      <c r="K137" s="1466"/>
      <c r="L137" s="1466"/>
      <c r="M137" s="1466"/>
      <c r="N137" s="1466"/>
      <c r="O137" s="63"/>
      <c r="P137" s="56"/>
    </row>
    <row r="138" spans="2:19" x14ac:dyDescent="0.15">
      <c r="B138" s="47"/>
      <c r="C138" s="59"/>
      <c r="D138" s="59"/>
      <c r="E138" s="59"/>
      <c r="F138" s="59"/>
      <c r="G138" s="59"/>
      <c r="H138" s="59"/>
      <c r="I138" s="59"/>
      <c r="J138" s="59"/>
      <c r="K138" s="61"/>
      <c r="L138" s="61"/>
      <c r="M138" s="61"/>
      <c r="N138" s="61"/>
      <c r="O138" s="61"/>
      <c r="P138" s="56"/>
    </row>
    <row r="139" spans="2:19" ht="26.25" customHeight="1" x14ac:dyDescent="0.15">
      <c r="B139" s="47"/>
      <c r="C139" s="59"/>
      <c r="D139" s="59" t="s">
        <v>235</v>
      </c>
      <c r="E139" s="59"/>
      <c r="F139" s="59"/>
      <c r="G139" s="59"/>
      <c r="H139" s="59"/>
      <c r="I139" s="59"/>
      <c r="J139" s="59"/>
      <c r="K139" s="61"/>
      <c r="L139" s="61"/>
      <c r="M139" s="61"/>
      <c r="N139" s="61"/>
      <c r="O139" s="61"/>
      <c r="P139" s="56"/>
    </row>
    <row r="140" spans="2:19" ht="19.5" customHeight="1" x14ac:dyDescent="0.15">
      <c r="B140" s="47"/>
      <c r="C140" s="59"/>
      <c r="D140" s="59" t="s">
        <v>219</v>
      </c>
      <c r="E140" s="59"/>
      <c r="F140" s="59"/>
      <c r="G140" s="59" t="s">
        <v>220</v>
      </c>
      <c r="H140" s="59"/>
      <c r="I140" s="59"/>
      <c r="J140" s="59"/>
      <c r="K140" s="61"/>
      <c r="L140" s="61"/>
      <c r="M140" s="61"/>
      <c r="N140" s="61"/>
      <c r="O140" s="61"/>
      <c r="P140" s="56"/>
    </row>
    <row r="141" spans="2:19" ht="26.25" customHeight="1" x14ac:dyDescent="0.15">
      <c r="B141" s="47"/>
      <c r="C141" s="59"/>
      <c r="D141" s="1463"/>
      <c r="E141" s="1463"/>
      <c r="F141" s="73"/>
      <c r="G141" s="1458"/>
      <c r="H141" s="1458"/>
      <c r="I141" s="1458"/>
      <c r="J141" s="1458"/>
      <c r="K141" s="1458"/>
      <c r="L141" s="1458"/>
      <c r="M141" s="1458"/>
      <c r="N141" s="1458"/>
      <c r="O141" s="73"/>
      <c r="P141" s="56"/>
      <c r="S141" s="45" t="s">
        <v>205</v>
      </c>
    </row>
    <row r="142" spans="2:19" ht="56.25" customHeight="1" x14ac:dyDescent="0.15">
      <c r="B142" s="47"/>
      <c r="C142" s="59"/>
      <c r="D142" s="1024" t="s">
        <v>221</v>
      </c>
      <c r="E142" s="1024"/>
      <c r="F142" s="73"/>
      <c r="G142" s="1458"/>
      <c r="H142" s="1458"/>
      <c r="I142" s="1458"/>
      <c r="J142" s="1458"/>
      <c r="K142" s="1458"/>
      <c r="L142" s="1458"/>
      <c r="M142" s="1458"/>
      <c r="N142" s="1458"/>
      <c r="O142" s="73"/>
      <c r="P142" s="56"/>
      <c r="S142" s="45" t="s">
        <v>205</v>
      </c>
    </row>
    <row r="143" spans="2:19" ht="26.25" customHeight="1" x14ac:dyDescent="0.15">
      <c r="B143" s="47"/>
      <c r="C143" s="59"/>
      <c r="E143" s="73"/>
      <c r="F143" s="73"/>
      <c r="H143" s="73"/>
      <c r="I143" s="73"/>
      <c r="J143" s="73"/>
      <c r="K143" s="73"/>
      <c r="L143" s="73"/>
      <c r="M143" s="73"/>
      <c r="N143" s="73"/>
      <c r="O143" s="73"/>
      <c r="P143" s="56"/>
    </row>
    <row r="144" spans="2:19" ht="21" customHeight="1" x14ac:dyDescent="0.15">
      <c r="B144" s="47"/>
      <c r="C144" s="59"/>
      <c r="D144" s="106" t="s">
        <v>222</v>
      </c>
      <c r="E144" s="106"/>
      <c r="F144" s="225"/>
      <c r="G144" s="225"/>
      <c r="H144" s="225"/>
      <c r="I144" s="225"/>
      <c r="J144" s="225"/>
      <c r="K144" s="225"/>
      <c r="L144" s="225"/>
      <c r="M144" s="225"/>
      <c r="N144" s="225"/>
      <c r="O144" s="225"/>
      <c r="P144" s="56"/>
    </row>
    <row r="145" spans="2:19" ht="26.25" customHeight="1" x14ac:dyDescent="0.15">
      <c r="B145" s="47"/>
      <c r="C145" s="59"/>
      <c r="D145" s="1459" t="s">
        <v>71</v>
      </c>
      <c r="E145" s="1459"/>
      <c r="F145" s="73"/>
      <c r="G145" s="1460"/>
      <c r="H145" s="1460"/>
      <c r="I145" s="1460"/>
      <c r="J145" s="1460"/>
      <c r="K145" s="1460"/>
      <c r="L145" s="1460"/>
      <c r="M145" s="1460"/>
      <c r="N145" s="1460"/>
      <c r="O145" s="225"/>
      <c r="P145" s="56"/>
      <c r="S145" s="45" t="s">
        <v>205</v>
      </c>
    </row>
    <row r="146" spans="2:19" ht="26.25" customHeight="1" x14ac:dyDescent="0.15">
      <c r="B146" s="47"/>
      <c r="C146" s="59"/>
      <c r="D146" s="96"/>
      <c r="F146" s="96"/>
      <c r="G146" s="96"/>
      <c r="H146" s="96"/>
      <c r="I146" s="96"/>
      <c r="K146" s="96"/>
      <c r="L146" s="96"/>
      <c r="M146" s="96"/>
      <c r="N146" s="96"/>
      <c r="O146" s="227"/>
      <c r="P146" s="56"/>
    </row>
    <row r="147" spans="2:19" ht="26.25" customHeight="1" x14ac:dyDescent="0.15">
      <c r="B147" s="47"/>
      <c r="C147" s="59"/>
      <c r="D147" s="96" t="s">
        <v>223</v>
      </c>
      <c r="E147" s="1461"/>
      <c r="F147" s="1461"/>
      <c r="G147" s="1461"/>
      <c r="H147" s="1461"/>
      <c r="I147" s="93" t="s">
        <v>224</v>
      </c>
      <c r="J147" s="1463"/>
      <c r="K147" s="1463"/>
      <c r="L147" s="1463"/>
      <c r="M147" s="1463"/>
      <c r="N147" s="93"/>
      <c r="O147" s="227"/>
      <c r="P147" s="56"/>
      <c r="S147" s="45" t="s">
        <v>205</v>
      </c>
    </row>
    <row r="148" spans="2:19" ht="17.25" customHeight="1" x14ac:dyDescent="0.15">
      <c r="B148" s="47"/>
      <c r="C148" s="59"/>
      <c r="D148" s="1455"/>
      <c r="E148" s="1455"/>
      <c r="F148" s="1455"/>
      <c r="G148" s="1455"/>
      <c r="H148" s="1455"/>
      <c r="I148" s="1455"/>
      <c r="J148" s="1455"/>
      <c r="K148" s="1455"/>
      <c r="L148" s="1455"/>
      <c r="M148" s="45"/>
      <c r="N148" s="96"/>
      <c r="O148" s="227"/>
      <c r="P148" s="56"/>
      <c r="S148" s="46"/>
    </row>
    <row r="149" spans="2:19" ht="15" customHeight="1" x14ac:dyDescent="0.15">
      <c r="B149" s="47"/>
      <c r="C149" s="96"/>
      <c r="D149" s="1456"/>
      <c r="E149" s="1042"/>
      <c r="F149" s="106"/>
      <c r="G149" s="106"/>
      <c r="H149" s="106"/>
      <c r="I149" s="106"/>
      <c r="J149" s="1457"/>
      <c r="K149" s="1457"/>
      <c r="L149" s="1457"/>
      <c r="M149" s="1457"/>
      <c r="N149" s="1457"/>
      <c r="O149" s="1457"/>
      <c r="P149" s="56"/>
    </row>
    <row r="150" spans="2:19" ht="15" customHeight="1" x14ac:dyDescent="0.15">
      <c r="B150" s="47"/>
      <c r="C150" s="59"/>
      <c r="E150" s="59"/>
      <c r="F150" s="59"/>
      <c r="G150" s="59"/>
      <c r="H150" s="59"/>
      <c r="I150" s="59"/>
      <c r="J150" s="59"/>
      <c r="K150" s="61"/>
      <c r="L150" s="61"/>
      <c r="M150" s="61"/>
      <c r="N150" s="61"/>
      <c r="O150" s="61"/>
      <c r="P150" s="56"/>
    </row>
    <row r="151" spans="2:19" ht="15.75" customHeight="1" x14ac:dyDescent="0.15">
      <c r="B151" s="47"/>
      <c r="C151" s="59"/>
      <c r="E151" s="59"/>
      <c r="F151" s="59"/>
      <c r="G151" s="59"/>
      <c r="H151" s="59"/>
      <c r="I151" s="59"/>
      <c r="J151" s="59"/>
      <c r="K151" s="61"/>
      <c r="L151" s="61"/>
      <c r="M151" s="61"/>
      <c r="N151" s="61"/>
      <c r="O151" s="61"/>
      <c r="P151" s="56"/>
    </row>
    <row r="152" spans="2:19" x14ac:dyDescent="0.15">
      <c r="B152" s="47"/>
      <c r="C152" s="59"/>
      <c r="D152" s="59"/>
      <c r="E152" s="59"/>
      <c r="F152" s="59"/>
      <c r="G152" s="59"/>
      <c r="H152" s="59"/>
      <c r="I152" s="59"/>
      <c r="J152" s="59"/>
      <c r="K152" s="61"/>
      <c r="L152" s="61"/>
      <c r="M152" s="61"/>
      <c r="N152" s="61"/>
      <c r="O152" s="61"/>
      <c r="P152" s="56"/>
    </row>
    <row r="153" spans="2:19" x14ac:dyDescent="0.15">
      <c r="B153" s="64"/>
      <c r="C153" s="66"/>
      <c r="D153" s="66"/>
      <c r="E153" s="66"/>
      <c r="F153" s="66"/>
      <c r="G153" s="66"/>
      <c r="H153" s="66"/>
      <c r="I153" s="66"/>
      <c r="J153" s="66"/>
      <c r="K153" s="74"/>
      <c r="L153" s="74"/>
      <c r="M153" s="74"/>
      <c r="N153" s="74"/>
      <c r="O153" s="74"/>
      <c r="P153" s="75"/>
    </row>
    <row r="154" spans="2:19" x14ac:dyDescent="0.15">
      <c r="B154" s="148" t="s">
        <v>225</v>
      </c>
      <c r="C154" s="40"/>
      <c r="D154" s="40"/>
      <c r="E154" s="40"/>
      <c r="J154" s="123"/>
    </row>
    <row r="155" spans="2:19" x14ac:dyDescent="0.15">
      <c r="O155" s="144" t="s">
        <v>659</v>
      </c>
    </row>
    <row r="156" spans="2:19" ht="18.75" customHeight="1" x14ac:dyDescent="0.15">
      <c r="B156" s="44" t="s">
        <v>264</v>
      </c>
      <c r="R156" s="46"/>
    </row>
    <row r="157" spans="2:19" x14ac:dyDescent="0.15">
      <c r="B157" s="47"/>
      <c r="C157" s="48"/>
      <c r="D157" s="48"/>
      <c r="E157" s="48"/>
      <c r="F157" s="48"/>
      <c r="G157" s="48"/>
      <c r="H157" s="48"/>
      <c r="I157" s="49"/>
      <c r="J157" s="49"/>
      <c r="K157" s="50"/>
      <c r="L157" s="50"/>
      <c r="M157" s="50"/>
      <c r="N157" s="50"/>
      <c r="O157" s="50"/>
      <c r="P157" s="51"/>
      <c r="S157" s="57" t="s">
        <v>652</v>
      </c>
    </row>
    <row r="158" spans="2:19" ht="21.75" customHeight="1" x14ac:dyDescent="0.15">
      <c r="B158" s="47"/>
      <c r="D158" s="52"/>
      <c r="E158" s="53"/>
      <c r="F158" s="53"/>
      <c r="G158" s="53"/>
      <c r="H158" s="874" t="s">
        <v>710</v>
      </c>
      <c r="I158" s="874"/>
      <c r="J158" s="54"/>
      <c r="K158" s="53" t="s">
        <v>139</v>
      </c>
      <c r="L158" s="54"/>
      <c r="M158" s="55" t="s">
        <v>511</v>
      </c>
      <c r="N158" s="54"/>
      <c r="O158" s="55" t="s">
        <v>512</v>
      </c>
      <c r="P158" s="56"/>
    </row>
    <row r="159" spans="2:19" ht="21.75" customHeight="1" x14ac:dyDescent="0.15">
      <c r="B159" s="47"/>
      <c r="D159" s="58" t="s">
        <v>647</v>
      </c>
      <c r="E159" s="59"/>
      <c r="F159" s="59"/>
      <c r="G159" s="59"/>
      <c r="H159" s="59"/>
      <c r="I159" s="60"/>
      <c r="J159" s="60"/>
      <c r="K159" s="59"/>
      <c r="L159" s="59"/>
      <c r="M159" s="59"/>
      <c r="N159" s="59"/>
      <c r="O159" s="60"/>
      <c r="P159" s="56"/>
    </row>
    <row r="160" spans="2:19" ht="21.75" customHeight="1" x14ac:dyDescent="0.15">
      <c r="B160" s="47"/>
      <c r="C160" s="58"/>
      <c r="D160" s="259" t="s">
        <v>646</v>
      </c>
      <c r="E160" s="59"/>
      <c r="F160" s="59"/>
      <c r="G160" s="59"/>
      <c r="H160" s="59"/>
      <c r="I160" s="60"/>
      <c r="J160" s="60"/>
      <c r="K160" s="59"/>
      <c r="L160" s="59"/>
      <c r="M160" s="59"/>
      <c r="N160" s="59"/>
      <c r="O160" s="60"/>
      <c r="P160" s="56"/>
    </row>
    <row r="161" spans="2:19" ht="15" customHeight="1" x14ac:dyDescent="0.15">
      <c r="B161" s="47"/>
      <c r="C161" s="58"/>
      <c r="D161" s="59"/>
      <c r="E161" s="59"/>
      <c r="F161" s="1042"/>
      <c r="G161" s="1042"/>
      <c r="H161" s="1042"/>
      <c r="I161" s="1042"/>
      <c r="J161" s="1042"/>
      <c r="K161" s="1042"/>
      <c r="L161" s="1042"/>
      <c r="M161" s="1042"/>
      <c r="N161" s="1042"/>
      <c r="O161" s="60"/>
      <c r="P161" s="56"/>
    </row>
    <row r="162" spans="2:19" ht="21.75" customHeight="1" x14ac:dyDescent="0.15">
      <c r="B162" s="47"/>
      <c r="D162" s="58" t="s">
        <v>217</v>
      </c>
      <c r="E162" s="59"/>
      <c r="F162" s="96"/>
      <c r="G162" s="96"/>
      <c r="H162" s="96"/>
      <c r="I162" s="96"/>
      <c r="J162" s="96"/>
      <c r="K162" s="96"/>
      <c r="L162" s="96"/>
      <c r="M162" s="96"/>
      <c r="N162" s="96"/>
      <c r="O162" s="60"/>
      <c r="P162" s="56"/>
    </row>
    <row r="163" spans="2:19" ht="21.75" customHeight="1" x14ac:dyDescent="0.15">
      <c r="B163" s="47"/>
      <c r="C163" s="58"/>
      <c r="D163" s="1462" t="str">
        <f>IF(基本!F4="","",基本!F4)</f>
        <v/>
      </c>
      <c r="E163" s="1462"/>
      <c r="F163" s="1462"/>
      <c r="G163" s="1462"/>
      <c r="H163" s="1462"/>
      <c r="I163" s="1462"/>
      <c r="J163" s="1462"/>
      <c r="K163" s="96"/>
      <c r="L163" s="96"/>
      <c r="M163" s="96"/>
      <c r="N163" s="96"/>
      <c r="O163" s="60"/>
      <c r="P163" s="56"/>
      <c r="S163" s="45" t="s">
        <v>157</v>
      </c>
    </row>
    <row r="164" spans="2:19" ht="21.75" customHeight="1" x14ac:dyDescent="0.15">
      <c r="B164" s="47"/>
      <c r="C164" s="58"/>
      <c r="D164" s="1464" t="str">
        <f>IF(基本!G$5="","",基本!G$5&amp;" "&amp;" "&amp;基本!K$5&amp;" "&amp;"殿")</f>
        <v/>
      </c>
      <c r="E164" s="1464"/>
      <c r="F164" s="1464"/>
      <c r="G164" s="1464"/>
      <c r="H164" s="1464"/>
      <c r="I164" s="1464"/>
      <c r="J164" s="1464"/>
      <c r="K164" s="106"/>
      <c r="L164" s="106"/>
      <c r="M164" s="106"/>
      <c r="N164" s="106"/>
      <c r="O164" s="60"/>
      <c r="P164" s="56"/>
      <c r="S164" s="45" t="s">
        <v>157</v>
      </c>
    </row>
    <row r="165" spans="2:19" ht="17.25" customHeight="1" x14ac:dyDescent="0.15">
      <c r="B165" s="47"/>
      <c r="C165" s="58"/>
      <c r="D165" s="59"/>
      <c r="E165" s="59"/>
      <c r="F165" s="96"/>
      <c r="G165" s="96"/>
      <c r="H165" s="96"/>
      <c r="I165" s="96"/>
      <c r="J165" s="96"/>
      <c r="K165" s="96"/>
      <c r="L165" s="96"/>
      <c r="M165" s="96"/>
      <c r="N165" s="96"/>
      <c r="O165" s="60"/>
      <c r="P165" s="56"/>
    </row>
    <row r="166" spans="2:19" ht="21.75" customHeight="1" x14ac:dyDescent="0.15">
      <c r="B166" s="47"/>
      <c r="C166" s="58"/>
      <c r="D166" s="1462" t="str">
        <f>IF(基本!F10="","",基本!F10)</f>
        <v/>
      </c>
      <c r="E166" s="1462"/>
      <c r="F166" s="1462"/>
      <c r="G166" s="1462"/>
      <c r="H166" s="1462"/>
      <c r="I166" s="1462"/>
      <c r="J166" s="1462"/>
      <c r="K166" s="96"/>
      <c r="L166" s="96"/>
      <c r="M166" s="96"/>
      <c r="N166" s="96"/>
      <c r="O166" s="60"/>
      <c r="P166" s="56"/>
      <c r="S166" s="45" t="s">
        <v>157</v>
      </c>
    </row>
    <row r="167" spans="2:19" ht="21.75" customHeight="1" x14ac:dyDescent="0.15">
      <c r="B167" s="47"/>
      <c r="C167" s="59"/>
      <c r="D167" s="1464" t="str">
        <f>IF(基本!G$11="","",基本!G$11&amp;" "&amp;" "&amp;基本!K$11&amp;" "&amp;"殿")</f>
        <v/>
      </c>
      <c r="E167" s="1464"/>
      <c r="F167" s="1464"/>
      <c r="G167" s="1464"/>
      <c r="H167" s="1464"/>
      <c r="I167" s="1464"/>
      <c r="J167" s="1464"/>
      <c r="K167" s="96"/>
      <c r="L167" s="96"/>
      <c r="M167" s="96"/>
      <c r="N167" s="96"/>
      <c r="O167" s="61"/>
      <c r="P167" s="56"/>
      <c r="S167" s="45" t="s">
        <v>157</v>
      </c>
    </row>
    <row r="168" spans="2:19" ht="15" customHeight="1" x14ac:dyDescent="0.15">
      <c r="B168" s="47"/>
      <c r="C168" s="59"/>
      <c r="D168" s="59"/>
      <c r="E168" s="59"/>
      <c r="F168" s="59"/>
      <c r="G168" s="59"/>
      <c r="H168" s="62"/>
      <c r="I168" s="72"/>
      <c r="J168" s="72"/>
      <c r="K168" s="72"/>
      <c r="L168" s="72"/>
      <c r="M168" s="72"/>
      <c r="N168" s="72"/>
      <c r="O168" s="72"/>
      <c r="P168" s="56"/>
    </row>
    <row r="169" spans="2:19" ht="21.75" customHeight="1" x14ac:dyDescent="0.15">
      <c r="B169" s="47"/>
      <c r="C169" s="59"/>
      <c r="D169" s="220" t="str">
        <f>IF(基本!F$16="","",基本!F$16)</f>
        <v/>
      </c>
      <c r="E169" s="221"/>
      <c r="F169" s="221"/>
      <c r="G169" s="221"/>
      <c r="H169" s="222"/>
      <c r="I169" s="222"/>
      <c r="J169" s="222"/>
      <c r="K169" s="223"/>
      <c r="L169" s="223"/>
      <c r="M169" s="223"/>
      <c r="N169" s="223"/>
      <c r="O169" s="224"/>
      <c r="P169" s="56"/>
      <c r="S169" s="45" t="s">
        <v>157</v>
      </c>
    </row>
    <row r="170" spans="2:19" ht="21.75" customHeight="1" x14ac:dyDescent="0.15">
      <c r="B170" s="47"/>
      <c r="C170" s="59"/>
      <c r="D170" s="221" t="str">
        <f>IF(基本!K$17="","",基本!G$17&amp;"　"&amp;基本!K$17&amp;"　"&amp;"殿")</f>
        <v/>
      </c>
      <c r="E170" s="221"/>
      <c r="F170" s="221"/>
      <c r="G170" s="221"/>
      <c r="H170" s="222"/>
      <c r="I170" s="222"/>
      <c r="J170" s="222"/>
      <c r="K170" s="223"/>
      <c r="L170" s="223"/>
      <c r="M170" s="223"/>
      <c r="N170" s="223"/>
      <c r="O170" s="224"/>
      <c r="P170" s="56"/>
      <c r="S170" s="45" t="s">
        <v>157</v>
      </c>
    </row>
    <row r="171" spans="2:19" ht="21.75" customHeight="1" x14ac:dyDescent="0.15">
      <c r="B171" s="47"/>
      <c r="C171" s="59"/>
      <c r="D171" s="59"/>
      <c r="E171" s="59"/>
      <c r="F171" s="59"/>
      <c r="G171" s="59"/>
      <c r="P171" s="56"/>
      <c r="S171" s="46"/>
    </row>
    <row r="172" spans="2:19" ht="9" customHeight="1" x14ac:dyDescent="0.15">
      <c r="B172" s="47"/>
      <c r="C172" s="59"/>
      <c r="D172" s="59"/>
      <c r="E172" s="59"/>
      <c r="F172" s="59"/>
      <c r="G172" s="59"/>
      <c r="O172" s="31"/>
      <c r="P172" s="56"/>
    </row>
    <row r="173" spans="2:19" ht="26.25" customHeight="1" x14ac:dyDescent="0.15">
      <c r="B173" s="47"/>
      <c r="C173" s="1465" t="s">
        <v>218</v>
      </c>
      <c r="D173" s="1465"/>
      <c r="E173" s="1465"/>
      <c r="F173" s="1465"/>
      <c r="G173" s="1465"/>
      <c r="H173" s="1465"/>
      <c r="I173" s="1465"/>
      <c r="J173" s="1465"/>
      <c r="K173" s="1465"/>
      <c r="L173" s="1465"/>
      <c r="M173" s="1465"/>
      <c r="N173" s="1465"/>
      <c r="O173" s="1465"/>
      <c r="P173" s="56"/>
    </row>
    <row r="174" spans="2:19" x14ac:dyDescent="0.15">
      <c r="B174" s="47"/>
      <c r="C174" s="59"/>
      <c r="D174" s="59"/>
      <c r="E174" s="59"/>
      <c r="F174" s="59"/>
      <c r="G174" s="59"/>
      <c r="H174" s="59"/>
      <c r="I174" s="59"/>
      <c r="J174" s="59"/>
      <c r="K174" s="61"/>
      <c r="L174" s="61"/>
      <c r="M174" s="61"/>
      <c r="N174" s="61"/>
      <c r="O174" s="61"/>
      <c r="P174" s="56"/>
    </row>
    <row r="175" spans="2:19" ht="53.25" customHeight="1" x14ac:dyDescent="0.15">
      <c r="B175" s="47"/>
      <c r="D175" s="1466" t="str">
        <f>D21</f>
        <v>　水素を活用したスマートエネルギーエリア形成推進事業（業務・産業部門）（令和３年度以降の申請）助成金交付要綱（令和３年５月18日付３都環公地温第389号）第４条、第５条、第１２条、第３２条及び第３４条の規定を確認の上、上記の事業者の助成金交付申請に同意します。</v>
      </c>
      <c r="E175" s="1466"/>
      <c r="F175" s="1466"/>
      <c r="G175" s="1466"/>
      <c r="H175" s="1466"/>
      <c r="I175" s="1466"/>
      <c r="J175" s="1466"/>
      <c r="K175" s="1466"/>
      <c r="L175" s="1466"/>
      <c r="M175" s="1466"/>
      <c r="N175" s="1466"/>
      <c r="O175" s="63"/>
      <c r="P175" s="56"/>
    </row>
    <row r="176" spans="2:19" ht="9.75" customHeight="1" x14ac:dyDescent="0.15">
      <c r="B176" s="47"/>
      <c r="C176" s="59"/>
      <c r="D176" s="59"/>
      <c r="E176" s="59"/>
      <c r="F176" s="59"/>
      <c r="G176" s="59"/>
      <c r="H176" s="59"/>
      <c r="I176" s="59"/>
      <c r="J176" s="59"/>
      <c r="K176" s="61"/>
      <c r="L176" s="61"/>
      <c r="M176" s="61"/>
      <c r="N176" s="61"/>
      <c r="O176" s="61"/>
      <c r="P176" s="56"/>
    </row>
    <row r="177" spans="2:19" ht="18.75" customHeight="1" x14ac:dyDescent="0.15">
      <c r="B177" s="47"/>
      <c r="C177" s="59"/>
      <c r="D177" s="59" t="s">
        <v>235</v>
      </c>
      <c r="E177" s="59"/>
      <c r="F177" s="59"/>
      <c r="G177" s="59"/>
      <c r="H177" s="59"/>
      <c r="I177" s="59"/>
      <c r="J177" s="59"/>
      <c r="K177" s="61"/>
      <c r="L177" s="61"/>
      <c r="M177" s="61"/>
      <c r="N177" s="61"/>
      <c r="O177" s="61"/>
      <c r="P177" s="56"/>
    </row>
    <row r="178" spans="2:19" ht="26.25" customHeight="1" x14ac:dyDescent="0.15">
      <c r="B178" s="47"/>
      <c r="C178" s="59"/>
      <c r="D178" s="59" t="s">
        <v>219</v>
      </c>
      <c r="E178" s="59"/>
      <c r="F178" s="59"/>
      <c r="G178" s="59" t="s">
        <v>220</v>
      </c>
      <c r="H178" s="59"/>
      <c r="I178" s="59"/>
      <c r="J178" s="59"/>
      <c r="K178" s="61"/>
      <c r="L178" s="61"/>
      <c r="M178" s="61"/>
      <c r="N178" s="61"/>
      <c r="O178" s="61"/>
      <c r="P178" s="56"/>
    </row>
    <row r="179" spans="2:19" ht="26.25" customHeight="1" x14ac:dyDescent="0.15">
      <c r="B179" s="47"/>
      <c r="C179" s="59"/>
      <c r="D179" s="1463"/>
      <c r="E179" s="1463"/>
      <c r="F179" s="73"/>
      <c r="G179" s="1458"/>
      <c r="H179" s="1458"/>
      <c r="I179" s="1458"/>
      <c r="J179" s="1458"/>
      <c r="K179" s="1458"/>
      <c r="L179" s="1458"/>
      <c r="M179" s="1458"/>
      <c r="N179" s="1458"/>
      <c r="O179" s="73"/>
      <c r="P179" s="56"/>
      <c r="S179" s="45" t="s">
        <v>205</v>
      </c>
    </row>
    <row r="180" spans="2:19" ht="56.25" customHeight="1" x14ac:dyDescent="0.15">
      <c r="B180" s="47"/>
      <c r="C180" s="59"/>
      <c r="D180" s="1024" t="s">
        <v>221</v>
      </c>
      <c r="E180" s="1024"/>
      <c r="F180" s="73"/>
      <c r="G180" s="1458"/>
      <c r="H180" s="1458"/>
      <c r="I180" s="1458"/>
      <c r="J180" s="1458"/>
      <c r="K180" s="1458"/>
      <c r="L180" s="1458"/>
      <c r="M180" s="1458"/>
      <c r="N180" s="1458"/>
      <c r="O180" s="73"/>
      <c r="P180" s="56"/>
      <c r="S180" s="45" t="s">
        <v>205</v>
      </c>
    </row>
    <row r="181" spans="2:19" ht="13.5" customHeight="1" x14ac:dyDescent="0.15">
      <c r="B181" s="47"/>
      <c r="C181" s="59"/>
      <c r="E181" s="73"/>
      <c r="F181" s="73"/>
      <c r="H181" s="73"/>
      <c r="I181" s="73"/>
      <c r="J181" s="73"/>
      <c r="K181" s="73"/>
      <c r="L181" s="73"/>
      <c r="M181" s="73"/>
      <c r="N181" s="73"/>
      <c r="O181" s="73"/>
      <c r="P181" s="56"/>
    </row>
    <row r="182" spans="2:19" ht="26.25" customHeight="1" x14ac:dyDescent="0.15">
      <c r="B182" s="47"/>
      <c r="C182" s="59"/>
      <c r="D182" s="106" t="s">
        <v>222</v>
      </c>
      <c r="E182" s="106"/>
      <c r="F182" s="225"/>
      <c r="G182" s="225"/>
      <c r="H182" s="225"/>
      <c r="I182" s="225"/>
      <c r="J182" s="225"/>
      <c r="K182" s="225"/>
      <c r="L182" s="225"/>
      <c r="M182" s="225"/>
      <c r="N182" s="225"/>
      <c r="O182" s="225"/>
      <c r="P182" s="56"/>
    </row>
    <row r="183" spans="2:19" ht="26.25" customHeight="1" x14ac:dyDescent="0.15">
      <c r="B183" s="47"/>
      <c r="C183" s="59"/>
      <c r="D183" s="1459" t="s">
        <v>71</v>
      </c>
      <c r="E183" s="1459"/>
      <c r="F183" s="73"/>
      <c r="G183" s="1460"/>
      <c r="H183" s="1460"/>
      <c r="I183" s="1460"/>
      <c r="J183" s="1460"/>
      <c r="K183" s="1460"/>
      <c r="L183" s="1460"/>
      <c r="M183" s="1460"/>
      <c r="N183" s="1460"/>
      <c r="O183" s="225"/>
      <c r="P183" s="56"/>
      <c r="S183" s="45" t="s">
        <v>205</v>
      </c>
    </row>
    <row r="184" spans="2:19" ht="26.25" customHeight="1" x14ac:dyDescent="0.15">
      <c r="B184" s="47"/>
      <c r="C184" s="59"/>
      <c r="D184" s="96"/>
      <c r="F184" s="96"/>
      <c r="G184" s="96"/>
      <c r="H184" s="96"/>
      <c r="I184" s="96"/>
      <c r="K184" s="96"/>
      <c r="L184" s="96"/>
      <c r="M184" s="96"/>
      <c r="N184" s="96"/>
      <c r="O184" s="227"/>
      <c r="P184" s="56"/>
    </row>
    <row r="185" spans="2:19" ht="26.25" customHeight="1" x14ac:dyDescent="0.15">
      <c r="B185" s="47"/>
      <c r="C185" s="59"/>
      <c r="D185" s="96" t="s">
        <v>223</v>
      </c>
      <c r="E185" s="1461"/>
      <c r="F185" s="1461"/>
      <c r="G185" s="1461"/>
      <c r="H185" s="1461"/>
      <c r="I185" s="93" t="s">
        <v>224</v>
      </c>
      <c r="J185" s="1463"/>
      <c r="K185" s="1463"/>
      <c r="L185" s="1463"/>
      <c r="M185" s="1463"/>
      <c r="N185" s="93"/>
      <c r="O185" s="227"/>
      <c r="P185" s="56"/>
      <c r="S185" s="45" t="s">
        <v>205</v>
      </c>
    </row>
    <row r="186" spans="2:19" ht="21" customHeight="1" x14ac:dyDescent="0.15">
      <c r="B186" s="47"/>
      <c r="C186" s="59"/>
      <c r="D186" s="1455"/>
      <c r="E186" s="1455"/>
      <c r="F186" s="1455"/>
      <c r="G186" s="1455"/>
      <c r="H186" s="1455"/>
      <c r="I186" s="1455"/>
      <c r="J186" s="1455"/>
      <c r="K186" s="1455"/>
      <c r="L186" s="1455"/>
      <c r="M186" s="45"/>
      <c r="N186" s="96"/>
      <c r="O186" s="227"/>
      <c r="P186" s="56"/>
      <c r="S186" s="46"/>
    </row>
    <row r="187" spans="2:19" ht="15.75" customHeight="1" x14ac:dyDescent="0.15">
      <c r="B187" s="47"/>
      <c r="C187" s="96"/>
      <c r="D187" s="1456"/>
      <c r="E187" s="1042"/>
      <c r="F187" s="106"/>
      <c r="G187" s="106"/>
      <c r="H187" s="106"/>
      <c r="I187" s="106"/>
      <c r="J187" s="1457"/>
      <c r="K187" s="1457"/>
      <c r="L187" s="1457"/>
      <c r="M187" s="1457"/>
      <c r="N187" s="1457"/>
      <c r="O187" s="1457"/>
      <c r="P187" s="56"/>
      <c r="S187" s="46"/>
    </row>
    <row r="188" spans="2:19" ht="15" customHeight="1" x14ac:dyDescent="0.15">
      <c r="B188" s="47"/>
      <c r="C188" s="59"/>
      <c r="E188" s="59"/>
      <c r="F188" s="59"/>
      <c r="G188" s="59"/>
      <c r="H188" s="59"/>
      <c r="I188" s="59"/>
      <c r="J188" s="59"/>
      <c r="K188" s="61"/>
      <c r="L188" s="61"/>
      <c r="M188" s="61"/>
      <c r="N188" s="61"/>
      <c r="O188" s="61"/>
      <c r="P188" s="56"/>
    </row>
    <row r="189" spans="2:19" x14ac:dyDescent="0.15">
      <c r="B189" s="47"/>
      <c r="C189" s="59"/>
      <c r="D189" s="59"/>
      <c r="E189" s="59"/>
      <c r="F189" s="59"/>
      <c r="G189" s="59"/>
      <c r="H189" s="59"/>
      <c r="I189" s="59"/>
      <c r="J189" s="59"/>
      <c r="K189" s="61"/>
      <c r="L189" s="61"/>
      <c r="M189" s="61"/>
      <c r="N189" s="61"/>
      <c r="O189" s="61"/>
      <c r="P189" s="56"/>
    </row>
    <row r="190" spans="2:19" x14ac:dyDescent="0.15">
      <c r="B190" s="47"/>
      <c r="C190" s="59"/>
      <c r="D190" s="59"/>
      <c r="E190" s="59"/>
      <c r="F190" s="59"/>
      <c r="G190" s="59"/>
      <c r="H190" s="59"/>
      <c r="I190" s="59"/>
      <c r="J190" s="59"/>
      <c r="K190" s="61"/>
      <c r="L190" s="61"/>
      <c r="M190" s="61"/>
      <c r="N190" s="61"/>
      <c r="O190" s="61"/>
      <c r="P190" s="56"/>
    </row>
    <row r="191" spans="2:19" x14ac:dyDescent="0.15">
      <c r="B191" s="64"/>
      <c r="C191" s="66"/>
      <c r="D191" s="66"/>
      <c r="E191" s="66"/>
      <c r="F191" s="66"/>
      <c r="G191" s="66"/>
      <c r="H191" s="66"/>
      <c r="I191" s="66"/>
      <c r="J191" s="66"/>
      <c r="K191" s="74"/>
      <c r="L191" s="74"/>
      <c r="M191" s="74"/>
      <c r="N191" s="74"/>
      <c r="O191" s="74"/>
      <c r="P191" s="75"/>
    </row>
    <row r="192" spans="2:19" x14ac:dyDescent="0.15">
      <c r="B192" s="148" t="s">
        <v>225</v>
      </c>
      <c r="C192" s="40"/>
      <c r="D192" s="40"/>
      <c r="E192" s="40"/>
      <c r="J192" s="123"/>
    </row>
    <row r="193" spans="15:15" x14ac:dyDescent="0.15">
      <c r="O193" s="144" t="s">
        <v>659</v>
      </c>
    </row>
  </sheetData>
  <sheetProtection password="A4DE" sheet="1" objects="1" scenarios="1"/>
  <mergeCells count="105">
    <mergeCell ref="H4:I4"/>
    <mergeCell ref="F7:N7"/>
    <mergeCell ref="D9:J9"/>
    <mergeCell ref="D10:J10"/>
    <mergeCell ref="D12:J12"/>
    <mergeCell ref="D13:J13"/>
    <mergeCell ref="C19:O19"/>
    <mergeCell ref="D21:N21"/>
    <mergeCell ref="D25:E25"/>
    <mergeCell ref="G25:N25"/>
    <mergeCell ref="D26:E26"/>
    <mergeCell ref="G26:N26"/>
    <mergeCell ref="D29:E29"/>
    <mergeCell ref="G29:N29"/>
    <mergeCell ref="E31:H31"/>
    <mergeCell ref="J31:M31"/>
    <mergeCell ref="D32:E32"/>
    <mergeCell ref="F32:L32"/>
    <mergeCell ref="D33:E33"/>
    <mergeCell ref="J33:M33"/>
    <mergeCell ref="N33:O33"/>
    <mergeCell ref="H43:I43"/>
    <mergeCell ref="F46:N46"/>
    <mergeCell ref="D48:J48"/>
    <mergeCell ref="D49:J49"/>
    <mergeCell ref="D51:J51"/>
    <mergeCell ref="D52:J52"/>
    <mergeCell ref="C58:O58"/>
    <mergeCell ref="D60:N60"/>
    <mergeCell ref="D64:E64"/>
    <mergeCell ref="G64:N64"/>
    <mergeCell ref="D65:E65"/>
    <mergeCell ref="G65:N65"/>
    <mergeCell ref="D68:E68"/>
    <mergeCell ref="G68:N68"/>
    <mergeCell ref="E70:H70"/>
    <mergeCell ref="J70:M70"/>
    <mergeCell ref="D71:E71"/>
    <mergeCell ref="F71:L71"/>
    <mergeCell ref="D72:E72"/>
    <mergeCell ref="J72:M72"/>
    <mergeCell ref="N72:O72"/>
    <mergeCell ref="H82:I82"/>
    <mergeCell ref="F85:N85"/>
    <mergeCell ref="D87:J87"/>
    <mergeCell ref="D88:J88"/>
    <mergeCell ref="D90:J90"/>
    <mergeCell ref="D91:J91"/>
    <mergeCell ref="C97:O97"/>
    <mergeCell ref="D99:N99"/>
    <mergeCell ref="D103:E103"/>
    <mergeCell ref="G103:N103"/>
    <mergeCell ref="D104:E104"/>
    <mergeCell ref="G104:N104"/>
    <mergeCell ref="D107:E107"/>
    <mergeCell ref="G107:N107"/>
    <mergeCell ref="E109:H109"/>
    <mergeCell ref="J109:M109"/>
    <mergeCell ref="D110:E110"/>
    <mergeCell ref="F110:L110"/>
    <mergeCell ref="D111:E111"/>
    <mergeCell ref="J111:M111"/>
    <mergeCell ref="N111:O111"/>
    <mergeCell ref="H120:I120"/>
    <mergeCell ref="F123:N123"/>
    <mergeCell ref="D125:J125"/>
    <mergeCell ref="D126:J126"/>
    <mergeCell ref="D128:J128"/>
    <mergeCell ref="D129:J129"/>
    <mergeCell ref="C135:O135"/>
    <mergeCell ref="D137:N137"/>
    <mergeCell ref="D141:E141"/>
    <mergeCell ref="G141:N141"/>
    <mergeCell ref="D142:E142"/>
    <mergeCell ref="G142:N142"/>
    <mergeCell ref="D145:E145"/>
    <mergeCell ref="G145:N145"/>
    <mergeCell ref="E147:H147"/>
    <mergeCell ref="J147:M147"/>
    <mergeCell ref="D148:E148"/>
    <mergeCell ref="F148:L148"/>
    <mergeCell ref="D149:E149"/>
    <mergeCell ref="J149:M149"/>
    <mergeCell ref="N149:O149"/>
    <mergeCell ref="H158:I158"/>
    <mergeCell ref="F161:N161"/>
    <mergeCell ref="D163:J163"/>
    <mergeCell ref="J185:M185"/>
    <mergeCell ref="D164:J164"/>
    <mergeCell ref="D166:J166"/>
    <mergeCell ref="D167:J167"/>
    <mergeCell ref="C173:O173"/>
    <mergeCell ref="D175:N175"/>
    <mergeCell ref="D179:E179"/>
    <mergeCell ref="G179:N179"/>
    <mergeCell ref="D186:E186"/>
    <mergeCell ref="F186:L186"/>
    <mergeCell ref="D187:E187"/>
    <mergeCell ref="J187:M187"/>
    <mergeCell ref="N187:O187"/>
    <mergeCell ref="D180:E180"/>
    <mergeCell ref="G180:N180"/>
    <mergeCell ref="D183:E183"/>
    <mergeCell ref="G183:N183"/>
    <mergeCell ref="E185:H185"/>
  </mergeCells>
  <phoneticPr fontId="12"/>
  <pageMargins left="0.70866141732283472" right="0.70866141732283472" top="0.74803149606299213" bottom="0.74803149606299213" header="0.31496062992125984" footer="0.31496062992125984"/>
  <pageSetup paperSize="9" scale="96" orientation="portrait" blackAndWhite="1" r:id="rId1"/>
  <rowBreaks count="3" manualBreakCount="3">
    <brk id="79" max="16" man="1"/>
    <brk id="117" max="16" man="1"/>
    <brk id="155" max="16"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H184"/>
  <sheetViews>
    <sheetView showGridLines="0" view="pageBreakPreview" topLeftCell="A16" zoomScale="90" zoomScaleNormal="100" zoomScaleSheetLayoutView="90" workbookViewId="0">
      <selection activeCell="F71" sqref="F71:K71"/>
    </sheetView>
  </sheetViews>
  <sheetFormatPr defaultColWidth="9" defaultRowHeight="14.25" x14ac:dyDescent="0.15"/>
  <cols>
    <col min="1" max="1" width="6.375" style="1" customWidth="1"/>
    <col min="2" max="2" width="4.125" style="1" customWidth="1"/>
    <col min="3" max="3" width="15.25" style="1" customWidth="1"/>
    <col min="4" max="4" width="7.25" style="1" customWidth="1"/>
    <col min="5" max="5" width="13.375" style="1" customWidth="1"/>
    <col min="6" max="11" width="7.25" style="1" customWidth="1"/>
    <col min="12" max="12" width="9.625" style="1" customWidth="1"/>
    <col min="13" max="13" width="3.625" style="8" customWidth="1"/>
    <col min="14" max="14" width="9" style="8"/>
    <col min="15" max="15" width="18.375" style="8" bestFit="1" customWidth="1"/>
    <col min="16" max="28" width="9" style="8"/>
    <col min="29" max="34" width="9" style="7"/>
    <col min="35" max="16384" width="9" style="1"/>
  </cols>
  <sheetData>
    <row r="2" spans="1:25" ht="18.75" x14ac:dyDescent="0.15">
      <c r="A2" s="741" t="s">
        <v>700</v>
      </c>
      <c r="B2" s="741"/>
      <c r="C2" s="741"/>
      <c r="D2" s="741"/>
      <c r="E2" s="741"/>
      <c r="F2" s="741"/>
      <c r="G2" s="741"/>
      <c r="H2" s="741"/>
      <c r="I2" s="741"/>
      <c r="J2" s="741"/>
      <c r="K2" s="741"/>
      <c r="L2" s="741"/>
      <c r="O2" s="29" t="s">
        <v>251</v>
      </c>
    </row>
    <row r="3" spans="1:25" x14ac:dyDescent="0.15">
      <c r="O3" s="29" t="s">
        <v>252</v>
      </c>
    </row>
    <row r="4" spans="1:25" ht="17.25" customHeight="1" x14ac:dyDescent="0.15">
      <c r="A4" s="762" t="s">
        <v>0</v>
      </c>
      <c r="B4" s="742" t="s">
        <v>153</v>
      </c>
      <c r="C4" s="742"/>
      <c r="D4" s="833" t="s">
        <v>152</v>
      </c>
      <c r="E4" s="800"/>
      <c r="F4" s="716"/>
      <c r="G4" s="716"/>
      <c r="H4" s="716"/>
      <c r="I4" s="716"/>
      <c r="J4" s="716"/>
      <c r="K4" s="716"/>
      <c r="L4" s="716"/>
      <c r="O4" s="29" t="s">
        <v>253</v>
      </c>
    </row>
    <row r="5" spans="1:25" ht="17.25" customHeight="1" x14ac:dyDescent="0.15">
      <c r="A5" s="762"/>
      <c r="B5" s="742"/>
      <c r="C5" s="742"/>
      <c r="D5" s="833" t="s">
        <v>613</v>
      </c>
      <c r="E5" s="800"/>
      <c r="F5" s="10" t="s">
        <v>66</v>
      </c>
      <c r="G5" s="830"/>
      <c r="H5" s="830"/>
      <c r="I5" s="830"/>
      <c r="J5" s="10" t="s">
        <v>67</v>
      </c>
      <c r="K5" s="830"/>
      <c r="L5" s="830"/>
      <c r="N5" s="263" t="s">
        <v>570</v>
      </c>
      <c r="O5" s="263"/>
    </row>
    <row r="6" spans="1:25" ht="17.25" customHeight="1" x14ac:dyDescent="0.15">
      <c r="A6" s="762"/>
      <c r="B6" s="742"/>
      <c r="C6" s="742"/>
      <c r="D6" s="723" t="s">
        <v>148</v>
      </c>
      <c r="E6" s="720"/>
      <c r="F6" s="10" t="s">
        <v>80</v>
      </c>
      <c r="G6" s="830"/>
      <c r="H6" s="830"/>
      <c r="I6" s="830"/>
      <c r="J6" s="10" t="s">
        <v>6</v>
      </c>
      <c r="K6" s="830"/>
      <c r="L6" s="830"/>
      <c r="N6" s="263" t="s">
        <v>571</v>
      </c>
    </row>
    <row r="7" spans="1:25" ht="17.25" customHeight="1" x14ac:dyDescent="0.15">
      <c r="A7" s="762"/>
      <c r="B7" s="742"/>
      <c r="C7" s="742"/>
      <c r="D7" s="723" t="s">
        <v>149</v>
      </c>
      <c r="E7" s="720"/>
      <c r="F7" s="716"/>
      <c r="G7" s="716"/>
      <c r="H7" s="716"/>
      <c r="I7" s="716"/>
      <c r="J7" s="716"/>
      <c r="K7" s="716"/>
      <c r="L7" s="716"/>
      <c r="N7" s="8" t="s">
        <v>158</v>
      </c>
    </row>
    <row r="8" spans="1:25" ht="17.25" customHeight="1" x14ac:dyDescent="0.15">
      <c r="A8" s="762"/>
      <c r="B8" s="742"/>
      <c r="C8" s="742"/>
      <c r="D8" s="833" t="s">
        <v>150</v>
      </c>
      <c r="E8" s="800"/>
      <c r="F8" s="10" t="s">
        <v>78</v>
      </c>
      <c r="G8" s="829"/>
      <c r="H8" s="829"/>
      <c r="I8" s="829"/>
      <c r="J8" s="10" t="s">
        <v>79</v>
      </c>
      <c r="K8" s="829"/>
      <c r="L8" s="829"/>
    </row>
    <row r="9" spans="1:25" ht="17.25" customHeight="1" x14ac:dyDescent="0.15">
      <c r="A9" s="762"/>
      <c r="B9" s="742"/>
      <c r="C9" s="742"/>
      <c r="D9" s="833" t="s">
        <v>151</v>
      </c>
      <c r="E9" s="800"/>
      <c r="F9" s="716"/>
      <c r="G9" s="716"/>
      <c r="H9" s="716"/>
      <c r="I9" s="716"/>
      <c r="J9" s="716"/>
      <c r="K9" s="716"/>
      <c r="L9" s="716"/>
    </row>
    <row r="10" spans="1:25" ht="17.25" customHeight="1" x14ac:dyDescent="0.15">
      <c r="A10" s="762"/>
      <c r="B10" s="850" t="s">
        <v>711</v>
      </c>
      <c r="C10" s="851"/>
      <c r="D10" s="723" t="s">
        <v>146</v>
      </c>
      <c r="E10" s="720"/>
      <c r="F10" s="716"/>
      <c r="G10" s="716"/>
      <c r="H10" s="716"/>
      <c r="I10" s="716"/>
      <c r="J10" s="716"/>
      <c r="K10" s="716"/>
      <c r="L10" s="716"/>
      <c r="T10" s="32"/>
    </row>
    <row r="11" spans="1:25" ht="17.25" customHeight="1" x14ac:dyDescent="0.15">
      <c r="A11" s="762"/>
      <c r="B11" s="852"/>
      <c r="C11" s="853"/>
      <c r="D11" s="723" t="s">
        <v>147</v>
      </c>
      <c r="E11" s="720"/>
      <c r="F11" s="10" t="s">
        <v>66</v>
      </c>
      <c r="G11" s="830"/>
      <c r="H11" s="830"/>
      <c r="I11" s="830"/>
      <c r="J11" s="10" t="s">
        <v>67</v>
      </c>
      <c r="K11" s="830"/>
      <c r="L11" s="830"/>
      <c r="M11" s="841"/>
      <c r="N11" s="839" t="s">
        <v>265</v>
      </c>
      <c r="O11" s="839"/>
      <c r="P11" s="839"/>
      <c r="Q11" s="839"/>
      <c r="R11" s="839"/>
      <c r="S11" s="839"/>
      <c r="T11" s="33"/>
    </row>
    <row r="12" spans="1:25" ht="17.25" customHeight="1" x14ac:dyDescent="0.15">
      <c r="A12" s="762"/>
      <c r="B12" s="852"/>
      <c r="C12" s="853"/>
      <c r="D12" s="723" t="s">
        <v>148</v>
      </c>
      <c r="E12" s="720"/>
      <c r="F12" s="10" t="s">
        <v>80</v>
      </c>
      <c r="G12" s="830"/>
      <c r="H12" s="830"/>
      <c r="I12" s="830"/>
      <c r="J12" s="10" t="s">
        <v>6</v>
      </c>
      <c r="K12" s="830"/>
      <c r="L12" s="830"/>
      <c r="M12" s="841"/>
      <c r="N12" s="839"/>
      <c r="O12" s="839"/>
      <c r="P12" s="839"/>
      <c r="Q12" s="839"/>
      <c r="R12" s="839"/>
      <c r="S12" s="839"/>
      <c r="T12" s="32"/>
    </row>
    <row r="13" spans="1:25" ht="17.25" customHeight="1" x14ac:dyDescent="0.15">
      <c r="A13" s="762"/>
      <c r="B13" s="852"/>
      <c r="C13" s="853"/>
      <c r="D13" s="723" t="s">
        <v>149</v>
      </c>
      <c r="E13" s="720"/>
      <c r="F13" s="716"/>
      <c r="G13" s="716"/>
      <c r="H13" s="716"/>
      <c r="I13" s="716"/>
      <c r="J13" s="716"/>
      <c r="K13" s="716"/>
      <c r="L13" s="716"/>
      <c r="M13" s="841"/>
      <c r="N13" s="8" t="s">
        <v>158</v>
      </c>
    </row>
    <row r="14" spans="1:25" ht="17.25" customHeight="1" x14ac:dyDescent="0.15">
      <c r="A14" s="762"/>
      <c r="B14" s="852"/>
      <c r="C14" s="853"/>
      <c r="D14" s="833" t="s">
        <v>150</v>
      </c>
      <c r="E14" s="800"/>
      <c r="F14" s="10" t="s">
        <v>78</v>
      </c>
      <c r="G14" s="829"/>
      <c r="H14" s="829"/>
      <c r="I14" s="829"/>
      <c r="J14" s="10" t="s">
        <v>79</v>
      </c>
      <c r="K14" s="829"/>
      <c r="L14" s="829"/>
      <c r="M14" s="841"/>
    </row>
    <row r="15" spans="1:25" ht="17.25" customHeight="1" x14ac:dyDescent="0.15">
      <c r="A15" s="762"/>
      <c r="B15" s="854"/>
      <c r="C15" s="855"/>
      <c r="D15" s="833" t="s">
        <v>151</v>
      </c>
      <c r="E15" s="800"/>
      <c r="F15" s="716"/>
      <c r="G15" s="716"/>
      <c r="H15" s="716"/>
      <c r="I15" s="716"/>
      <c r="J15" s="716"/>
      <c r="K15" s="716"/>
      <c r="L15" s="716"/>
      <c r="M15" s="841"/>
    </row>
    <row r="16" spans="1:25" ht="17.25" customHeight="1" x14ac:dyDescent="0.15">
      <c r="A16" s="762"/>
      <c r="B16" s="850"/>
      <c r="C16" s="851"/>
      <c r="D16" s="723" t="s">
        <v>146</v>
      </c>
      <c r="E16" s="720"/>
      <c r="F16" s="716"/>
      <c r="G16" s="716"/>
      <c r="H16" s="716"/>
      <c r="I16" s="716"/>
      <c r="J16" s="716"/>
      <c r="K16" s="716"/>
      <c r="L16" s="716"/>
      <c r="S16" s="840"/>
      <c r="T16" s="840"/>
      <c r="U16" s="840"/>
      <c r="V16" s="840"/>
      <c r="W16" s="840"/>
      <c r="X16" s="840"/>
      <c r="Y16" s="840"/>
    </row>
    <row r="17" spans="1:28" ht="17.25" customHeight="1" x14ac:dyDescent="0.15">
      <c r="A17" s="762"/>
      <c r="B17" s="852"/>
      <c r="C17" s="853"/>
      <c r="D17" s="723" t="s">
        <v>147</v>
      </c>
      <c r="E17" s="720"/>
      <c r="F17" s="10" t="s">
        <v>66</v>
      </c>
      <c r="G17" s="830"/>
      <c r="H17" s="830"/>
      <c r="I17" s="830"/>
      <c r="J17" s="10" t="s">
        <v>67</v>
      </c>
      <c r="K17" s="830"/>
      <c r="L17" s="830"/>
      <c r="N17" s="839" t="s">
        <v>265</v>
      </c>
      <c r="O17" s="839"/>
      <c r="P17" s="839"/>
      <c r="Q17" s="839"/>
      <c r="R17" s="839"/>
      <c r="S17" s="839"/>
    </row>
    <row r="18" spans="1:28" ht="17.25" customHeight="1" x14ac:dyDescent="0.15">
      <c r="A18" s="762"/>
      <c r="B18" s="852"/>
      <c r="C18" s="853"/>
      <c r="D18" s="723" t="s">
        <v>148</v>
      </c>
      <c r="E18" s="720"/>
      <c r="F18" s="10" t="s">
        <v>80</v>
      </c>
      <c r="G18" s="830"/>
      <c r="H18" s="830"/>
      <c r="I18" s="830"/>
      <c r="J18" s="10" t="s">
        <v>6</v>
      </c>
      <c r="K18" s="830"/>
      <c r="L18" s="830"/>
      <c r="N18" s="839"/>
      <c r="O18" s="839"/>
      <c r="P18" s="839"/>
      <c r="Q18" s="839"/>
      <c r="R18" s="839"/>
      <c r="S18" s="839"/>
    </row>
    <row r="19" spans="1:28" ht="17.25" customHeight="1" x14ac:dyDescent="0.15">
      <c r="A19" s="762"/>
      <c r="B19" s="852"/>
      <c r="C19" s="853"/>
      <c r="D19" s="723" t="s">
        <v>149</v>
      </c>
      <c r="E19" s="720"/>
      <c r="F19" s="716"/>
      <c r="G19" s="716"/>
      <c r="H19" s="716"/>
      <c r="I19" s="716"/>
      <c r="J19" s="716"/>
      <c r="K19" s="716"/>
      <c r="L19" s="716"/>
      <c r="N19" s="8" t="s">
        <v>158</v>
      </c>
    </row>
    <row r="20" spans="1:28" ht="17.25" customHeight="1" x14ac:dyDescent="0.15">
      <c r="A20" s="762"/>
      <c r="B20" s="852"/>
      <c r="C20" s="853"/>
      <c r="D20" s="833" t="s">
        <v>150</v>
      </c>
      <c r="E20" s="800"/>
      <c r="F20" s="10" t="s">
        <v>78</v>
      </c>
      <c r="G20" s="825"/>
      <c r="H20" s="825"/>
      <c r="I20" s="825"/>
      <c r="J20" s="10" t="s">
        <v>79</v>
      </c>
      <c r="K20" s="825"/>
      <c r="L20" s="825"/>
    </row>
    <row r="21" spans="1:28" ht="17.25" customHeight="1" x14ac:dyDescent="0.15">
      <c r="A21" s="762"/>
      <c r="B21" s="854"/>
      <c r="C21" s="855"/>
      <c r="D21" s="833" t="s">
        <v>151</v>
      </c>
      <c r="E21" s="800"/>
      <c r="F21" s="716"/>
      <c r="G21" s="716"/>
      <c r="H21" s="716"/>
      <c r="I21" s="716"/>
      <c r="J21" s="716"/>
      <c r="K21" s="716"/>
      <c r="L21" s="716"/>
    </row>
    <row r="22" spans="1:28" ht="17.25" customHeight="1" x14ac:dyDescent="0.15">
      <c r="A22" s="762"/>
      <c r="B22" s="742" t="s">
        <v>1</v>
      </c>
      <c r="C22" s="742"/>
      <c r="D22" s="742"/>
      <c r="E22" s="742"/>
      <c r="F22" s="834"/>
      <c r="G22" s="711"/>
      <c r="H22" s="711"/>
      <c r="I22" s="711"/>
      <c r="J22" s="711"/>
      <c r="K22" s="711"/>
      <c r="L22" s="712"/>
    </row>
    <row r="23" spans="1:28" ht="17.25" customHeight="1" x14ac:dyDescent="0.15">
      <c r="A23" s="762"/>
      <c r="B23" s="742" t="s">
        <v>614</v>
      </c>
      <c r="C23" s="742"/>
      <c r="D23" s="742"/>
      <c r="E23" s="742"/>
      <c r="F23" s="716"/>
      <c r="G23" s="716"/>
      <c r="H23" s="716"/>
      <c r="I23" s="716"/>
      <c r="J23" s="716"/>
      <c r="K23" s="716"/>
      <c r="L23" s="716"/>
    </row>
    <row r="24" spans="1:28" ht="17.25" customHeight="1" x14ac:dyDescent="0.15">
      <c r="A24" s="762"/>
      <c r="B24" s="796" t="s">
        <v>624</v>
      </c>
      <c r="C24" s="795"/>
      <c r="D24" s="742" t="s">
        <v>73</v>
      </c>
      <c r="E24" s="742"/>
      <c r="F24" s="581"/>
      <c r="G24" s="257" t="s">
        <v>566</v>
      </c>
      <c r="H24" s="333"/>
      <c r="I24" s="784"/>
      <c r="J24" s="784"/>
      <c r="K24" s="784"/>
      <c r="L24" s="784"/>
    </row>
    <row r="25" spans="1:28" ht="17.25" customHeight="1" x14ac:dyDescent="0.15">
      <c r="A25" s="762"/>
      <c r="B25" s="795"/>
      <c r="C25" s="795"/>
      <c r="D25" s="742" t="s">
        <v>2</v>
      </c>
      <c r="E25" s="742"/>
      <c r="F25" s="716"/>
      <c r="G25" s="716"/>
      <c r="H25" s="716"/>
      <c r="I25" s="716"/>
      <c r="J25" s="716"/>
      <c r="K25" s="716"/>
      <c r="L25" s="716"/>
      <c r="N25" s="263" t="s">
        <v>642</v>
      </c>
    </row>
    <row r="26" spans="1:28" ht="17.25" customHeight="1" x14ac:dyDescent="0.15">
      <c r="A26" s="762"/>
      <c r="B26" s="795"/>
      <c r="C26" s="795"/>
      <c r="D26" s="742" t="s">
        <v>3</v>
      </c>
      <c r="E26" s="742"/>
      <c r="F26" s="827"/>
      <c r="G26" s="825"/>
      <c r="H26" s="825"/>
      <c r="I26" s="825"/>
      <c r="J26" s="825"/>
      <c r="K26" s="825"/>
      <c r="L26" s="825"/>
    </row>
    <row r="27" spans="1:28" ht="17.25" customHeight="1" x14ac:dyDescent="0.15">
      <c r="A27" s="762"/>
      <c r="B27" s="856" t="s">
        <v>703</v>
      </c>
      <c r="C27" s="857"/>
      <c r="D27" s="742" t="s">
        <v>208</v>
      </c>
      <c r="E27" s="742"/>
      <c r="F27" s="832" t="str">
        <f>IF(ISERROR(第1号別紙!G118*1000),"",第1号別紙!G118*1000)</f>
        <v/>
      </c>
      <c r="G27" s="832"/>
      <c r="H27" s="832"/>
      <c r="I27" s="832"/>
      <c r="J27" s="832"/>
      <c r="K27" s="832"/>
      <c r="L27" s="11" t="s">
        <v>55</v>
      </c>
      <c r="M27" s="841"/>
    </row>
    <row r="28" spans="1:28" ht="17.25" customHeight="1" x14ac:dyDescent="0.15">
      <c r="A28" s="762"/>
      <c r="B28" s="858"/>
      <c r="C28" s="859"/>
      <c r="D28" s="862" t="s">
        <v>206</v>
      </c>
      <c r="E28" s="577" t="s">
        <v>701</v>
      </c>
      <c r="F28" s="744" t="str">
        <f>IF(第1号別紙!K8="0","",IF(ISERROR(第1号別紙!K8*1000),"",第1号別紙!K8*1000))</f>
        <v/>
      </c>
      <c r="G28" s="745"/>
      <c r="H28" s="745"/>
      <c r="I28" s="745"/>
      <c r="J28" s="745"/>
      <c r="K28" s="746"/>
      <c r="L28" s="11" t="s">
        <v>55</v>
      </c>
      <c r="M28" s="841"/>
    </row>
    <row r="29" spans="1:28" ht="17.25" customHeight="1" x14ac:dyDescent="0.15">
      <c r="A29" s="762"/>
      <c r="B29" s="858"/>
      <c r="C29" s="859"/>
      <c r="D29" s="862"/>
      <c r="E29" s="577" t="s">
        <v>701</v>
      </c>
      <c r="F29" s="744" t="str">
        <f>IF(第1号別紙!K25="0","",IF(ISERROR(第1号別紙!K25*1000),"",第1号別紙!K25*1000))</f>
        <v/>
      </c>
      <c r="G29" s="745"/>
      <c r="H29" s="745"/>
      <c r="I29" s="745"/>
      <c r="J29" s="745"/>
      <c r="K29" s="746"/>
      <c r="L29" s="11" t="s">
        <v>55</v>
      </c>
      <c r="M29" s="841"/>
      <c r="N29" s="263"/>
      <c r="O29" s="263"/>
      <c r="P29" s="263"/>
      <c r="Q29" s="263"/>
      <c r="R29" s="263"/>
      <c r="S29" s="263"/>
      <c r="T29" s="263"/>
      <c r="U29" s="263"/>
      <c r="V29" s="263"/>
      <c r="W29" s="263"/>
      <c r="X29" s="263"/>
      <c r="Y29" s="263"/>
      <c r="Z29" s="263"/>
      <c r="AA29" s="263"/>
      <c r="AB29" s="263"/>
    </row>
    <row r="30" spans="1:28" ht="17.25" customHeight="1" x14ac:dyDescent="0.15">
      <c r="A30" s="762"/>
      <c r="B30" s="858"/>
      <c r="C30" s="859"/>
      <c r="D30" s="862"/>
      <c r="E30" s="577" t="s">
        <v>702</v>
      </c>
      <c r="F30" s="744" t="str">
        <f>IF(第1号別紙!K42="0","",IF(ISERROR(第1号別紙!K42*1000),"",第1号別紙!K42*1000))</f>
        <v/>
      </c>
      <c r="G30" s="745"/>
      <c r="H30" s="745"/>
      <c r="I30" s="745"/>
      <c r="J30" s="745"/>
      <c r="K30" s="746"/>
      <c r="L30" s="11" t="s">
        <v>55</v>
      </c>
      <c r="M30" s="841"/>
    </row>
    <row r="31" spans="1:28" ht="17.25" customHeight="1" x14ac:dyDescent="0.15">
      <c r="A31" s="762"/>
      <c r="B31" s="858"/>
      <c r="C31" s="859"/>
      <c r="D31" s="863"/>
      <c r="E31" s="577" t="s">
        <v>207</v>
      </c>
      <c r="F31" s="744" t="str">
        <f>IF(F32="","",SUM(F28:K30))</f>
        <v/>
      </c>
      <c r="G31" s="745"/>
      <c r="H31" s="745"/>
      <c r="I31" s="745"/>
      <c r="J31" s="745"/>
      <c r="K31" s="746"/>
      <c r="L31" s="11" t="s">
        <v>55</v>
      </c>
      <c r="M31" s="841"/>
      <c r="N31" s="867" t="s">
        <v>608</v>
      </c>
      <c r="O31" s="867"/>
      <c r="P31" s="867"/>
      <c r="Q31" s="867"/>
      <c r="R31" s="867"/>
      <c r="S31" s="867"/>
      <c r="T31" s="867"/>
      <c r="U31" s="867"/>
    </row>
    <row r="32" spans="1:28" ht="17.25" customHeight="1" x14ac:dyDescent="0.15">
      <c r="A32" s="762"/>
      <c r="B32" s="858"/>
      <c r="C32" s="859"/>
      <c r="D32" s="864" t="s">
        <v>733</v>
      </c>
      <c r="E32" s="577" t="s">
        <v>701</v>
      </c>
      <c r="F32" s="832" t="str">
        <f>IF(ISERROR(第1号別紙!K80*1000),"",第1号別紙!K80*1000)</f>
        <v/>
      </c>
      <c r="G32" s="832"/>
      <c r="H32" s="832"/>
      <c r="I32" s="832"/>
      <c r="J32" s="832"/>
      <c r="K32" s="832"/>
      <c r="L32" s="11" t="s">
        <v>55</v>
      </c>
      <c r="M32" s="841"/>
      <c r="N32" s="867"/>
      <c r="O32" s="867"/>
      <c r="P32" s="867"/>
      <c r="Q32" s="867"/>
      <c r="R32" s="867"/>
      <c r="S32" s="867"/>
      <c r="T32" s="867"/>
      <c r="U32" s="867"/>
    </row>
    <row r="33" spans="1:28" ht="17.25" customHeight="1" x14ac:dyDescent="0.15">
      <c r="A33" s="762"/>
      <c r="B33" s="858"/>
      <c r="C33" s="859"/>
      <c r="D33" s="865"/>
      <c r="E33" s="577" t="s">
        <v>701</v>
      </c>
      <c r="F33" s="832" t="str">
        <f>IF(ISERROR(第1号別紙!K81*1000),"",第1号別紙!K81*1000)</f>
        <v/>
      </c>
      <c r="G33" s="832"/>
      <c r="H33" s="832"/>
      <c r="I33" s="832"/>
      <c r="J33" s="832"/>
      <c r="K33" s="832"/>
      <c r="L33" s="11" t="s">
        <v>55</v>
      </c>
      <c r="M33" s="841"/>
      <c r="N33" s="583"/>
      <c r="O33" s="583"/>
      <c r="P33" s="583"/>
      <c r="Q33" s="583"/>
      <c r="R33" s="583"/>
      <c r="S33" s="583"/>
      <c r="T33" s="583"/>
      <c r="U33" s="583"/>
      <c r="V33" s="263"/>
      <c r="W33" s="263"/>
      <c r="X33" s="263"/>
      <c r="Y33" s="263"/>
      <c r="Z33" s="263"/>
      <c r="AA33" s="263"/>
      <c r="AB33" s="263"/>
    </row>
    <row r="34" spans="1:28" ht="17.25" customHeight="1" x14ac:dyDescent="0.15">
      <c r="A34" s="762"/>
      <c r="B34" s="858"/>
      <c r="C34" s="859"/>
      <c r="D34" s="865"/>
      <c r="E34" s="577" t="s">
        <v>702</v>
      </c>
      <c r="F34" s="832" t="str">
        <f>IF(ISERROR(第1号別紙!K82*1000),"",第1号別紙!K82*1000)</f>
        <v/>
      </c>
      <c r="G34" s="832"/>
      <c r="H34" s="832"/>
      <c r="I34" s="832"/>
      <c r="J34" s="832"/>
      <c r="K34" s="832"/>
      <c r="L34" s="11" t="s">
        <v>55</v>
      </c>
      <c r="M34" s="841"/>
    </row>
    <row r="35" spans="1:28" ht="17.25" customHeight="1" x14ac:dyDescent="0.15">
      <c r="A35" s="762"/>
      <c r="B35" s="860"/>
      <c r="C35" s="861"/>
      <c r="D35" s="866"/>
      <c r="E35" s="577" t="s">
        <v>207</v>
      </c>
      <c r="F35" s="744" t="str">
        <f>IF(F32="","",SUM(F32:K34))</f>
        <v/>
      </c>
      <c r="G35" s="745"/>
      <c r="H35" s="745"/>
      <c r="I35" s="745"/>
      <c r="J35" s="745"/>
      <c r="K35" s="746"/>
      <c r="L35" s="11" t="s">
        <v>55</v>
      </c>
      <c r="M35" s="841"/>
    </row>
    <row r="36" spans="1:28" ht="38.25" customHeight="1" x14ac:dyDescent="0.15">
      <c r="A36" s="762"/>
      <c r="B36" s="835" t="s">
        <v>676</v>
      </c>
      <c r="C36" s="836"/>
      <c r="D36" s="719" t="s">
        <v>317</v>
      </c>
      <c r="E36" s="720"/>
      <c r="F36" s="724"/>
      <c r="G36" s="725"/>
      <c r="H36" s="725"/>
      <c r="I36" s="725"/>
      <c r="J36" s="725"/>
      <c r="K36" s="726"/>
      <c r="L36" s="11"/>
      <c r="M36" s="42"/>
      <c r="N36" s="8" t="s">
        <v>643</v>
      </c>
    </row>
    <row r="37" spans="1:28" ht="17.25" customHeight="1" x14ac:dyDescent="0.15">
      <c r="A37" s="762"/>
      <c r="B37" s="837"/>
      <c r="C37" s="838"/>
      <c r="D37" s="723" t="s">
        <v>286</v>
      </c>
      <c r="E37" s="720"/>
      <c r="F37" s="727"/>
      <c r="G37" s="727"/>
      <c r="H37" s="727"/>
      <c r="I37" s="727"/>
      <c r="J37" s="727"/>
      <c r="K37" s="727"/>
      <c r="L37" s="11" t="s">
        <v>14</v>
      </c>
      <c r="N37" s="8" t="s">
        <v>196</v>
      </c>
    </row>
    <row r="38" spans="1:28" ht="17.25" customHeight="1" x14ac:dyDescent="0.15">
      <c r="A38" s="762"/>
      <c r="B38" s="848"/>
      <c r="C38" s="849"/>
      <c r="D38" s="723" t="s">
        <v>287</v>
      </c>
      <c r="E38" s="720"/>
      <c r="F38" s="722"/>
      <c r="G38" s="722"/>
      <c r="H38" s="722"/>
      <c r="I38" s="722"/>
      <c r="J38" s="722"/>
      <c r="K38" s="722"/>
      <c r="L38" s="11" t="s">
        <v>288</v>
      </c>
      <c r="N38" s="8" t="s">
        <v>196</v>
      </c>
    </row>
    <row r="39" spans="1:28" ht="33" customHeight="1" x14ac:dyDescent="0.15">
      <c r="A39" s="762"/>
      <c r="B39" s="835" t="s">
        <v>676</v>
      </c>
      <c r="C39" s="836"/>
      <c r="D39" s="719" t="s">
        <v>261</v>
      </c>
      <c r="E39" s="720"/>
      <c r="F39" s="724"/>
      <c r="G39" s="725"/>
      <c r="H39" s="725"/>
      <c r="I39" s="725"/>
      <c r="J39" s="725"/>
      <c r="K39" s="726"/>
      <c r="L39" s="11"/>
      <c r="M39" s="263"/>
      <c r="N39" s="263"/>
      <c r="O39" s="263"/>
      <c r="P39" s="263"/>
      <c r="Q39" s="263"/>
      <c r="R39" s="263"/>
      <c r="S39" s="263"/>
      <c r="T39" s="263"/>
      <c r="U39" s="263"/>
      <c r="V39" s="263"/>
      <c r="W39" s="263"/>
      <c r="X39" s="263"/>
      <c r="Y39" s="263"/>
      <c r="Z39" s="263"/>
      <c r="AA39" s="263"/>
      <c r="AB39" s="263"/>
    </row>
    <row r="40" spans="1:28" ht="17.25" customHeight="1" x14ac:dyDescent="0.15">
      <c r="A40" s="762"/>
      <c r="B40" s="837"/>
      <c r="C40" s="838"/>
      <c r="D40" s="723" t="s">
        <v>286</v>
      </c>
      <c r="E40" s="720"/>
      <c r="F40" s="727"/>
      <c r="G40" s="727"/>
      <c r="H40" s="727"/>
      <c r="I40" s="727"/>
      <c r="J40" s="727"/>
      <c r="K40" s="727"/>
      <c r="L40" s="11" t="s">
        <v>695</v>
      </c>
      <c r="M40" s="263"/>
      <c r="N40" s="263"/>
      <c r="O40" s="263"/>
      <c r="P40" s="263"/>
      <c r="Q40" s="263"/>
      <c r="R40" s="263"/>
      <c r="S40" s="263"/>
      <c r="T40" s="263"/>
      <c r="U40" s="263"/>
      <c r="V40" s="263"/>
      <c r="W40" s="263"/>
      <c r="X40" s="263"/>
      <c r="Y40" s="263"/>
      <c r="Z40" s="263"/>
      <c r="AA40" s="263"/>
      <c r="AB40" s="263"/>
    </row>
    <row r="41" spans="1:28" ht="17.25" customHeight="1" x14ac:dyDescent="0.15">
      <c r="A41" s="762"/>
      <c r="B41" s="848"/>
      <c r="C41" s="849"/>
      <c r="D41" s="723" t="s">
        <v>287</v>
      </c>
      <c r="E41" s="720"/>
      <c r="F41" s="722"/>
      <c r="G41" s="722"/>
      <c r="H41" s="722"/>
      <c r="I41" s="722"/>
      <c r="J41" s="722"/>
      <c r="K41" s="722"/>
      <c r="L41" s="11" t="s">
        <v>254</v>
      </c>
      <c r="M41" s="263"/>
      <c r="N41" s="263"/>
      <c r="O41" s="263"/>
      <c r="P41" s="263"/>
      <c r="Q41" s="263"/>
      <c r="R41" s="263"/>
      <c r="S41" s="263"/>
      <c r="T41" s="263"/>
      <c r="U41" s="263"/>
      <c r="V41" s="263"/>
      <c r="W41" s="263"/>
      <c r="X41" s="263"/>
      <c r="Y41" s="263"/>
      <c r="Z41" s="263"/>
      <c r="AA41" s="263"/>
      <c r="AB41" s="263"/>
    </row>
    <row r="42" spans="1:28" ht="29.25" customHeight="1" x14ac:dyDescent="0.15">
      <c r="A42" s="762"/>
      <c r="B42" s="835" t="s">
        <v>675</v>
      </c>
      <c r="C42" s="836"/>
      <c r="D42" s="719" t="s">
        <v>317</v>
      </c>
      <c r="E42" s="720"/>
      <c r="F42" s="724"/>
      <c r="G42" s="725"/>
      <c r="H42" s="725"/>
      <c r="I42" s="725"/>
      <c r="J42" s="725"/>
      <c r="K42" s="726"/>
      <c r="L42" s="11"/>
      <c r="N42" s="263" t="s">
        <v>643</v>
      </c>
    </row>
    <row r="43" spans="1:28" ht="17.25" customHeight="1" x14ac:dyDescent="0.15">
      <c r="A43" s="762"/>
      <c r="B43" s="837"/>
      <c r="C43" s="838"/>
      <c r="D43" s="723" t="s">
        <v>286</v>
      </c>
      <c r="E43" s="720"/>
      <c r="F43" s="727"/>
      <c r="G43" s="727"/>
      <c r="H43" s="727"/>
      <c r="I43" s="727"/>
      <c r="J43" s="727"/>
      <c r="K43" s="727"/>
      <c r="L43" s="11" t="s">
        <v>14</v>
      </c>
      <c r="N43" s="8" t="s">
        <v>196</v>
      </c>
    </row>
    <row r="44" spans="1:28" ht="17.25" customHeight="1" x14ac:dyDescent="0.15">
      <c r="A44" s="762"/>
      <c r="B44" s="837"/>
      <c r="C44" s="838"/>
      <c r="D44" s="723" t="s">
        <v>287</v>
      </c>
      <c r="E44" s="720"/>
      <c r="F44" s="722"/>
      <c r="G44" s="722"/>
      <c r="H44" s="722"/>
      <c r="I44" s="722"/>
      <c r="J44" s="722"/>
      <c r="K44" s="722"/>
      <c r="L44" s="11" t="s">
        <v>288</v>
      </c>
      <c r="N44" s="8" t="s">
        <v>196</v>
      </c>
    </row>
    <row r="45" spans="1:28" ht="36" customHeight="1" x14ac:dyDescent="0.15">
      <c r="A45" s="762"/>
      <c r="B45" s="742" t="s">
        <v>10</v>
      </c>
      <c r="C45" s="742"/>
      <c r="D45" s="742" t="s">
        <v>11</v>
      </c>
      <c r="E45" s="742"/>
      <c r="F45" s="831"/>
      <c r="G45" s="831"/>
      <c r="H45" s="831"/>
      <c r="I45" s="831"/>
      <c r="J45" s="831"/>
      <c r="K45" s="831"/>
      <c r="L45" s="831"/>
      <c r="N45" s="17" t="s">
        <v>668</v>
      </c>
    </row>
    <row r="46" spans="1:28" ht="36" customHeight="1" x14ac:dyDescent="0.15">
      <c r="A46" s="762"/>
      <c r="B46" s="742"/>
      <c r="C46" s="742"/>
      <c r="D46" s="742" t="s">
        <v>12</v>
      </c>
      <c r="E46" s="742"/>
      <c r="F46" s="831"/>
      <c r="G46" s="831"/>
      <c r="H46" s="831"/>
      <c r="I46" s="831"/>
      <c r="J46" s="831"/>
      <c r="K46" s="831"/>
      <c r="L46" s="831"/>
      <c r="N46" s="17" t="s">
        <v>580</v>
      </c>
    </row>
    <row r="47" spans="1:28" ht="18.75" customHeight="1" x14ac:dyDescent="0.15">
      <c r="A47" s="28"/>
      <c r="B47" s="27"/>
      <c r="C47" s="27"/>
      <c r="D47" s="27"/>
      <c r="E47" s="27"/>
      <c r="F47" s="591"/>
      <c r="G47" s="591"/>
      <c r="H47" s="591"/>
      <c r="I47" s="591"/>
      <c r="J47" s="591"/>
      <c r="K47" s="591"/>
      <c r="L47" s="591"/>
      <c r="M47" s="263"/>
      <c r="N47" s="17"/>
      <c r="O47" s="263"/>
      <c r="P47" s="263"/>
      <c r="Q47" s="263"/>
      <c r="R47" s="263"/>
      <c r="S47" s="263"/>
      <c r="T47" s="263"/>
      <c r="U47" s="263"/>
      <c r="V47" s="263"/>
      <c r="W47" s="263"/>
      <c r="X47" s="263"/>
      <c r="Y47" s="263"/>
      <c r="Z47" s="263"/>
      <c r="AA47" s="263"/>
      <c r="AB47" s="263"/>
    </row>
    <row r="48" spans="1:28" ht="18.75" customHeight="1" x14ac:dyDescent="0.15">
      <c r="A48" s="741" t="s">
        <v>699</v>
      </c>
      <c r="B48" s="741"/>
      <c r="C48" s="741"/>
      <c r="D48" s="741"/>
      <c r="E48" s="741"/>
      <c r="F48" s="741"/>
      <c r="G48" s="741"/>
      <c r="H48" s="741"/>
      <c r="I48" s="741"/>
      <c r="J48" s="741"/>
      <c r="K48" s="741"/>
      <c r="L48" s="741"/>
      <c r="M48" s="263"/>
      <c r="N48" s="17"/>
      <c r="O48" s="263"/>
      <c r="P48" s="263"/>
      <c r="Q48" s="263"/>
      <c r="R48" s="263"/>
      <c r="S48" s="263"/>
      <c r="T48" s="263"/>
      <c r="U48" s="263"/>
      <c r="V48" s="263"/>
      <c r="W48" s="263"/>
      <c r="X48" s="263"/>
      <c r="Y48" s="263"/>
      <c r="Z48" s="263"/>
      <c r="AA48" s="263"/>
      <c r="AB48" s="263"/>
    </row>
    <row r="49" spans="1:28" ht="17.25" customHeight="1" x14ac:dyDescent="0.15">
      <c r="A49" s="750" t="s">
        <v>672</v>
      </c>
      <c r="B49" s="742" t="s">
        <v>13</v>
      </c>
      <c r="C49" s="742"/>
      <c r="D49" s="742" t="s">
        <v>4</v>
      </c>
      <c r="E49" s="742"/>
      <c r="F49" s="716"/>
      <c r="G49" s="716"/>
      <c r="H49" s="716"/>
      <c r="I49" s="716"/>
      <c r="J49" s="716"/>
      <c r="K49" s="716"/>
      <c r="L49" s="716"/>
      <c r="N49" s="8" t="s">
        <v>159</v>
      </c>
      <c r="P49" s="17"/>
      <c r="Q49" s="17"/>
    </row>
    <row r="50" spans="1:28" ht="17.25" customHeight="1" x14ac:dyDescent="0.15">
      <c r="A50" s="751"/>
      <c r="B50" s="742"/>
      <c r="C50" s="742"/>
      <c r="D50" s="742" t="s">
        <v>76</v>
      </c>
      <c r="E50" s="742"/>
      <c r="F50" s="743" t="str">
        <f>IF(F49="","",IF(F4=F49,G5,IF(F10=F49,G11,IF(F16=F49,G17,"社名を正しく記入してください"))))</f>
        <v/>
      </c>
      <c r="G50" s="743"/>
      <c r="H50" s="743"/>
      <c r="I50" s="743"/>
      <c r="J50" s="743"/>
      <c r="K50" s="743"/>
      <c r="L50" s="10"/>
      <c r="P50" s="17"/>
      <c r="Q50" s="17"/>
      <c r="U50" s="263"/>
      <c r="V50" s="263"/>
      <c r="W50" s="263"/>
      <c r="X50" s="263"/>
      <c r="Y50" s="263"/>
      <c r="Z50" s="263"/>
      <c r="AA50" s="263"/>
      <c r="AB50" s="263"/>
    </row>
    <row r="51" spans="1:28" ht="17.25" customHeight="1" x14ac:dyDescent="0.15">
      <c r="A51" s="751"/>
      <c r="B51" s="742"/>
      <c r="C51" s="742"/>
      <c r="D51" s="742" t="s">
        <v>77</v>
      </c>
      <c r="E51" s="742"/>
      <c r="F51" s="743" t="str">
        <f>IF(F49="","",IF(F4=F49,K5,IF(F10=F49,K11,IF(F16=F49,K17,""))))</f>
        <v/>
      </c>
      <c r="G51" s="743"/>
      <c r="H51" s="743"/>
      <c r="I51" s="743"/>
      <c r="J51" s="743"/>
      <c r="K51" s="743"/>
      <c r="L51" s="10"/>
      <c r="U51" s="263"/>
      <c r="V51" s="263"/>
      <c r="W51" s="263"/>
      <c r="X51" s="263"/>
      <c r="Y51" s="263"/>
      <c r="Z51" s="263"/>
      <c r="AA51" s="263"/>
      <c r="AB51" s="263"/>
    </row>
    <row r="52" spans="1:28" ht="17.25" customHeight="1" x14ac:dyDescent="0.15">
      <c r="A52" s="751"/>
      <c r="B52" s="742"/>
      <c r="C52" s="742"/>
      <c r="D52" s="742" t="s">
        <v>5</v>
      </c>
      <c r="E52" s="742"/>
      <c r="F52" s="743" t="str">
        <f>IF(F49="","",IF(F4=F49,G6,IF(F10=F49,G12,IF(F16=F49,G18,""))))</f>
        <v/>
      </c>
      <c r="G52" s="743"/>
      <c r="H52" s="743"/>
      <c r="I52" s="743"/>
      <c r="J52" s="743"/>
      <c r="K52" s="743"/>
      <c r="L52" s="743"/>
      <c r="U52" s="263"/>
      <c r="V52" s="263"/>
      <c r="W52" s="263"/>
      <c r="X52" s="263"/>
      <c r="Y52" s="263"/>
      <c r="Z52" s="263"/>
      <c r="AA52" s="263"/>
      <c r="AB52" s="263"/>
    </row>
    <row r="53" spans="1:28" ht="17.25" customHeight="1" x14ac:dyDescent="0.15">
      <c r="A53" s="751"/>
      <c r="B53" s="742"/>
      <c r="C53" s="742"/>
      <c r="D53" s="742" t="s">
        <v>70</v>
      </c>
      <c r="E53" s="742"/>
      <c r="F53" s="743" t="str">
        <f>IF(F49="","",IF(F4=F49,K6,IF(F10=F49,K12,IF(F16=F49,K18,""))))</f>
        <v/>
      </c>
      <c r="G53" s="743"/>
      <c r="H53" s="743"/>
      <c r="I53" s="743"/>
      <c r="J53" s="743"/>
      <c r="K53" s="743"/>
      <c r="L53" s="743"/>
      <c r="U53" s="263"/>
      <c r="V53" s="263"/>
      <c r="W53" s="263"/>
      <c r="X53" s="263"/>
      <c r="Y53" s="263"/>
      <c r="Z53" s="263"/>
      <c r="AA53" s="263"/>
      <c r="AB53" s="263"/>
    </row>
    <row r="54" spans="1:28" ht="17.25" customHeight="1" x14ac:dyDescent="0.15">
      <c r="A54" s="751"/>
      <c r="B54" s="742"/>
      <c r="C54" s="742"/>
      <c r="D54" s="742" t="s">
        <v>73</v>
      </c>
      <c r="E54" s="742"/>
      <c r="F54" s="581"/>
      <c r="G54" s="257" t="s">
        <v>15</v>
      </c>
      <c r="H54" s="333"/>
      <c r="I54" s="784"/>
      <c r="J54" s="784"/>
      <c r="K54" s="784"/>
      <c r="L54" s="784"/>
      <c r="N54" s="8" t="s">
        <v>160</v>
      </c>
      <c r="U54" s="263"/>
      <c r="V54" s="263"/>
      <c r="W54" s="263"/>
      <c r="X54" s="263"/>
      <c r="Y54" s="263"/>
      <c r="Z54" s="263"/>
      <c r="AA54" s="263"/>
      <c r="AB54" s="263"/>
    </row>
    <row r="55" spans="1:28" ht="17.25" customHeight="1" x14ac:dyDescent="0.15">
      <c r="A55" s="751"/>
      <c r="B55" s="742"/>
      <c r="C55" s="742"/>
      <c r="D55" s="742" t="s">
        <v>74</v>
      </c>
      <c r="E55" s="742"/>
      <c r="F55" s="781" t="str">
        <f>IF(F49="","",IF(F4=F49,F7,IF(F10=F49,F13,IF(F16=F49,F19,""))))</f>
        <v/>
      </c>
      <c r="G55" s="782"/>
      <c r="H55" s="782"/>
      <c r="I55" s="782"/>
      <c r="J55" s="782"/>
      <c r="K55" s="782"/>
      <c r="L55" s="783"/>
      <c r="U55" s="263"/>
      <c r="V55" s="263"/>
      <c r="W55" s="263"/>
      <c r="X55" s="263"/>
      <c r="Y55" s="263"/>
      <c r="Z55" s="263"/>
      <c r="AA55" s="263"/>
      <c r="AB55" s="263"/>
    </row>
    <row r="56" spans="1:28" ht="17.25" customHeight="1" x14ac:dyDescent="0.15">
      <c r="A56" s="751"/>
      <c r="B56" s="742"/>
      <c r="C56" s="742"/>
      <c r="D56" s="742" t="s">
        <v>7</v>
      </c>
      <c r="E56" s="742"/>
      <c r="F56" s="743" t="str">
        <f>IF(F49="","",IF(F4=F49,G8,IF(F10=F49,G14,IF(F16=F49,G20,""))))</f>
        <v/>
      </c>
      <c r="G56" s="743"/>
      <c r="H56" s="743"/>
      <c r="I56" s="743"/>
      <c r="J56" s="743"/>
      <c r="K56" s="743"/>
      <c r="L56" s="743"/>
      <c r="U56" s="263"/>
      <c r="V56" s="263"/>
      <c r="W56" s="263"/>
      <c r="X56" s="263"/>
      <c r="Y56" s="263"/>
      <c r="Z56" s="263"/>
      <c r="AA56" s="263"/>
      <c r="AB56" s="263"/>
    </row>
    <row r="57" spans="1:28" ht="17.25" customHeight="1" x14ac:dyDescent="0.15">
      <c r="A57" s="751"/>
      <c r="B57" s="742"/>
      <c r="C57" s="742"/>
      <c r="D57" s="742" t="s">
        <v>8</v>
      </c>
      <c r="E57" s="742"/>
      <c r="F57" s="716"/>
      <c r="G57" s="716"/>
      <c r="H57" s="716"/>
      <c r="I57" s="716"/>
      <c r="J57" s="716"/>
      <c r="K57" s="716"/>
      <c r="L57" s="716"/>
      <c r="N57" s="868" t="s">
        <v>609</v>
      </c>
      <c r="O57" s="869"/>
      <c r="P57" s="869"/>
      <c r="Q57" s="869"/>
      <c r="R57" s="869"/>
      <c r="S57" s="869"/>
      <c r="T57" s="869"/>
      <c r="U57" s="263"/>
      <c r="V57" s="263"/>
      <c r="W57" s="263"/>
      <c r="X57" s="263"/>
      <c r="Y57" s="263"/>
      <c r="Z57" s="263"/>
      <c r="AA57" s="263"/>
      <c r="AB57" s="263"/>
    </row>
    <row r="58" spans="1:28" ht="17.25" customHeight="1" x14ac:dyDescent="0.15">
      <c r="A58" s="751"/>
      <c r="B58" s="742"/>
      <c r="C58" s="742"/>
      <c r="D58" s="742" t="s">
        <v>75</v>
      </c>
      <c r="E58" s="742"/>
      <c r="F58" s="743" t="str">
        <f>IF(F49="","",IF(F4=F49,K8,IF(F10=F49,K14,IF(F16=F49,K20,""))))</f>
        <v/>
      </c>
      <c r="G58" s="743"/>
      <c r="H58" s="743"/>
      <c r="I58" s="743"/>
      <c r="J58" s="743"/>
      <c r="K58" s="743"/>
      <c r="L58" s="743"/>
      <c r="N58" s="869"/>
      <c r="O58" s="869"/>
      <c r="P58" s="869"/>
      <c r="Q58" s="869"/>
      <c r="R58" s="869"/>
      <c r="S58" s="869"/>
      <c r="T58" s="869"/>
      <c r="U58" s="263"/>
      <c r="V58" s="263"/>
      <c r="W58" s="263"/>
      <c r="X58" s="263"/>
      <c r="Y58" s="263"/>
      <c r="Z58" s="263"/>
      <c r="AA58" s="263"/>
      <c r="AB58" s="263"/>
    </row>
    <row r="59" spans="1:28" ht="17.25" customHeight="1" x14ac:dyDescent="0.15">
      <c r="A59" s="752"/>
      <c r="B59" s="742"/>
      <c r="C59" s="742"/>
      <c r="D59" s="742" t="s">
        <v>9</v>
      </c>
      <c r="E59" s="742"/>
      <c r="F59" s="743" t="str">
        <f>IF(F49="","",IF(F4=F49,F9,IF(F10=F49,F15,IF(F16=F49,F21,""))))</f>
        <v/>
      </c>
      <c r="G59" s="743"/>
      <c r="H59" s="743"/>
      <c r="I59" s="743"/>
      <c r="J59" s="743"/>
      <c r="K59" s="743"/>
      <c r="L59" s="743"/>
      <c r="U59" s="263"/>
      <c r="V59" s="263"/>
      <c r="W59" s="263"/>
      <c r="X59" s="263"/>
      <c r="Y59" s="263"/>
      <c r="Z59" s="263"/>
      <c r="AA59" s="263"/>
      <c r="AB59" s="263"/>
    </row>
    <row r="60" spans="1:28" ht="17.25" customHeight="1" x14ac:dyDescent="0.15">
      <c r="A60" s="763" t="s">
        <v>332</v>
      </c>
      <c r="B60" s="728" t="str">
        <f>IF(F36="","",F36)</f>
        <v/>
      </c>
      <c r="C60" s="729"/>
      <c r="D60" s="723" t="s">
        <v>286</v>
      </c>
      <c r="E60" s="720"/>
      <c r="F60" s="707" t="str">
        <f>IF(F37="","",F37)</f>
        <v/>
      </c>
      <c r="G60" s="736"/>
      <c r="H60" s="736"/>
      <c r="I60" s="736"/>
      <c r="J60" s="736"/>
      <c r="K60" s="708"/>
      <c r="L60" s="10" t="s">
        <v>285</v>
      </c>
    </row>
    <row r="61" spans="1:28" ht="17.25" customHeight="1" x14ac:dyDescent="0.15">
      <c r="A61" s="763"/>
      <c r="B61" s="730"/>
      <c r="C61" s="731"/>
      <c r="D61" s="723" t="s">
        <v>287</v>
      </c>
      <c r="E61" s="720"/>
      <c r="F61" s="744" t="str">
        <f>IF(F38="","",F38)</f>
        <v/>
      </c>
      <c r="G61" s="745"/>
      <c r="H61" s="745"/>
      <c r="I61" s="745"/>
      <c r="J61" s="745"/>
      <c r="K61" s="746"/>
      <c r="L61" s="10" t="s">
        <v>288</v>
      </c>
    </row>
    <row r="62" spans="1:28" ht="17.25" customHeight="1" x14ac:dyDescent="0.15">
      <c r="A62" s="763"/>
      <c r="B62" s="730"/>
      <c r="C62" s="731"/>
      <c r="D62" s="719" t="s">
        <v>615</v>
      </c>
      <c r="E62" s="720"/>
      <c r="F62" s="747"/>
      <c r="G62" s="748"/>
      <c r="H62" s="748"/>
      <c r="I62" s="748"/>
      <c r="J62" s="748"/>
      <c r="K62" s="749"/>
      <c r="L62" s="10" t="s">
        <v>285</v>
      </c>
    </row>
    <row r="63" spans="1:28" ht="17.25" customHeight="1" x14ac:dyDescent="0.15">
      <c r="A63" s="763"/>
      <c r="B63" s="730"/>
      <c r="C63" s="731"/>
      <c r="D63" s="719" t="s">
        <v>289</v>
      </c>
      <c r="E63" s="720"/>
      <c r="F63" s="788"/>
      <c r="G63" s="789"/>
      <c r="H63" s="789"/>
      <c r="I63" s="789"/>
      <c r="J63" s="789"/>
      <c r="K63" s="790"/>
      <c r="L63" s="10" t="s">
        <v>328</v>
      </c>
    </row>
    <row r="64" spans="1:28" ht="17.25" customHeight="1" x14ac:dyDescent="0.15">
      <c r="A64" s="763"/>
      <c r="B64" s="730"/>
      <c r="C64" s="731"/>
      <c r="D64" s="719" t="s">
        <v>290</v>
      </c>
      <c r="E64" s="720"/>
      <c r="F64" s="737"/>
      <c r="G64" s="738"/>
      <c r="H64" s="738"/>
      <c r="I64" s="738"/>
      <c r="J64" s="738"/>
      <c r="K64" s="739"/>
      <c r="L64" s="41" t="s">
        <v>291</v>
      </c>
    </row>
    <row r="65" spans="1:28" ht="17.25" customHeight="1" x14ac:dyDescent="0.15">
      <c r="A65" s="763"/>
      <c r="B65" s="730"/>
      <c r="C65" s="731"/>
      <c r="D65" s="734"/>
      <c r="E65" s="735"/>
      <c r="F65" s="740" t="s">
        <v>616</v>
      </c>
      <c r="G65" s="740"/>
      <c r="H65" s="740"/>
      <c r="I65" s="779" t="s">
        <v>617</v>
      </c>
      <c r="J65" s="779"/>
      <c r="K65" s="780"/>
      <c r="L65" s="41"/>
      <c r="M65" s="263"/>
      <c r="N65" s="263"/>
      <c r="O65" s="263"/>
      <c r="P65" s="263"/>
      <c r="Q65" s="263"/>
      <c r="R65" s="263"/>
      <c r="S65" s="263"/>
      <c r="T65" s="263"/>
      <c r="U65" s="263"/>
      <c r="V65" s="263"/>
      <c r="W65" s="263"/>
      <c r="X65" s="263"/>
      <c r="Y65" s="263"/>
      <c r="Z65" s="263"/>
      <c r="AA65" s="263"/>
      <c r="AB65" s="263"/>
    </row>
    <row r="66" spans="1:28" ht="17.25" customHeight="1" x14ac:dyDescent="0.15">
      <c r="A66" s="763"/>
      <c r="B66" s="730"/>
      <c r="C66" s="731"/>
      <c r="D66" s="719" t="s">
        <v>623</v>
      </c>
      <c r="E66" s="720"/>
      <c r="F66" s="727"/>
      <c r="G66" s="727"/>
      <c r="H66" s="727"/>
      <c r="I66" s="727"/>
      <c r="J66" s="727"/>
      <c r="K66" s="727"/>
      <c r="L66" s="41" t="s">
        <v>330</v>
      </c>
    </row>
    <row r="67" spans="1:28" ht="17.25" customHeight="1" x14ac:dyDescent="0.15">
      <c r="A67" s="763"/>
      <c r="B67" s="730"/>
      <c r="C67" s="731"/>
      <c r="D67" s="719" t="s">
        <v>292</v>
      </c>
      <c r="E67" s="720"/>
      <c r="F67" s="727"/>
      <c r="G67" s="727"/>
      <c r="H67" s="727"/>
      <c r="I67" s="727"/>
      <c r="J67" s="727"/>
      <c r="K67" s="727"/>
      <c r="L67" s="41" t="s">
        <v>294</v>
      </c>
      <c r="N67" s="8" t="s">
        <v>625</v>
      </c>
    </row>
    <row r="68" spans="1:28" ht="17.25" customHeight="1" x14ac:dyDescent="0.15">
      <c r="A68" s="763"/>
      <c r="B68" s="730"/>
      <c r="C68" s="731"/>
      <c r="D68" s="719" t="s">
        <v>293</v>
      </c>
      <c r="E68" s="720"/>
      <c r="F68" s="727"/>
      <c r="G68" s="727"/>
      <c r="H68" s="727"/>
      <c r="I68" s="727"/>
      <c r="J68" s="727"/>
      <c r="K68" s="727"/>
      <c r="L68" s="41" t="s">
        <v>294</v>
      </c>
      <c r="N68" s="263" t="s">
        <v>625</v>
      </c>
    </row>
    <row r="69" spans="1:28" ht="17.25" customHeight="1" x14ac:dyDescent="0.15">
      <c r="A69" s="763"/>
      <c r="B69" s="732"/>
      <c r="C69" s="733"/>
      <c r="D69" s="719" t="s">
        <v>331</v>
      </c>
      <c r="E69" s="720"/>
      <c r="F69" s="758" t="str">
        <f>IF(F67="","",SUM(F67:H68))</f>
        <v/>
      </c>
      <c r="G69" s="758"/>
      <c r="H69" s="758"/>
      <c r="I69" s="758" t="str">
        <f>IF(I67="","",SUM(I67:K68))</f>
        <v/>
      </c>
      <c r="J69" s="758"/>
      <c r="K69" s="758"/>
      <c r="L69" s="41" t="s">
        <v>294</v>
      </c>
      <c r="N69" s="263"/>
    </row>
    <row r="70" spans="1:28" ht="17.25" customHeight="1" x14ac:dyDescent="0.15">
      <c r="A70" s="763"/>
      <c r="B70" s="728" t="str">
        <f>IF(F46="","",F46)</f>
        <v/>
      </c>
      <c r="C70" s="729"/>
      <c r="D70" s="723" t="s">
        <v>286</v>
      </c>
      <c r="E70" s="720"/>
      <c r="F70" s="707" t="str">
        <f>IF(F40="","",F40)</f>
        <v/>
      </c>
      <c r="G70" s="736"/>
      <c r="H70" s="736"/>
      <c r="I70" s="736"/>
      <c r="J70" s="736"/>
      <c r="K70" s="708"/>
      <c r="L70" s="10" t="s">
        <v>14</v>
      </c>
      <c r="M70" s="263"/>
      <c r="N70" s="263"/>
      <c r="O70" s="263"/>
      <c r="P70" s="263"/>
      <c r="Q70" s="263"/>
      <c r="R70" s="263"/>
      <c r="S70" s="263"/>
      <c r="T70" s="263"/>
      <c r="U70" s="263"/>
      <c r="V70" s="263"/>
      <c r="W70" s="263"/>
      <c r="X70" s="263"/>
      <c r="Y70" s="263"/>
      <c r="Z70" s="263"/>
      <c r="AA70" s="263"/>
      <c r="AB70" s="263"/>
    </row>
    <row r="71" spans="1:28" ht="17.25" customHeight="1" x14ac:dyDescent="0.15">
      <c r="A71" s="763"/>
      <c r="B71" s="730"/>
      <c r="C71" s="731"/>
      <c r="D71" s="723" t="s">
        <v>287</v>
      </c>
      <c r="E71" s="720"/>
      <c r="F71" s="744" t="str">
        <f>IF(F41="","",F41)</f>
        <v/>
      </c>
      <c r="G71" s="745"/>
      <c r="H71" s="745"/>
      <c r="I71" s="745"/>
      <c r="J71" s="745"/>
      <c r="K71" s="746"/>
      <c r="L71" s="10" t="s">
        <v>254</v>
      </c>
      <c r="M71" s="263"/>
      <c r="N71" s="263"/>
      <c r="O71" s="263"/>
      <c r="P71" s="263"/>
      <c r="Q71" s="263"/>
      <c r="R71" s="263"/>
      <c r="S71" s="263"/>
      <c r="T71" s="263"/>
      <c r="U71" s="263"/>
      <c r="V71" s="263"/>
      <c r="W71" s="263"/>
      <c r="X71" s="263"/>
      <c r="Y71" s="263"/>
      <c r="Z71" s="263"/>
      <c r="AA71" s="263"/>
      <c r="AB71" s="263"/>
    </row>
    <row r="72" spans="1:28" ht="17.25" customHeight="1" x14ac:dyDescent="0.15">
      <c r="A72" s="763"/>
      <c r="B72" s="730"/>
      <c r="C72" s="731"/>
      <c r="D72" s="719" t="s">
        <v>615</v>
      </c>
      <c r="E72" s="720"/>
      <c r="F72" s="747"/>
      <c r="G72" s="748"/>
      <c r="H72" s="748"/>
      <c r="I72" s="748"/>
      <c r="J72" s="748"/>
      <c r="K72" s="749"/>
      <c r="L72" s="10" t="s">
        <v>14</v>
      </c>
      <c r="M72" s="263"/>
      <c r="N72" s="263"/>
      <c r="O72" s="263"/>
      <c r="P72" s="263"/>
      <c r="Q72" s="263"/>
      <c r="R72" s="263"/>
      <c r="S72" s="263"/>
      <c r="T72" s="263"/>
      <c r="U72" s="263"/>
      <c r="V72" s="263"/>
      <c r="W72" s="263"/>
      <c r="X72" s="263"/>
      <c r="Y72" s="263"/>
      <c r="Z72" s="263"/>
      <c r="AA72" s="263"/>
      <c r="AB72" s="263"/>
    </row>
    <row r="73" spans="1:28" ht="17.25" customHeight="1" x14ac:dyDescent="0.15">
      <c r="A73" s="763"/>
      <c r="B73" s="730"/>
      <c r="C73" s="731"/>
      <c r="D73" s="719" t="s">
        <v>289</v>
      </c>
      <c r="E73" s="720"/>
      <c r="F73" s="791"/>
      <c r="G73" s="792"/>
      <c r="H73" s="792"/>
      <c r="I73" s="792"/>
      <c r="J73" s="792"/>
      <c r="K73" s="793"/>
      <c r="L73" s="10" t="s">
        <v>328</v>
      </c>
      <c r="M73" s="263"/>
      <c r="N73" s="263"/>
      <c r="O73" s="263"/>
      <c r="P73" s="263"/>
      <c r="Q73" s="263"/>
      <c r="R73" s="263"/>
      <c r="S73" s="263"/>
      <c r="T73" s="263"/>
      <c r="U73" s="263"/>
      <c r="V73" s="263"/>
      <c r="W73" s="263"/>
      <c r="X73" s="263"/>
      <c r="Y73" s="263"/>
      <c r="Z73" s="263"/>
      <c r="AA73" s="263"/>
      <c r="AB73" s="263"/>
    </row>
    <row r="74" spans="1:28" ht="17.25" customHeight="1" x14ac:dyDescent="0.15">
      <c r="A74" s="763"/>
      <c r="B74" s="730"/>
      <c r="C74" s="731"/>
      <c r="D74" s="719" t="s">
        <v>290</v>
      </c>
      <c r="E74" s="720"/>
      <c r="F74" s="737"/>
      <c r="G74" s="738"/>
      <c r="H74" s="738"/>
      <c r="I74" s="738"/>
      <c r="J74" s="738"/>
      <c r="K74" s="739"/>
      <c r="L74" s="41" t="s">
        <v>15</v>
      </c>
      <c r="M74" s="263"/>
      <c r="N74" s="263"/>
      <c r="O74" s="263"/>
      <c r="P74" s="263"/>
      <c r="Q74" s="263"/>
      <c r="R74" s="263"/>
      <c r="S74" s="263"/>
      <c r="T74" s="263"/>
      <c r="U74" s="263"/>
      <c r="V74" s="263"/>
      <c r="W74" s="263"/>
      <c r="X74" s="263"/>
      <c r="Y74" s="263"/>
      <c r="Z74" s="263"/>
      <c r="AA74" s="263"/>
      <c r="AB74" s="263"/>
    </row>
    <row r="75" spans="1:28" ht="17.25" customHeight="1" x14ac:dyDescent="0.15">
      <c r="A75" s="763"/>
      <c r="B75" s="730"/>
      <c r="C75" s="731"/>
      <c r="D75" s="734"/>
      <c r="E75" s="735"/>
      <c r="F75" s="740" t="s">
        <v>616</v>
      </c>
      <c r="G75" s="740"/>
      <c r="H75" s="740"/>
      <c r="I75" s="779" t="s">
        <v>617</v>
      </c>
      <c r="J75" s="779"/>
      <c r="K75" s="780"/>
      <c r="L75" s="41"/>
      <c r="M75" s="263"/>
      <c r="N75" s="263"/>
      <c r="O75" s="263"/>
      <c r="P75" s="263"/>
      <c r="Q75" s="263"/>
      <c r="R75" s="263"/>
      <c r="S75" s="263"/>
      <c r="T75" s="263"/>
      <c r="U75" s="263"/>
      <c r="V75" s="263"/>
      <c r="W75" s="263"/>
      <c r="X75" s="263"/>
      <c r="Y75" s="263"/>
      <c r="Z75" s="263"/>
      <c r="AA75" s="263"/>
      <c r="AB75" s="263"/>
    </row>
    <row r="76" spans="1:28" ht="17.25" customHeight="1" x14ac:dyDescent="0.15">
      <c r="A76" s="763"/>
      <c r="B76" s="730"/>
      <c r="C76" s="731"/>
      <c r="D76" s="719" t="s">
        <v>623</v>
      </c>
      <c r="E76" s="720"/>
      <c r="F76" s="727"/>
      <c r="G76" s="727"/>
      <c r="H76" s="727"/>
      <c r="I76" s="727"/>
      <c r="J76" s="727"/>
      <c r="K76" s="727"/>
      <c r="L76" s="41" t="s">
        <v>330</v>
      </c>
      <c r="M76" s="263"/>
      <c r="N76" s="263"/>
      <c r="O76" s="263"/>
      <c r="P76" s="263"/>
      <c r="Q76" s="263"/>
      <c r="R76" s="263"/>
      <c r="S76" s="263"/>
      <c r="T76" s="263"/>
      <c r="U76" s="263"/>
      <c r="V76" s="263"/>
      <c r="W76" s="263"/>
      <c r="X76" s="263"/>
      <c r="Y76" s="263"/>
      <c r="Z76" s="263"/>
      <c r="AA76" s="263"/>
      <c r="AB76" s="263"/>
    </row>
    <row r="77" spans="1:28" ht="17.25" customHeight="1" x14ac:dyDescent="0.15">
      <c r="A77" s="763"/>
      <c r="B77" s="730"/>
      <c r="C77" s="731"/>
      <c r="D77" s="719" t="s">
        <v>292</v>
      </c>
      <c r="E77" s="720"/>
      <c r="F77" s="727"/>
      <c r="G77" s="727"/>
      <c r="H77" s="727"/>
      <c r="I77" s="727"/>
      <c r="J77" s="727"/>
      <c r="K77" s="727"/>
      <c r="L77" s="41" t="s">
        <v>240</v>
      </c>
      <c r="M77" s="263"/>
      <c r="N77" s="263"/>
      <c r="O77" s="263"/>
      <c r="P77" s="263"/>
      <c r="Q77" s="263"/>
      <c r="R77" s="263"/>
      <c r="S77" s="263"/>
      <c r="T77" s="263"/>
      <c r="U77" s="263"/>
      <c r="V77" s="263"/>
      <c r="W77" s="263"/>
      <c r="X77" s="263"/>
      <c r="Y77" s="263"/>
      <c r="Z77" s="263"/>
      <c r="AA77" s="263"/>
      <c r="AB77" s="263"/>
    </row>
    <row r="78" spans="1:28" ht="17.25" customHeight="1" x14ac:dyDescent="0.15">
      <c r="A78" s="763"/>
      <c r="B78" s="730"/>
      <c r="C78" s="731"/>
      <c r="D78" s="719" t="s">
        <v>293</v>
      </c>
      <c r="E78" s="720"/>
      <c r="F78" s="727"/>
      <c r="G78" s="727"/>
      <c r="H78" s="727"/>
      <c r="I78" s="727"/>
      <c r="J78" s="727"/>
      <c r="K78" s="727"/>
      <c r="L78" s="41" t="s">
        <v>240</v>
      </c>
      <c r="M78" s="263"/>
      <c r="N78" s="263"/>
      <c r="O78" s="263"/>
      <c r="P78" s="263"/>
      <c r="Q78" s="263"/>
      <c r="R78" s="263"/>
      <c r="S78" s="263"/>
      <c r="T78" s="263"/>
      <c r="U78" s="263"/>
      <c r="V78" s="263"/>
      <c r="W78" s="263"/>
      <c r="X78" s="263"/>
      <c r="Y78" s="263"/>
      <c r="Z78" s="263"/>
      <c r="AA78" s="263"/>
      <c r="AB78" s="263"/>
    </row>
    <row r="79" spans="1:28" ht="17.25" customHeight="1" x14ac:dyDescent="0.15">
      <c r="A79" s="763"/>
      <c r="B79" s="732"/>
      <c r="C79" s="733"/>
      <c r="D79" s="719" t="s">
        <v>331</v>
      </c>
      <c r="E79" s="720"/>
      <c r="F79" s="758" t="str">
        <f>IF(F77="","",SUM(F77:H78))</f>
        <v/>
      </c>
      <c r="G79" s="758"/>
      <c r="H79" s="758"/>
      <c r="I79" s="758" t="str">
        <f>IF(I77="","",SUM(I77:K78))</f>
        <v/>
      </c>
      <c r="J79" s="758"/>
      <c r="K79" s="758"/>
      <c r="L79" s="41" t="s">
        <v>240</v>
      </c>
      <c r="M79" s="263"/>
      <c r="N79" s="263"/>
      <c r="O79" s="263"/>
      <c r="P79" s="263"/>
      <c r="Q79" s="263"/>
      <c r="R79" s="263"/>
      <c r="S79" s="263"/>
      <c r="T79" s="263"/>
      <c r="U79" s="263"/>
      <c r="V79" s="263"/>
      <c r="W79" s="263"/>
      <c r="X79" s="263"/>
      <c r="Y79" s="263"/>
      <c r="Z79" s="263"/>
      <c r="AA79" s="263"/>
      <c r="AB79" s="263"/>
    </row>
    <row r="80" spans="1:28" ht="17.25" customHeight="1" x14ac:dyDescent="0.15">
      <c r="A80" s="763"/>
      <c r="B80" s="728" t="str">
        <f>IF(F42="","",F42)</f>
        <v/>
      </c>
      <c r="C80" s="729"/>
      <c r="D80" s="723" t="s">
        <v>286</v>
      </c>
      <c r="E80" s="720"/>
      <c r="F80" s="707" t="str">
        <f>IF(F43="","",F43)</f>
        <v/>
      </c>
      <c r="G80" s="736"/>
      <c r="H80" s="736"/>
      <c r="I80" s="736"/>
      <c r="J80" s="736"/>
      <c r="K80" s="708"/>
      <c r="L80" s="10" t="s">
        <v>285</v>
      </c>
    </row>
    <row r="81" spans="1:28" ht="17.25" customHeight="1" x14ac:dyDescent="0.15">
      <c r="A81" s="763"/>
      <c r="B81" s="730"/>
      <c r="C81" s="731"/>
      <c r="D81" s="723" t="s">
        <v>287</v>
      </c>
      <c r="E81" s="720"/>
      <c r="F81" s="744" t="str">
        <f>IF(F44="","",F44)</f>
        <v/>
      </c>
      <c r="G81" s="745"/>
      <c r="H81" s="745"/>
      <c r="I81" s="745"/>
      <c r="J81" s="745"/>
      <c r="K81" s="746"/>
      <c r="L81" s="10" t="s">
        <v>288</v>
      </c>
    </row>
    <row r="82" spans="1:28" ht="17.25" customHeight="1" x14ac:dyDescent="0.15">
      <c r="A82" s="763"/>
      <c r="B82" s="730"/>
      <c r="C82" s="731"/>
      <c r="D82" s="719" t="s">
        <v>615</v>
      </c>
      <c r="E82" s="720"/>
      <c r="F82" s="776"/>
      <c r="G82" s="777"/>
      <c r="H82" s="777"/>
      <c r="I82" s="777"/>
      <c r="J82" s="777"/>
      <c r="K82" s="778"/>
      <c r="L82" s="579" t="s">
        <v>285</v>
      </c>
    </row>
    <row r="83" spans="1:28" ht="17.25" customHeight="1" x14ac:dyDescent="0.15">
      <c r="A83" s="763"/>
      <c r="B83" s="730"/>
      <c r="C83" s="731"/>
      <c r="D83" s="719" t="s">
        <v>289</v>
      </c>
      <c r="E83" s="720"/>
      <c r="F83" s="785"/>
      <c r="G83" s="786"/>
      <c r="H83" s="786"/>
      <c r="I83" s="786"/>
      <c r="J83" s="786"/>
      <c r="K83" s="787"/>
      <c r="L83" s="10" t="s">
        <v>328</v>
      </c>
    </row>
    <row r="84" spans="1:28" ht="17.25" customHeight="1" x14ac:dyDescent="0.15">
      <c r="A84" s="763"/>
      <c r="B84" s="730"/>
      <c r="C84" s="731"/>
      <c r="D84" s="719" t="s">
        <v>290</v>
      </c>
      <c r="E84" s="720"/>
      <c r="F84" s="737"/>
      <c r="G84" s="738"/>
      <c r="H84" s="738"/>
      <c r="I84" s="738"/>
      <c r="J84" s="738"/>
      <c r="K84" s="739"/>
      <c r="L84" s="41" t="s">
        <v>291</v>
      </c>
    </row>
    <row r="85" spans="1:28" ht="17.25" customHeight="1" x14ac:dyDescent="0.15">
      <c r="A85" s="763"/>
      <c r="B85" s="730"/>
      <c r="C85" s="731"/>
      <c r="D85" s="759"/>
      <c r="E85" s="759"/>
      <c r="F85" s="740" t="s">
        <v>616</v>
      </c>
      <c r="G85" s="740"/>
      <c r="H85" s="740"/>
      <c r="I85" s="779" t="s">
        <v>617</v>
      </c>
      <c r="J85" s="779"/>
      <c r="K85" s="780"/>
      <c r="L85" s="41"/>
      <c r="M85" s="263"/>
      <c r="N85" s="263"/>
      <c r="O85" s="263"/>
      <c r="P85" s="263"/>
      <c r="Q85" s="263"/>
      <c r="R85" s="263"/>
      <c r="S85" s="263"/>
      <c r="T85" s="263"/>
      <c r="U85" s="263"/>
      <c r="V85" s="263"/>
      <c r="W85" s="263"/>
      <c r="X85" s="263"/>
      <c r="Y85" s="263"/>
      <c r="Z85" s="263"/>
      <c r="AA85" s="263"/>
      <c r="AB85" s="263"/>
    </row>
    <row r="86" spans="1:28" ht="17.25" customHeight="1" x14ac:dyDescent="0.15">
      <c r="A86" s="763"/>
      <c r="B86" s="730"/>
      <c r="C86" s="731"/>
      <c r="D86" s="719" t="s">
        <v>623</v>
      </c>
      <c r="E86" s="720"/>
      <c r="F86" s="727"/>
      <c r="G86" s="727"/>
      <c r="H86" s="727"/>
      <c r="I86" s="727"/>
      <c r="J86" s="727"/>
      <c r="K86" s="727"/>
      <c r="L86" s="41" t="s">
        <v>330</v>
      </c>
    </row>
    <row r="87" spans="1:28" ht="17.25" customHeight="1" x14ac:dyDescent="0.15">
      <c r="A87" s="763"/>
      <c r="B87" s="730"/>
      <c r="C87" s="731"/>
      <c r="D87" s="719" t="s">
        <v>292</v>
      </c>
      <c r="E87" s="720"/>
      <c r="F87" s="727"/>
      <c r="G87" s="727"/>
      <c r="H87" s="727"/>
      <c r="I87" s="727"/>
      <c r="J87" s="727"/>
      <c r="K87" s="727"/>
      <c r="L87" s="41" t="s">
        <v>294</v>
      </c>
      <c r="N87" s="8" t="s">
        <v>622</v>
      </c>
    </row>
    <row r="88" spans="1:28" ht="17.25" customHeight="1" x14ac:dyDescent="0.15">
      <c r="A88" s="763"/>
      <c r="B88" s="730"/>
      <c r="C88" s="731"/>
      <c r="D88" s="719" t="s">
        <v>293</v>
      </c>
      <c r="E88" s="720"/>
      <c r="F88" s="727"/>
      <c r="G88" s="727"/>
      <c r="H88" s="727"/>
      <c r="I88" s="727"/>
      <c r="J88" s="727"/>
      <c r="K88" s="727"/>
      <c r="L88" s="41" t="s">
        <v>294</v>
      </c>
      <c r="N88" s="263" t="s">
        <v>622</v>
      </c>
    </row>
    <row r="89" spans="1:28" ht="17.25" customHeight="1" x14ac:dyDescent="0.15">
      <c r="A89" s="763"/>
      <c r="B89" s="732"/>
      <c r="C89" s="733"/>
      <c r="D89" s="719" t="s">
        <v>331</v>
      </c>
      <c r="E89" s="720"/>
      <c r="F89" s="758" t="str">
        <f>IF(F87="","",SUM(F87:H88))</f>
        <v/>
      </c>
      <c r="G89" s="758"/>
      <c r="H89" s="758"/>
      <c r="I89" s="758" t="str">
        <f>IF(I87="","",SUM(I87:K88))</f>
        <v/>
      </c>
      <c r="J89" s="758"/>
      <c r="K89" s="758"/>
      <c r="L89" s="41" t="s">
        <v>294</v>
      </c>
      <c r="N89" s="263"/>
    </row>
    <row r="90" spans="1:28" ht="17.25" customHeight="1" x14ac:dyDescent="0.15">
      <c r="A90" s="763"/>
      <c r="B90" s="742" t="s">
        <v>329</v>
      </c>
      <c r="C90" s="742"/>
      <c r="D90" s="742"/>
      <c r="E90" s="742"/>
      <c r="F90" s="700"/>
      <c r="G90" s="701"/>
      <c r="H90" s="701"/>
      <c r="I90" s="701"/>
      <c r="J90" s="702"/>
      <c r="K90" s="703" t="s">
        <v>707</v>
      </c>
      <c r="L90" s="703"/>
      <c r="N90" s="8" t="s">
        <v>82</v>
      </c>
    </row>
    <row r="91" spans="1:28" ht="17.25" customHeight="1" x14ac:dyDescent="0.15">
      <c r="A91" s="763"/>
      <c r="B91" s="742" t="s">
        <v>727</v>
      </c>
      <c r="C91" s="742"/>
      <c r="D91" s="742"/>
      <c r="E91" s="742"/>
      <c r="F91" s="700"/>
      <c r="G91" s="701"/>
      <c r="H91" s="701"/>
      <c r="I91" s="701"/>
      <c r="J91" s="702"/>
      <c r="K91" s="703" t="s">
        <v>707</v>
      </c>
      <c r="L91" s="703"/>
      <c r="N91" s="8" t="s">
        <v>82</v>
      </c>
    </row>
    <row r="92" spans="1:28" ht="17.25" customHeight="1" x14ac:dyDescent="0.15">
      <c r="A92" s="278"/>
      <c r="B92" s="20"/>
      <c r="C92" s="20"/>
      <c r="D92" s="20"/>
      <c r="E92" s="20"/>
      <c r="F92" s="596"/>
      <c r="G92" s="596"/>
      <c r="H92" s="596"/>
      <c r="I92" s="596"/>
      <c r="J92" s="596"/>
      <c r="K92" s="596"/>
      <c r="L92" s="595"/>
      <c r="M92" s="263"/>
      <c r="N92" s="263"/>
      <c r="O92" s="263"/>
      <c r="P92" s="263"/>
      <c r="Q92" s="263"/>
      <c r="R92" s="263"/>
      <c r="S92" s="263"/>
      <c r="T92" s="263"/>
      <c r="U92" s="263"/>
      <c r="V92" s="263"/>
      <c r="W92" s="263"/>
      <c r="X92" s="263"/>
      <c r="Y92" s="263"/>
      <c r="Z92" s="263"/>
      <c r="AA92" s="263"/>
      <c r="AB92" s="263"/>
    </row>
    <row r="93" spans="1:28" ht="17.25" customHeight="1" x14ac:dyDescent="0.15">
      <c r="A93" s="741" t="s">
        <v>697</v>
      </c>
      <c r="B93" s="741"/>
      <c r="C93" s="741"/>
      <c r="D93" s="741"/>
      <c r="E93" s="741"/>
      <c r="F93" s="741"/>
      <c r="G93" s="741"/>
      <c r="H93" s="741"/>
      <c r="I93" s="741"/>
      <c r="J93" s="741"/>
      <c r="K93" s="741"/>
      <c r="L93" s="741"/>
      <c r="M93" s="263"/>
      <c r="N93" s="263"/>
      <c r="O93" s="263"/>
      <c r="P93" s="263"/>
      <c r="Q93" s="263"/>
      <c r="R93" s="263"/>
      <c r="S93" s="263"/>
      <c r="T93" s="263"/>
      <c r="U93" s="263"/>
      <c r="V93" s="263"/>
      <c r="W93" s="263"/>
      <c r="X93" s="263"/>
      <c r="Y93" s="263"/>
      <c r="Z93" s="263"/>
      <c r="AA93" s="263"/>
      <c r="AB93" s="263"/>
    </row>
    <row r="94" spans="1:28" ht="17.25" customHeight="1" x14ac:dyDescent="0.15">
      <c r="A94" s="278"/>
      <c r="B94" s="20"/>
      <c r="C94" s="20"/>
      <c r="D94" s="20"/>
      <c r="E94" s="20"/>
      <c r="F94" s="596"/>
      <c r="G94" s="596"/>
      <c r="H94" s="596"/>
      <c r="I94" s="596"/>
      <c r="J94" s="596"/>
      <c r="K94" s="596"/>
      <c r="L94" s="595"/>
      <c r="M94" s="263"/>
      <c r="N94" s="263"/>
      <c r="O94" s="263"/>
      <c r="P94" s="263"/>
      <c r="Q94" s="263"/>
      <c r="R94" s="263"/>
      <c r="S94" s="263"/>
      <c r="T94" s="263"/>
      <c r="U94" s="263"/>
      <c r="V94" s="263"/>
      <c r="W94" s="263"/>
      <c r="X94" s="263"/>
      <c r="Y94" s="263"/>
      <c r="Z94" s="263"/>
      <c r="AA94" s="263"/>
      <c r="AB94" s="263"/>
    </row>
    <row r="95" spans="1:28" ht="30.75" customHeight="1" x14ac:dyDescent="0.15">
      <c r="A95" s="763" t="s">
        <v>520</v>
      </c>
      <c r="B95" s="820" t="s">
        <v>333</v>
      </c>
      <c r="C95" s="795"/>
      <c r="D95" s="795"/>
      <c r="E95" s="795"/>
      <c r="F95" s="794" t="str">
        <f>IF(F36="","",F36)</f>
        <v/>
      </c>
      <c r="G95" s="794"/>
      <c r="H95" s="794"/>
      <c r="I95" s="794"/>
      <c r="J95" s="794" t="str">
        <f>IF(AND(F40="",F43="")=TRUE,"",IF(AND(F40&gt;0,F43="")=TRUE,F39,F42))</f>
        <v/>
      </c>
      <c r="K95" s="794"/>
      <c r="L95" s="794"/>
    </row>
    <row r="96" spans="1:28" ht="17.25" customHeight="1" x14ac:dyDescent="0.15">
      <c r="A96" s="763"/>
      <c r="B96" s="820"/>
      <c r="C96" s="796" t="s">
        <v>334</v>
      </c>
      <c r="D96" s="796"/>
      <c r="E96" s="30" t="s">
        <v>15</v>
      </c>
      <c r="F96" s="716"/>
      <c r="G96" s="716"/>
      <c r="H96" s="716"/>
      <c r="I96" s="716"/>
      <c r="J96" s="716"/>
      <c r="K96" s="716"/>
      <c r="L96" s="716"/>
    </row>
    <row r="97" spans="1:28" ht="17.25" customHeight="1" x14ac:dyDescent="0.15">
      <c r="A97" s="763"/>
      <c r="B97" s="820"/>
      <c r="C97" s="796" t="s">
        <v>335</v>
      </c>
      <c r="D97" s="796"/>
      <c r="E97" s="30" t="s">
        <v>15</v>
      </c>
      <c r="F97" s="716"/>
      <c r="G97" s="716"/>
      <c r="H97" s="716"/>
      <c r="I97" s="716"/>
      <c r="J97" s="716"/>
      <c r="K97" s="716"/>
      <c r="L97" s="716"/>
    </row>
    <row r="98" spans="1:28" ht="17.25" customHeight="1" x14ac:dyDescent="0.15">
      <c r="A98" s="763"/>
      <c r="B98" s="820"/>
      <c r="C98" s="796" t="s">
        <v>18</v>
      </c>
      <c r="D98" s="582" t="s">
        <v>336</v>
      </c>
      <c r="E98" s="578" t="s">
        <v>339</v>
      </c>
      <c r="F98" s="757"/>
      <c r="G98" s="757"/>
      <c r="H98" s="757"/>
      <c r="I98" s="757"/>
      <c r="J98" s="757"/>
      <c r="K98" s="757"/>
      <c r="L98" s="757"/>
    </row>
    <row r="99" spans="1:28" ht="17.25" customHeight="1" x14ac:dyDescent="0.15">
      <c r="A99" s="763"/>
      <c r="B99" s="820"/>
      <c r="C99" s="796"/>
      <c r="D99" s="582" t="s">
        <v>337</v>
      </c>
      <c r="E99" s="578" t="s">
        <v>339</v>
      </c>
      <c r="F99" s="757"/>
      <c r="G99" s="757"/>
      <c r="H99" s="757"/>
      <c r="I99" s="757"/>
      <c r="J99" s="757"/>
      <c r="K99" s="757"/>
      <c r="L99" s="757"/>
    </row>
    <row r="100" spans="1:28" ht="17.25" customHeight="1" x14ac:dyDescent="0.15">
      <c r="A100" s="763"/>
      <c r="B100" s="820"/>
      <c r="C100" s="796"/>
      <c r="D100" s="582" t="s">
        <v>338</v>
      </c>
      <c r="E100" s="578" t="s">
        <v>339</v>
      </c>
      <c r="F100" s="757"/>
      <c r="G100" s="757"/>
      <c r="H100" s="757"/>
      <c r="I100" s="757"/>
      <c r="J100" s="757"/>
      <c r="K100" s="757"/>
      <c r="L100" s="757"/>
    </row>
    <row r="101" spans="1:28" ht="17.25" customHeight="1" x14ac:dyDescent="0.15">
      <c r="A101" s="763"/>
      <c r="B101" s="820"/>
      <c r="C101" s="796" t="s">
        <v>341</v>
      </c>
      <c r="D101" s="796"/>
      <c r="E101" s="578" t="s">
        <v>340</v>
      </c>
      <c r="F101" s="716"/>
      <c r="G101" s="716"/>
      <c r="H101" s="716"/>
      <c r="I101" s="716"/>
      <c r="J101" s="716"/>
      <c r="K101" s="716"/>
      <c r="L101" s="716"/>
    </row>
    <row r="102" spans="1:28" ht="26.25" customHeight="1" x14ac:dyDescent="0.15">
      <c r="A102" s="763"/>
      <c r="B102" s="582"/>
      <c r="C102" s="821" t="s">
        <v>236</v>
      </c>
      <c r="D102" s="822"/>
      <c r="E102" s="822"/>
      <c r="F102" s="764" t="s">
        <v>618</v>
      </c>
      <c r="G102" s="765"/>
      <c r="H102" s="774"/>
      <c r="I102" s="775"/>
      <c r="J102" s="774"/>
      <c r="K102" s="775"/>
      <c r="L102" s="571"/>
    </row>
    <row r="103" spans="1:28" ht="17.25" customHeight="1" x14ac:dyDescent="0.15">
      <c r="A103" s="763"/>
      <c r="B103" s="796" t="s">
        <v>633</v>
      </c>
      <c r="C103" s="823" t="s">
        <v>213</v>
      </c>
      <c r="D103" s="823"/>
      <c r="E103" s="580" t="s">
        <v>237</v>
      </c>
      <c r="F103" s="766"/>
      <c r="G103" s="767"/>
      <c r="H103" s="755"/>
      <c r="I103" s="756"/>
      <c r="J103" s="755"/>
      <c r="K103" s="756"/>
      <c r="L103" s="572"/>
      <c r="O103" s="273"/>
    </row>
    <row r="104" spans="1:28" ht="17.25" customHeight="1" x14ac:dyDescent="0.15">
      <c r="A104" s="763"/>
      <c r="B104" s="796"/>
      <c r="C104" s="823" t="s">
        <v>238</v>
      </c>
      <c r="D104" s="823"/>
      <c r="E104" s="580" t="s">
        <v>237</v>
      </c>
      <c r="F104" s="766"/>
      <c r="G104" s="767"/>
      <c r="H104" s="755"/>
      <c r="I104" s="756"/>
      <c r="J104" s="755"/>
      <c r="K104" s="756"/>
      <c r="L104" s="572"/>
    </row>
    <row r="105" spans="1:28" ht="17.25" customHeight="1" x14ac:dyDescent="0.15">
      <c r="A105" s="763"/>
      <c r="B105" s="796"/>
      <c r="C105" s="742" t="s">
        <v>239</v>
      </c>
      <c r="D105" s="742"/>
      <c r="E105" s="578" t="s">
        <v>240</v>
      </c>
      <c r="F105" s="768" t="str">
        <f t="shared" ref="F105:L105" si="0">IF(F104="","",F104/F103*100)</f>
        <v/>
      </c>
      <c r="G105" s="769"/>
      <c r="H105" s="814" t="str">
        <f t="shared" si="0"/>
        <v/>
      </c>
      <c r="I105" s="815"/>
      <c r="J105" s="814" t="str">
        <f t="shared" si="0"/>
        <v/>
      </c>
      <c r="K105" s="815"/>
      <c r="L105" s="570" t="str">
        <f t="shared" si="0"/>
        <v/>
      </c>
      <c r="N105" s="8" t="s">
        <v>689</v>
      </c>
    </row>
    <row r="106" spans="1:28" ht="17.25" customHeight="1" x14ac:dyDescent="0.15">
      <c r="A106" s="763"/>
      <c r="B106" s="796"/>
      <c r="C106" s="719" t="s">
        <v>669</v>
      </c>
      <c r="D106" s="720"/>
      <c r="E106" s="578" t="s">
        <v>241</v>
      </c>
      <c r="F106" s="770" t="str">
        <f>IF(OR(別紙2!F38="",別紙2!H38="")=TRUE,"",(別紙2!F38+別紙2!H38)/1000)</f>
        <v/>
      </c>
      <c r="G106" s="771"/>
      <c r="H106" s="755"/>
      <c r="I106" s="756"/>
      <c r="J106" s="755"/>
      <c r="K106" s="756"/>
      <c r="L106" s="572"/>
      <c r="N106" s="263" t="s">
        <v>688</v>
      </c>
    </row>
    <row r="107" spans="1:28" ht="30.75" customHeight="1" x14ac:dyDescent="0.15">
      <c r="A107" s="763"/>
      <c r="B107" s="820" t="s">
        <v>634</v>
      </c>
      <c r="C107" s="742" t="s">
        <v>242</v>
      </c>
      <c r="D107" s="742"/>
      <c r="E107" s="578" t="s">
        <v>243</v>
      </c>
      <c r="F107" s="772"/>
      <c r="G107" s="773"/>
      <c r="H107" s="760"/>
      <c r="I107" s="761"/>
      <c r="J107" s="760"/>
      <c r="K107" s="761"/>
      <c r="L107" s="573"/>
    </row>
    <row r="108" spans="1:28" ht="17.25" customHeight="1" x14ac:dyDescent="0.15">
      <c r="A108" s="763"/>
      <c r="B108" s="820"/>
      <c r="C108" s="742" t="s">
        <v>670</v>
      </c>
      <c r="D108" s="742"/>
      <c r="E108" s="578" t="s">
        <v>244</v>
      </c>
      <c r="F108" s="770" t="str">
        <f>IF(OR(別紙2!F39="",別紙2!H39="")=TRUE,"",(別紙2!F39+別紙2!H39)/1000)</f>
        <v/>
      </c>
      <c r="G108" s="771"/>
      <c r="H108" s="755"/>
      <c r="I108" s="756"/>
      <c r="J108" s="755"/>
      <c r="K108" s="756"/>
      <c r="L108" s="574"/>
      <c r="N108" s="263" t="s">
        <v>688</v>
      </c>
    </row>
    <row r="109" spans="1:28" ht="17.25" customHeight="1" x14ac:dyDescent="0.15">
      <c r="A109" s="763" t="s">
        <v>732</v>
      </c>
      <c r="B109" s="796" t="s">
        <v>145</v>
      </c>
      <c r="C109" s="795"/>
      <c r="D109" s="742" t="s">
        <v>19</v>
      </c>
      <c r="E109" s="742"/>
      <c r="F109" s="828"/>
      <c r="G109" s="828"/>
      <c r="H109" s="762" t="s">
        <v>22</v>
      </c>
      <c r="I109" s="762"/>
      <c r="J109" s="826"/>
      <c r="K109" s="826"/>
      <c r="L109" s="2" t="s">
        <v>23</v>
      </c>
      <c r="M109" s="32"/>
    </row>
    <row r="110" spans="1:28" ht="17.25" customHeight="1" x14ac:dyDescent="0.15">
      <c r="A110" s="763"/>
      <c r="B110" s="795"/>
      <c r="C110" s="795"/>
      <c r="D110" s="742" t="s">
        <v>20</v>
      </c>
      <c r="E110" s="742"/>
      <c r="F110" s="828"/>
      <c r="G110" s="828"/>
      <c r="H110" s="762" t="s">
        <v>22</v>
      </c>
      <c r="I110" s="762"/>
      <c r="J110" s="826"/>
      <c r="K110" s="826"/>
      <c r="L110" s="2" t="s">
        <v>23</v>
      </c>
      <c r="M110" s="32"/>
    </row>
    <row r="111" spans="1:28" ht="17.25" customHeight="1" x14ac:dyDescent="0.15">
      <c r="A111" s="763"/>
      <c r="B111" s="795"/>
      <c r="C111" s="795"/>
      <c r="D111" s="742" t="s">
        <v>21</v>
      </c>
      <c r="E111" s="742"/>
      <c r="F111" s="828"/>
      <c r="G111" s="828"/>
      <c r="H111" s="762" t="s">
        <v>22</v>
      </c>
      <c r="I111" s="762"/>
      <c r="J111" s="828"/>
      <c r="K111" s="828"/>
      <c r="L111" s="2" t="s">
        <v>23</v>
      </c>
      <c r="M111" s="32"/>
    </row>
    <row r="112" spans="1:28" ht="17.25" customHeight="1" x14ac:dyDescent="0.15">
      <c r="A112" s="763" t="s">
        <v>732</v>
      </c>
      <c r="B112" s="742" t="s">
        <v>32</v>
      </c>
      <c r="C112" s="742"/>
      <c r="D112" s="742" t="s">
        <v>24</v>
      </c>
      <c r="E112" s="742"/>
      <c r="F112" s="828"/>
      <c r="G112" s="828"/>
      <c r="H112" s="762" t="s">
        <v>25</v>
      </c>
      <c r="I112" s="762"/>
      <c r="J112" s="828"/>
      <c r="K112" s="828"/>
      <c r="L112" s="43" t="s">
        <v>26</v>
      </c>
      <c r="R112" s="263"/>
      <c r="S112" s="263"/>
      <c r="T112" s="263"/>
      <c r="U112" s="263"/>
      <c r="V112" s="263"/>
      <c r="W112" s="263"/>
      <c r="X112" s="263"/>
      <c r="Y112" s="263"/>
      <c r="Z112" s="263"/>
      <c r="AA112" s="263"/>
      <c r="AB112" s="263"/>
    </row>
    <row r="113" spans="1:28" ht="17.25" customHeight="1" x14ac:dyDescent="0.15">
      <c r="A113" s="763"/>
      <c r="B113" s="742"/>
      <c r="C113" s="742"/>
      <c r="D113" s="795" t="s">
        <v>65</v>
      </c>
      <c r="E113" s="43" t="s">
        <v>28</v>
      </c>
      <c r="F113" s="812"/>
      <c r="G113" s="812"/>
      <c r="H113" s="812"/>
      <c r="I113" s="812"/>
      <c r="J113" s="812"/>
      <c r="K113" s="703" t="s">
        <v>707</v>
      </c>
      <c r="L113" s="703"/>
      <c r="N113" s="8" t="s">
        <v>82</v>
      </c>
      <c r="R113" s="263"/>
      <c r="S113" s="263"/>
      <c r="T113" s="263"/>
      <c r="U113" s="263"/>
      <c r="V113" s="263"/>
      <c r="W113" s="263"/>
      <c r="X113" s="263"/>
      <c r="Y113" s="263"/>
      <c r="Z113" s="263"/>
      <c r="AA113" s="263"/>
      <c r="AB113" s="263"/>
    </row>
    <row r="114" spans="1:28" ht="17.25" customHeight="1" x14ac:dyDescent="0.15">
      <c r="A114" s="763"/>
      <c r="B114" s="742"/>
      <c r="C114" s="742"/>
      <c r="D114" s="795"/>
      <c r="E114" s="43" t="s">
        <v>29</v>
      </c>
      <c r="F114" s="812"/>
      <c r="G114" s="812"/>
      <c r="H114" s="812"/>
      <c r="I114" s="812"/>
      <c r="J114" s="812"/>
      <c r="K114" s="703" t="s">
        <v>707</v>
      </c>
      <c r="L114" s="703"/>
      <c r="N114" s="8" t="s">
        <v>82</v>
      </c>
      <c r="R114" s="263"/>
      <c r="S114" s="263"/>
      <c r="T114" s="263"/>
      <c r="U114" s="263"/>
      <c r="V114" s="263"/>
      <c r="W114" s="263"/>
      <c r="X114" s="263"/>
      <c r="Y114" s="263"/>
      <c r="Z114" s="263"/>
      <c r="AA114" s="263"/>
      <c r="AB114" s="263"/>
    </row>
    <row r="115" spans="1:28" ht="17.25" customHeight="1" x14ac:dyDescent="0.15">
      <c r="A115" s="763"/>
      <c r="B115" s="742"/>
      <c r="C115" s="742"/>
      <c r="D115" s="795"/>
      <c r="E115" s="43" t="s">
        <v>30</v>
      </c>
      <c r="F115" s="813"/>
      <c r="G115" s="813"/>
      <c r="H115" s="813"/>
      <c r="I115" s="813"/>
      <c r="J115" s="813"/>
      <c r="K115" s="762" t="s">
        <v>31</v>
      </c>
      <c r="L115" s="762"/>
      <c r="R115" s="263"/>
      <c r="S115" s="263"/>
      <c r="T115" s="263"/>
      <c r="U115" s="263"/>
      <c r="V115" s="263"/>
      <c r="W115" s="263"/>
      <c r="X115" s="263"/>
      <c r="Y115" s="263"/>
      <c r="Z115" s="263"/>
      <c r="AA115" s="263"/>
      <c r="AB115" s="263"/>
    </row>
    <row r="116" spans="1:28" ht="27" customHeight="1" x14ac:dyDescent="0.15">
      <c r="A116" s="763"/>
      <c r="B116" s="742"/>
      <c r="C116" s="742"/>
      <c r="D116" s="817" t="s">
        <v>174</v>
      </c>
      <c r="E116" s="818"/>
      <c r="F116" s="824"/>
      <c r="G116" s="824"/>
      <c r="H116" s="824"/>
      <c r="I116" s="824"/>
      <c r="J116" s="824"/>
      <c r="K116" s="824"/>
      <c r="L116" s="824"/>
      <c r="R116" s="263"/>
      <c r="S116" s="263"/>
      <c r="T116" s="263"/>
      <c r="U116" s="263"/>
      <c r="V116" s="263"/>
      <c r="W116" s="263"/>
      <c r="X116" s="263"/>
      <c r="Y116" s="263"/>
      <c r="Z116" s="263"/>
      <c r="AA116" s="263"/>
      <c r="AB116" s="263"/>
    </row>
    <row r="117" spans="1:28" ht="33" customHeight="1" x14ac:dyDescent="0.15">
      <c r="A117" s="763"/>
      <c r="B117" s="742"/>
      <c r="C117" s="742"/>
      <c r="D117" s="819" t="s">
        <v>173</v>
      </c>
      <c r="E117" s="742"/>
      <c r="F117" s="825"/>
      <c r="G117" s="825"/>
      <c r="H117" s="825"/>
      <c r="I117" s="825"/>
      <c r="J117" s="825"/>
      <c r="K117" s="825"/>
      <c r="L117" s="825"/>
      <c r="R117" s="263"/>
      <c r="S117" s="263"/>
      <c r="T117" s="263"/>
      <c r="U117" s="263"/>
      <c r="V117" s="263"/>
      <c r="W117" s="263"/>
      <c r="X117" s="263"/>
      <c r="Y117" s="263"/>
      <c r="Z117" s="263"/>
      <c r="AA117" s="263"/>
      <c r="AB117" s="263"/>
    </row>
    <row r="118" spans="1:28" ht="17.25" customHeight="1" x14ac:dyDescent="0.15">
      <c r="A118" s="763"/>
      <c r="B118" s="742" t="s">
        <v>161</v>
      </c>
      <c r="C118" s="742"/>
      <c r="D118" s="795" t="s">
        <v>27</v>
      </c>
      <c r="E118" s="43" t="s">
        <v>28</v>
      </c>
      <c r="F118" s="812"/>
      <c r="G118" s="812"/>
      <c r="H118" s="812"/>
      <c r="I118" s="812"/>
      <c r="J118" s="812"/>
      <c r="K118" s="703" t="s">
        <v>707</v>
      </c>
      <c r="L118" s="703"/>
      <c r="N118" s="8" t="s">
        <v>82</v>
      </c>
      <c r="P118" s="263"/>
      <c r="Q118" s="263"/>
      <c r="R118" s="263"/>
      <c r="S118" s="263"/>
      <c r="T118" s="263"/>
      <c r="U118" s="263"/>
      <c r="V118" s="263"/>
      <c r="W118" s="263"/>
      <c r="X118" s="263"/>
      <c r="Y118" s="263"/>
      <c r="Z118" s="263"/>
      <c r="AA118" s="263"/>
      <c r="AB118" s="263"/>
    </row>
    <row r="119" spans="1:28" ht="17.25" customHeight="1" x14ac:dyDescent="0.15">
      <c r="A119" s="763"/>
      <c r="B119" s="742"/>
      <c r="C119" s="742"/>
      <c r="D119" s="795"/>
      <c r="E119" s="43" t="s">
        <v>29</v>
      </c>
      <c r="F119" s="812"/>
      <c r="G119" s="812"/>
      <c r="H119" s="812"/>
      <c r="I119" s="812"/>
      <c r="J119" s="812"/>
      <c r="K119" s="703" t="s">
        <v>707</v>
      </c>
      <c r="L119" s="703"/>
      <c r="N119" s="8" t="s">
        <v>82</v>
      </c>
      <c r="P119" s="263"/>
      <c r="Q119" s="263"/>
      <c r="R119" s="263"/>
      <c r="S119" s="263"/>
      <c r="T119" s="263"/>
      <c r="U119" s="263"/>
      <c r="V119" s="263"/>
      <c r="W119" s="263"/>
      <c r="X119" s="263"/>
      <c r="Y119" s="263"/>
      <c r="Z119" s="263"/>
      <c r="AA119" s="263"/>
      <c r="AB119" s="263"/>
    </row>
    <row r="120" spans="1:28" ht="17.25" customHeight="1" x14ac:dyDescent="0.15">
      <c r="A120" s="763"/>
      <c r="B120" s="742"/>
      <c r="C120" s="742"/>
      <c r="D120" s="795"/>
      <c r="E120" s="43" t="s">
        <v>30</v>
      </c>
      <c r="F120" s="813"/>
      <c r="G120" s="813"/>
      <c r="H120" s="813"/>
      <c r="I120" s="813"/>
      <c r="J120" s="813"/>
      <c r="K120" s="762" t="s">
        <v>31</v>
      </c>
      <c r="L120" s="762"/>
      <c r="P120" s="263"/>
      <c r="Q120" s="263"/>
      <c r="R120" s="263"/>
      <c r="S120" s="263"/>
      <c r="T120" s="263"/>
      <c r="U120" s="263"/>
      <c r="V120" s="263"/>
      <c r="W120" s="263"/>
      <c r="X120" s="263"/>
      <c r="Y120" s="263"/>
      <c r="Z120" s="263"/>
      <c r="AA120" s="263"/>
      <c r="AB120" s="263"/>
    </row>
    <row r="121" spans="1:28" ht="15.75" customHeight="1" x14ac:dyDescent="0.15">
      <c r="A121" s="750" t="s">
        <v>518</v>
      </c>
      <c r="B121" s="742" t="s">
        <v>33</v>
      </c>
      <c r="C121" s="742"/>
      <c r="D121" s="742" t="s">
        <v>34</v>
      </c>
      <c r="E121" s="742"/>
      <c r="F121" s="704" t="str">
        <f>IF(F90="","",F90)</f>
        <v/>
      </c>
      <c r="G121" s="705"/>
      <c r="H121" s="705"/>
      <c r="I121" s="705"/>
      <c r="J121" s="706"/>
      <c r="K121" s="703" t="s">
        <v>707</v>
      </c>
      <c r="L121" s="703"/>
    </row>
    <row r="122" spans="1:28" ht="15.75" customHeight="1" x14ac:dyDescent="0.15">
      <c r="A122" s="810"/>
      <c r="B122" s="742"/>
      <c r="C122" s="742"/>
      <c r="D122" s="742" t="s">
        <v>35</v>
      </c>
      <c r="E122" s="742"/>
      <c r="F122" s="704" t="str">
        <f>IF(F91="","",F91)</f>
        <v/>
      </c>
      <c r="G122" s="705"/>
      <c r="H122" s="705"/>
      <c r="I122" s="705"/>
      <c r="J122" s="706"/>
      <c r="K122" s="703" t="s">
        <v>707</v>
      </c>
      <c r="L122" s="703"/>
    </row>
    <row r="123" spans="1:28" ht="15.75" customHeight="1" x14ac:dyDescent="0.15">
      <c r="A123" s="810"/>
      <c r="B123" s="742"/>
      <c r="C123" s="742"/>
      <c r="D123" s="742" t="s">
        <v>36</v>
      </c>
      <c r="E123" s="742"/>
      <c r="F123" s="816" t="str">
        <f>IF(F121="","",DATEDIF(F121,F122,"D"))</f>
        <v/>
      </c>
      <c r="G123" s="816"/>
      <c r="H123" s="816"/>
      <c r="I123" s="816"/>
      <c r="J123" s="816"/>
      <c r="K123" s="714" t="s">
        <v>43</v>
      </c>
      <c r="L123" s="721"/>
    </row>
    <row r="124" spans="1:28" ht="16.5" customHeight="1" x14ac:dyDescent="0.15">
      <c r="A124" s="810"/>
      <c r="B124" s="742" t="s">
        <v>37</v>
      </c>
      <c r="C124" s="742"/>
      <c r="D124" s="795" t="s">
        <v>38</v>
      </c>
      <c r="E124" s="12" t="s">
        <v>39</v>
      </c>
      <c r="F124" s="722"/>
      <c r="G124" s="722"/>
      <c r="H124" s="722"/>
      <c r="I124" s="722"/>
      <c r="J124" s="722"/>
      <c r="K124" s="714" t="s">
        <v>44</v>
      </c>
      <c r="L124" s="721"/>
      <c r="M124" s="9"/>
    </row>
    <row r="125" spans="1:28" ht="16.5" customHeight="1" x14ac:dyDescent="0.15">
      <c r="A125" s="810"/>
      <c r="B125" s="742"/>
      <c r="C125" s="742"/>
      <c r="D125" s="795"/>
      <c r="E125" s="12" t="s">
        <v>40</v>
      </c>
      <c r="F125" s="722"/>
      <c r="G125" s="722"/>
      <c r="H125" s="722"/>
      <c r="I125" s="722"/>
      <c r="J125" s="722"/>
      <c r="K125" s="714" t="s">
        <v>44</v>
      </c>
      <c r="L125" s="721"/>
    </row>
    <row r="126" spans="1:28" ht="16.5" customHeight="1" x14ac:dyDescent="0.15">
      <c r="A126" s="810"/>
      <c r="B126" s="742"/>
      <c r="C126" s="742"/>
      <c r="D126" s="795"/>
      <c r="E126" s="12" t="s">
        <v>41</v>
      </c>
      <c r="F126" s="722"/>
      <c r="G126" s="722"/>
      <c r="H126" s="722"/>
      <c r="I126" s="722"/>
      <c r="J126" s="722"/>
      <c r="K126" s="714" t="s">
        <v>44</v>
      </c>
      <c r="L126" s="721"/>
      <c r="N126" s="8" t="e">
        <f>IF(SUM(F124:J128)=F27/1000,"","←必要資金が不足しています。総事業費（税込み）額に合わせてください")</f>
        <v>#VALUE!</v>
      </c>
    </row>
    <row r="127" spans="1:28" ht="16.5" customHeight="1" x14ac:dyDescent="0.15">
      <c r="A127" s="810"/>
      <c r="B127" s="742"/>
      <c r="C127" s="742"/>
      <c r="D127" s="795"/>
      <c r="E127" s="12" t="s">
        <v>42</v>
      </c>
      <c r="F127" s="722"/>
      <c r="G127" s="722"/>
      <c r="H127" s="722"/>
      <c r="I127" s="722"/>
      <c r="J127" s="722"/>
      <c r="K127" s="714" t="s">
        <v>44</v>
      </c>
      <c r="L127" s="721"/>
    </row>
    <row r="128" spans="1:28" ht="15.75" customHeight="1" x14ac:dyDescent="0.15">
      <c r="A128" s="811"/>
      <c r="B128" s="742"/>
      <c r="C128" s="742"/>
      <c r="D128" s="795"/>
      <c r="E128" s="327" t="s">
        <v>640</v>
      </c>
      <c r="F128" s="722"/>
      <c r="G128" s="722"/>
      <c r="H128" s="722"/>
      <c r="I128" s="722"/>
      <c r="J128" s="722"/>
      <c r="K128" s="714" t="s">
        <v>44</v>
      </c>
      <c r="L128" s="721"/>
    </row>
    <row r="129" spans="1:28" ht="15.75" customHeight="1" x14ac:dyDescent="0.15">
      <c r="A129" s="763" t="s">
        <v>526</v>
      </c>
      <c r="B129" s="802" t="s">
        <v>167</v>
      </c>
      <c r="C129" s="803"/>
      <c r="D129" s="799" t="s">
        <v>47</v>
      </c>
      <c r="E129" s="800"/>
      <c r="F129" s="700"/>
      <c r="G129" s="701"/>
      <c r="H129" s="701"/>
      <c r="I129" s="701"/>
      <c r="J129" s="702"/>
      <c r="K129" s="703" t="s">
        <v>707</v>
      </c>
      <c r="L129" s="703"/>
      <c r="N129" s="8" t="s">
        <v>82</v>
      </c>
    </row>
    <row r="130" spans="1:28" ht="15.75" customHeight="1" x14ac:dyDescent="0.15">
      <c r="A130" s="763"/>
      <c r="B130" s="804"/>
      <c r="C130" s="805"/>
      <c r="D130" s="742" t="s">
        <v>48</v>
      </c>
      <c r="E130" s="742"/>
      <c r="F130" s="714" t="s">
        <v>49</v>
      </c>
      <c r="G130" s="715"/>
      <c r="H130" s="5" t="s">
        <v>114</v>
      </c>
      <c r="I130" s="15"/>
      <c r="J130" s="14" t="s">
        <v>115</v>
      </c>
      <c r="K130" s="711"/>
      <c r="L130" s="712"/>
    </row>
    <row r="131" spans="1:28" ht="15.75" customHeight="1" x14ac:dyDescent="0.15">
      <c r="A131" s="763"/>
      <c r="B131" s="804"/>
      <c r="C131" s="805"/>
      <c r="D131" s="742"/>
      <c r="E131" s="742"/>
      <c r="F131" s="714" t="s">
        <v>50</v>
      </c>
      <c r="G131" s="715"/>
      <c r="H131" s="5" t="s">
        <v>113</v>
      </c>
      <c r="I131" s="15"/>
      <c r="J131" s="14" t="s">
        <v>115</v>
      </c>
      <c r="K131" s="711"/>
      <c r="L131" s="712"/>
    </row>
    <row r="132" spans="1:28" ht="15.75" customHeight="1" x14ac:dyDescent="0.15">
      <c r="A132" s="763"/>
      <c r="B132" s="804"/>
      <c r="C132" s="805"/>
      <c r="D132" s="742" t="s">
        <v>51</v>
      </c>
      <c r="E132" s="742"/>
      <c r="F132" s="713"/>
      <c r="G132" s="713"/>
      <c r="H132" s="713"/>
      <c r="I132" s="713"/>
      <c r="J132" s="713"/>
      <c r="K132" s="709" t="s">
        <v>212</v>
      </c>
      <c r="L132" s="710"/>
    </row>
    <row r="133" spans="1:28" ht="15.75" customHeight="1" x14ac:dyDescent="0.15">
      <c r="A133" s="763"/>
      <c r="B133" s="806" t="s">
        <v>215</v>
      </c>
      <c r="C133" s="807"/>
      <c r="D133" s="742" t="s">
        <v>641</v>
      </c>
      <c r="E133" s="742"/>
      <c r="F133" s="713"/>
      <c r="G133" s="713"/>
      <c r="H133" s="713"/>
      <c r="I133" s="713"/>
      <c r="J133" s="713"/>
      <c r="K133" s="719" t="s">
        <v>56</v>
      </c>
      <c r="L133" s="720"/>
    </row>
    <row r="134" spans="1:28" ht="15.75" customHeight="1" x14ac:dyDescent="0.15">
      <c r="A134" s="763"/>
      <c r="B134" s="806"/>
      <c r="C134" s="807"/>
      <c r="D134" s="742" t="s">
        <v>52</v>
      </c>
      <c r="E134" s="742"/>
      <c r="F134" s="717"/>
      <c r="G134" s="801"/>
      <c r="H134" s="6" t="s">
        <v>57</v>
      </c>
      <c r="I134" s="717"/>
      <c r="J134" s="801"/>
      <c r="K134" s="709" t="s">
        <v>212</v>
      </c>
      <c r="L134" s="710"/>
    </row>
    <row r="135" spans="1:28" ht="15.75" customHeight="1" x14ac:dyDescent="0.15">
      <c r="A135" s="763"/>
      <c r="B135" s="806"/>
      <c r="C135" s="807"/>
      <c r="D135" s="742" t="s">
        <v>53</v>
      </c>
      <c r="E135" s="742"/>
      <c r="F135" s="716"/>
      <c r="G135" s="716"/>
      <c r="H135" s="716"/>
      <c r="I135" s="716"/>
      <c r="J135" s="716"/>
      <c r="K135" s="709" t="s">
        <v>17</v>
      </c>
      <c r="L135" s="710"/>
    </row>
    <row r="136" spans="1:28" ht="15.75" customHeight="1" x14ac:dyDescent="0.15">
      <c r="A136" s="763"/>
      <c r="B136" s="808"/>
      <c r="C136" s="809"/>
      <c r="D136" s="742" t="s">
        <v>54</v>
      </c>
      <c r="E136" s="742"/>
      <c r="F136" s="716"/>
      <c r="G136" s="716"/>
      <c r="H136" s="716"/>
      <c r="I136" s="716"/>
      <c r="J136" s="716"/>
      <c r="K136" s="709" t="s">
        <v>17</v>
      </c>
      <c r="L136" s="710"/>
    </row>
    <row r="137" spans="1:28" ht="17.25" customHeight="1" x14ac:dyDescent="0.15">
      <c r="A137" s="763" t="s">
        <v>527</v>
      </c>
      <c r="B137" s="795" t="s">
        <v>58</v>
      </c>
      <c r="C137" s="795"/>
      <c r="D137" s="742" t="s">
        <v>61</v>
      </c>
      <c r="E137" s="742"/>
      <c r="F137" s="714" t="s">
        <v>59</v>
      </c>
      <c r="G137" s="715"/>
      <c r="H137" s="715"/>
      <c r="I137" s="4"/>
      <c r="J137" s="714" t="s">
        <v>60</v>
      </c>
      <c r="K137" s="721"/>
      <c r="L137" s="6"/>
      <c r="P137" s="263"/>
      <c r="Q137" s="263"/>
      <c r="R137" s="263"/>
      <c r="S137" s="263"/>
      <c r="T137" s="263"/>
      <c r="U137" s="263"/>
      <c r="V137" s="263"/>
      <c r="W137" s="263"/>
      <c r="X137" s="263"/>
      <c r="Y137" s="263"/>
      <c r="Z137" s="263"/>
      <c r="AA137" s="263"/>
      <c r="AB137" s="263"/>
    </row>
    <row r="138" spans="1:28" ht="17.25" customHeight="1" x14ac:dyDescent="0.15">
      <c r="A138" s="763"/>
      <c r="B138" s="795"/>
      <c r="C138" s="795"/>
      <c r="D138" s="12" t="s">
        <v>62</v>
      </c>
      <c r="E138" s="16"/>
      <c r="F138" s="717"/>
      <c r="G138" s="718"/>
      <c r="H138" s="718"/>
      <c r="I138" s="3" t="s">
        <v>44</v>
      </c>
      <c r="J138" s="707" t="str">
        <f>IF(F138="","",F138/SUM(F$138:H$141)*100)</f>
        <v/>
      </c>
      <c r="K138" s="708"/>
      <c r="L138" s="2" t="s">
        <v>16</v>
      </c>
      <c r="N138" s="276">
        <f>SUM(J138:K141)</f>
        <v>0</v>
      </c>
      <c r="P138" s="263"/>
      <c r="Q138" s="263"/>
      <c r="R138" s="263"/>
      <c r="S138" s="263"/>
      <c r="T138" s="263"/>
      <c r="U138" s="263"/>
      <c r="V138" s="263"/>
      <c r="W138" s="263"/>
      <c r="X138" s="263"/>
      <c r="Y138" s="263"/>
      <c r="Z138" s="263"/>
      <c r="AA138" s="263"/>
      <c r="AB138" s="263"/>
    </row>
    <row r="139" spans="1:28" ht="17.25" customHeight="1" x14ac:dyDescent="0.15">
      <c r="A139" s="763"/>
      <c r="B139" s="795"/>
      <c r="C139" s="795"/>
      <c r="D139" s="12" t="s">
        <v>63</v>
      </c>
      <c r="E139" s="16"/>
      <c r="F139" s="717"/>
      <c r="G139" s="718"/>
      <c r="H139" s="718"/>
      <c r="I139" s="3" t="s">
        <v>44</v>
      </c>
      <c r="J139" s="707" t="str">
        <f>IF(F139="","",F139/SUM(F$138:H$141)*100)</f>
        <v/>
      </c>
      <c r="K139" s="708"/>
      <c r="L139" s="2" t="s">
        <v>16</v>
      </c>
      <c r="P139" s="263"/>
      <c r="Q139" s="263"/>
      <c r="R139" s="263"/>
      <c r="S139" s="263"/>
      <c r="T139" s="263"/>
      <c r="U139" s="263"/>
      <c r="V139" s="263"/>
      <c r="W139" s="263"/>
      <c r="X139" s="263"/>
      <c r="Y139" s="263"/>
      <c r="Z139" s="263"/>
      <c r="AA139" s="263"/>
      <c r="AB139" s="263"/>
    </row>
    <row r="140" spans="1:28" ht="17.25" customHeight="1" x14ac:dyDescent="0.15">
      <c r="A140" s="763"/>
      <c r="B140" s="795"/>
      <c r="C140" s="795"/>
      <c r="D140" s="12" t="s">
        <v>64</v>
      </c>
      <c r="E140" s="16"/>
      <c r="F140" s="717"/>
      <c r="G140" s="718"/>
      <c r="H140" s="718"/>
      <c r="I140" s="3" t="s">
        <v>44</v>
      </c>
      <c r="J140" s="707" t="str">
        <f>IF(F140="","",F140/SUM(F$138:H$141)*100)</f>
        <v/>
      </c>
      <c r="K140" s="708"/>
      <c r="L140" s="2" t="s">
        <v>16</v>
      </c>
      <c r="M140" s="263"/>
      <c r="N140" s="263"/>
      <c r="O140" s="263"/>
      <c r="P140" s="263"/>
      <c r="Q140" s="263"/>
      <c r="R140" s="263"/>
      <c r="S140" s="263"/>
      <c r="T140" s="263"/>
      <c r="U140" s="263"/>
      <c r="V140" s="263"/>
      <c r="W140" s="263"/>
      <c r="X140" s="263"/>
      <c r="Y140" s="263"/>
      <c r="Z140" s="263"/>
      <c r="AA140" s="263"/>
      <c r="AB140" s="263"/>
    </row>
    <row r="141" spans="1:28" ht="17.25" customHeight="1" x14ac:dyDescent="0.15">
      <c r="A141" s="763"/>
      <c r="B141" s="795"/>
      <c r="C141" s="795"/>
      <c r="D141" s="799" t="str">
        <f>IF(E138="","","その他")</f>
        <v/>
      </c>
      <c r="E141" s="800"/>
      <c r="F141" s="717"/>
      <c r="G141" s="718"/>
      <c r="H141" s="718"/>
      <c r="I141" s="3" t="s">
        <v>44</v>
      </c>
      <c r="J141" s="707" t="str">
        <f>IF(F141="","",F141/SUM(F$138:H$141)*100)</f>
        <v/>
      </c>
      <c r="K141" s="708"/>
      <c r="L141" s="2" t="s">
        <v>16</v>
      </c>
      <c r="N141" s="1"/>
      <c r="P141" s="263"/>
      <c r="Q141" s="263"/>
      <c r="R141" s="263"/>
      <c r="S141" s="263"/>
      <c r="T141" s="263"/>
      <c r="U141" s="263"/>
      <c r="V141" s="263"/>
      <c r="W141" s="263"/>
      <c r="X141" s="263"/>
      <c r="Y141" s="263"/>
      <c r="Z141" s="263"/>
      <c r="AA141" s="263"/>
      <c r="AB141" s="263"/>
    </row>
    <row r="142" spans="1:28" ht="17.25" customHeight="1" x14ac:dyDescent="0.15">
      <c r="A142" s="26"/>
      <c r="B142" s="228"/>
      <c r="C142" s="20"/>
      <c r="D142" s="20"/>
      <c r="E142" s="19"/>
      <c r="F142" s="229"/>
      <c r="G142" s="229"/>
      <c r="H142" s="229"/>
      <c r="I142" s="229"/>
      <c r="J142" s="229"/>
      <c r="K142" s="229"/>
      <c r="L142" s="229"/>
      <c r="M142" s="32"/>
      <c r="N142" s="263"/>
      <c r="O142" s="263"/>
      <c r="P142" s="263"/>
      <c r="Q142" s="263"/>
      <c r="R142" s="263"/>
      <c r="S142" s="263"/>
      <c r="T142" s="263"/>
      <c r="U142" s="263"/>
      <c r="V142" s="263"/>
      <c r="W142" s="263"/>
      <c r="X142" s="263"/>
      <c r="Y142" s="263"/>
      <c r="Z142" s="263"/>
      <c r="AA142" s="263"/>
      <c r="AB142" s="263"/>
    </row>
    <row r="143" spans="1:28" ht="17.25" customHeight="1" x14ac:dyDescent="0.15">
      <c r="A143" s="741" t="s">
        <v>698</v>
      </c>
      <c r="B143" s="741"/>
      <c r="C143" s="741"/>
      <c r="D143" s="741"/>
      <c r="E143" s="741"/>
      <c r="F143" s="741"/>
      <c r="G143" s="741"/>
      <c r="H143" s="741"/>
      <c r="I143" s="741"/>
      <c r="J143" s="741"/>
      <c r="K143" s="741"/>
      <c r="L143" s="741"/>
      <c r="M143" s="32"/>
    </row>
    <row r="144" spans="1:28" ht="15.75" customHeight="1" x14ac:dyDescent="0.15">
      <c r="A144" s="763" t="s">
        <v>526</v>
      </c>
      <c r="B144" s="842" t="s">
        <v>210</v>
      </c>
      <c r="C144" s="843"/>
      <c r="D144" s="799" t="s">
        <v>47</v>
      </c>
      <c r="E144" s="800"/>
      <c r="F144" s="700"/>
      <c r="G144" s="701"/>
      <c r="H144" s="701"/>
      <c r="I144" s="701"/>
      <c r="J144" s="702"/>
      <c r="K144" s="703" t="s">
        <v>707</v>
      </c>
      <c r="L144" s="703"/>
      <c r="N144" s="8" t="s">
        <v>82</v>
      </c>
    </row>
    <row r="145" spans="1:28" ht="15.75" customHeight="1" x14ac:dyDescent="0.15">
      <c r="A145" s="763"/>
      <c r="B145" s="844"/>
      <c r="C145" s="845"/>
      <c r="D145" s="742" t="s">
        <v>48</v>
      </c>
      <c r="E145" s="742"/>
      <c r="F145" s="714" t="s">
        <v>49</v>
      </c>
      <c r="G145" s="715"/>
      <c r="H145" s="24" t="s">
        <v>114</v>
      </c>
      <c r="I145" s="15"/>
      <c r="J145" s="14" t="s">
        <v>115</v>
      </c>
      <c r="K145" s="711"/>
      <c r="L145" s="712"/>
    </row>
    <row r="146" spans="1:28" ht="15.75" customHeight="1" x14ac:dyDescent="0.15">
      <c r="A146" s="763"/>
      <c r="B146" s="844"/>
      <c r="C146" s="845"/>
      <c r="D146" s="742"/>
      <c r="E146" s="742"/>
      <c r="F146" s="714" t="s">
        <v>50</v>
      </c>
      <c r="G146" s="715"/>
      <c r="H146" s="24" t="s">
        <v>113</v>
      </c>
      <c r="I146" s="15"/>
      <c r="J146" s="14" t="s">
        <v>115</v>
      </c>
      <c r="K146" s="711"/>
      <c r="L146" s="712"/>
    </row>
    <row r="147" spans="1:28" ht="15.75" customHeight="1" x14ac:dyDescent="0.15">
      <c r="A147" s="763"/>
      <c r="B147" s="844"/>
      <c r="C147" s="845"/>
      <c r="D147" s="742" t="s">
        <v>51</v>
      </c>
      <c r="E147" s="742"/>
      <c r="F147" s="713"/>
      <c r="G147" s="713"/>
      <c r="H147" s="713"/>
      <c r="I147" s="713"/>
      <c r="J147" s="713"/>
      <c r="K147" s="709" t="s">
        <v>212</v>
      </c>
      <c r="L147" s="710"/>
    </row>
    <row r="148" spans="1:28" ht="15.75" customHeight="1" x14ac:dyDescent="0.15">
      <c r="A148" s="763"/>
      <c r="B148" s="844"/>
      <c r="C148" s="845"/>
      <c r="D148" s="742" t="s">
        <v>641</v>
      </c>
      <c r="E148" s="742"/>
      <c r="F148" s="713"/>
      <c r="G148" s="713"/>
      <c r="H148" s="713"/>
      <c r="I148" s="713"/>
      <c r="J148" s="713"/>
      <c r="K148" s="719" t="s">
        <v>56</v>
      </c>
      <c r="L148" s="720"/>
    </row>
    <row r="149" spans="1:28" ht="15.75" customHeight="1" x14ac:dyDescent="0.15">
      <c r="A149" s="763"/>
      <c r="B149" s="844"/>
      <c r="C149" s="845"/>
      <c r="D149" s="742" t="s">
        <v>52</v>
      </c>
      <c r="E149" s="742"/>
      <c r="F149" s="717"/>
      <c r="G149" s="801"/>
      <c r="H149" s="22" t="s">
        <v>57</v>
      </c>
      <c r="I149" s="717"/>
      <c r="J149" s="801"/>
      <c r="K149" s="709" t="s">
        <v>212</v>
      </c>
      <c r="L149" s="710"/>
    </row>
    <row r="150" spans="1:28" ht="15.75" customHeight="1" x14ac:dyDescent="0.15">
      <c r="A150" s="763"/>
      <c r="B150" s="844"/>
      <c r="C150" s="845"/>
      <c r="D150" s="742" t="s">
        <v>53</v>
      </c>
      <c r="E150" s="742"/>
      <c r="F150" s="716"/>
      <c r="G150" s="716"/>
      <c r="H150" s="716"/>
      <c r="I150" s="716"/>
      <c r="J150" s="716"/>
      <c r="K150" s="709" t="s">
        <v>17</v>
      </c>
      <c r="L150" s="710"/>
    </row>
    <row r="151" spans="1:28" ht="15.75" customHeight="1" x14ac:dyDescent="0.15">
      <c r="A151" s="763"/>
      <c r="B151" s="846"/>
      <c r="C151" s="847"/>
      <c r="D151" s="742" t="s">
        <v>54</v>
      </c>
      <c r="E151" s="742"/>
      <c r="F151" s="716"/>
      <c r="G151" s="716"/>
      <c r="H151" s="716"/>
      <c r="I151" s="716"/>
      <c r="J151" s="716"/>
      <c r="K151" s="709" t="s">
        <v>17</v>
      </c>
      <c r="L151" s="710"/>
    </row>
    <row r="152" spans="1:28" ht="15.75" customHeight="1" x14ac:dyDescent="0.15">
      <c r="A152" s="763" t="s">
        <v>527</v>
      </c>
      <c r="B152" s="795" t="s">
        <v>58</v>
      </c>
      <c r="C152" s="795"/>
      <c r="D152" s="742" t="s">
        <v>61</v>
      </c>
      <c r="E152" s="742"/>
      <c r="F152" s="714" t="s">
        <v>59</v>
      </c>
      <c r="G152" s="715"/>
      <c r="H152" s="715"/>
      <c r="I152" s="23"/>
      <c r="J152" s="714" t="s">
        <v>60</v>
      </c>
      <c r="K152" s="721"/>
      <c r="L152" s="22"/>
    </row>
    <row r="153" spans="1:28" ht="15.75" customHeight="1" x14ac:dyDescent="0.15">
      <c r="A153" s="763"/>
      <c r="B153" s="795"/>
      <c r="C153" s="795"/>
      <c r="D153" s="21" t="s">
        <v>62</v>
      </c>
      <c r="E153" s="25"/>
      <c r="F153" s="717"/>
      <c r="G153" s="718"/>
      <c r="H153" s="718"/>
      <c r="I153" s="3" t="s">
        <v>44</v>
      </c>
      <c r="J153" s="797" t="str">
        <f>IF(F153="","",F153/SUM(F$153:H$156)*100)</f>
        <v/>
      </c>
      <c r="K153" s="798"/>
      <c r="L153" s="2" t="s">
        <v>16</v>
      </c>
      <c r="N153" s="277">
        <f>SUM(J153:K156)</f>
        <v>0</v>
      </c>
    </row>
    <row r="154" spans="1:28" ht="15.75" customHeight="1" x14ac:dyDescent="0.15">
      <c r="A154" s="763"/>
      <c r="B154" s="795"/>
      <c r="C154" s="795"/>
      <c r="D154" s="21" t="s">
        <v>63</v>
      </c>
      <c r="E154" s="25"/>
      <c r="F154" s="717"/>
      <c r="G154" s="718"/>
      <c r="H154" s="718"/>
      <c r="I154" s="3" t="s">
        <v>44</v>
      </c>
      <c r="J154" s="797" t="str">
        <f>IF(F154="","",F154/SUM(F$153:H$156)*100)</f>
        <v/>
      </c>
      <c r="K154" s="798"/>
      <c r="L154" s="2" t="s">
        <v>16</v>
      </c>
    </row>
    <row r="155" spans="1:28" ht="15.75" customHeight="1" x14ac:dyDescent="0.15">
      <c r="A155" s="763"/>
      <c r="B155" s="795"/>
      <c r="C155" s="795"/>
      <c r="D155" s="21" t="s">
        <v>64</v>
      </c>
      <c r="E155" s="25"/>
      <c r="F155" s="717"/>
      <c r="G155" s="718"/>
      <c r="H155" s="718"/>
      <c r="I155" s="3" t="s">
        <v>44</v>
      </c>
      <c r="J155" s="797" t="str">
        <f>IF(F155="","",F155/SUM(F$153:H$156)*100)</f>
        <v/>
      </c>
      <c r="K155" s="798"/>
      <c r="L155" s="2" t="s">
        <v>16</v>
      </c>
      <c r="M155" s="263"/>
      <c r="N155" s="263"/>
      <c r="O155" s="263"/>
      <c r="P155" s="263"/>
      <c r="Q155" s="263"/>
      <c r="R155" s="263"/>
      <c r="S155" s="263"/>
      <c r="T155" s="263"/>
      <c r="U155" s="263"/>
      <c r="V155" s="263"/>
      <c r="W155" s="263"/>
      <c r="X155" s="263"/>
      <c r="Y155" s="263"/>
      <c r="Z155" s="263"/>
      <c r="AA155" s="263"/>
      <c r="AB155" s="263"/>
    </row>
    <row r="156" spans="1:28" ht="15.75" customHeight="1" x14ac:dyDescent="0.15">
      <c r="A156" s="763"/>
      <c r="B156" s="795"/>
      <c r="C156" s="795"/>
      <c r="D156" s="799" t="str">
        <f>IF(E153="","","その他")</f>
        <v/>
      </c>
      <c r="E156" s="800"/>
      <c r="F156" s="717"/>
      <c r="G156" s="718"/>
      <c r="H156" s="718"/>
      <c r="I156" s="3" t="s">
        <v>44</v>
      </c>
      <c r="J156" s="707" t="str">
        <f>IF(F156="","",F156/SUM(F$153:H$156)*100)</f>
        <v/>
      </c>
      <c r="K156" s="708"/>
      <c r="L156" s="2" t="s">
        <v>16</v>
      </c>
    </row>
    <row r="157" spans="1:28" ht="15.75" customHeight="1" x14ac:dyDescent="0.15">
      <c r="A157" s="763" t="s">
        <v>526</v>
      </c>
      <c r="B157" s="842" t="s">
        <v>211</v>
      </c>
      <c r="C157" s="843"/>
      <c r="D157" s="799" t="s">
        <v>47</v>
      </c>
      <c r="E157" s="800"/>
      <c r="F157" s="700"/>
      <c r="G157" s="701"/>
      <c r="H157" s="701"/>
      <c r="I157" s="701"/>
      <c r="J157" s="702"/>
      <c r="K157" s="703" t="s">
        <v>707</v>
      </c>
      <c r="L157" s="703"/>
      <c r="M157" s="263"/>
      <c r="N157" s="263" t="s">
        <v>82</v>
      </c>
      <c r="O157" s="263"/>
    </row>
    <row r="158" spans="1:28" ht="15.75" customHeight="1" x14ac:dyDescent="0.15">
      <c r="A158" s="763"/>
      <c r="B158" s="844"/>
      <c r="C158" s="845"/>
      <c r="D158" s="742" t="s">
        <v>48</v>
      </c>
      <c r="E158" s="742"/>
      <c r="F158" s="714" t="s">
        <v>49</v>
      </c>
      <c r="G158" s="715"/>
      <c r="H158" s="24" t="s">
        <v>114</v>
      </c>
      <c r="I158" s="15"/>
      <c r="J158" s="14" t="s">
        <v>115</v>
      </c>
      <c r="K158" s="711"/>
      <c r="L158" s="712"/>
    </row>
    <row r="159" spans="1:28" ht="15.75" customHeight="1" x14ac:dyDescent="0.15">
      <c r="A159" s="763"/>
      <c r="B159" s="844"/>
      <c r="C159" s="845"/>
      <c r="D159" s="742"/>
      <c r="E159" s="742"/>
      <c r="F159" s="714" t="s">
        <v>50</v>
      </c>
      <c r="G159" s="715"/>
      <c r="H159" s="24" t="s">
        <v>113</v>
      </c>
      <c r="I159" s="15"/>
      <c r="J159" s="14" t="s">
        <v>115</v>
      </c>
      <c r="K159" s="711"/>
      <c r="L159" s="712"/>
    </row>
    <row r="160" spans="1:28" ht="15.75" customHeight="1" x14ac:dyDescent="0.15">
      <c r="A160" s="763"/>
      <c r="B160" s="844"/>
      <c r="C160" s="845"/>
      <c r="D160" s="742" t="s">
        <v>51</v>
      </c>
      <c r="E160" s="742"/>
      <c r="F160" s="713"/>
      <c r="G160" s="713"/>
      <c r="H160" s="713"/>
      <c r="I160" s="713"/>
      <c r="J160" s="713"/>
      <c r="K160" s="709" t="s">
        <v>212</v>
      </c>
      <c r="L160" s="710"/>
    </row>
    <row r="161" spans="1:28" ht="15.75" customHeight="1" x14ac:dyDescent="0.15">
      <c r="A161" s="763"/>
      <c r="B161" s="844"/>
      <c r="C161" s="845"/>
      <c r="D161" s="742" t="s">
        <v>641</v>
      </c>
      <c r="E161" s="742"/>
      <c r="F161" s="713"/>
      <c r="G161" s="713"/>
      <c r="H161" s="713"/>
      <c r="I161" s="713"/>
      <c r="J161" s="713"/>
      <c r="K161" s="719" t="s">
        <v>56</v>
      </c>
      <c r="L161" s="720"/>
    </row>
    <row r="162" spans="1:28" ht="15.75" customHeight="1" x14ac:dyDescent="0.15">
      <c r="A162" s="763"/>
      <c r="B162" s="844"/>
      <c r="C162" s="845"/>
      <c r="D162" s="742" t="s">
        <v>52</v>
      </c>
      <c r="E162" s="742"/>
      <c r="F162" s="717"/>
      <c r="G162" s="801"/>
      <c r="H162" s="22" t="s">
        <v>57</v>
      </c>
      <c r="I162" s="717"/>
      <c r="J162" s="801"/>
      <c r="K162" s="709" t="s">
        <v>212</v>
      </c>
      <c r="L162" s="710"/>
    </row>
    <row r="163" spans="1:28" ht="15.75" customHeight="1" x14ac:dyDescent="0.15">
      <c r="A163" s="763"/>
      <c r="B163" s="844"/>
      <c r="C163" s="845"/>
      <c r="D163" s="742" t="s">
        <v>53</v>
      </c>
      <c r="E163" s="742"/>
      <c r="F163" s="716"/>
      <c r="G163" s="716"/>
      <c r="H163" s="716"/>
      <c r="I163" s="716"/>
      <c r="J163" s="716"/>
      <c r="K163" s="709" t="s">
        <v>17</v>
      </c>
      <c r="L163" s="710"/>
    </row>
    <row r="164" spans="1:28" ht="15.75" customHeight="1" x14ac:dyDescent="0.15">
      <c r="A164" s="763"/>
      <c r="B164" s="846"/>
      <c r="C164" s="847"/>
      <c r="D164" s="742" t="s">
        <v>54</v>
      </c>
      <c r="E164" s="742"/>
      <c r="F164" s="716"/>
      <c r="G164" s="716"/>
      <c r="H164" s="716"/>
      <c r="I164" s="716"/>
      <c r="J164" s="716"/>
      <c r="K164" s="709" t="s">
        <v>17</v>
      </c>
      <c r="L164" s="710"/>
    </row>
    <row r="165" spans="1:28" ht="15.75" customHeight="1" x14ac:dyDescent="0.15">
      <c r="A165" s="763" t="s">
        <v>527</v>
      </c>
      <c r="B165" s="795" t="s">
        <v>58</v>
      </c>
      <c r="C165" s="795"/>
      <c r="D165" s="742" t="s">
        <v>61</v>
      </c>
      <c r="E165" s="742"/>
      <c r="F165" s="714" t="s">
        <v>59</v>
      </c>
      <c r="G165" s="715"/>
      <c r="H165" s="715"/>
      <c r="I165" s="23"/>
      <c r="J165" s="714" t="s">
        <v>60</v>
      </c>
      <c r="K165" s="721"/>
      <c r="L165" s="22"/>
    </row>
    <row r="166" spans="1:28" ht="15.75" customHeight="1" x14ac:dyDescent="0.15">
      <c r="A166" s="763"/>
      <c r="B166" s="795"/>
      <c r="C166" s="795"/>
      <c r="D166" s="21" t="s">
        <v>62</v>
      </c>
      <c r="E166" s="25"/>
      <c r="F166" s="717"/>
      <c r="G166" s="718"/>
      <c r="H166" s="718"/>
      <c r="I166" s="3" t="s">
        <v>44</v>
      </c>
      <c r="J166" s="797" t="str">
        <f>IF(F166="","",F166/SUM(F$166:H$169)*100)</f>
        <v/>
      </c>
      <c r="K166" s="798"/>
      <c r="L166" s="2" t="s">
        <v>16</v>
      </c>
      <c r="N166" s="277">
        <f>SUM(J166:K169)</f>
        <v>0</v>
      </c>
    </row>
    <row r="167" spans="1:28" ht="15.75" customHeight="1" x14ac:dyDescent="0.15">
      <c r="A167" s="763"/>
      <c r="B167" s="795"/>
      <c r="C167" s="795"/>
      <c r="D167" s="21" t="s">
        <v>63</v>
      </c>
      <c r="E167" s="25"/>
      <c r="F167" s="717"/>
      <c r="G167" s="718"/>
      <c r="H167" s="718"/>
      <c r="I167" s="3" t="s">
        <v>44</v>
      </c>
      <c r="J167" s="797" t="str">
        <f>IF(F167="","",F167/SUM(F$166:H$169)*100)</f>
        <v/>
      </c>
      <c r="K167" s="798"/>
      <c r="L167" s="2" t="s">
        <v>16</v>
      </c>
    </row>
    <row r="168" spans="1:28" ht="15.75" customHeight="1" x14ac:dyDescent="0.15">
      <c r="A168" s="763"/>
      <c r="B168" s="795"/>
      <c r="C168" s="795"/>
      <c r="D168" s="21" t="s">
        <v>64</v>
      </c>
      <c r="E168" s="25"/>
      <c r="F168" s="717"/>
      <c r="G168" s="718"/>
      <c r="H168" s="718"/>
      <c r="I168" s="3" t="s">
        <v>44</v>
      </c>
      <c r="J168" s="797" t="str">
        <f>IF(F168="","",F168/SUM(F$166:H$169)*100)</f>
        <v/>
      </c>
      <c r="K168" s="798"/>
      <c r="L168" s="2" t="s">
        <v>16</v>
      </c>
      <c r="M168" s="263"/>
      <c r="N168" s="263"/>
      <c r="O168" s="263"/>
      <c r="P168" s="263"/>
      <c r="Q168" s="263"/>
      <c r="R168" s="263"/>
      <c r="S168" s="263"/>
      <c r="T168" s="263"/>
      <c r="U168" s="263"/>
      <c r="V168" s="263"/>
      <c r="W168" s="263"/>
      <c r="X168" s="263"/>
      <c r="Y168" s="263"/>
      <c r="Z168" s="263"/>
      <c r="AA168" s="263"/>
      <c r="AB168" s="263"/>
    </row>
    <row r="169" spans="1:28" ht="15.75" customHeight="1" x14ac:dyDescent="0.15">
      <c r="A169" s="763"/>
      <c r="B169" s="795"/>
      <c r="C169" s="795"/>
      <c r="D169" s="799" t="str">
        <f>IF(E166="","","その他")</f>
        <v/>
      </c>
      <c r="E169" s="800"/>
      <c r="F169" s="717"/>
      <c r="G169" s="718"/>
      <c r="H169" s="718"/>
      <c r="I169" s="3" t="s">
        <v>44</v>
      </c>
      <c r="J169" s="707" t="str">
        <f>IF(F169="","",F169/SUM(F$166:H$169)*100)</f>
        <v/>
      </c>
      <c r="K169" s="708"/>
      <c r="L169" s="2" t="s">
        <v>16</v>
      </c>
    </row>
    <row r="170" spans="1:28" ht="15.75" customHeight="1" x14ac:dyDescent="0.15">
      <c r="A170" s="278"/>
      <c r="B170" s="19"/>
      <c r="C170" s="19"/>
      <c r="D170" s="20"/>
      <c r="E170" s="279"/>
      <c r="F170" s="280"/>
      <c r="G170" s="280"/>
      <c r="H170" s="280"/>
      <c r="I170" s="281"/>
      <c r="J170" s="282"/>
      <c r="K170" s="282"/>
      <c r="L170" s="281"/>
      <c r="M170" s="263"/>
      <c r="N170" s="263"/>
      <c r="O170" s="263"/>
      <c r="P170" s="263"/>
      <c r="Q170" s="263"/>
      <c r="R170" s="263"/>
      <c r="S170" s="263"/>
      <c r="T170" s="263"/>
      <c r="U170" s="263"/>
      <c r="V170" s="263"/>
      <c r="W170" s="263"/>
      <c r="X170" s="263"/>
      <c r="Y170" s="263"/>
      <c r="Z170" s="263"/>
      <c r="AA170" s="263"/>
      <c r="AB170" s="263"/>
    </row>
    <row r="171" spans="1:28" ht="15.75" customHeight="1" x14ac:dyDescent="0.15">
      <c r="A171" s="278"/>
      <c r="B171" s="19"/>
      <c r="C171" s="19"/>
      <c r="D171" s="20"/>
      <c r="E171" s="279"/>
      <c r="F171" s="280"/>
      <c r="G171" s="280"/>
      <c r="H171" s="280"/>
      <c r="I171" s="281"/>
      <c r="J171" s="282"/>
      <c r="K171" s="282"/>
      <c r="L171" s="281"/>
      <c r="M171" s="263"/>
      <c r="N171" s="263"/>
      <c r="O171" s="263"/>
      <c r="P171" s="263"/>
      <c r="Q171" s="263"/>
      <c r="R171" s="263"/>
      <c r="S171" s="263"/>
      <c r="T171" s="263"/>
      <c r="U171" s="263"/>
      <c r="V171" s="263"/>
      <c r="W171" s="263"/>
      <c r="X171" s="263"/>
      <c r="Y171" s="263"/>
      <c r="Z171" s="263"/>
      <c r="AA171" s="263"/>
      <c r="AB171" s="263"/>
    </row>
    <row r="172" spans="1:28" ht="15.75" customHeight="1" x14ac:dyDescent="0.15">
      <c r="A172" s="278"/>
      <c r="B172" s="19"/>
      <c r="C172" s="19"/>
      <c r="D172" s="20"/>
      <c r="E172" s="279"/>
      <c r="F172" s="280"/>
      <c r="G172" s="280"/>
      <c r="H172" s="280"/>
      <c r="I172" s="281"/>
      <c r="J172" s="282"/>
      <c r="K172" s="282"/>
      <c r="L172" s="281"/>
      <c r="M172" s="263"/>
      <c r="N172" s="263"/>
      <c r="O172" s="263"/>
      <c r="P172" s="263"/>
      <c r="Q172" s="263"/>
      <c r="R172" s="263"/>
      <c r="S172" s="263"/>
      <c r="T172" s="263"/>
      <c r="U172" s="263"/>
      <c r="V172" s="263"/>
      <c r="W172" s="263"/>
      <c r="X172" s="263"/>
      <c r="Y172" s="263"/>
      <c r="Z172" s="263"/>
      <c r="AA172" s="263"/>
      <c r="AB172" s="263"/>
    </row>
    <row r="173" spans="1:28" ht="15.75" customHeight="1" x14ac:dyDescent="0.15">
      <c r="A173" s="278"/>
      <c r="B173" s="19"/>
      <c r="C173" s="19"/>
      <c r="D173" s="20"/>
      <c r="E173" s="279"/>
      <c r="F173" s="280"/>
      <c r="G173" s="280"/>
      <c r="H173" s="280"/>
      <c r="I173" s="281"/>
      <c r="J173" s="282"/>
      <c r="K173" s="282"/>
      <c r="L173" s="281"/>
      <c r="M173" s="263"/>
      <c r="N173" s="263"/>
      <c r="O173" s="263"/>
      <c r="P173" s="263"/>
      <c r="Q173" s="263"/>
      <c r="R173" s="263"/>
      <c r="S173" s="263"/>
      <c r="T173" s="263"/>
      <c r="U173" s="263"/>
      <c r="V173" s="263"/>
      <c r="W173" s="263"/>
      <c r="X173" s="263"/>
      <c r="Y173" s="263"/>
      <c r="Z173" s="263"/>
      <c r="AA173" s="263"/>
      <c r="AB173" s="263"/>
    </row>
    <row r="174" spans="1:28" ht="18" customHeight="1" x14ac:dyDescent="0.15"/>
    <row r="175" spans="1:28" ht="18" customHeight="1" x14ac:dyDescent="0.15"/>
    <row r="176" spans="1:28" ht="30" customHeight="1" x14ac:dyDescent="0.15">
      <c r="F176" s="753" t="s">
        <v>683</v>
      </c>
      <c r="G176" s="753"/>
      <c r="H176" s="753"/>
      <c r="I176" s="753"/>
      <c r="J176" s="753"/>
    </row>
    <row r="177" spans="2:10" ht="30" customHeight="1" x14ac:dyDescent="0.15">
      <c r="F177" s="753" t="s">
        <v>706</v>
      </c>
      <c r="G177" s="754"/>
      <c r="H177" s="754"/>
      <c r="I177" s="754"/>
      <c r="J177" s="754"/>
    </row>
    <row r="178" spans="2:10" ht="18" customHeight="1" x14ac:dyDescent="0.15"/>
    <row r="183" spans="2:10" ht="28.5" customHeight="1" x14ac:dyDescent="0.15">
      <c r="B183" s="753"/>
      <c r="C183" s="754"/>
      <c r="D183" s="754"/>
    </row>
    <row r="184" spans="2:10" ht="28.5" customHeight="1" x14ac:dyDescent="0.15">
      <c r="B184" s="753"/>
      <c r="C184" s="754"/>
      <c r="D184" s="754"/>
    </row>
  </sheetData>
  <sheetProtection password="A4DE" sheet="1" objects="1" scenarios="1"/>
  <mergeCells count="457">
    <mergeCell ref="D9:E9"/>
    <mergeCell ref="D11:E11"/>
    <mergeCell ref="D12:E12"/>
    <mergeCell ref="D13:E13"/>
    <mergeCell ref="D50:E50"/>
    <mergeCell ref="D16:E16"/>
    <mergeCell ref="D17:E17"/>
    <mergeCell ref="F159:G159"/>
    <mergeCell ref="K159:L159"/>
    <mergeCell ref="K158:L158"/>
    <mergeCell ref="D53:E53"/>
    <mergeCell ref="D54:E54"/>
    <mergeCell ref="D59:E59"/>
    <mergeCell ref="F114:J114"/>
    <mergeCell ref="F158:G158"/>
    <mergeCell ref="F130:G130"/>
    <mergeCell ref="F133:J133"/>
    <mergeCell ref="J138:K138"/>
    <mergeCell ref="K135:L135"/>
    <mergeCell ref="I134:J134"/>
    <mergeCell ref="F134:G134"/>
    <mergeCell ref="D158:E159"/>
    <mergeCell ref="F31:K31"/>
    <mergeCell ref="F35:K35"/>
    <mergeCell ref="N31:U32"/>
    <mergeCell ref="N57:T58"/>
    <mergeCell ref="D169:E169"/>
    <mergeCell ref="F169:H169"/>
    <mergeCell ref="J169:K169"/>
    <mergeCell ref="D160:E160"/>
    <mergeCell ref="D164:E164"/>
    <mergeCell ref="F164:J164"/>
    <mergeCell ref="K164:L164"/>
    <mergeCell ref="D161:E161"/>
    <mergeCell ref="D162:E162"/>
    <mergeCell ref="K162:L162"/>
    <mergeCell ref="F160:J160"/>
    <mergeCell ref="K160:L160"/>
    <mergeCell ref="J111:K111"/>
    <mergeCell ref="D121:E121"/>
    <mergeCell ref="D135:E135"/>
    <mergeCell ref="D136:E136"/>
    <mergeCell ref="D134:E134"/>
    <mergeCell ref="F161:J161"/>
    <mergeCell ref="K161:L161"/>
    <mergeCell ref="D141:E141"/>
    <mergeCell ref="J141:K141"/>
    <mergeCell ref="K125:L125"/>
    <mergeCell ref="B4:C9"/>
    <mergeCell ref="D52:E52"/>
    <mergeCell ref="D14:E14"/>
    <mergeCell ref="D15:E15"/>
    <mergeCell ref="B10:C15"/>
    <mergeCell ref="D10:E10"/>
    <mergeCell ref="D57:E57"/>
    <mergeCell ref="D58:E58"/>
    <mergeCell ref="D46:E46"/>
    <mergeCell ref="B45:C46"/>
    <mergeCell ref="D56:E56"/>
    <mergeCell ref="B27:C35"/>
    <mergeCell ref="D28:D31"/>
    <mergeCell ref="D32:D35"/>
    <mergeCell ref="B16:C21"/>
    <mergeCell ref="D49:E49"/>
    <mergeCell ref="B49:C59"/>
    <mergeCell ref="D4:E4"/>
    <mergeCell ref="D5:E5"/>
    <mergeCell ref="D7:E7"/>
    <mergeCell ref="D6:E6"/>
    <mergeCell ref="D8:E8"/>
    <mergeCell ref="B39:C41"/>
    <mergeCell ref="D39:E39"/>
    <mergeCell ref="B144:C151"/>
    <mergeCell ref="D144:E144"/>
    <mergeCell ref="D145:E146"/>
    <mergeCell ref="D147:E147"/>
    <mergeCell ref="D148:E148"/>
    <mergeCell ref="D149:E149"/>
    <mergeCell ref="D151:E151"/>
    <mergeCell ref="D150:E150"/>
    <mergeCell ref="F147:J147"/>
    <mergeCell ref="F149:G149"/>
    <mergeCell ref="F151:J151"/>
    <mergeCell ref="F145:G145"/>
    <mergeCell ref="F162:G162"/>
    <mergeCell ref="I162:J162"/>
    <mergeCell ref="M27:M35"/>
    <mergeCell ref="K20:L20"/>
    <mergeCell ref="K17:L17"/>
    <mergeCell ref="A165:A169"/>
    <mergeCell ref="D163:E163"/>
    <mergeCell ref="F163:J163"/>
    <mergeCell ref="K163:L163"/>
    <mergeCell ref="B165:C169"/>
    <mergeCell ref="D165:E165"/>
    <mergeCell ref="F165:H165"/>
    <mergeCell ref="J165:K165"/>
    <mergeCell ref="F166:H166"/>
    <mergeCell ref="J166:K166"/>
    <mergeCell ref="F167:H167"/>
    <mergeCell ref="F168:H168"/>
    <mergeCell ref="J167:K167"/>
    <mergeCell ref="J168:K168"/>
    <mergeCell ref="A157:A164"/>
    <mergeCell ref="B157:C164"/>
    <mergeCell ref="D157:E157"/>
    <mergeCell ref="B36:C38"/>
    <mergeCell ref="A144:A151"/>
    <mergeCell ref="N17:S18"/>
    <mergeCell ref="G11:I11"/>
    <mergeCell ref="K12:L12"/>
    <mergeCell ref="F25:L25"/>
    <mergeCell ref="I24:L24"/>
    <mergeCell ref="F19:L19"/>
    <mergeCell ref="S16:Y16"/>
    <mergeCell ref="G17:I17"/>
    <mergeCell ref="F23:L23"/>
    <mergeCell ref="F15:L15"/>
    <mergeCell ref="F21:L21"/>
    <mergeCell ref="K11:L11"/>
    <mergeCell ref="M11:M15"/>
    <mergeCell ref="G18:I18"/>
    <mergeCell ref="G20:I20"/>
    <mergeCell ref="N11:S12"/>
    <mergeCell ref="F16:L16"/>
    <mergeCell ref="F36:K36"/>
    <mergeCell ref="F30:K30"/>
    <mergeCell ref="D18:E18"/>
    <mergeCell ref="D20:E20"/>
    <mergeCell ref="B23:E23"/>
    <mergeCell ref="B24:C26"/>
    <mergeCell ref="D36:E36"/>
    <mergeCell ref="F37:K37"/>
    <mergeCell ref="F28:K28"/>
    <mergeCell ref="K18:L18"/>
    <mergeCell ref="F33:K33"/>
    <mergeCell ref="F46:L46"/>
    <mergeCell ref="F32:K32"/>
    <mergeCell ref="D19:E19"/>
    <mergeCell ref="D24:E24"/>
    <mergeCell ref="F43:K43"/>
    <mergeCell ref="F44:K44"/>
    <mergeCell ref="D37:E37"/>
    <mergeCell ref="D21:E21"/>
    <mergeCell ref="D45:E45"/>
    <mergeCell ref="B22:E22"/>
    <mergeCell ref="D26:E26"/>
    <mergeCell ref="D27:E27"/>
    <mergeCell ref="F34:K34"/>
    <mergeCell ref="D42:E42"/>
    <mergeCell ref="F42:K42"/>
    <mergeCell ref="D38:E38"/>
    <mergeCell ref="D43:E43"/>
    <mergeCell ref="D44:E44"/>
    <mergeCell ref="F38:K38"/>
    <mergeCell ref="F45:L45"/>
    <mergeCell ref="F22:L22"/>
    <mergeCell ref="B42:C44"/>
    <mergeCell ref="F27:K27"/>
    <mergeCell ref="F29:K29"/>
    <mergeCell ref="F4:L4"/>
    <mergeCell ref="F7:L7"/>
    <mergeCell ref="F10:L10"/>
    <mergeCell ref="F13:L13"/>
    <mergeCell ref="G14:I14"/>
    <mergeCell ref="G5:I5"/>
    <mergeCell ref="G6:I6"/>
    <mergeCell ref="G8:I8"/>
    <mergeCell ref="F9:L9"/>
    <mergeCell ref="G12:I12"/>
    <mergeCell ref="K14:L14"/>
    <mergeCell ref="K5:L5"/>
    <mergeCell ref="K6:L6"/>
    <mergeCell ref="K8:L8"/>
    <mergeCell ref="F101:I101"/>
    <mergeCell ref="D113:D115"/>
    <mergeCell ref="F26:L26"/>
    <mergeCell ref="D25:E25"/>
    <mergeCell ref="C97:D97"/>
    <mergeCell ref="H108:I108"/>
    <mergeCell ref="H105:I105"/>
    <mergeCell ref="F109:G109"/>
    <mergeCell ref="K115:L115"/>
    <mergeCell ref="F113:J113"/>
    <mergeCell ref="H110:I110"/>
    <mergeCell ref="K113:L113"/>
    <mergeCell ref="F112:G112"/>
    <mergeCell ref="F110:G110"/>
    <mergeCell ref="J112:K112"/>
    <mergeCell ref="F115:J115"/>
    <mergeCell ref="H111:I111"/>
    <mergeCell ref="J109:K109"/>
    <mergeCell ref="F111:G111"/>
    <mergeCell ref="H109:I109"/>
    <mergeCell ref="K114:L114"/>
    <mergeCell ref="H112:I112"/>
    <mergeCell ref="H104:I104"/>
    <mergeCell ref="C101:D101"/>
    <mergeCell ref="A109:A111"/>
    <mergeCell ref="B121:C123"/>
    <mergeCell ref="J98:L98"/>
    <mergeCell ref="D110:E110"/>
    <mergeCell ref="B95:B101"/>
    <mergeCell ref="C102:E102"/>
    <mergeCell ref="B103:B106"/>
    <mergeCell ref="C103:D103"/>
    <mergeCell ref="C104:D104"/>
    <mergeCell ref="C105:D105"/>
    <mergeCell ref="C106:D106"/>
    <mergeCell ref="F99:I99"/>
    <mergeCell ref="C96:D96"/>
    <mergeCell ref="F100:I100"/>
    <mergeCell ref="J99:L99"/>
    <mergeCell ref="B109:C111"/>
    <mergeCell ref="B112:C117"/>
    <mergeCell ref="B107:B108"/>
    <mergeCell ref="C107:D107"/>
    <mergeCell ref="D112:E112"/>
    <mergeCell ref="D109:E109"/>
    <mergeCell ref="F116:L116"/>
    <mergeCell ref="F117:L117"/>
    <mergeCell ref="J110:K110"/>
    <mergeCell ref="F118:J118"/>
    <mergeCell ref="K118:L118"/>
    <mergeCell ref="F119:J119"/>
    <mergeCell ref="K119:L119"/>
    <mergeCell ref="F120:J120"/>
    <mergeCell ref="J105:K105"/>
    <mergeCell ref="H106:I106"/>
    <mergeCell ref="D123:E123"/>
    <mergeCell ref="D124:D128"/>
    <mergeCell ref="D122:E122"/>
    <mergeCell ref="K124:L124"/>
    <mergeCell ref="K120:L120"/>
    <mergeCell ref="K127:L127"/>
    <mergeCell ref="K126:L126"/>
    <mergeCell ref="F127:J127"/>
    <mergeCell ref="K128:L128"/>
    <mergeCell ref="F123:J123"/>
    <mergeCell ref="F125:J125"/>
    <mergeCell ref="F126:J126"/>
    <mergeCell ref="D111:E111"/>
    <mergeCell ref="D116:E116"/>
    <mergeCell ref="D118:D120"/>
    <mergeCell ref="D117:E117"/>
    <mergeCell ref="F124:J124"/>
    <mergeCell ref="D137:E137"/>
    <mergeCell ref="A129:A136"/>
    <mergeCell ref="D132:E132"/>
    <mergeCell ref="D133:E133"/>
    <mergeCell ref="B129:C132"/>
    <mergeCell ref="B133:C136"/>
    <mergeCell ref="D129:E129"/>
    <mergeCell ref="A112:A120"/>
    <mergeCell ref="B124:C128"/>
    <mergeCell ref="B118:C120"/>
    <mergeCell ref="D130:E131"/>
    <mergeCell ref="A121:A128"/>
    <mergeCell ref="A137:A141"/>
    <mergeCell ref="B137:C141"/>
    <mergeCell ref="K145:L145"/>
    <mergeCell ref="F140:H140"/>
    <mergeCell ref="F137:H137"/>
    <mergeCell ref="F136:J136"/>
    <mergeCell ref="K136:L136"/>
    <mergeCell ref="K133:L133"/>
    <mergeCell ref="K151:L151"/>
    <mergeCell ref="K150:L150"/>
    <mergeCell ref="I149:J149"/>
    <mergeCell ref="K149:L149"/>
    <mergeCell ref="K147:L147"/>
    <mergeCell ref="F146:G146"/>
    <mergeCell ref="F150:J150"/>
    <mergeCell ref="F148:J148"/>
    <mergeCell ref="K146:L146"/>
    <mergeCell ref="A152:A156"/>
    <mergeCell ref="B152:C156"/>
    <mergeCell ref="D152:E152"/>
    <mergeCell ref="F152:H152"/>
    <mergeCell ref="J152:K152"/>
    <mergeCell ref="F153:H153"/>
    <mergeCell ref="J153:K153"/>
    <mergeCell ref="F155:H155"/>
    <mergeCell ref="F154:H154"/>
    <mergeCell ref="J154:K154"/>
    <mergeCell ref="J155:K155"/>
    <mergeCell ref="D156:E156"/>
    <mergeCell ref="F156:H156"/>
    <mergeCell ref="J156:K156"/>
    <mergeCell ref="J100:L100"/>
    <mergeCell ref="F95:I95"/>
    <mergeCell ref="J95:L95"/>
    <mergeCell ref="F96:I96"/>
    <mergeCell ref="J96:L96"/>
    <mergeCell ref="J97:L97"/>
    <mergeCell ref="I89:K89"/>
    <mergeCell ref="F84:K84"/>
    <mergeCell ref="F90:J90"/>
    <mergeCell ref="F91:J91"/>
    <mergeCell ref="K90:L90"/>
    <mergeCell ref="K91:L91"/>
    <mergeCell ref="A93:L93"/>
    <mergeCell ref="C95:E95"/>
    <mergeCell ref="C98:C100"/>
    <mergeCell ref="F83:K83"/>
    <mergeCell ref="F63:K63"/>
    <mergeCell ref="F64:K64"/>
    <mergeCell ref="I86:K86"/>
    <mergeCell ref="I87:K87"/>
    <mergeCell ref="I88:K88"/>
    <mergeCell ref="I85:K85"/>
    <mergeCell ref="F66:H66"/>
    <mergeCell ref="F67:H67"/>
    <mergeCell ref="F79:H79"/>
    <mergeCell ref="I79:K79"/>
    <mergeCell ref="I75:K75"/>
    <mergeCell ref="F76:H76"/>
    <mergeCell ref="I76:K76"/>
    <mergeCell ref="F77:H77"/>
    <mergeCell ref="I77:K77"/>
    <mergeCell ref="F78:H78"/>
    <mergeCell ref="I78:K78"/>
    <mergeCell ref="F70:K70"/>
    <mergeCell ref="F71:K71"/>
    <mergeCell ref="F72:K72"/>
    <mergeCell ref="F73:K73"/>
    <mergeCell ref="D69:E69"/>
    <mergeCell ref="F81:K81"/>
    <mergeCell ref="F82:K82"/>
    <mergeCell ref="D83:E83"/>
    <mergeCell ref="D84:E84"/>
    <mergeCell ref="F65:H65"/>
    <mergeCell ref="I65:K65"/>
    <mergeCell ref="I69:K69"/>
    <mergeCell ref="A2:L2"/>
    <mergeCell ref="B60:C69"/>
    <mergeCell ref="B80:C89"/>
    <mergeCell ref="D60:E60"/>
    <mergeCell ref="D61:E61"/>
    <mergeCell ref="D62:E62"/>
    <mergeCell ref="F60:K60"/>
    <mergeCell ref="I68:K68"/>
    <mergeCell ref="D66:E66"/>
    <mergeCell ref="F55:L55"/>
    <mergeCell ref="F50:K50"/>
    <mergeCell ref="F49:L49"/>
    <mergeCell ref="F52:L52"/>
    <mergeCell ref="F57:L57"/>
    <mergeCell ref="F58:L58"/>
    <mergeCell ref="I54:L54"/>
    <mergeCell ref="B183:D183"/>
    <mergeCell ref="B184:D184"/>
    <mergeCell ref="A4:A46"/>
    <mergeCell ref="A60:A91"/>
    <mergeCell ref="A95:A108"/>
    <mergeCell ref="A143:L143"/>
    <mergeCell ref="F102:G102"/>
    <mergeCell ref="F103:G103"/>
    <mergeCell ref="F104:G104"/>
    <mergeCell ref="F105:G105"/>
    <mergeCell ref="F106:G106"/>
    <mergeCell ref="F107:G107"/>
    <mergeCell ref="F108:G108"/>
    <mergeCell ref="H102:I102"/>
    <mergeCell ref="J102:K102"/>
    <mergeCell ref="H103:I103"/>
    <mergeCell ref="J103:K103"/>
    <mergeCell ref="D67:E67"/>
    <mergeCell ref="D68:E68"/>
    <mergeCell ref="D87:E87"/>
    <mergeCell ref="F68:H68"/>
    <mergeCell ref="F69:H69"/>
    <mergeCell ref="I66:K66"/>
    <mergeCell ref="I67:K67"/>
    <mergeCell ref="F176:J176"/>
    <mergeCell ref="F177:J177"/>
    <mergeCell ref="J108:K108"/>
    <mergeCell ref="D81:E81"/>
    <mergeCell ref="D88:E88"/>
    <mergeCell ref="B90:E90"/>
    <mergeCell ref="B91:E91"/>
    <mergeCell ref="C108:D108"/>
    <mergeCell ref="J104:K104"/>
    <mergeCell ref="F98:I98"/>
    <mergeCell ref="J101:L101"/>
    <mergeCell ref="F89:H89"/>
    <mergeCell ref="D85:E85"/>
    <mergeCell ref="F85:H85"/>
    <mergeCell ref="F86:H86"/>
    <mergeCell ref="F87:H87"/>
    <mergeCell ref="F88:H88"/>
    <mergeCell ref="D89:E89"/>
    <mergeCell ref="D82:E82"/>
    <mergeCell ref="D86:E86"/>
    <mergeCell ref="J106:K106"/>
    <mergeCell ref="H107:I107"/>
    <mergeCell ref="J107:K107"/>
    <mergeCell ref="F97:I97"/>
    <mergeCell ref="A48:L48"/>
    <mergeCell ref="D51:E51"/>
    <mergeCell ref="F56:L56"/>
    <mergeCell ref="D55:E55"/>
    <mergeCell ref="F59:L59"/>
    <mergeCell ref="D65:E65"/>
    <mergeCell ref="F61:K61"/>
    <mergeCell ref="F62:K62"/>
    <mergeCell ref="A49:A59"/>
    <mergeCell ref="F53:L53"/>
    <mergeCell ref="F51:K51"/>
    <mergeCell ref="D40:E40"/>
    <mergeCell ref="D41:E41"/>
    <mergeCell ref="F39:K39"/>
    <mergeCell ref="F40:K40"/>
    <mergeCell ref="F41:K41"/>
    <mergeCell ref="B70:C79"/>
    <mergeCell ref="K144:L144"/>
    <mergeCell ref="F144:J144"/>
    <mergeCell ref="D70:E70"/>
    <mergeCell ref="D71:E71"/>
    <mergeCell ref="D72:E72"/>
    <mergeCell ref="D73:E73"/>
    <mergeCell ref="D74:E74"/>
    <mergeCell ref="D75:E75"/>
    <mergeCell ref="D76:E76"/>
    <mergeCell ref="D77:E77"/>
    <mergeCell ref="D78:E78"/>
    <mergeCell ref="D79:E79"/>
    <mergeCell ref="D63:E63"/>
    <mergeCell ref="D64:E64"/>
    <mergeCell ref="D80:E80"/>
    <mergeCell ref="F80:K80"/>
    <mergeCell ref="F74:K74"/>
    <mergeCell ref="F75:H75"/>
    <mergeCell ref="F157:J157"/>
    <mergeCell ref="K157:L157"/>
    <mergeCell ref="F121:J121"/>
    <mergeCell ref="F122:J122"/>
    <mergeCell ref="K121:L121"/>
    <mergeCell ref="K122:L122"/>
    <mergeCell ref="F129:J129"/>
    <mergeCell ref="K129:L129"/>
    <mergeCell ref="J140:K140"/>
    <mergeCell ref="K132:L132"/>
    <mergeCell ref="K130:L130"/>
    <mergeCell ref="K134:L134"/>
    <mergeCell ref="K131:L131"/>
    <mergeCell ref="F132:J132"/>
    <mergeCell ref="F131:G131"/>
    <mergeCell ref="F135:J135"/>
    <mergeCell ref="F138:H138"/>
    <mergeCell ref="F139:H139"/>
    <mergeCell ref="K148:L148"/>
    <mergeCell ref="K123:L123"/>
    <mergeCell ref="F141:H141"/>
    <mergeCell ref="J137:K137"/>
    <mergeCell ref="F128:J128"/>
    <mergeCell ref="J139:K139"/>
  </mergeCells>
  <phoneticPr fontId="1"/>
  <dataValidations count="6">
    <dataValidation type="list" allowBlank="1" showInputMessage="1" showErrorMessage="1" sqref="F42:K42">
      <formula1>"業務・産業用燃料電池 （1.5～5.0kWのもの）"</formula1>
    </dataValidation>
    <dataValidation type="list" allowBlank="1" showInputMessage="1" showErrorMessage="1" sqref="F47:L47">
      <formula1>$B$183:$B$187</formula1>
    </dataValidation>
    <dataValidation type="list" showInputMessage="1" showErrorMessage="1" sqref="B10:C21">
      <formula1>"リース事業者,ESCO事業者"</formula1>
    </dataValidation>
    <dataValidation type="list" allowBlank="1" showInputMessage="1" showErrorMessage="1" sqref="F45:L46">
      <formula1>"業務・産業用燃料電池 （5.0kWを超えるもの）,業務・産業用燃料電池 （1.5～5.0kWのもの）"</formula1>
    </dataValidation>
    <dataValidation type="list" allowBlank="1" showInputMessage="1" showErrorMessage="1" sqref="F64:K64 F74:K74 F84:K84">
      <formula1>"都市ガス"</formula1>
    </dataValidation>
    <dataValidation type="list" allowBlank="1" showInputMessage="1" showErrorMessage="1" sqref="F36:K36 F39:K39">
      <formula1>"業務・産業用燃料電池 （5.0kWを超えるもの）"</formula1>
    </dataValidation>
  </dataValidations>
  <pageMargins left="0.98425196850393704" right="0.11811023622047245" top="0.74803149606299213" bottom="0.35433070866141736" header="0.31496062992125984" footer="0.31496062992125984"/>
  <pageSetup paperSize="9" scale="85" orientation="portrait" r:id="rId1"/>
  <rowBreaks count="3" manualBreakCount="3">
    <brk id="47" max="11" man="1"/>
    <brk id="92" max="11" man="1"/>
    <brk id="142"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Group Box 3">
              <controlPr defaultSize="0" autoFill="0" autoPict="0">
                <anchor moveWithCells="1">
                  <from>
                    <xdr:col>5</xdr:col>
                    <xdr:colOff>247650</xdr:colOff>
                    <xdr:row>59</xdr:row>
                    <xdr:rowOff>0</xdr:rowOff>
                  </from>
                  <to>
                    <xdr:col>13</xdr:col>
                    <xdr:colOff>257175</xdr:colOff>
                    <xdr:row>59</xdr:row>
                    <xdr:rowOff>209550</xdr:rowOff>
                  </to>
                </anchor>
              </controlPr>
            </control>
          </mc:Choice>
        </mc:AlternateContent>
        <mc:AlternateContent xmlns:mc="http://schemas.openxmlformats.org/markup-compatibility/2006">
          <mc:Choice Requires="x14">
            <control shapeId="1030" r:id="rId5" name="Group Box 6">
              <controlPr defaultSize="0" autoFill="0" autoPict="0">
                <anchor moveWithCells="1">
                  <from>
                    <xdr:col>5</xdr:col>
                    <xdr:colOff>247650</xdr:colOff>
                    <xdr:row>95</xdr:row>
                    <xdr:rowOff>0</xdr:rowOff>
                  </from>
                  <to>
                    <xdr:col>13</xdr:col>
                    <xdr:colOff>257175</xdr:colOff>
                    <xdr:row>95</xdr:row>
                    <xdr:rowOff>209550</xdr:rowOff>
                  </to>
                </anchor>
              </controlPr>
            </control>
          </mc:Choice>
        </mc:AlternateContent>
        <mc:AlternateContent xmlns:mc="http://schemas.openxmlformats.org/markup-compatibility/2006">
          <mc:Choice Requires="x14">
            <control shapeId="1034" r:id="rId6" name="Group Box 10">
              <controlPr defaultSize="0" autoFill="0" autoPict="0">
                <anchor moveWithCells="1">
                  <from>
                    <xdr:col>5</xdr:col>
                    <xdr:colOff>247650</xdr:colOff>
                    <xdr:row>95</xdr:row>
                    <xdr:rowOff>0</xdr:rowOff>
                  </from>
                  <to>
                    <xdr:col>9</xdr:col>
                    <xdr:colOff>323850</xdr:colOff>
                    <xdr:row>95</xdr:row>
                    <xdr:rowOff>209550</xdr:rowOff>
                  </to>
                </anchor>
              </controlPr>
            </control>
          </mc:Choice>
        </mc:AlternateContent>
        <mc:AlternateContent xmlns:mc="http://schemas.openxmlformats.org/markup-compatibility/2006">
          <mc:Choice Requires="x14">
            <control shapeId="1040" r:id="rId7" name="Group Box 16">
              <controlPr defaultSize="0" autoFill="0" autoPict="0">
                <anchor moveWithCells="1">
                  <from>
                    <xdr:col>5</xdr:col>
                    <xdr:colOff>247650</xdr:colOff>
                    <xdr:row>95</xdr:row>
                    <xdr:rowOff>0</xdr:rowOff>
                  </from>
                  <to>
                    <xdr:col>9</xdr:col>
                    <xdr:colOff>323850</xdr:colOff>
                    <xdr:row>95</xdr:row>
                    <xdr:rowOff>209550</xdr:rowOff>
                  </to>
                </anchor>
              </controlPr>
            </control>
          </mc:Choice>
        </mc:AlternateContent>
        <mc:AlternateContent xmlns:mc="http://schemas.openxmlformats.org/markup-compatibility/2006">
          <mc:Choice Requires="x14">
            <control shapeId="1043" r:id="rId8" name="Group Box 19">
              <controlPr defaultSize="0" autoFill="0" autoPict="0">
                <anchor moveWithCells="1">
                  <from>
                    <xdr:col>5</xdr:col>
                    <xdr:colOff>371475</xdr:colOff>
                    <xdr:row>95</xdr:row>
                    <xdr:rowOff>0</xdr:rowOff>
                  </from>
                  <to>
                    <xdr:col>10</xdr:col>
                    <xdr:colOff>9525</xdr:colOff>
                    <xdr:row>95</xdr:row>
                    <xdr:rowOff>190500</xdr:rowOff>
                  </to>
                </anchor>
              </controlPr>
            </control>
          </mc:Choice>
        </mc:AlternateContent>
        <mc:AlternateContent xmlns:mc="http://schemas.openxmlformats.org/markup-compatibility/2006">
          <mc:Choice Requires="x14">
            <control shapeId="1046" r:id="rId9" name="Group Box 22">
              <controlPr defaultSize="0" autoFill="0" autoPict="0">
                <anchor moveWithCells="1">
                  <from>
                    <xdr:col>5</xdr:col>
                    <xdr:colOff>323850</xdr:colOff>
                    <xdr:row>108</xdr:row>
                    <xdr:rowOff>0</xdr:rowOff>
                  </from>
                  <to>
                    <xdr:col>9</xdr:col>
                    <xdr:colOff>523875</xdr:colOff>
                    <xdr:row>108</xdr:row>
                    <xdr:rowOff>161925</xdr:rowOff>
                  </to>
                </anchor>
              </controlPr>
            </control>
          </mc:Choice>
        </mc:AlternateContent>
        <mc:AlternateContent xmlns:mc="http://schemas.openxmlformats.org/markup-compatibility/2006">
          <mc:Choice Requires="x14">
            <control shapeId="1047" r:id="rId10" name="Group Box 23">
              <controlPr defaultSize="0" autoFill="0" autoPict="0">
                <anchor moveWithCells="1">
                  <from>
                    <xdr:col>5</xdr:col>
                    <xdr:colOff>323850</xdr:colOff>
                    <xdr:row>108</xdr:row>
                    <xdr:rowOff>0</xdr:rowOff>
                  </from>
                  <to>
                    <xdr:col>9</xdr:col>
                    <xdr:colOff>523875</xdr:colOff>
                    <xdr:row>108</xdr:row>
                    <xdr:rowOff>161925</xdr:rowOff>
                  </to>
                </anchor>
              </controlPr>
            </control>
          </mc:Choice>
        </mc:AlternateContent>
        <mc:AlternateContent xmlns:mc="http://schemas.openxmlformats.org/markup-compatibility/2006">
          <mc:Choice Requires="x14">
            <control shapeId="1048" r:id="rId11" name="Group Box 24">
              <controlPr defaultSize="0" autoFill="0" autoPict="0">
                <anchor moveWithCells="1">
                  <from>
                    <xdr:col>5</xdr:col>
                    <xdr:colOff>323850</xdr:colOff>
                    <xdr:row>108</xdr:row>
                    <xdr:rowOff>0</xdr:rowOff>
                  </from>
                  <to>
                    <xdr:col>9</xdr:col>
                    <xdr:colOff>523875</xdr:colOff>
                    <xdr:row>108</xdr:row>
                    <xdr:rowOff>161925</xdr:rowOff>
                  </to>
                </anchor>
              </controlPr>
            </control>
          </mc:Choice>
        </mc:AlternateContent>
        <mc:AlternateContent xmlns:mc="http://schemas.openxmlformats.org/markup-compatibility/2006">
          <mc:Choice Requires="x14">
            <control shapeId="1745" r:id="rId12" name="Group Box 721">
              <controlPr defaultSize="0" autoFill="0" autoPict="0">
                <anchor moveWithCells="1">
                  <from>
                    <xdr:col>5</xdr:col>
                    <xdr:colOff>247650</xdr:colOff>
                    <xdr:row>95</xdr:row>
                    <xdr:rowOff>0</xdr:rowOff>
                  </from>
                  <to>
                    <xdr:col>9</xdr:col>
                    <xdr:colOff>323850</xdr:colOff>
                    <xdr:row>95</xdr:row>
                    <xdr:rowOff>209550</xdr:rowOff>
                  </to>
                </anchor>
              </controlPr>
            </control>
          </mc:Choice>
        </mc:AlternateContent>
        <mc:AlternateContent xmlns:mc="http://schemas.openxmlformats.org/markup-compatibility/2006">
          <mc:Choice Requires="x14">
            <control shapeId="1746" r:id="rId13" name="Group Box 722">
              <controlPr defaultSize="0" autoFill="0" autoPict="0">
                <anchor moveWithCells="1">
                  <from>
                    <xdr:col>5</xdr:col>
                    <xdr:colOff>247650</xdr:colOff>
                    <xdr:row>95</xdr:row>
                    <xdr:rowOff>0</xdr:rowOff>
                  </from>
                  <to>
                    <xdr:col>9</xdr:col>
                    <xdr:colOff>323850</xdr:colOff>
                    <xdr:row>95</xdr:row>
                    <xdr:rowOff>209550</xdr:rowOff>
                  </to>
                </anchor>
              </controlPr>
            </control>
          </mc:Choice>
        </mc:AlternateContent>
        <mc:AlternateContent xmlns:mc="http://schemas.openxmlformats.org/markup-compatibility/2006">
          <mc:Choice Requires="x14">
            <control shapeId="1747" r:id="rId14" name="Group Box 723">
              <controlPr defaultSize="0" autoFill="0" autoPict="0">
                <anchor moveWithCells="1">
                  <from>
                    <xdr:col>5</xdr:col>
                    <xdr:colOff>371475</xdr:colOff>
                    <xdr:row>95</xdr:row>
                    <xdr:rowOff>0</xdr:rowOff>
                  </from>
                  <to>
                    <xdr:col>10</xdr:col>
                    <xdr:colOff>9525</xdr:colOff>
                    <xdr:row>95</xdr:row>
                    <xdr:rowOff>190500</xdr:rowOff>
                  </to>
                </anchor>
              </controlPr>
            </control>
          </mc:Choice>
        </mc:AlternateContent>
        <mc:AlternateContent xmlns:mc="http://schemas.openxmlformats.org/markup-compatibility/2006">
          <mc:Choice Requires="x14">
            <control shapeId="1869" r:id="rId15" name="Group Box 845">
              <controlPr defaultSize="0" autoFill="0" autoPict="0">
                <anchor moveWithCells="1">
                  <from>
                    <xdr:col>5</xdr:col>
                    <xdr:colOff>247650</xdr:colOff>
                    <xdr:row>96</xdr:row>
                    <xdr:rowOff>0</xdr:rowOff>
                  </from>
                  <to>
                    <xdr:col>9</xdr:col>
                    <xdr:colOff>323850</xdr:colOff>
                    <xdr:row>96</xdr:row>
                    <xdr:rowOff>209550</xdr:rowOff>
                  </to>
                </anchor>
              </controlPr>
            </control>
          </mc:Choice>
        </mc:AlternateContent>
        <mc:AlternateContent xmlns:mc="http://schemas.openxmlformats.org/markup-compatibility/2006">
          <mc:Choice Requires="x14">
            <control shapeId="1870" r:id="rId16" name="Group Box 846">
              <controlPr defaultSize="0" autoFill="0" autoPict="0">
                <anchor moveWithCells="1">
                  <from>
                    <xdr:col>5</xdr:col>
                    <xdr:colOff>247650</xdr:colOff>
                    <xdr:row>96</xdr:row>
                    <xdr:rowOff>0</xdr:rowOff>
                  </from>
                  <to>
                    <xdr:col>9</xdr:col>
                    <xdr:colOff>323850</xdr:colOff>
                    <xdr:row>96</xdr:row>
                    <xdr:rowOff>209550</xdr:rowOff>
                  </to>
                </anchor>
              </controlPr>
            </control>
          </mc:Choice>
        </mc:AlternateContent>
        <mc:AlternateContent xmlns:mc="http://schemas.openxmlformats.org/markup-compatibility/2006">
          <mc:Choice Requires="x14">
            <control shapeId="1871" r:id="rId17" name="Group Box 847">
              <controlPr defaultSize="0" autoFill="0" autoPict="0">
                <anchor moveWithCells="1">
                  <from>
                    <xdr:col>5</xdr:col>
                    <xdr:colOff>247650</xdr:colOff>
                    <xdr:row>96</xdr:row>
                    <xdr:rowOff>0</xdr:rowOff>
                  </from>
                  <to>
                    <xdr:col>9</xdr:col>
                    <xdr:colOff>323850</xdr:colOff>
                    <xdr:row>96</xdr:row>
                    <xdr:rowOff>209550</xdr:rowOff>
                  </to>
                </anchor>
              </controlPr>
            </control>
          </mc:Choice>
        </mc:AlternateContent>
        <mc:AlternateContent xmlns:mc="http://schemas.openxmlformats.org/markup-compatibility/2006">
          <mc:Choice Requires="x14">
            <control shapeId="1872" r:id="rId18" name="Group Box 848">
              <controlPr defaultSize="0" autoFill="0" autoPict="0">
                <anchor moveWithCells="1">
                  <from>
                    <xdr:col>5</xdr:col>
                    <xdr:colOff>247650</xdr:colOff>
                    <xdr:row>96</xdr:row>
                    <xdr:rowOff>0</xdr:rowOff>
                  </from>
                  <to>
                    <xdr:col>9</xdr:col>
                    <xdr:colOff>323850</xdr:colOff>
                    <xdr:row>96</xdr:row>
                    <xdr:rowOff>209550</xdr:rowOff>
                  </to>
                </anchor>
              </controlPr>
            </control>
          </mc:Choice>
        </mc:AlternateContent>
        <mc:AlternateContent xmlns:mc="http://schemas.openxmlformats.org/markup-compatibility/2006">
          <mc:Choice Requires="x14">
            <control shapeId="1873" r:id="rId19" name="Group Box 849">
              <controlPr defaultSize="0" autoFill="0" autoPict="0">
                <anchor moveWithCells="1">
                  <from>
                    <xdr:col>5</xdr:col>
                    <xdr:colOff>247650</xdr:colOff>
                    <xdr:row>97</xdr:row>
                    <xdr:rowOff>0</xdr:rowOff>
                  </from>
                  <to>
                    <xdr:col>9</xdr:col>
                    <xdr:colOff>323850</xdr:colOff>
                    <xdr:row>97</xdr:row>
                    <xdr:rowOff>209550</xdr:rowOff>
                  </to>
                </anchor>
              </controlPr>
            </control>
          </mc:Choice>
        </mc:AlternateContent>
        <mc:AlternateContent xmlns:mc="http://schemas.openxmlformats.org/markup-compatibility/2006">
          <mc:Choice Requires="x14">
            <control shapeId="1874" r:id="rId20" name="Group Box 850">
              <controlPr defaultSize="0" autoFill="0" autoPict="0">
                <anchor moveWithCells="1">
                  <from>
                    <xdr:col>5</xdr:col>
                    <xdr:colOff>247650</xdr:colOff>
                    <xdr:row>97</xdr:row>
                    <xdr:rowOff>0</xdr:rowOff>
                  </from>
                  <to>
                    <xdr:col>9</xdr:col>
                    <xdr:colOff>323850</xdr:colOff>
                    <xdr:row>97</xdr:row>
                    <xdr:rowOff>209550</xdr:rowOff>
                  </to>
                </anchor>
              </controlPr>
            </control>
          </mc:Choice>
        </mc:AlternateContent>
        <mc:AlternateContent xmlns:mc="http://schemas.openxmlformats.org/markup-compatibility/2006">
          <mc:Choice Requires="x14">
            <control shapeId="1875" r:id="rId21" name="Group Box 851">
              <controlPr defaultSize="0" autoFill="0" autoPict="0">
                <anchor moveWithCells="1">
                  <from>
                    <xdr:col>5</xdr:col>
                    <xdr:colOff>247650</xdr:colOff>
                    <xdr:row>97</xdr:row>
                    <xdr:rowOff>0</xdr:rowOff>
                  </from>
                  <to>
                    <xdr:col>9</xdr:col>
                    <xdr:colOff>323850</xdr:colOff>
                    <xdr:row>97</xdr:row>
                    <xdr:rowOff>209550</xdr:rowOff>
                  </to>
                </anchor>
              </controlPr>
            </control>
          </mc:Choice>
        </mc:AlternateContent>
        <mc:AlternateContent xmlns:mc="http://schemas.openxmlformats.org/markup-compatibility/2006">
          <mc:Choice Requires="x14">
            <control shapeId="1876" r:id="rId22" name="Group Box 852">
              <controlPr defaultSize="0" autoFill="0" autoPict="0">
                <anchor moveWithCells="1">
                  <from>
                    <xdr:col>5</xdr:col>
                    <xdr:colOff>247650</xdr:colOff>
                    <xdr:row>97</xdr:row>
                    <xdr:rowOff>0</xdr:rowOff>
                  </from>
                  <to>
                    <xdr:col>9</xdr:col>
                    <xdr:colOff>323850</xdr:colOff>
                    <xdr:row>97</xdr:row>
                    <xdr:rowOff>209550</xdr:rowOff>
                  </to>
                </anchor>
              </controlPr>
            </control>
          </mc:Choice>
        </mc:AlternateContent>
        <mc:AlternateContent xmlns:mc="http://schemas.openxmlformats.org/markup-compatibility/2006">
          <mc:Choice Requires="x14">
            <control shapeId="1877" r:id="rId23" name="Group Box 853">
              <controlPr defaultSize="0" autoFill="0" autoPict="0">
                <anchor moveWithCells="1">
                  <from>
                    <xdr:col>5</xdr:col>
                    <xdr:colOff>247650</xdr:colOff>
                    <xdr:row>99</xdr:row>
                    <xdr:rowOff>0</xdr:rowOff>
                  </from>
                  <to>
                    <xdr:col>9</xdr:col>
                    <xdr:colOff>323850</xdr:colOff>
                    <xdr:row>99</xdr:row>
                    <xdr:rowOff>209550</xdr:rowOff>
                  </to>
                </anchor>
              </controlPr>
            </control>
          </mc:Choice>
        </mc:AlternateContent>
        <mc:AlternateContent xmlns:mc="http://schemas.openxmlformats.org/markup-compatibility/2006">
          <mc:Choice Requires="x14">
            <control shapeId="1878" r:id="rId24" name="Group Box 854">
              <controlPr defaultSize="0" autoFill="0" autoPict="0">
                <anchor moveWithCells="1">
                  <from>
                    <xdr:col>5</xdr:col>
                    <xdr:colOff>247650</xdr:colOff>
                    <xdr:row>99</xdr:row>
                    <xdr:rowOff>0</xdr:rowOff>
                  </from>
                  <to>
                    <xdr:col>9</xdr:col>
                    <xdr:colOff>323850</xdr:colOff>
                    <xdr:row>99</xdr:row>
                    <xdr:rowOff>209550</xdr:rowOff>
                  </to>
                </anchor>
              </controlPr>
            </control>
          </mc:Choice>
        </mc:AlternateContent>
        <mc:AlternateContent xmlns:mc="http://schemas.openxmlformats.org/markup-compatibility/2006">
          <mc:Choice Requires="x14">
            <control shapeId="1879" r:id="rId25" name="Group Box 855">
              <controlPr defaultSize="0" autoFill="0" autoPict="0">
                <anchor moveWithCells="1">
                  <from>
                    <xdr:col>5</xdr:col>
                    <xdr:colOff>247650</xdr:colOff>
                    <xdr:row>99</xdr:row>
                    <xdr:rowOff>0</xdr:rowOff>
                  </from>
                  <to>
                    <xdr:col>9</xdr:col>
                    <xdr:colOff>323850</xdr:colOff>
                    <xdr:row>99</xdr:row>
                    <xdr:rowOff>209550</xdr:rowOff>
                  </to>
                </anchor>
              </controlPr>
            </control>
          </mc:Choice>
        </mc:AlternateContent>
        <mc:AlternateContent xmlns:mc="http://schemas.openxmlformats.org/markup-compatibility/2006">
          <mc:Choice Requires="x14">
            <control shapeId="1880" r:id="rId26" name="Group Box 856">
              <controlPr defaultSize="0" autoFill="0" autoPict="0">
                <anchor moveWithCells="1">
                  <from>
                    <xdr:col>5</xdr:col>
                    <xdr:colOff>247650</xdr:colOff>
                    <xdr:row>99</xdr:row>
                    <xdr:rowOff>0</xdr:rowOff>
                  </from>
                  <to>
                    <xdr:col>9</xdr:col>
                    <xdr:colOff>323850</xdr:colOff>
                    <xdr:row>99</xdr:row>
                    <xdr:rowOff>209550</xdr:rowOff>
                  </to>
                </anchor>
              </controlPr>
            </control>
          </mc:Choice>
        </mc:AlternateContent>
        <mc:AlternateContent xmlns:mc="http://schemas.openxmlformats.org/markup-compatibility/2006">
          <mc:Choice Requires="x14">
            <control shapeId="1881" r:id="rId27" name="Group Box 857">
              <controlPr defaultSize="0" autoFill="0" autoPict="0">
                <anchor moveWithCells="1">
                  <from>
                    <xdr:col>5</xdr:col>
                    <xdr:colOff>247650</xdr:colOff>
                    <xdr:row>100</xdr:row>
                    <xdr:rowOff>0</xdr:rowOff>
                  </from>
                  <to>
                    <xdr:col>9</xdr:col>
                    <xdr:colOff>323850</xdr:colOff>
                    <xdr:row>100</xdr:row>
                    <xdr:rowOff>209550</xdr:rowOff>
                  </to>
                </anchor>
              </controlPr>
            </control>
          </mc:Choice>
        </mc:AlternateContent>
        <mc:AlternateContent xmlns:mc="http://schemas.openxmlformats.org/markup-compatibility/2006">
          <mc:Choice Requires="x14">
            <control shapeId="1882" r:id="rId28" name="Group Box 858">
              <controlPr defaultSize="0" autoFill="0" autoPict="0">
                <anchor moveWithCells="1">
                  <from>
                    <xdr:col>5</xdr:col>
                    <xdr:colOff>247650</xdr:colOff>
                    <xdr:row>100</xdr:row>
                    <xdr:rowOff>0</xdr:rowOff>
                  </from>
                  <to>
                    <xdr:col>9</xdr:col>
                    <xdr:colOff>323850</xdr:colOff>
                    <xdr:row>100</xdr:row>
                    <xdr:rowOff>209550</xdr:rowOff>
                  </to>
                </anchor>
              </controlPr>
            </control>
          </mc:Choice>
        </mc:AlternateContent>
        <mc:AlternateContent xmlns:mc="http://schemas.openxmlformats.org/markup-compatibility/2006">
          <mc:Choice Requires="x14">
            <control shapeId="1883" r:id="rId29" name="Group Box 859">
              <controlPr defaultSize="0" autoFill="0" autoPict="0">
                <anchor moveWithCells="1">
                  <from>
                    <xdr:col>5</xdr:col>
                    <xdr:colOff>247650</xdr:colOff>
                    <xdr:row>100</xdr:row>
                    <xdr:rowOff>0</xdr:rowOff>
                  </from>
                  <to>
                    <xdr:col>9</xdr:col>
                    <xdr:colOff>323850</xdr:colOff>
                    <xdr:row>100</xdr:row>
                    <xdr:rowOff>209550</xdr:rowOff>
                  </to>
                </anchor>
              </controlPr>
            </control>
          </mc:Choice>
        </mc:AlternateContent>
        <mc:AlternateContent xmlns:mc="http://schemas.openxmlformats.org/markup-compatibility/2006">
          <mc:Choice Requires="x14">
            <control shapeId="1884" r:id="rId30" name="Group Box 860">
              <controlPr defaultSize="0" autoFill="0" autoPict="0">
                <anchor moveWithCells="1">
                  <from>
                    <xdr:col>5</xdr:col>
                    <xdr:colOff>247650</xdr:colOff>
                    <xdr:row>100</xdr:row>
                    <xdr:rowOff>0</xdr:rowOff>
                  </from>
                  <to>
                    <xdr:col>9</xdr:col>
                    <xdr:colOff>323850</xdr:colOff>
                    <xdr:row>100</xdr:row>
                    <xdr:rowOff>209550</xdr:rowOff>
                  </to>
                </anchor>
              </controlPr>
            </control>
          </mc:Choice>
        </mc:AlternateContent>
        <mc:AlternateContent xmlns:mc="http://schemas.openxmlformats.org/markup-compatibility/2006">
          <mc:Choice Requires="x14">
            <control shapeId="1885" r:id="rId31" name="Group Box 861">
              <controlPr defaultSize="0" autoFill="0" autoPict="0">
                <anchor moveWithCells="1">
                  <from>
                    <xdr:col>5</xdr:col>
                    <xdr:colOff>247650</xdr:colOff>
                    <xdr:row>101</xdr:row>
                    <xdr:rowOff>0</xdr:rowOff>
                  </from>
                  <to>
                    <xdr:col>9</xdr:col>
                    <xdr:colOff>323850</xdr:colOff>
                    <xdr:row>101</xdr:row>
                    <xdr:rowOff>209550</xdr:rowOff>
                  </to>
                </anchor>
              </controlPr>
            </control>
          </mc:Choice>
        </mc:AlternateContent>
        <mc:AlternateContent xmlns:mc="http://schemas.openxmlformats.org/markup-compatibility/2006">
          <mc:Choice Requires="x14">
            <control shapeId="1886" r:id="rId32" name="Group Box 862">
              <controlPr defaultSize="0" autoFill="0" autoPict="0">
                <anchor moveWithCells="1">
                  <from>
                    <xdr:col>5</xdr:col>
                    <xdr:colOff>247650</xdr:colOff>
                    <xdr:row>101</xdr:row>
                    <xdr:rowOff>0</xdr:rowOff>
                  </from>
                  <to>
                    <xdr:col>9</xdr:col>
                    <xdr:colOff>323850</xdr:colOff>
                    <xdr:row>101</xdr:row>
                    <xdr:rowOff>209550</xdr:rowOff>
                  </to>
                </anchor>
              </controlPr>
            </control>
          </mc:Choice>
        </mc:AlternateContent>
        <mc:AlternateContent xmlns:mc="http://schemas.openxmlformats.org/markup-compatibility/2006">
          <mc:Choice Requires="x14">
            <control shapeId="1887" r:id="rId33" name="Group Box 863">
              <controlPr defaultSize="0" autoFill="0" autoPict="0">
                <anchor moveWithCells="1">
                  <from>
                    <xdr:col>5</xdr:col>
                    <xdr:colOff>247650</xdr:colOff>
                    <xdr:row>101</xdr:row>
                    <xdr:rowOff>0</xdr:rowOff>
                  </from>
                  <to>
                    <xdr:col>9</xdr:col>
                    <xdr:colOff>323850</xdr:colOff>
                    <xdr:row>101</xdr:row>
                    <xdr:rowOff>209550</xdr:rowOff>
                  </to>
                </anchor>
              </controlPr>
            </control>
          </mc:Choice>
        </mc:AlternateContent>
        <mc:AlternateContent xmlns:mc="http://schemas.openxmlformats.org/markup-compatibility/2006">
          <mc:Choice Requires="x14">
            <control shapeId="1888" r:id="rId34" name="Group Box 864">
              <controlPr defaultSize="0" autoFill="0" autoPict="0">
                <anchor moveWithCells="1">
                  <from>
                    <xdr:col>5</xdr:col>
                    <xdr:colOff>247650</xdr:colOff>
                    <xdr:row>101</xdr:row>
                    <xdr:rowOff>0</xdr:rowOff>
                  </from>
                  <to>
                    <xdr:col>9</xdr:col>
                    <xdr:colOff>323850</xdr:colOff>
                    <xdr:row>101</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U56"/>
  <sheetViews>
    <sheetView showGridLines="0" tabSelected="1" view="pageBreakPreview" zoomScaleNormal="100" zoomScaleSheetLayoutView="100" workbookViewId="0">
      <selection activeCell="D26" sqref="D26"/>
    </sheetView>
  </sheetViews>
  <sheetFormatPr defaultColWidth="9" defaultRowHeight="13.5" x14ac:dyDescent="0.15"/>
  <cols>
    <col min="1" max="1" width="1.625" style="45" customWidth="1"/>
    <col min="2" max="2" width="2.375" style="45" customWidth="1"/>
    <col min="3" max="3" width="0.875" style="45" customWidth="1"/>
    <col min="4" max="4" width="16.625" style="45" customWidth="1"/>
    <col min="5" max="5" width="10.75" style="45" customWidth="1"/>
    <col min="6" max="6" width="8.75" style="45" customWidth="1"/>
    <col min="7" max="7" width="5.25" style="45" customWidth="1"/>
    <col min="8" max="8" width="6" style="45" customWidth="1"/>
    <col min="9" max="9" width="7.25" style="45" customWidth="1"/>
    <col min="10" max="14" width="6" style="46" customWidth="1"/>
    <col min="15" max="15" width="1.375" style="46" customWidth="1"/>
    <col min="16" max="16" width="1.125" style="46" customWidth="1"/>
    <col min="17" max="17" width="2.75" style="45" customWidth="1"/>
    <col min="18" max="16384" width="9" style="45"/>
  </cols>
  <sheetData>
    <row r="1" spans="2:21" s="258" customFormat="1" x14ac:dyDescent="0.15">
      <c r="J1" s="336"/>
      <c r="K1" s="336"/>
      <c r="L1" s="336"/>
      <c r="M1" s="336"/>
      <c r="N1" s="336"/>
      <c r="O1" s="336"/>
      <c r="P1" s="336"/>
    </row>
    <row r="2" spans="2:21" ht="15" customHeight="1" x14ac:dyDescent="0.15">
      <c r="B2" s="44" t="s">
        <v>344</v>
      </c>
    </row>
    <row r="3" spans="2:21" ht="9.75" customHeight="1" x14ac:dyDescent="0.15">
      <c r="B3" s="352"/>
      <c r="C3" s="353"/>
      <c r="D3" s="353"/>
      <c r="E3" s="353"/>
      <c r="F3" s="353"/>
      <c r="G3" s="353"/>
      <c r="H3" s="354"/>
      <c r="I3" s="354"/>
      <c r="J3" s="355"/>
      <c r="K3" s="355"/>
      <c r="L3" s="355"/>
      <c r="M3" s="355"/>
      <c r="N3" s="355"/>
      <c r="O3" s="51"/>
      <c r="R3" s="46"/>
    </row>
    <row r="4" spans="2:21" x14ac:dyDescent="0.15">
      <c r="B4" s="352"/>
      <c r="C4" s="83"/>
      <c r="D4" s="71"/>
      <c r="E4" s="53"/>
      <c r="F4" s="53"/>
      <c r="G4" s="874" t="s">
        <v>708</v>
      </c>
      <c r="H4" s="874"/>
      <c r="I4" s="356"/>
      <c r="J4" s="53" t="s">
        <v>139</v>
      </c>
      <c r="K4" s="356"/>
      <c r="L4" s="357" t="s">
        <v>345</v>
      </c>
      <c r="M4" s="356"/>
      <c r="N4" s="357" t="s">
        <v>346</v>
      </c>
      <c r="O4" s="56"/>
      <c r="R4" s="57" t="s">
        <v>737</v>
      </c>
    </row>
    <row r="5" spans="2:21" x14ac:dyDescent="0.15">
      <c r="B5" s="352"/>
      <c r="C5" s="358" t="s">
        <v>645</v>
      </c>
      <c r="D5" s="106"/>
      <c r="E5" s="106"/>
      <c r="F5" s="106"/>
      <c r="G5" s="106"/>
      <c r="H5" s="334"/>
      <c r="I5" s="334"/>
      <c r="J5" s="106"/>
      <c r="K5" s="106"/>
      <c r="L5" s="106"/>
      <c r="M5" s="106"/>
      <c r="N5" s="334"/>
      <c r="O5" s="56"/>
    </row>
    <row r="6" spans="2:21" x14ac:dyDescent="0.15">
      <c r="B6" s="352"/>
      <c r="C6" s="106" t="s">
        <v>644</v>
      </c>
      <c r="D6" s="106"/>
      <c r="E6" s="106"/>
      <c r="F6" s="106"/>
      <c r="G6" s="106"/>
      <c r="H6" s="106"/>
      <c r="I6" s="106"/>
      <c r="J6" s="346"/>
      <c r="K6" s="346"/>
      <c r="L6" s="346"/>
      <c r="M6" s="346"/>
      <c r="N6" s="346"/>
      <c r="O6" s="56"/>
    </row>
    <row r="7" spans="2:21" ht="18.75" customHeight="1" x14ac:dyDescent="0.15">
      <c r="B7" s="352"/>
      <c r="C7" s="106"/>
      <c r="D7" s="106"/>
      <c r="E7" s="106"/>
      <c r="F7" s="106"/>
      <c r="G7" s="106"/>
      <c r="H7" s="106"/>
      <c r="I7" s="106"/>
      <c r="J7" s="346"/>
      <c r="K7" s="346"/>
      <c r="L7" s="346"/>
      <c r="M7" s="346"/>
      <c r="N7" s="346"/>
      <c r="O7" s="56"/>
    </row>
    <row r="8" spans="2:21" ht="15.75" customHeight="1" x14ac:dyDescent="0.15">
      <c r="B8" s="352"/>
      <c r="C8" s="106"/>
      <c r="D8" s="106"/>
      <c r="E8" s="106"/>
      <c r="F8" s="106" t="s">
        <v>347</v>
      </c>
      <c r="G8" s="83"/>
      <c r="H8" s="83"/>
      <c r="I8" s="83"/>
      <c r="J8" s="346"/>
      <c r="K8" s="346"/>
      <c r="L8" s="346"/>
      <c r="M8" s="346"/>
      <c r="N8" s="346"/>
      <c r="O8" s="56"/>
    </row>
    <row r="9" spans="2:21" ht="15.75" customHeight="1" x14ac:dyDescent="0.15">
      <c r="B9" s="352"/>
      <c r="C9" s="106"/>
      <c r="D9" s="106"/>
      <c r="E9" s="106"/>
      <c r="F9" s="106" t="s">
        <v>348</v>
      </c>
      <c r="G9" s="879" t="str">
        <f>IF(基本!F7="","",基本!F7)</f>
        <v/>
      </c>
      <c r="H9" s="879"/>
      <c r="I9" s="879"/>
      <c r="J9" s="879"/>
      <c r="K9" s="879"/>
      <c r="L9" s="879"/>
      <c r="M9" s="879"/>
      <c r="N9" s="879"/>
      <c r="O9" s="56"/>
      <c r="R9" s="45" t="s">
        <v>157</v>
      </c>
    </row>
    <row r="10" spans="2:21" ht="15.75" customHeight="1" x14ac:dyDescent="0.15">
      <c r="B10" s="352"/>
      <c r="C10" s="106"/>
      <c r="D10" s="106"/>
      <c r="E10" s="106"/>
      <c r="F10" s="106" t="s">
        <v>71</v>
      </c>
      <c r="G10" s="335"/>
      <c r="H10" s="876" t="str">
        <f>IF(基本!F4="","",基本!F4)</f>
        <v/>
      </c>
      <c r="I10" s="876"/>
      <c r="J10" s="876"/>
      <c r="K10" s="876"/>
      <c r="L10" s="876"/>
      <c r="M10" s="876"/>
      <c r="N10" s="876"/>
      <c r="O10" s="56"/>
      <c r="R10" s="46" t="s">
        <v>169</v>
      </c>
    </row>
    <row r="11" spans="2:21" ht="15.75" customHeight="1" x14ac:dyDescent="0.15">
      <c r="B11" s="352"/>
      <c r="C11" s="106"/>
      <c r="D11" s="106"/>
      <c r="E11" s="106"/>
      <c r="F11" s="106" t="s">
        <v>349</v>
      </c>
      <c r="G11" s="877" t="str">
        <f>IF(基本!G5="","",基本!G5)</f>
        <v/>
      </c>
      <c r="H11" s="877"/>
      <c r="I11" s="877"/>
      <c r="J11" s="878" t="str">
        <f>IF(基本!K5="","",基本!K5)</f>
        <v/>
      </c>
      <c r="K11" s="878"/>
      <c r="L11" s="878"/>
      <c r="M11" s="878"/>
      <c r="N11" s="224"/>
      <c r="O11" s="56"/>
      <c r="R11" s="46" t="s">
        <v>169</v>
      </c>
    </row>
    <row r="12" spans="2:21" ht="13.5" customHeight="1" x14ac:dyDescent="0.15">
      <c r="B12" s="352"/>
      <c r="C12" s="106"/>
      <c r="D12" s="106"/>
      <c r="E12" s="106"/>
      <c r="F12" s="106"/>
      <c r="G12" s="875" t="s">
        <v>245</v>
      </c>
      <c r="H12" s="875"/>
      <c r="I12" s="880" t="s">
        <v>245</v>
      </c>
      <c r="J12" s="880"/>
      <c r="K12" s="880"/>
      <c r="L12" s="880"/>
      <c r="M12" s="880"/>
      <c r="N12" s="94"/>
      <c r="O12" s="56"/>
    </row>
    <row r="13" spans="2:21" ht="15" customHeight="1" x14ac:dyDescent="0.15">
      <c r="B13" s="352"/>
      <c r="C13" s="106"/>
      <c r="D13" s="106"/>
      <c r="E13" s="106"/>
      <c r="F13" s="106" t="str">
        <f>IF(基本!B10="","","（"&amp;基本!B10&amp;"）")</f>
        <v>（リース事業者）</v>
      </c>
      <c r="G13" s="83"/>
      <c r="H13" s="83"/>
      <c r="I13" s="83"/>
      <c r="J13" s="346"/>
      <c r="K13" s="346"/>
      <c r="L13" s="346"/>
      <c r="M13" s="346"/>
      <c r="N13" s="346"/>
      <c r="O13" s="56"/>
    </row>
    <row r="14" spans="2:21" ht="15" customHeight="1" x14ac:dyDescent="0.15">
      <c r="B14" s="352"/>
      <c r="C14" s="106"/>
      <c r="D14" s="106"/>
      <c r="E14" s="106"/>
      <c r="F14" s="106" t="str">
        <f>IF(F13="","",T14)</f>
        <v>住　所</v>
      </c>
      <c r="G14" s="876" t="str">
        <f>IF(基本!F13="","",基本!F13)</f>
        <v/>
      </c>
      <c r="H14" s="876"/>
      <c r="I14" s="876"/>
      <c r="J14" s="876"/>
      <c r="K14" s="876"/>
      <c r="L14" s="876"/>
      <c r="M14" s="876"/>
      <c r="N14" s="876"/>
      <c r="O14" s="56"/>
      <c r="R14" s="45" t="s">
        <v>157</v>
      </c>
      <c r="T14" s="309" t="s">
        <v>567</v>
      </c>
      <c r="U14" s="310"/>
    </row>
    <row r="15" spans="2:21" ht="15" customHeight="1" x14ac:dyDescent="0.15">
      <c r="B15" s="352"/>
      <c r="C15" s="106"/>
      <c r="D15" s="106"/>
      <c r="E15" s="106"/>
      <c r="F15" s="106" t="str">
        <f t="shared" ref="F15:F16" si="0">IF(F14="","",T15)</f>
        <v>会社名</v>
      </c>
      <c r="G15" s="53"/>
      <c r="H15" s="876" t="str">
        <f>IF(基本!F10="","",基本!F10)</f>
        <v/>
      </c>
      <c r="I15" s="876"/>
      <c r="J15" s="876"/>
      <c r="K15" s="876"/>
      <c r="L15" s="876"/>
      <c r="M15" s="876"/>
      <c r="N15" s="876"/>
      <c r="O15" s="56"/>
      <c r="R15" s="46" t="s">
        <v>169</v>
      </c>
      <c r="T15" s="309" t="s">
        <v>71</v>
      </c>
      <c r="U15" s="310"/>
    </row>
    <row r="16" spans="2:21" ht="15" customHeight="1" x14ac:dyDescent="0.15">
      <c r="B16" s="352"/>
      <c r="C16" s="106"/>
      <c r="D16" s="106"/>
      <c r="E16" s="106"/>
      <c r="F16" s="106" t="str">
        <f t="shared" si="0"/>
        <v>氏　名</v>
      </c>
      <c r="G16" s="877" t="str">
        <f>IF(基本!G11="","",基本!G11)</f>
        <v/>
      </c>
      <c r="H16" s="877"/>
      <c r="I16" s="877"/>
      <c r="J16" s="878" t="str">
        <f>IF(基本!K11="","",基本!K11)</f>
        <v/>
      </c>
      <c r="K16" s="878"/>
      <c r="L16" s="878"/>
      <c r="M16" s="878"/>
      <c r="N16" s="346"/>
      <c r="O16" s="56"/>
      <c r="R16" s="46" t="s">
        <v>169</v>
      </c>
      <c r="T16" s="309" t="s">
        <v>568</v>
      </c>
      <c r="U16" s="311"/>
    </row>
    <row r="17" spans="2:21" ht="13.5" customHeight="1" x14ac:dyDescent="0.15">
      <c r="B17" s="352"/>
      <c r="C17" s="106"/>
      <c r="D17" s="106"/>
      <c r="E17" s="106"/>
      <c r="F17" s="106"/>
      <c r="G17" s="875" t="s">
        <v>245</v>
      </c>
      <c r="H17" s="875"/>
      <c r="I17" s="880" t="s">
        <v>245</v>
      </c>
      <c r="J17" s="880"/>
      <c r="K17" s="880"/>
      <c r="L17" s="880"/>
      <c r="M17" s="880"/>
      <c r="N17" s="346"/>
      <c r="O17" s="56"/>
      <c r="T17" s="310"/>
      <c r="U17" s="310"/>
    </row>
    <row r="18" spans="2:21" ht="15" customHeight="1" x14ac:dyDescent="0.15">
      <c r="B18" s="352"/>
      <c r="C18" s="106"/>
      <c r="D18" s="106"/>
      <c r="E18" s="106"/>
      <c r="F18" s="106" t="str">
        <f>IF(基本!B16="","","（"&amp;基本!B16&amp;"）")</f>
        <v/>
      </c>
      <c r="G18" s="83"/>
      <c r="H18" s="83"/>
      <c r="I18" s="83"/>
      <c r="J18" s="94"/>
      <c r="K18" s="94"/>
      <c r="L18" s="94"/>
      <c r="M18" s="94"/>
      <c r="N18" s="359"/>
      <c r="O18" s="56"/>
      <c r="T18" s="310"/>
      <c r="U18" s="310"/>
    </row>
    <row r="19" spans="2:21" ht="15" customHeight="1" x14ac:dyDescent="0.15">
      <c r="B19" s="352"/>
      <c r="C19" s="106"/>
      <c r="D19" s="106"/>
      <c r="E19" s="106"/>
      <c r="F19" s="106" t="str">
        <f>IF(F18="","",T19)</f>
        <v/>
      </c>
      <c r="G19" s="876" t="str">
        <f>IF(基本!F19="","",基本!F19)</f>
        <v/>
      </c>
      <c r="H19" s="876"/>
      <c r="I19" s="876"/>
      <c r="J19" s="876"/>
      <c r="K19" s="876"/>
      <c r="L19" s="876"/>
      <c r="M19" s="876"/>
      <c r="N19" s="876"/>
      <c r="O19" s="56"/>
      <c r="R19" s="45" t="s">
        <v>157</v>
      </c>
      <c r="T19" s="309" t="s">
        <v>567</v>
      </c>
      <c r="U19" s="310"/>
    </row>
    <row r="20" spans="2:21" ht="15" customHeight="1" x14ac:dyDescent="0.15">
      <c r="B20" s="352"/>
      <c r="C20" s="106"/>
      <c r="D20" s="106"/>
      <c r="E20" s="106"/>
      <c r="F20" s="106" t="str">
        <f t="shared" ref="F20:F21" si="1">IF(F19="","",T20)</f>
        <v/>
      </c>
      <c r="G20" s="83"/>
      <c r="H20" s="905" t="str">
        <f>IF(基本!F16="","",基本!F16)</f>
        <v/>
      </c>
      <c r="I20" s="905"/>
      <c r="J20" s="905"/>
      <c r="K20" s="905"/>
      <c r="L20" s="905"/>
      <c r="M20" s="905"/>
      <c r="N20" s="905"/>
      <c r="O20" s="56"/>
      <c r="R20" s="100" t="s">
        <v>169</v>
      </c>
      <c r="T20" s="309" t="s">
        <v>71</v>
      </c>
      <c r="U20" s="310"/>
    </row>
    <row r="21" spans="2:21" ht="15" customHeight="1" x14ac:dyDescent="0.15">
      <c r="B21" s="352"/>
      <c r="C21" s="106"/>
      <c r="D21" s="106"/>
      <c r="E21" s="106"/>
      <c r="F21" s="106" t="str">
        <f t="shared" si="1"/>
        <v/>
      </c>
      <c r="G21" s="877" t="str">
        <f>IF(基本!G17="","",基本!G17)</f>
        <v/>
      </c>
      <c r="H21" s="877"/>
      <c r="I21" s="877"/>
      <c r="J21" s="878" t="str">
        <f>IF(基本!K17="","",基本!K17)</f>
        <v/>
      </c>
      <c r="K21" s="878"/>
      <c r="L21" s="878"/>
      <c r="M21" s="878"/>
      <c r="N21" s="346" t="str">
        <f>IF(F18="","",U21)</f>
        <v/>
      </c>
      <c r="O21" s="56"/>
      <c r="R21" s="100" t="s">
        <v>169</v>
      </c>
      <c r="T21" s="309" t="s">
        <v>568</v>
      </c>
      <c r="U21" s="311"/>
    </row>
    <row r="22" spans="2:21" ht="15" customHeight="1" x14ac:dyDescent="0.15">
      <c r="B22" s="352"/>
      <c r="C22" s="106"/>
      <c r="D22" s="106"/>
      <c r="E22" s="106"/>
      <c r="F22" s="106"/>
      <c r="G22" s="83"/>
      <c r="H22" s="83"/>
      <c r="I22" s="83"/>
      <c r="J22" s="94"/>
      <c r="K22" s="94"/>
      <c r="L22" s="94"/>
      <c r="M22" s="94"/>
      <c r="N22" s="359"/>
      <c r="O22" s="56"/>
    </row>
    <row r="23" spans="2:21" ht="25.5" x14ac:dyDescent="0.15">
      <c r="B23" s="352"/>
      <c r="C23" s="899" t="s">
        <v>342</v>
      </c>
      <c r="D23" s="899"/>
      <c r="E23" s="899"/>
      <c r="F23" s="899"/>
      <c r="G23" s="899"/>
      <c r="H23" s="899"/>
      <c r="I23" s="899"/>
      <c r="J23" s="899"/>
      <c r="K23" s="899"/>
      <c r="L23" s="899"/>
      <c r="M23" s="899"/>
      <c r="N23" s="899"/>
      <c r="O23" s="56"/>
    </row>
    <row r="24" spans="2:21" ht="9.75" customHeight="1" x14ac:dyDescent="0.15">
      <c r="B24" s="352"/>
      <c r="C24" s="106"/>
      <c r="D24" s="106"/>
      <c r="E24" s="106"/>
      <c r="F24" s="106"/>
      <c r="G24" s="106"/>
      <c r="H24" s="106"/>
      <c r="I24" s="106"/>
      <c r="J24" s="346"/>
      <c r="K24" s="346"/>
      <c r="L24" s="346"/>
      <c r="M24" s="346"/>
      <c r="N24" s="346"/>
      <c r="O24" s="56"/>
    </row>
    <row r="25" spans="2:21" ht="72.75" customHeight="1" x14ac:dyDescent="0.15">
      <c r="B25" s="352"/>
      <c r="C25" s="83"/>
      <c r="D25" s="906" t="s">
        <v>741</v>
      </c>
      <c r="E25" s="906"/>
      <c r="F25" s="906"/>
      <c r="G25" s="906"/>
      <c r="H25" s="906"/>
      <c r="I25" s="906"/>
      <c r="J25" s="906"/>
      <c r="K25" s="906"/>
      <c r="L25" s="906"/>
      <c r="M25" s="906"/>
      <c r="N25" s="906"/>
      <c r="O25" s="56"/>
    </row>
    <row r="26" spans="2:21" ht="9.75" customHeight="1" x14ac:dyDescent="0.15">
      <c r="B26" s="352"/>
      <c r="C26" s="106"/>
      <c r="D26" s="106"/>
      <c r="E26" s="106"/>
      <c r="F26" s="106"/>
      <c r="G26" s="106"/>
      <c r="H26" s="106"/>
      <c r="I26" s="106"/>
      <c r="J26" s="346"/>
      <c r="K26" s="346"/>
      <c r="L26" s="346"/>
      <c r="M26" s="346"/>
      <c r="N26" s="346"/>
      <c r="O26" s="56"/>
    </row>
    <row r="27" spans="2:21" ht="20.25" customHeight="1" x14ac:dyDescent="0.15">
      <c r="B27" s="352"/>
      <c r="C27" s="360"/>
      <c r="D27" s="361" t="s">
        <v>350</v>
      </c>
      <c r="E27" s="903" t="str">
        <f>IF(基本!F22="","",基本!F22)</f>
        <v/>
      </c>
      <c r="F27" s="903"/>
      <c r="G27" s="903"/>
      <c r="H27" s="903"/>
      <c r="I27" s="903"/>
      <c r="J27" s="903"/>
      <c r="K27" s="903"/>
      <c r="L27" s="903"/>
      <c r="M27" s="903"/>
      <c r="N27" s="904"/>
      <c r="O27" s="56"/>
      <c r="R27" s="45" t="s">
        <v>157</v>
      </c>
    </row>
    <row r="28" spans="2:21" ht="20.25" customHeight="1" x14ac:dyDescent="0.15">
      <c r="B28" s="352"/>
      <c r="C28" s="362"/>
      <c r="D28" s="361" t="s">
        <v>351</v>
      </c>
      <c r="E28" s="903" t="str">
        <f>IF(基本!F23="","",基本!F23)</f>
        <v/>
      </c>
      <c r="F28" s="903"/>
      <c r="G28" s="903"/>
      <c r="H28" s="903"/>
      <c r="I28" s="903"/>
      <c r="J28" s="903"/>
      <c r="K28" s="903"/>
      <c r="L28" s="903"/>
      <c r="M28" s="903"/>
      <c r="N28" s="904"/>
      <c r="O28" s="56"/>
      <c r="R28" s="46" t="s">
        <v>172</v>
      </c>
    </row>
    <row r="29" spans="2:21" ht="20.25" customHeight="1" x14ac:dyDescent="0.15">
      <c r="B29" s="352"/>
      <c r="C29" s="363"/>
      <c r="D29" s="361" t="s">
        <v>352</v>
      </c>
      <c r="E29" s="659" t="str">
        <f>IF(基本!F24="","","〒"&amp;基本!F24&amp;基本!G24&amp;基本!H24)</f>
        <v/>
      </c>
      <c r="F29" s="900" t="str">
        <f>IF(基本!F25="","","東京都"&amp;"  "&amp;基本!F25&amp;"  "&amp;基本!F26)</f>
        <v/>
      </c>
      <c r="G29" s="900"/>
      <c r="H29" s="900"/>
      <c r="I29" s="900"/>
      <c r="J29" s="900"/>
      <c r="K29" s="900"/>
      <c r="L29" s="900"/>
      <c r="M29" s="900"/>
      <c r="N29" s="901"/>
      <c r="O29" s="56"/>
      <c r="R29" s="46" t="s">
        <v>172</v>
      </c>
    </row>
    <row r="30" spans="2:21" ht="20.25" customHeight="1" x14ac:dyDescent="0.15">
      <c r="B30" s="352"/>
      <c r="C30" s="360"/>
      <c r="D30" s="364"/>
      <c r="E30" s="353" t="s">
        <v>572</v>
      </c>
      <c r="F30" s="353"/>
      <c r="G30" s="353"/>
      <c r="H30" s="83"/>
      <c r="I30" s="83"/>
      <c r="J30" s="902" t="str">
        <f>IF(基本!F27="","",基本!F27)</f>
        <v/>
      </c>
      <c r="K30" s="902"/>
      <c r="L30" s="902"/>
      <c r="M30" s="65" t="s">
        <v>343</v>
      </c>
      <c r="N30" s="365" t="s">
        <v>353</v>
      </c>
      <c r="O30" s="56"/>
      <c r="R30" s="46" t="s">
        <v>172</v>
      </c>
    </row>
    <row r="31" spans="2:21" ht="20.25" customHeight="1" x14ac:dyDescent="0.15">
      <c r="B31" s="352"/>
      <c r="C31" s="352"/>
      <c r="D31" s="366" t="s">
        <v>354</v>
      </c>
      <c r="E31" s="106" t="s">
        <v>355</v>
      </c>
      <c r="F31" s="106"/>
      <c r="G31" s="106"/>
      <c r="H31" s="83"/>
      <c r="I31" s="83"/>
      <c r="J31" s="881" t="str">
        <f>IF(基本!F31="","",基本!F31)</f>
        <v/>
      </c>
      <c r="K31" s="881"/>
      <c r="L31" s="881"/>
      <c r="M31" s="349" t="s">
        <v>343</v>
      </c>
      <c r="N31" s="367" t="s">
        <v>356</v>
      </c>
      <c r="O31" s="56"/>
      <c r="R31" s="46" t="s">
        <v>172</v>
      </c>
    </row>
    <row r="32" spans="2:21" ht="20.25" customHeight="1" x14ac:dyDescent="0.15">
      <c r="B32" s="352"/>
      <c r="C32" s="363"/>
      <c r="D32" s="368"/>
      <c r="E32" s="369" t="s">
        <v>357</v>
      </c>
      <c r="F32" s="369"/>
      <c r="G32" s="369"/>
      <c r="H32" s="369"/>
      <c r="I32" s="83"/>
      <c r="J32" s="882" t="str">
        <f>IF(基本!F35="","",基本!F35)</f>
        <v/>
      </c>
      <c r="K32" s="882"/>
      <c r="L32" s="882"/>
      <c r="M32" s="67" t="s">
        <v>343</v>
      </c>
      <c r="N32" s="370"/>
      <c r="O32" s="56"/>
      <c r="R32" s="46" t="s">
        <v>172</v>
      </c>
    </row>
    <row r="33" spans="2:18" ht="31.5" customHeight="1" x14ac:dyDescent="0.15">
      <c r="B33" s="352"/>
      <c r="C33" s="897"/>
      <c r="D33" s="894" t="s">
        <v>673</v>
      </c>
      <c r="E33" s="660"/>
      <c r="F33" s="661"/>
      <c r="G33" s="661"/>
      <c r="H33" s="887" t="str">
        <f>IF(基本!F37="","",基本!F37)</f>
        <v/>
      </c>
      <c r="I33" s="887"/>
      <c r="J33" s="68" t="s">
        <v>285</v>
      </c>
      <c r="K33" s="888" t="str">
        <f>IF(基本!F38="","",基本!F38)</f>
        <v/>
      </c>
      <c r="L33" s="889"/>
      <c r="M33" s="883" t="s">
        <v>254</v>
      </c>
      <c r="N33" s="884"/>
      <c r="O33" s="69"/>
      <c r="P33" s="45"/>
    </row>
    <row r="34" spans="2:18" s="258" customFormat="1" ht="31.5" customHeight="1" x14ac:dyDescent="0.15">
      <c r="B34" s="352"/>
      <c r="C34" s="898"/>
      <c r="D34" s="895"/>
      <c r="E34" s="662"/>
      <c r="F34" s="663"/>
      <c r="G34" s="663"/>
      <c r="H34" s="891" t="str">
        <f>IF(基本!F40="","",基本!F40)</f>
        <v/>
      </c>
      <c r="I34" s="891"/>
      <c r="J34" s="590" t="s">
        <v>14</v>
      </c>
      <c r="K34" s="892" t="str">
        <f>IF(基本!F41="","",基本!F41)</f>
        <v/>
      </c>
      <c r="L34" s="893"/>
      <c r="M34" s="885" t="s">
        <v>694</v>
      </c>
      <c r="N34" s="890"/>
      <c r="O34" s="69"/>
    </row>
    <row r="35" spans="2:18" ht="31.5" customHeight="1" x14ac:dyDescent="0.15">
      <c r="B35" s="352"/>
      <c r="C35" s="898"/>
      <c r="D35" s="896"/>
      <c r="E35" s="664"/>
      <c r="F35" s="665"/>
      <c r="G35" s="665"/>
      <c r="H35" s="891" t="str">
        <f>IF(基本!F43="","",基本!F43)</f>
        <v/>
      </c>
      <c r="I35" s="891"/>
      <c r="J35" s="70" t="s">
        <v>285</v>
      </c>
      <c r="K35" s="892" t="str">
        <f>IF(基本!F44="","",基本!F44)</f>
        <v/>
      </c>
      <c r="L35" s="893"/>
      <c r="M35" s="885" t="s">
        <v>254</v>
      </c>
      <c r="N35" s="886"/>
      <c r="O35" s="69"/>
      <c r="P35" s="45"/>
    </row>
    <row r="36" spans="2:18" ht="18" customHeight="1" x14ac:dyDescent="0.15">
      <c r="B36" s="352"/>
      <c r="C36" s="360"/>
      <c r="D36" s="364"/>
      <c r="E36" s="337" t="s">
        <v>358</v>
      </c>
      <c r="F36" s="873" t="str">
        <f>IF(基本!F49="","",基本!F49)</f>
        <v/>
      </c>
      <c r="G36" s="873"/>
      <c r="H36" s="873"/>
      <c r="I36" s="873"/>
      <c r="J36" s="873"/>
      <c r="K36" s="873"/>
      <c r="L36" s="873"/>
      <c r="M36" s="873"/>
      <c r="N36" s="371"/>
      <c r="O36" s="56"/>
      <c r="R36" s="46" t="s">
        <v>172</v>
      </c>
    </row>
    <row r="37" spans="2:18" ht="18" customHeight="1" x14ac:dyDescent="0.15">
      <c r="B37" s="352"/>
      <c r="C37" s="352"/>
      <c r="D37" s="372" t="s">
        <v>69</v>
      </c>
      <c r="E37" s="71" t="s">
        <v>359</v>
      </c>
      <c r="F37" s="872" t="str">
        <f>IF(基本!F52="","",基本!F52)</f>
        <v/>
      </c>
      <c r="G37" s="872"/>
      <c r="H37" s="872"/>
      <c r="I37" s="872"/>
      <c r="J37" s="872"/>
      <c r="K37" s="872"/>
      <c r="L37" s="872"/>
      <c r="M37" s="872"/>
      <c r="N37" s="373"/>
      <c r="O37" s="56"/>
      <c r="R37" s="46" t="s">
        <v>172</v>
      </c>
    </row>
    <row r="38" spans="2:18" ht="18" customHeight="1" x14ac:dyDescent="0.15">
      <c r="B38" s="352"/>
      <c r="C38" s="352"/>
      <c r="D38" s="366"/>
      <c r="E38" s="72" t="s">
        <v>360</v>
      </c>
      <c r="F38" s="872" t="str">
        <f>IF(基本!F53="","",基本!F53)</f>
        <v/>
      </c>
      <c r="G38" s="872"/>
      <c r="H38" s="872"/>
      <c r="I38" s="872"/>
      <c r="J38" s="872"/>
      <c r="K38" s="872"/>
      <c r="L38" s="872"/>
      <c r="M38" s="872"/>
      <c r="N38" s="373"/>
      <c r="O38" s="56"/>
      <c r="R38" s="46" t="s">
        <v>172</v>
      </c>
    </row>
    <row r="39" spans="2:18" ht="18" customHeight="1" x14ac:dyDescent="0.15">
      <c r="B39" s="352"/>
      <c r="C39" s="352"/>
      <c r="D39" s="366"/>
      <c r="E39" s="97" t="s">
        <v>361</v>
      </c>
      <c r="F39" s="870" t="str">
        <f>IF(基本!F56="","",基本!F56)</f>
        <v/>
      </c>
      <c r="G39" s="870"/>
      <c r="H39" s="870"/>
      <c r="I39" s="870"/>
      <c r="J39" s="870"/>
      <c r="K39" s="348" t="s">
        <v>362</v>
      </c>
      <c r="L39" s="348"/>
      <c r="M39" s="348"/>
      <c r="N39" s="373"/>
      <c r="O39" s="56"/>
      <c r="R39" s="46" t="s">
        <v>172</v>
      </c>
    </row>
    <row r="40" spans="2:18" ht="18" customHeight="1" x14ac:dyDescent="0.15">
      <c r="B40" s="352"/>
      <c r="C40" s="352"/>
      <c r="D40" s="366"/>
      <c r="E40" s="97" t="s">
        <v>363</v>
      </c>
      <c r="F40" s="870" t="str">
        <f>IF(基本!F57="","",基本!F57)</f>
        <v/>
      </c>
      <c r="G40" s="870"/>
      <c r="H40" s="870"/>
      <c r="I40" s="870"/>
      <c r="J40" s="870"/>
      <c r="K40" s="348" t="s">
        <v>362</v>
      </c>
      <c r="L40" s="348"/>
      <c r="M40" s="348"/>
      <c r="N40" s="373"/>
      <c r="O40" s="56"/>
      <c r="R40" s="46" t="s">
        <v>172</v>
      </c>
    </row>
    <row r="41" spans="2:18" ht="18" customHeight="1" x14ac:dyDescent="0.15">
      <c r="B41" s="352"/>
      <c r="C41" s="363"/>
      <c r="D41" s="368"/>
      <c r="E41" s="374" t="s">
        <v>68</v>
      </c>
      <c r="F41" s="871" t="str">
        <f>IF(基本!F59="","",基本!F59)</f>
        <v/>
      </c>
      <c r="G41" s="871"/>
      <c r="H41" s="871"/>
      <c r="I41" s="871"/>
      <c r="J41" s="871"/>
      <c r="K41" s="871"/>
      <c r="L41" s="871"/>
      <c r="M41" s="346" t="s">
        <v>362</v>
      </c>
      <c r="N41" s="373"/>
      <c r="O41" s="56"/>
    </row>
    <row r="42" spans="2:18" ht="21" customHeight="1" x14ac:dyDescent="0.15">
      <c r="B42" s="352"/>
      <c r="C42" s="360"/>
      <c r="D42" s="364" t="s">
        <v>364</v>
      </c>
      <c r="E42" s="353"/>
      <c r="F42" s="353"/>
      <c r="G42" s="353"/>
      <c r="H42" s="353"/>
      <c r="I42" s="353"/>
      <c r="J42" s="375"/>
      <c r="K42" s="375"/>
      <c r="L42" s="375"/>
      <c r="M42" s="375"/>
      <c r="N42" s="371"/>
      <c r="O42" s="56"/>
    </row>
    <row r="43" spans="2:18" s="258" customFormat="1" ht="21" customHeight="1" x14ac:dyDescent="0.15">
      <c r="B43" s="352"/>
      <c r="C43" s="352"/>
      <c r="D43" s="366"/>
      <c r="E43" s="106"/>
      <c r="F43" s="106"/>
      <c r="G43" s="106"/>
      <c r="H43" s="106"/>
      <c r="I43" s="106"/>
      <c r="J43" s="346"/>
      <c r="K43" s="346"/>
      <c r="L43" s="346"/>
      <c r="M43" s="346"/>
      <c r="N43" s="373"/>
      <c r="O43" s="56"/>
      <c r="P43" s="332"/>
    </row>
    <row r="44" spans="2:18" ht="21" customHeight="1" x14ac:dyDescent="0.15">
      <c r="B44" s="352"/>
      <c r="C44" s="352"/>
      <c r="D44" s="366"/>
      <c r="E44" s="106"/>
      <c r="F44" s="106"/>
      <c r="G44" s="106"/>
      <c r="H44" s="106"/>
      <c r="I44" s="106"/>
      <c r="J44" s="346"/>
      <c r="K44" s="346"/>
      <c r="L44" s="346"/>
      <c r="M44" s="346"/>
      <c r="N44" s="373"/>
      <c r="O44" s="56"/>
    </row>
    <row r="45" spans="2:18" ht="21" customHeight="1" x14ac:dyDescent="0.15">
      <c r="B45" s="352"/>
      <c r="C45" s="352"/>
      <c r="D45" s="366"/>
      <c r="E45" s="106"/>
      <c r="F45" s="106"/>
      <c r="G45" s="106"/>
      <c r="H45" s="106"/>
      <c r="I45" s="106"/>
      <c r="J45" s="346"/>
      <c r="K45" s="346"/>
      <c r="L45" s="346"/>
      <c r="M45" s="346"/>
      <c r="N45" s="373"/>
      <c r="O45" s="56"/>
    </row>
    <row r="46" spans="2:18" ht="21" customHeight="1" x14ac:dyDescent="0.15">
      <c r="B46" s="376"/>
      <c r="C46" s="363"/>
      <c r="D46" s="368"/>
      <c r="E46" s="369"/>
      <c r="F46" s="369"/>
      <c r="G46" s="369"/>
      <c r="H46" s="369"/>
      <c r="I46" s="369"/>
      <c r="J46" s="377"/>
      <c r="K46" s="377"/>
      <c r="L46" s="377"/>
      <c r="M46" s="377"/>
      <c r="N46" s="378"/>
      <c r="O46" s="76"/>
    </row>
    <row r="47" spans="2:18" ht="6" customHeight="1" x14ac:dyDescent="0.15">
      <c r="B47" s="64"/>
      <c r="C47" s="66"/>
      <c r="D47" s="66"/>
      <c r="E47" s="66"/>
      <c r="F47" s="66"/>
      <c r="G47" s="66"/>
      <c r="H47" s="66"/>
      <c r="I47" s="66"/>
      <c r="J47" s="74"/>
      <c r="K47" s="74"/>
      <c r="L47" s="74"/>
      <c r="M47" s="74"/>
      <c r="N47" s="74"/>
      <c r="O47" s="75"/>
    </row>
    <row r="48" spans="2:18" ht="12.75" customHeight="1" x14ac:dyDescent="0.15">
      <c r="B48" s="77"/>
      <c r="C48" s="59"/>
      <c r="D48" s="59"/>
      <c r="E48" s="59"/>
      <c r="F48" s="59"/>
      <c r="G48" s="59"/>
      <c r="H48" s="59"/>
      <c r="I48" s="59"/>
      <c r="J48" s="61"/>
      <c r="K48" s="61"/>
      <c r="L48" s="61"/>
      <c r="M48" s="61"/>
      <c r="N48" s="61"/>
      <c r="O48" s="61"/>
    </row>
    <row r="49" spans="3:16" ht="15" customHeight="1" x14ac:dyDescent="0.15">
      <c r="C49" s="59"/>
      <c r="D49" s="59"/>
      <c r="E49" s="59"/>
      <c r="F49" s="59"/>
      <c r="G49" s="59"/>
      <c r="H49" s="59"/>
      <c r="I49" s="59"/>
      <c r="J49" s="61"/>
      <c r="N49" s="144" t="s">
        <v>655</v>
      </c>
    </row>
    <row r="50" spans="3:16" x14ac:dyDescent="0.15">
      <c r="N50" s="78"/>
    </row>
    <row r="51" spans="3:16" x14ac:dyDescent="0.15">
      <c r="O51" s="45"/>
      <c r="P51" s="45"/>
    </row>
    <row r="52" spans="3:16" x14ac:dyDescent="0.15">
      <c r="E52" s="46"/>
      <c r="F52" s="46"/>
      <c r="G52" s="46"/>
      <c r="H52" s="46"/>
      <c r="I52" s="46"/>
      <c r="J52" s="45"/>
      <c r="K52" s="45"/>
      <c r="L52" s="45"/>
      <c r="M52" s="45"/>
      <c r="N52" s="45"/>
      <c r="O52" s="45"/>
      <c r="P52" s="45"/>
    </row>
    <row r="53" spans="3:16" x14ac:dyDescent="0.15">
      <c r="E53" s="46"/>
      <c r="F53" s="46"/>
      <c r="G53" s="46"/>
      <c r="H53" s="46"/>
      <c r="I53" s="46"/>
      <c r="J53" s="45"/>
      <c r="K53" s="45"/>
      <c r="L53" s="45"/>
      <c r="M53" s="45"/>
      <c r="N53" s="45"/>
      <c r="O53" s="45"/>
      <c r="P53" s="45"/>
    </row>
    <row r="54" spans="3:16" x14ac:dyDescent="0.15">
      <c r="E54" s="46"/>
      <c r="F54" s="46"/>
      <c r="G54" s="46"/>
      <c r="H54" s="46"/>
      <c r="I54" s="46"/>
      <c r="J54" s="45"/>
      <c r="K54" s="45"/>
      <c r="L54" s="45"/>
      <c r="M54" s="45"/>
      <c r="N54" s="45"/>
      <c r="O54" s="45"/>
      <c r="P54" s="45"/>
    </row>
    <row r="55" spans="3:16" x14ac:dyDescent="0.15">
      <c r="E55" s="46"/>
      <c r="F55" s="46"/>
      <c r="G55" s="46"/>
      <c r="H55" s="46"/>
      <c r="I55" s="46"/>
      <c r="J55" s="45"/>
      <c r="K55" s="45"/>
      <c r="L55" s="45"/>
      <c r="M55" s="45"/>
      <c r="N55" s="45"/>
      <c r="O55" s="45"/>
      <c r="P55" s="45"/>
    </row>
    <row r="56" spans="3:16" x14ac:dyDescent="0.15">
      <c r="E56" s="46"/>
      <c r="F56" s="46"/>
      <c r="G56" s="46"/>
      <c r="H56" s="46"/>
      <c r="I56" s="46"/>
      <c r="J56" s="45"/>
      <c r="K56" s="45"/>
      <c r="L56" s="45"/>
      <c r="M56" s="45"/>
      <c r="N56" s="45"/>
    </row>
  </sheetData>
  <sheetProtection password="A4DE" sheet="1" objects="1" scenarios="1"/>
  <mergeCells count="42">
    <mergeCell ref="D33:D35"/>
    <mergeCell ref="C33:C35"/>
    <mergeCell ref="H35:I35"/>
    <mergeCell ref="K35:L35"/>
    <mergeCell ref="G17:H17"/>
    <mergeCell ref="I17:M17"/>
    <mergeCell ref="C23:N23"/>
    <mergeCell ref="F29:N29"/>
    <mergeCell ref="J30:L30"/>
    <mergeCell ref="G21:I21"/>
    <mergeCell ref="J21:M21"/>
    <mergeCell ref="E28:N28"/>
    <mergeCell ref="G19:N19"/>
    <mergeCell ref="H20:N20"/>
    <mergeCell ref="E27:N27"/>
    <mergeCell ref="D25:N25"/>
    <mergeCell ref="J31:L31"/>
    <mergeCell ref="J32:L32"/>
    <mergeCell ref="M33:N33"/>
    <mergeCell ref="M35:N35"/>
    <mergeCell ref="H33:I33"/>
    <mergeCell ref="K33:L33"/>
    <mergeCell ref="M34:N34"/>
    <mergeCell ref="H34:I34"/>
    <mergeCell ref="K34:L34"/>
    <mergeCell ref="G4:H4"/>
    <mergeCell ref="G12:H12"/>
    <mergeCell ref="G14:N14"/>
    <mergeCell ref="G16:I16"/>
    <mergeCell ref="J16:M16"/>
    <mergeCell ref="G9:N9"/>
    <mergeCell ref="H10:N10"/>
    <mergeCell ref="J11:M11"/>
    <mergeCell ref="G11:I11"/>
    <mergeCell ref="I12:M12"/>
    <mergeCell ref="H15:N15"/>
    <mergeCell ref="F40:J40"/>
    <mergeCell ref="F41:L41"/>
    <mergeCell ref="F38:M38"/>
    <mergeCell ref="F39:J39"/>
    <mergeCell ref="F36:M36"/>
    <mergeCell ref="F37:M37"/>
  </mergeCells>
  <phoneticPr fontId="1"/>
  <pageMargins left="0.98425196850393704" right="0.39370078740157483" top="0.78740157480314965" bottom="0.39370078740157483" header="0.31496062992125984" footer="0.31496062992125984"/>
  <pageSetup paperSize="9" scale="90" orientation="portrait" blackAndWhite="1" copies="2" r:id="rId1"/>
  <drawing r:id="rId2"/>
  <legacyDrawing r:id="rId3"/>
  <mc:AlternateContent xmlns:mc="http://schemas.openxmlformats.org/markup-compatibility/2006">
    <mc:Choice Requires="x14">
      <controls>
        <mc:AlternateContent xmlns:mc="http://schemas.openxmlformats.org/markup-compatibility/2006">
          <mc:Choice Requires="x14">
            <control shapeId="33075" r:id="rId4" name="Check Box 3379">
              <controlPr defaultSize="0" autoFill="0" autoLine="0" autoPict="0">
                <anchor moveWithCells="1">
                  <from>
                    <xdr:col>4</xdr:col>
                    <xdr:colOff>28575</xdr:colOff>
                    <xdr:row>32</xdr:row>
                    <xdr:rowOff>47625</xdr:rowOff>
                  </from>
                  <to>
                    <xdr:col>6</xdr:col>
                    <xdr:colOff>323850</xdr:colOff>
                    <xdr:row>33</xdr:row>
                    <xdr:rowOff>76200</xdr:rowOff>
                  </to>
                </anchor>
              </controlPr>
            </control>
          </mc:Choice>
        </mc:AlternateContent>
        <mc:AlternateContent xmlns:mc="http://schemas.openxmlformats.org/markup-compatibility/2006">
          <mc:Choice Requires="x14">
            <control shapeId="33079" r:id="rId5" name="Check Box 3383">
              <controlPr defaultSize="0" autoFill="0" autoLine="0" autoPict="0">
                <anchor moveWithCells="1">
                  <from>
                    <xdr:col>4</xdr:col>
                    <xdr:colOff>28575</xdr:colOff>
                    <xdr:row>34</xdr:row>
                    <xdr:rowOff>47625</xdr:rowOff>
                  </from>
                  <to>
                    <xdr:col>6</xdr:col>
                    <xdr:colOff>323850</xdr:colOff>
                    <xdr:row>35</xdr:row>
                    <xdr:rowOff>38100</xdr:rowOff>
                  </to>
                </anchor>
              </controlPr>
            </control>
          </mc:Choice>
        </mc:AlternateContent>
        <mc:AlternateContent xmlns:mc="http://schemas.openxmlformats.org/markup-compatibility/2006">
          <mc:Choice Requires="x14">
            <control shapeId="33080" r:id="rId6" name="Check Box 3384">
              <controlPr defaultSize="0" autoFill="0" autoLine="0" autoPict="0">
                <anchor moveWithCells="1">
                  <from>
                    <xdr:col>4</xdr:col>
                    <xdr:colOff>47625</xdr:colOff>
                    <xdr:row>33</xdr:row>
                    <xdr:rowOff>47625</xdr:rowOff>
                  </from>
                  <to>
                    <xdr:col>6</xdr:col>
                    <xdr:colOff>342900</xdr:colOff>
                    <xdr:row>34</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24"/>
  <sheetViews>
    <sheetView showGridLines="0" view="pageBreakPreview" zoomScale="85" zoomScaleNormal="100" zoomScaleSheetLayoutView="85" workbookViewId="0">
      <selection activeCell="E15" sqref="E15"/>
    </sheetView>
  </sheetViews>
  <sheetFormatPr defaultColWidth="9" defaultRowHeight="13.5" x14ac:dyDescent="0.15"/>
  <cols>
    <col min="1" max="1" width="1.375" style="258" customWidth="1"/>
    <col min="2" max="3" width="3.25" style="45" customWidth="1"/>
    <col min="4" max="4" width="16.125" style="45" customWidth="1"/>
    <col min="5" max="5" width="8.625" style="258" customWidth="1"/>
    <col min="6" max="6" width="6.375" style="258" customWidth="1"/>
    <col min="7" max="7" width="5.625" style="45" customWidth="1"/>
    <col min="8" max="8" width="9.625" style="45" customWidth="1"/>
    <col min="9" max="9" width="12.5" style="45" customWidth="1"/>
    <col min="10" max="10" width="9" style="45" customWidth="1"/>
    <col min="11" max="11" width="10.625" style="45" customWidth="1"/>
    <col min="12" max="12" width="10.875" style="45" customWidth="1"/>
    <col min="13" max="13" width="3.125" style="45" customWidth="1"/>
    <col min="14" max="14" width="8.5" style="45" customWidth="1"/>
    <col min="15" max="15" width="11.625" style="45" customWidth="1"/>
    <col min="16" max="16" width="9" style="45"/>
    <col min="17" max="17" width="5.5" style="45" customWidth="1"/>
    <col min="18" max="18" width="7.125" style="45" customWidth="1"/>
    <col min="19" max="19" width="6.5" style="45" customWidth="1"/>
    <col min="20" max="20" width="6.75" style="45" customWidth="1"/>
    <col min="21" max="21" width="13.625" style="45" customWidth="1"/>
    <col min="22" max="22" width="13.625" style="45" bestFit="1" customWidth="1"/>
    <col min="23" max="23" width="9.875" style="45" bestFit="1" customWidth="1"/>
    <col min="24" max="16384" width="9" style="45"/>
  </cols>
  <sheetData>
    <row r="1" spans="2:23" x14ac:dyDescent="0.15">
      <c r="I1" s="45" t="s">
        <v>267</v>
      </c>
      <c r="J1" s="79">
        <v>10</v>
      </c>
      <c r="K1" s="80" t="s">
        <v>268</v>
      </c>
    </row>
    <row r="2" spans="2:23" x14ac:dyDescent="0.15">
      <c r="B2" s="379" t="s">
        <v>365</v>
      </c>
      <c r="C2" s="380"/>
      <c r="D2" s="380"/>
      <c r="E2" s="380"/>
      <c r="F2" s="380"/>
      <c r="G2" s="380"/>
      <c r="H2" s="380"/>
      <c r="I2" s="380"/>
      <c r="J2" s="380"/>
      <c r="K2" s="380"/>
      <c r="L2" s="380"/>
      <c r="M2" s="82"/>
      <c r="N2" s="82"/>
      <c r="O2" s="329" t="s">
        <v>601</v>
      </c>
    </row>
    <row r="3" spans="2:23" x14ac:dyDescent="0.15">
      <c r="B3" s="926" t="s">
        <v>569</v>
      </c>
      <c r="C3" s="926"/>
      <c r="D3" s="926"/>
      <c r="E3" s="927" t="str">
        <f>IF(基本!F22="","",基本!F22)</f>
        <v/>
      </c>
      <c r="F3" s="927"/>
      <c r="G3" s="927"/>
      <c r="H3" s="927"/>
      <c r="I3" s="927"/>
      <c r="J3" s="927"/>
      <c r="K3" s="927"/>
      <c r="L3" s="380"/>
      <c r="M3" s="82"/>
      <c r="N3" s="82"/>
      <c r="O3" s="329" t="s">
        <v>604</v>
      </c>
    </row>
    <row r="4" spans="2:23" ht="18.75" x14ac:dyDescent="0.15">
      <c r="B4" s="939" t="s">
        <v>366</v>
      </c>
      <c r="C4" s="939"/>
      <c r="D4" s="939"/>
      <c r="E4" s="939"/>
      <c r="F4" s="939"/>
      <c r="G4" s="939"/>
      <c r="H4" s="939"/>
      <c r="I4" s="939"/>
      <c r="J4" s="939"/>
      <c r="K4" s="939"/>
      <c r="L4" s="939"/>
      <c r="M4" s="82"/>
      <c r="N4" s="82"/>
      <c r="O4" s="329" t="s">
        <v>602</v>
      </c>
    </row>
    <row r="5" spans="2:23" ht="15" customHeight="1" x14ac:dyDescent="0.15">
      <c r="B5" s="958"/>
      <c r="C5" s="958"/>
      <c r="D5" s="958"/>
      <c r="E5" s="958"/>
      <c r="F5" s="958"/>
      <c r="G5" s="958"/>
      <c r="H5" s="958"/>
      <c r="I5" s="958"/>
      <c r="J5" s="958"/>
      <c r="K5" s="958"/>
      <c r="L5" s="958"/>
      <c r="M5" s="82"/>
      <c r="N5" s="82"/>
      <c r="O5" s="329" t="s">
        <v>603</v>
      </c>
    </row>
    <row r="6" spans="2:23" ht="57" customHeight="1" x14ac:dyDescent="0.15">
      <c r="B6" s="952" t="s">
        <v>269</v>
      </c>
      <c r="C6" s="953"/>
      <c r="D6" s="953"/>
      <c r="E6" s="953"/>
      <c r="F6" s="563"/>
      <c r="G6" s="943" t="s">
        <v>722</v>
      </c>
      <c r="H6" s="944"/>
      <c r="I6" s="944"/>
      <c r="J6" s="959" t="s">
        <v>723</v>
      </c>
      <c r="K6" s="961" t="s">
        <v>724</v>
      </c>
      <c r="L6" s="945" t="s">
        <v>725</v>
      </c>
      <c r="M6" s="84"/>
      <c r="N6" s="84"/>
      <c r="O6" s="330" t="s">
        <v>648</v>
      </c>
      <c r="P6" s="35"/>
      <c r="Q6" s="35"/>
      <c r="R6" s="35"/>
      <c r="S6" s="35"/>
      <c r="T6" s="35"/>
      <c r="U6" s="35"/>
      <c r="V6" s="35"/>
      <c r="W6" s="35"/>
    </row>
    <row r="7" spans="2:23" x14ac:dyDescent="0.15">
      <c r="B7" s="954"/>
      <c r="C7" s="955"/>
      <c r="D7" s="955"/>
      <c r="E7" s="955"/>
      <c r="F7" s="564" t="s">
        <v>678</v>
      </c>
      <c r="G7" s="381" t="s">
        <v>257</v>
      </c>
      <c r="H7" s="382" t="s">
        <v>256</v>
      </c>
      <c r="I7" s="383" t="s">
        <v>258</v>
      </c>
      <c r="J7" s="960"/>
      <c r="K7" s="962"/>
      <c r="L7" s="946"/>
      <c r="M7" s="84"/>
      <c r="N7" s="84"/>
      <c r="O7" s="34" t="s">
        <v>649</v>
      </c>
      <c r="P7" s="35"/>
      <c r="Q7" s="35"/>
      <c r="R7" s="35" t="s">
        <v>270</v>
      </c>
      <c r="S7" s="36" t="s">
        <v>271</v>
      </c>
      <c r="T7" s="36" t="s">
        <v>272</v>
      </c>
      <c r="U7" s="36" t="s">
        <v>273</v>
      </c>
      <c r="V7" s="35" t="s">
        <v>573</v>
      </c>
      <c r="W7" s="35"/>
    </row>
    <row r="8" spans="2:23" ht="30" customHeight="1" x14ac:dyDescent="0.15">
      <c r="B8" s="940" t="s">
        <v>274</v>
      </c>
      <c r="C8" s="990" t="s">
        <v>679</v>
      </c>
      <c r="D8" s="991"/>
      <c r="E8" s="566" t="s">
        <v>680</v>
      </c>
      <c r="F8" s="384"/>
      <c r="G8" s="85" t="s">
        <v>275</v>
      </c>
      <c r="H8" s="86" t="s">
        <v>275</v>
      </c>
      <c r="I8" s="653" t="str">
        <f>IF(COUNT(I9:I24)=0,"",SUM(I9:I24))</f>
        <v/>
      </c>
      <c r="J8" s="642"/>
      <c r="K8" s="656" t="str">
        <f>IF(I8="","0",ROUNDDOWN(I8,0))</f>
        <v>0</v>
      </c>
      <c r="L8" s="643"/>
      <c r="M8" s="988"/>
      <c r="N8" s="989" t="str">
        <f>IF(OR(K8&gt;0,K42&gt;0)=TRUE,"","←業務・産業用燃料電池又は純水素型燃料電池の設置が本助成事業では必須条件です。")</f>
        <v/>
      </c>
      <c r="O8" s="34"/>
      <c r="P8" s="35"/>
      <c r="Q8" s="35"/>
      <c r="R8" s="35"/>
      <c r="S8" s="35"/>
      <c r="T8" s="35"/>
      <c r="U8" s="35"/>
      <c r="V8" s="35"/>
      <c r="W8" s="35"/>
    </row>
    <row r="9" spans="2:23" ht="13.5" customHeight="1" x14ac:dyDescent="0.15">
      <c r="B9" s="941"/>
      <c r="C9" s="924"/>
      <c r="D9" s="909" t="s">
        <v>666</v>
      </c>
      <c r="E9" s="910"/>
      <c r="F9" s="607" t="s">
        <v>604</v>
      </c>
      <c r="G9" s="605"/>
      <c r="H9" s="606"/>
      <c r="I9" s="651" t="str">
        <f t="shared" ref="I9:I41" si="0">IF(G9="","",G9*H9)</f>
        <v/>
      </c>
      <c r="J9" s="913"/>
      <c r="K9" s="914"/>
      <c r="L9" s="915"/>
      <c r="M9" s="988"/>
      <c r="N9" s="989"/>
      <c r="O9" s="37" t="s">
        <v>266</v>
      </c>
      <c r="P9" s="35"/>
      <c r="Q9" s="35" t="s">
        <v>276</v>
      </c>
      <c r="R9" s="35">
        <f>IF(OR(J$8="○",F$8&gt;5)=TRUE,1,0)</f>
        <v>0</v>
      </c>
      <c r="S9" s="319">
        <f>333*G9</f>
        <v>0</v>
      </c>
      <c r="T9" s="38" t="s">
        <v>277</v>
      </c>
      <c r="U9" s="265" t="str">
        <f>IF(AND(K$8&gt;0,F8&gt;5)=TRUE,IF(R9=0,ROUNDDOWN(MIN(S9*1000,K$8*2/3),0),IF(R9=1,IF(K$8*2/3-L$8&gt;0,ROUNDDOWN(MIN(S9*1000,K$8*2/3-L$8),0),0),"error")),"")</f>
        <v/>
      </c>
      <c r="V9" s="266" t="str">
        <f>IF(U9="","",ROUNDDOWN(U9,0))</f>
        <v/>
      </c>
    </row>
    <row r="10" spans="2:23" ht="13.5" customHeight="1" x14ac:dyDescent="0.15">
      <c r="B10" s="941"/>
      <c r="C10" s="924"/>
      <c r="D10" s="909"/>
      <c r="E10" s="910"/>
      <c r="F10" s="607"/>
      <c r="G10" s="605"/>
      <c r="H10" s="606"/>
      <c r="I10" s="651" t="str">
        <f t="shared" si="0"/>
        <v/>
      </c>
      <c r="J10" s="916"/>
      <c r="K10" s="917"/>
      <c r="L10" s="918"/>
      <c r="M10" s="988"/>
      <c r="N10" s="989"/>
      <c r="O10" s="37"/>
      <c r="P10" s="264"/>
      <c r="Q10" s="264" t="s">
        <v>276</v>
      </c>
      <c r="R10" s="264">
        <f>IF(OR(J$25="○",F$25&gt;5)=TRUE,1,0)</f>
        <v>0</v>
      </c>
      <c r="S10" s="319">
        <f>333*G26</f>
        <v>0</v>
      </c>
      <c r="T10" s="38" t="s">
        <v>696</v>
      </c>
      <c r="U10" s="265" t="str">
        <f>IF(AND(K$25&gt;0,F25&gt;5)=TRUE,IF(R10=0,ROUNDDOWN(MIN(S10*1000,K$25*2/3),0),IF(R10=1,IF(K$25*2/3-L$25&gt;0,ROUNDDOWN(MIN(S10*1000,K$25*2/3-L$25),0),0),"error")),"")</f>
        <v/>
      </c>
      <c r="V10" s="266" t="str">
        <f>IF(U10="","",ROUNDDOWN(U10,0))</f>
        <v/>
      </c>
      <c r="W10" s="264"/>
    </row>
    <row r="11" spans="2:23" ht="13.5" customHeight="1" x14ac:dyDescent="0.15">
      <c r="B11" s="941"/>
      <c r="C11" s="924"/>
      <c r="D11" s="909"/>
      <c r="E11" s="910"/>
      <c r="F11" s="607"/>
      <c r="G11" s="605"/>
      <c r="H11" s="606"/>
      <c r="I11" s="651" t="str">
        <f t="shared" si="0"/>
        <v/>
      </c>
      <c r="J11" s="916"/>
      <c r="K11" s="917"/>
      <c r="L11" s="918"/>
      <c r="M11" s="988"/>
      <c r="N11" s="989"/>
      <c r="O11" s="37" t="s">
        <v>266</v>
      </c>
      <c r="P11" s="35"/>
      <c r="Q11" s="35" t="s">
        <v>278</v>
      </c>
      <c r="R11" s="264">
        <f>IF(OR(J$8="○",AND(F$8&gt;1.5,F$8&lt;=5)=TRUE)=TRUE,1,0)</f>
        <v>0</v>
      </c>
      <c r="S11" s="319">
        <f>13*G43</f>
        <v>0</v>
      </c>
      <c r="T11" s="38" t="s">
        <v>279</v>
      </c>
      <c r="U11" s="265">
        <f>IF(AND(K$42&gt;0,F$42&lt;=5)=TRUE,IF(R11=0,ROUNDDOWN(MIN(S11*1000,K$42*2/3),0),IF(R11=1,IF(K$42*2/3-L$42&gt;0,ROUNDDOWN(MIN(S11*1000,K$42*2/3-L$42),0),0),"error")),"")</f>
        <v>0</v>
      </c>
      <c r="V11" s="266">
        <f t="shared" ref="V11" si="1">IF(U11="","",ROUNDDOWN(U11,0))</f>
        <v>0</v>
      </c>
      <c r="W11" s="35"/>
    </row>
    <row r="12" spans="2:23" ht="13.5" customHeight="1" x14ac:dyDescent="0.15">
      <c r="B12" s="941"/>
      <c r="C12" s="924"/>
      <c r="D12" s="909"/>
      <c r="E12" s="910"/>
      <c r="F12" s="607"/>
      <c r="G12" s="605"/>
      <c r="H12" s="606"/>
      <c r="I12" s="651" t="str">
        <f t="shared" si="0"/>
        <v/>
      </c>
      <c r="J12" s="916"/>
      <c r="K12" s="917"/>
      <c r="L12" s="918"/>
      <c r="M12" s="988"/>
      <c r="N12" s="989"/>
      <c r="Q12" s="35"/>
      <c r="R12" s="35"/>
      <c r="S12" s="319"/>
      <c r="T12" s="38"/>
      <c r="U12" s="265"/>
      <c r="V12" s="266"/>
      <c r="W12" s="35"/>
    </row>
    <row r="13" spans="2:23" ht="13.5" customHeight="1" x14ac:dyDescent="0.15">
      <c r="B13" s="941"/>
      <c r="C13" s="924"/>
      <c r="D13" s="909"/>
      <c r="E13" s="910"/>
      <c r="F13" s="607"/>
      <c r="G13" s="605"/>
      <c r="H13" s="606"/>
      <c r="I13" s="651" t="str">
        <f t="shared" si="0"/>
        <v/>
      </c>
      <c r="J13" s="916"/>
      <c r="K13" s="917"/>
      <c r="L13" s="918"/>
      <c r="M13" s="988"/>
      <c r="N13" s="989"/>
      <c r="O13" s="37"/>
      <c r="P13" s="35"/>
      <c r="Q13" s="35"/>
      <c r="R13" s="35"/>
      <c r="S13" s="35"/>
      <c r="T13" s="35"/>
      <c r="U13" s="266"/>
      <c r="V13" s="266"/>
      <c r="W13" s="35"/>
    </row>
    <row r="14" spans="2:23" ht="13.5" customHeight="1" x14ac:dyDescent="0.15">
      <c r="B14" s="941"/>
      <c r="C14" s="924"/>
      <c r="D14" s="603"/>
      <c r="E14" s="604"/>
      <c r="F14" s="607"/>
      <c r="G14" s="605"/>
      <c r="H14" s="606"/>
      <c r="I14" s="651" t="str">
        <f t="shared" si="0"/>
        <v/>
      </c>
      <c r="J14" s="916"/>
      <c r="K14" s="917"/>
      <c r="L14" s="918"/>
      <c r="M14" s="988"/>
      <c r="N14" s="989"/>
      <c r="O14" s="37"/>
      <c r="P14" s="35"/>
      <c r="Q14" s="35"/>
      <c r="R14" s="35"/>
      <c r="S14" s="35"/>
      <c r="T14" s="35"/>
      <c r="U14" s="312" t="str">
        <f>IF(SUM(U9:U11)&gt;0,SUM(U9:U12),"↑燃料電池の助成金の項目に必要事項を記入してください。")</f>
        <v>↑燃料電池の助成金の項目に必要事項を記入してください。</v>
      </c>
      <c r="V14" s="266" t="e">
        <f>IF(U14="","",ROUNDDOWN(U14,0))</f>
        <v>#VALUE!</v>
      </c>
      <c r="W14" s="267"/>
    </row>
    <row r="15" spans="2:23" ht="13.5" customHeight="1" x14ac:dyDescent="0.15">
      <c r="B15" s="941"/>
      <c r="C15" s="924"/>
      <c r="D15" s="603"/>
      <c r="E15" s="604"/>
      <c r="F15" s="607"/>
      <c r="G15" s="605"/>
      <c r="H15" s="606"/>
      <c r="I15" s="651" t="str">
        <f t="shared" si="0"/>
        <v/>
      </c>
      <c r="J15" s="916"/>
      <c r="K15" s="917"/>
      <c r="L15" s="918"/>
      <c r="M15" s="988"/>
      <c r="N15" s="989"/>
      <c r="O15" s="37"/>
      <c r="P15" s="35"/>
      <c r="Q15" s="35"/>
      <c r="R15" s="35"/>
      <c r="S15" s="35"/>
      <c r="T15" s="35"/>
      <c r="U15" s="35"/>
      <c r="V15" s="35"/>
      <c r="W15" s="35"/>
    </row>
    <row r="16" spans="2:23" ht="13.5" customHeight="1" x14ac:dyDescent="0.15">
      <c r="B16" s="941"/>
      <c r="C16" s="924"/>
      <c r="D16" s="603"/>
      <c r="E16" s="604"/>
      <c r="F16" s="607"/>
      <c r="G16" s="605"/>
      <c r="H16" s="606"/>
      <c r="I16" s="651" t="str">
        <f t="shared" si="0"/>
        <v/>
      </c>
      <c r="J16" s="916"/>
      <c r="K16" s="917"/>
      <c r="L16" s="918"/>
      <c r="M16" s="988"/>
      <c r="N16" s="989"/>
      <c r="O16" s="37"/>
      <c r="P16" s="35"/>
      <c r="W16" s="35"/>
    </row>
    <row r="17" spans="2:23" ht="13.5" customHeight="1" x14ac:dyDescent="0.15">
      <c r="B17" s="941"/>
      <c r="C17" s="924"/>
      <c r="D17" s="603"/>
      <c r="E17" s="604"/>
      <c r="F17" s="607"/>
      <c r="G17" s="605"/>
      <c r="H17" s="606"/>
      <c r="I17" s="651" t="str">
        <f t="shared" si="0"/>
        <v/>
      </c>
      <c r="J17" s="916"/>
      <c r="K17" s="917"/>
      <c r="L17" s="918"/>
      <c r="M17" s="988"/>
      <c r="N17" s="989"/>
      <c r="O17" s="37"/>
      <c r="P17" s="35"/>
      <c r="W17" s="35"/>
    </row>
    <row r="18" spans="2:23" ht="13.5" customHeight="1" x14ac:dyDescent="0.15">
      <c r="B18" s="941"/>
      <c r="C18" s="924"/>
      <c r="D18" s="603"/>
      <c r="E18" s="604"/>
      <c r="F18" s="607"/>
      <c r="G18" s="605"/>
      <c r="H18" s="606"/>
      <c r="I18" s="651" t="str">
        <f t="shared" si="0"/>
        <v/>
      </c>
      <c r="J18" s="916"/>
      <c r="K18" s="917"/>
      <c r="L18" s="918"/>
      <c r="M18" s="988"/>
      <c r="N18" s="989"/>
      <c r="O18" s="87"/>
    </row>
    <row r="19" spans="2:23" ht="13.5" customHeight="1" x14ac:dyDescent="0.15">
      <c r="B19" s="941"/>
      <c r="C19" s="924"/>
      <c r="D19" s="603"/>
      <c r="E19" s="604"/>
      <c r="F19" s="607"/>
      <c r="G19" s="605"/>
      <c r="H19" s="606"/>
      <c r="I19" s="651" t="str">
        <f t="shared" si="0"/>
        <v/>
      </c>
      <c r="J19" s="916"/>
      <c r="K19" s="917"/>
      <c r="L19" s="918"/>
      <c r="M19" s="988"/>
      <c r="N19" s="989"/>
      <c r="O19" s="87"/>
      <c r="Q19" s="258"/>
      <c r="R19" s="258"/>
      <c r="S19" s="258"/>
      <c r="T19" s="258"/>
      <c r="U19" s="258"/>
      <c r="V19" s="258"/>
    </row>
    <row r="20" spans="2:23" ht="13.5" customHeight="1" x14ac:dyDescent="0.15">
      <c r="B20" s="941"/>
      <c r="C20" s="924"/>
      <c r="D20" s="909"/>
      <c r="E20" s="910"/>
      <c r="F20" s="607"/>
      <c r="G20" s="605"/>
      <c r="H20" s="606"/>
      <c r="I20" s="651" t="str">
        <f t="shared" si="0"/>
        <v/>
      </c>
      <c r="J20" s="916"/>
      <c r="K20" s="917"/>
      <c r="L20" s="918"/>
      <c r="M20" s="988"/>
      <c r="N20" s="989"/>
      <c r="O20" s="87"/>
      <c r="Q20" s="258"/>
      <c r="R20" s="258"/>
      <c r="S20" s="258"/>
      <c r="T20" s="258"/>
      <c r="U20" s="258"/>
      <c r="V20" s="258"/>
    </row>
    <row r="21" spans="2:23" ht="13.5" customHeight="1" x14ac:dyDescent="0.15">
      <c r="B21" s="941"/>
      <c r="C21" s="924"/>
      <c r="D21" s="909"/>
      <c r="E21" s="910"/>
      <c r="F21" s="607"/>
      <c r="G21" s="605"/>
      <c r="H21" s="606"/>
      <c r="I21" s="651" t="str">
        <f t="shared" si="0"/>
        <v/>
      </c>
      <c r="J21" s="916"/>
      <c r="K21" s="917"/>
      <c r="L21" s="918"/>
      <c r="M21" s="988"/>
      <c r="N21" s="989"/>
      <c r="O21" s="87"/>
      <c r="P21" s="258"/>
      <c r="Q21" s="258"/>
      <c r="R21" s="258"/>
      <c r="S21" s="258"/>
      <c r="T21" s="258"/>
      <c r="U21" s="258"/>
      <c r="V21" s="258"/>
      <c r="W21" s="258"/>
    </row>
    <row r="22" spans="2:23" s="258" customFormat="1" ht="13.5" customHeight="1" x14ac:dyDescent="0.15">
      <c r="B22" s="941"/>
      <c r="C22" s="924"/>
      <c r="D22" s="603"/>
      <c r="E22" s="604"/>
      <c r="F22" s="607"/>
      <c r="G22" s="605"/>
      <c r="H22" s="606"/>
      <c r="I22" s="651" t="str">
        <f t="shared" si="0"/>
        <v/>
      </c>
      <c r="J22" s="916"/>
      <c r="K22" s="917"/>
      <c r="L22" s="918"/>
      <c r="M22" s="988"/>
      <c r="N22" s="989"/>
      <c r="O22" s="87"/>
    </row>
    <row r="23" spans="2:23" s="258" customFormat="1" ht="13.5" customHeight="1" x14ac:dyDescent="0.15">
      <c r="B23" s="941"/>
      <c r="C23" s="924"/>
      <c r="D23" s="603"/>
      <c r="E23" s="604"/>
      <c r="F23" s="607"/>
      <c r="G23" s="605"/>
      <c r="H23" s="606"/>
      <c r="I23" s="651" t="str">
        <f t="shared" si="0"/>
        <v/>
      </c>
      <c r="J23" s="916"/>
      <c r="K23" s="917"/>
      <c r="L23" s="918"/>
      <c r="M23" s="988"/>
      <c r="N23" s="989"/>
      <c r="O23" s="87"/>
    </row>
    <row r="24" spans="2:23" s="258" customFormat="1" ht="13.5" customHeight="1" x14ac:dyDescent="0.15">
      <c r="B24" s="941"/>
      <c r="C24" s="925"/>
      <c r="D24" s="603"/>
      <c r="E24" s="604"/>
      <c r="F24" s="607"/>
      <c r="G24" s="605"/>
      <c r="H24" s="606"/>
      <c r="I24" s="654" t="str">
        <f t="shared" si="0"/>
        <v/>
      </c>
      <c r="J24" s="919"/>
      <c r="K24" s="920"/>
      <c r="L24" s="921"/>
      <c r="M24" s="988"/>
      <c r="N24" s="989"/>
      <c r="O24" s="87"/>
    </row>
    <row r="25" spans="2:23" s="258" customFormat="1" ht="29.25" customHeight="1" x14ac:dyDescent="0.15">
      <c r="B25" s="941"/>
      <c r="C25" s="911" t="s">
        <v>679</v>
      </c>
      <c r="D25" s="912"/>
      <c r="E25" s="592" t="s">
        <v>680</v>
      </c>
      <c r="F25" s="385"/>
      <c r="G25" s="593" t="s">
        <v>275</v>
      </c>
      <c r="H25" s="594" t="s">
        <v>275</v>
      </c>
      <c r="I25" s="654" t="str">
        <f>IF(COUNT(I26:I41)=0,"",SUM(I26:I41))</f>
        <v/>
      </c>
      <c r="J25" s="644"/>
      <c r="K25" s="655" t="str">
        <f>IF(I25="","0",ROUNDDOWN(I25,0))</f>
        <v>0</v>
      </c>
      <c r="L25" s="645"/>
      <c r="M25" s="988"/>
      <c r="N25" s="989"/>
      <c r="O25" s="87"/>
    </row>
    <row r="26" spans="2:23" s="258" customFormat="1" ht="13.5" customHeight="1" x14ac:dyDescent="0.15">
      <c r="B26" s="941"/>
      <c r="C26" s="924"/>
      <c r="D26" s="909" t="s">
        <v>666</v>
      </c>
      <c r="E26" s="910"/>
      <c r="F26" s="607" t="s">
        <v>604</v>
      </c>
      <c r="G26" s="605"/>
      <c r="H26" s="606"/>
      <c r="I26" s="651" t="str">
        <f t="shared" ref="I26" si="2">IF(G26="","",G26*H26)</f>
        <v/>
      </c>
      <c r="J26" s="913"/>
      <c r="K26" s="914"/>
      <c r="L26" s="915"/>
      <c r="M26" s="988"/>
      <c r="N26" s="989"/>
      <c r="O26" s="87"/>
    </row>
    <row r="27" spans="2:23" s="258" customFormat="1" ht="13.5" customHeight="1" x14ac:dyDescent="0.15">
      <c r="B27" s="941"/>
      <c r="C27" s="924"/>
      <c r="D27" s="909"/>
      <c r="E27" s="910"/>
      <c r="F27" s="607"/>
      <c r="G27" s="605"/>
      <c r="H27" s="606"/>
      <c r="I27" s="651" t="str">
        <f t="shared" si="0"/>
        <v/>
      </c>
      <c r="J27" s="916"/>
      <c r="K27" s="917"/>
      <c r="L27" s="918"/>
      <c r="M27" s="988"/>
      <c r="N27" s="989"/>
      <c r="O27" s="87"/>
    </row>
    <row r="28" spans="2:23" s="258" customFormat="1" ht="13.5" customHeight="1" x14ac:dyDescent="0.15">
      <c r="B28" s="941"/>
      <c r="C28" s="924"/>
      <c r="D28" s="922"/>
      <c r="E28" s="923"/>
      <c r="F28" s="607"/>
      <c r="G28" s="605"/>
      <c r="H28" s="606"/>
      <c r="I28" s="651" t="str">
        <f t="shared" si="0"/>
        <v/>
      </c>
      <c r="J28" s="916"/>
      <c r="K28" s="917"/>
      <c r="L28" s="918"/>
      <c r="M28" s="988"/>
      <c r="N28" s="989"/>
      <c r="O28" s="87"/>
    </row>
    <row r="29" spans="2:23" s="258" customFormat="1" ht="13.5" customHeight="1" x14ac:dyDescent="0.15">
      <c r="B29" s="941"/>
      <c r="C29" s="924"/>
      <c r="D29" s="922"/>
      <c r="E29" s="923"/>
      <c r="F29" s="607"/>
      <c r="G29" s="605"/>
      <c r="H29" s="606"/>
      <c r="I29" s="651" t="str">
        <f t="shared" si="0"/>
        <v/>
      </c>
      <c r="J29" s="916"/>
      <c r="K29" s="917"/>
      <c r="L29" s="918"/>
      <c r="M29" s="988"/>
      <c r="N29" s="989"/>
      <c r="O29" s="87"/>
    </row>
    <row r="30" spans="2:23" s="258" customFormat="1" ht="13.5" customHeight="1" x14ac:dyDescent="0.15">
      <c r="B30" s="941"/>
      <c r="C30" s="924"/>
      <c r="D30" s="922"/>
      <c r="E30" s="923"/>
      <c r="F30" s="607"/>
      <c r="G30" s="605"/>
      <c r="H30" s="606"/>
      <c r="I30" s="651" t="str">
        <f t="shared" si="0"/>
        <v/>
      </c>
      <c r="J30" s="916"/>
      <c r="K30" s="917"/>
      <c r="L30" s="918"/>
      <c r="M30" s="988"/>
      <c r="N30" s="989"/>
      <c r="O30" s="87"/>
    </row>
    <row r="31" spans="2:23" s="258" customFormat="1" ht="13.5" customHeight="1" x14ac:dyDescent="0.15">
      <c r="B31" s="941"/>
      <c r="C31" s="924"/>
      <c r="D31" s="922"/>
      <c r="E31" s="923"/>
      <c r="F31" s="607"/>
      <c r="G31" s="605"/>
      <c r="H31" s="606"/>
      <c r="I31" s="651" t="str">
        <f t="shared" si="0"/>
        <v/>
      </c>
      <c r="J31" s="916"/>
      <c r="K31" s="917"/>
      <c r="L31" s="918"/>
      <c r="M31" s="988"/>
      <c r="N31" s="989"/>
      <c r="O31" s="87"/>
    </row>
    <row r="32" spans="2:23" s="258" customFormat="1" ht="13.5" customHeight="1" x14ac:dyDescent="0.15">
      <c r="B32" s="941"/>
      <c r="C32" s="924"/>
      <c r="D32" s="922"/>
      <c r="E32" s="923"/>
      <c r="F32" s="607"/>
      <c r="G32" s="605"/>
      <c r="H32" s="606"/>
      <c r="I32" s="651" t="str">
        <f t="shared" si="0"/>
        <v/>
      </c>
      <c r="J32" s="916"/>
      <c r="K32" s="917"/>
      <c r="L32" s="918"/>
      <c r="M32" s="988"/>
      <c r="N32" s="989"/>
      <c r="O32" s="87"/>
      <c r="Q32" s="45"/>
      <c r="R32" s="45"/>
      <c r="S32" s="45"/>
      <c r="T32" s="45"/>
      <c r="U32" s="45"/>
      <c r="V32" s="45"/>
    </row>
    <row r="33" spans="2:23" s="258" customFormat="1" ht="13.5" customHeight="1" x14ac:dyDescent="0.15">
      <c r="B33" s="941"/>
      <c r="C33" s="924"/>
      <c r="D33" s="922"/>
      <c r="E33" s="923"/>
      <c r="F33" s="607"/>
      <c r="G33" s="605"/>
      <c r="H33" s="606"/>
      <c r="I33" s="651" t="str">
        <f t="shared" si="0"/>
        <v/>
      </c>
      <c r="J33" s="916"/>
      <c r="K33" s="917"/>
      <c r="L33" s="918"/>
      <c r="M33" s="988"/>
      <c r="N33" s="989"/>
      <c r="O33" s="87"/>
      <c r="Q33" s="45"/>
      <c r="R33" s="45"/>
      <c r="S33" s="45"/>
      <c r="T33" s="45"/>
      <c r="U33" s="45"/>
      <c r="V33" s="45"/>
    </row>
    <row r="34" spans="2:23" s="258" customFormat="1" ht="13.5" customHeight="1" x14ac:dyDescent="0.15">
      <c r="B34" s="941"/>
      <c r="C34" s="924"/>
      <c r="D34" s="922"/>
      <c r="E34" s="923"/>
      <c r="F34" s="607"/>
      <c r="G34" s="605"/>
      <c r="H34" s="606"/>
      <c r="I34" s="651" t="str">
        <f t="shared" si="0"/>
        <v/>
      </c>
      <c r="J34" s="916"/>
      <c r="K34" s="917"/>
      <c r="L34" s="918"/>
      <c r="M34" s="988"/>
      <c r="N34" s="989"/>
      <c r="O34" s="87"/>
      <c r="P34" s="45"/>
      <c r="Q34" s="45"/>
      <c r="R34" s="45"/>
      <c r="S34" s="45"/>
      <c r="T34" s="45"/>
      <c r="U34" s="45"/>
      <c r="V34" s="45"/>
      <c r="W34" s="45"/>
    </row>
    <row r="35" spans="2:23" ht="13.5" customHeight="1" x14ac:dyDescent="0.15">
      <c r="B35" s="941"/>
      <c r="C35" s="924"/>
      <c r="D35" s="922"/>
      <c r="E35" s="923"/>
      <c r="F35" s="607"/>
      <c r="G35" s="605"/>
      <c r="H35" s="606"/>
      <c r="I35" s="651" t="str">
        <f t="shared" si="0"/>
        <v/>
      </c>
      <c r="J35" s="916"/>
      <c r="K35" s="917"/>
      <c r="L35" s="918"/>
      <c r="M35" s="988"/>
      <c r="N35" s="989"/>
      <c r="O35" s="83"/>
    </row>
    <row r="36" spans="2:23" ht="13.5" customHeight="1" x14ac:dyDescent="0.15">
      <c r="B36" s="941"/>
      <c r="C36" s="924"/>
      <c r="D36" s="922"/>
      <c r="E36" s="923"/>
      <c r="F36" s="607"/>
      <c r="G36" s="605"/>
      <c r="H36" s="606"/>
      <c r="I36" s="651" t="str">
        <f t="shared" si="0"/>
        <v/>
      </c>
      <c r="J36" s="916"/>
      <c r="K36" s="917"/>
      <c r="L36" s="918"/>
      <c r="M36" s="988"/>
      <c r="N36" s="989"/>
      <c r="Q36" s="258"/>
      <c r="R36" s="258"/>
      <c r="S36" s="258"/>
      <c r="T36" s="258"/>
      <c r="U36" s="258"/>
      <c r="V36" s="258"/>
    </row>
    <row r="37" spans="2:23" ht="13.5" customHeight="1" x14ac:dyDescent="0.15">
      <c r="B37" s="941"/>
      <c r="C37" s="924"/>
      <c r="D37" s="922"/>
      <c r="E37" s="923"/>
      <c r="F37" s="607"/>
      <c r="G37" s="605"/>
      <c r="H37" s="606"/>
      <c r="I37" s="651" t="str">
        <f t="shared" si="0"/>
        <v/>
      </c>
      <c r="J37" s="916"/>
      <c r="K37" s="917"/>
      <c r="L37" s="918"/>
      <c r="M37" s="988"/>
      <c r="N37" s="989"/>
    </row>
    <row r="38" spans="2:23" ht="13.5" customHeight="1" x14ac:dyDescent="0.15">
      <c r="B38" s="941"/>
      <c r="C38" s="924"/>
      <c r="D38" s="909"/>
      <c r="E38" s="910"/>
      <c r="F38" s="607"/>
      <c r="G38" s="605"/>
      <c r="H38" s="606"/>
      <c r="I38" s="651" t="str">
        <f t="shared" si="0"/>
        <v/>
      </c>
      <c r="J38" s="916"/>
      <c r="K38" s="917"/>
      <c r="L38" s="918"/>
      <c r="M38" s="988"/>
      <c r="N38" s="989"/>
      <c r="O38" s="258"/>
      <c r="P38" s="258"/>
      <c r="W38" s="258"/>
    </row>
    <row r="39" spans="2:23" s="258" customFormat="1" ht="13.5" customHeight="1" x14ac:dyDescent="0.15">
      <c r="B39" s="941"/>
      <c r="C39" s="924"/>
      <c r="D39" s="909"/>
      <c r="E39" s="910"/>
      <c r="F39" s="607"/>
      <c r="G39" s="605"/>
      <c r="H39" s="606"/>
      <c r="I39" s="651" t="str">
        <f t="shared" si="0"/>
        <v/>
      </c>
      <c r="J39" s="916"/>
      <c r="K39" s="917"/>
      <c r="L39" s="918"/>
      <c r="M39" s="988"/>
      <c r="N39" s="989"/>
      <c r="O39" s="45"/>
      <c r="P39" s="45"/>
      <c r="Q39" s="45"/>
      <c r="R39" s="45"/>
      <c r="S39" s="45"/>
      <c r="T39" s="45"/>
      <c r="U39" s="45"/>
      <c r="V39" s="45"/>
      <c r="W39" s="45"/>
    </row>
    <row r="40" spans="2:23" ht="13.5" customHeight="1" x14ac:dyDescent="0.15">
      <c r="B40" s="941"/>
      <c r="C40" s="924"/>
      <c r="D40" s="909"/>
      <c r="E40" s="910"/>
      <c r="F40" s="607"/>
      <c r="G40" s="605"/>
      <c r="H40" s="606"/>
      <c r="I40" s="651" t="str">
        <f t="shared" si="0"/>
        <v/>
      </c>
      <c r="J40" s="916"/>
      <c r="K40" s="917"/>
      <c r="L40" s="918"/>
      <c r="M40" s="988"/>
      <c r="N40" s="989"/>
    </row>
    <row r="41" spans="2:23" ht="13.5" customHeight="1" x14ac:dyDescent="0.15">
      <c r="B41" s="941"/>
      <c r="C41" s="925"/>
      <c r="D41" s="909"/>
      <c r="E41" s="910"/>
      <c r="F41" s="607"/>
      <c r="G41" s="605"/>
      <c r="H41" s="606"/>
      <c r="I41" s="651" t="str">
        <f t="shared" si="0"/>
        <v/>
      </c>
      <c r="J41" s="919"/>
      <c r="K41" s="920"/>
      <c r="L41" s="921"/>
      <c r="M41" s="988"/>
      <c r="N41" s="989"/>
    </row>
    <row r="42" spans="2:23" ht="33" customHeight="1" x14ac:dyDescent="0.15">
      <c r="B42" s="941"/>
      <c r="C42" s="911" t="s">
        <v>729</v>
      </c>
      <c r="D42" s="912"/>
      <c r="E42" s="565" t="s">
        <v>680</v>
      </c>
      <c r="F42" s="385"/>
      <c r="G42" s="88" t="s">
        <v>275</v>
      </c>
      <c r="H42" s="89" t="s">
        <v>275</v>
      </c>
      <c r="I42" s="651" t="str">
        <f>IF(COUNT(I43:I58,I67:I77)=0,"",SUM(I43:I58,I67:I77))</f>
        <v/>
      </c>
      <c r="J42" s="644"/>
      <c r="K42" s="655" t="str">
        <f>IF(I42="","0",ROUNDDOWN(I42,0))</f>
        <v>0</v>
      </c>
      <c r="L42" s="645"/>
      <c r="M42" s="988"/>
      <c r="N42" s="39"/>
    </row>
    <row r="43" spans="2:23" x14ac:dyDescent="0.15">
      <c r="B43" s="941"/>
      <c r="C43" s="947"/>
      <c r="D43" s="909" t="s">
        <v>666</v>
      </c>
      <c r="E43" s="910"/>
      <c r="F43" s="607" t="s">
        <v>604</v>
      </c>
      <c r="G43" s="605"/>
      <c r="H43" s="606"/>
      <c r="I43" s="651" t="str">
        <f t="shared" ref="I43:I58" si="3">IF(G43="","",G43*H43)</f>
        <v/>
      </c>
      <c r="J43" s="913"/>
      <c r="K43" s="914"/>
      <c r="L43" s="915"/>
    </row>
    <row r="44" spans="2:23" x14ac:dyDescent="0.15">
      <c r="B44" s="941"/>
      <c r="C44" s="947"/>
      <c r="D44" s="909"/>
      <c r="E44" s="910"/>
      <c r="F44" s="607"/>
      <c r="G44" s="605"/>
      <c r="H44" s="606"/>
      <c r="I44" s="651" t="str">
        <f t="shared" si="3"/>
        <v/>
      </c>
      <c r="J44" s="916"/>
      <c r="K44" s="917"/>
      <c r="L44" s="918"/>
    </row>
    <row r="45" spans="2:23" x14ac:dyDescent="0.15">
      <c r="B45" s="941"/>
      <c r="C45" s="947"/>
      <c r="D45" s="909"/>
      <c r="E45" s="910"/>
      <c r="F45" s="607"/>
      <c r="G45" s="605"/>
      <c r="H45" s="606"/>
      <c r="I45" s="651" t="str">
        <f t="shared" si="3"/>
        <v/>
      </c>
      <c r="J45" s="916"/>
      <c r="K45" s="917"/>
      <c r="L45" s="918"/>
    </row>
    <row r="46" spans="2:23" x14ac:dyDescent="0.15">
      <c r="B46" s="941"/>
      <c r="C46" s="947"/>
      <c r="D46" s="909"/>
      <c r="E46" s="910"/>
      <c r="F46" s="607"/>
      <c r="G46" s="605"/>
      <c r="H46" s="606"/>
      <c r="I46" s="651" t="str">
        <f t="shared" si="3"/>
        <v/>
      </c>
      <c r="J46" s="916"/>
      <c r="K46" s="917"/>
      <c r="L46" s="918"/>
      <c r="Q46" s="258"/>
      <c r="R46" s="258"/>
      <c r="S46" s="258"/>
      <c r="T46" s="258"/>
      <c r="U46" s="258"/>
      <c r="V46" s="258"/>
    </row>
    <row r="47" spans="2:23" x14ac:dyDescent="0.15">
      <c r="B47" s="941"/>
      <c r="C47" s="947"/>
      <c r="D47" s="909"/>
      <c r="E47" s="910"/>
      <c r="F47" s="607"/>
      <c r="G47" s="605"/>
      <c r="H47" s="606"/>
      <c r="I47" s="651" t="str">
        <f t="shared" si="3"/>
        <v/>
      </c>
      <c r="J47" s="916"/>
      <c r="K47" s="917"/>
      <c r="L47" s="918"/>
      <c r="Q47" s="258"/>
      <c r="R47" s="258"/>
      <c r="S47" s="258"/>
      <c r="T47" s="258"/>
      <c r="U47" s="258"/>
      <c r="V47" s="258"/>
    </row>
    <row r="48" spans="2:23" x14ac:dyDescent="0.15">
      <c r="B48" s="941"/>
      <c r="C48" s="947"/>
      <c r="D48" s="909"/>
      <c r="E48" s="910"/>
      <c r="F48" s="607"/>
      <c r="G48" s="605"/>
      <c r="H48" s="606"/>
      <c r="I48" s="651" t="str">
        <f t="shared" si="3"/>
        <v/>
      </c>
      <c r="J48" s="916"/>
      <c r="K48" s="917"/>
      <c r="L48" s="918"/>
      <c r="O48" s="258"/>
      <c r="P48" s="258"/>
      <c r="W48" s="258"/>
    </row>
    <row r="49" spans="2:23" s="258" customFormat="1" x14ac:dyDescent="0.15">
      <c r="B49" s="941"/>
      <c r="C49" s="947"/>
      <c r="D49" s="909"/>
      <c r="E49" s="910"/>
      <c r="F49" s="607"/>
      <c r="G49" s="605"/>
      <c r="H49" s="606"/>
      <c r="I49" s="651" t="str">
        <f t="shared" si="3"/>
        <v/>
      </c>
      <c r="J49" s="916"/>
      <c r="K49" s="917"/>
      <c r="L49" s="918"/>
      <c r="Q49" s="45"/>
      <c r="R49" s="45"/>
      <c r="S49" s="45"/>
      <c r="T49" s="45"/>
      <c r="U49" s="45"/>
      <c r="V49" s="45"/>
    </row>
    <row r="50" spans="2:23" s="258" customFormat="1" x14ac:dyDescent="0.15">
      <c r="B50" s="941"/>
      <c r="C50" s="947"/>
      <c r="D50" s="909"/>
      <c r="E50" s="910"/>
      <c r="F50" s="607"/>
      <c r="G50" s="605"/>
      <c r="H50" s="606"/>
      <c r="I50" s="651" t="str">
        <f t="shared" si="3"/>
        <v/>
      </c>
      <c r="J50" s="916"/>
      <c r="K50" s="917"/>
      <c r="L50" s="918"/>
      <c r="O50" s="45"/>
      <c r="P50" s="45"/>
      <c r="Q50" s="45"/>
      <c r="R50" s="45"/>
      <c r="S50" s="45"/>
      <c r="T50" s="45"/>
      <c r="U50" s="45"/>
      <c r="V50" s="45"/>
      <c r="W50" s="45"/>
    </row>
    <row r="51" spans="2:23" x14ac:dyDescent="0.15">
      <c r="B51" s="941"/>
      <c r="C51" s="947"/>
      <c r="D51" s="603"/>
      <c r="E51" s="604"/>
      <c r="F51" s="607"/>
      <c r="G51" s="605"/>
      <c r="H51" s="606"/>
      <c r="I51" s="651" t="str">
        <f t="shared" si="3"/>
        <v/>
      </c>
      <c r="J51" s="916"/>
      <c r="K51" s="917"/>
      <c r="L51" s="918"/>
    </row>
    <row r="52" spans="2:23" x14ac:dyDescent="0.15">
      <c r="B52" s="941"/>
      <c r="C52" s="947"/>
      <c r="D52" s="603"/>
      <c r="E52" s="604"/>
      <c r="F52" s="607"/>
      <c r="G52" s="605"/>
      <c r="H52" s="606"/>
      <c r="I52" s="651" t="str">
        <f t="shared" si="3"/>
        <v/>
      </c>
      <c r="J52" s="916"/>
      <c r="K52" s="917"/>
      <c r="L52" s="918"/>
    </row>
    <row r="53" spans="2:23" x14ac:dyDescent="0.15">
      <c r="B53" s="941"/>
      <c r="C53" s="947"/>
      <c r="D53" s="603"/>
      <c r="E53" s="604"/>
      <c r="F53" s="607"/>
      <c r="G53" s="605"/>
      <c r="H53" s="606"/>
      <c r="I53" s="651" t="str">
        <f t="shared" si="3"/>
        <v/>
      </c>
      <c r="J53" s="916"/>
      <c r="K53" s="917"/>
      <c r="L53" s="918"/>
    </row>
    <row r="54" spans="2:23" x14ac:dyDescent="0.15">
      <c r="B54" s="941"/>
      <c r="C54" s="947"/>
      <c r="D54" s="603"/>
      <c r="E54" s="604"/>
      <c r="F54" s="607"/>
      <c r="G54" s="605"/>
      <c r="H54" s="606"/>
      <c r="I54" s="651" t="str">
        <f t="shared" si="3"/>
        <v/>
      </c>
      <c r="J54" s="916"/>
      <c r="K54" s="917"/>
      <c r="L54" s="918"/>
    </row>
    <row r="55" spans="2:23" x14ac:dyDescent="0.15">
      <c r="B55" s="941"/>
      <c r="C55" s="947"/>
      <c r="D55" s="909"/>
      <c r="E55" s="910"/>
      <c r="F55" s="607"/>
      <c r="G55" s="605"/>
      <c r="H55" s="606"/>
      <c r="I55" s="651" t="str">
        <f t="shared" si="3"/>
        <v/>
      </c>
      <c r="J55" s="916"/>
      <c r="K55" s="917"/>
      <c r="L55" s="918"/>
    </row>
    <row r="56" spans="2:23" x14ac:dyDescent="0.15">
      <c r="B56" s="941"/>
      <c r="C56" s="947"/>
      <c r="D56" s="909"/>
      <c r="E56" s="910"/>
      <c r="F56" s="607"/>
      <c r="G56" s="605"/>
      <c r="H56" s="606"/>
      <c r="I56" s="651" t="str">
        <f t="shared" si="3"/>
        <v/>
      </c>
      <c r="J56" s="916"/>
      <c r="K56" s="917"/>
      <c r="L56" s="918"/>
    </row>
    <row r="57" spans="2:23" x14ac:dyDescent="0.15">
      <c r="B57" s="941"/>
      <c r="C57" s="947"/>
      <c r="D57" s="909"/>
      <c r="E57" s="910"/>
      <c r="F57" s="607"/>
      <c r="G57" s="605"/>
      <c r="H57" s="606"/>
      <c r="I57" s="651" t="str">
        <f t="shared" si="3"/>
        <v/>
      </c>
      <c r="J57" s="916"/>
      <c r="K57" s="917"/>
      <c r="L57" s="918"/>
    </row>
    <row r="58" spans="2:23" x14ac:dyDescent="0.15">
      <c r="B58" s="942"/>
      <c r="C58" s="948"/>
      <c r="D58" s="907"/>
      <c r="E58" s="908"/>
      <c r="F58" s="608"/>
      <c r="G58" s="609"/>
      <c r="H58" s="610"/>
      <c r="I58" s="652" t="str">
        <f t="shared" si="3"/>
        <v/>
      </c>
      <c r="J58" s="949"/>
      <c r="K58" s="950"/>
      <c r="L58" s="951"/>
    </row>
    <row r="59" spans="2:23" x14ac:dyDescent="0.15">
      <c r="B59" s="83"/>
      <c r="C59" s="83"/>
      <c r="D59" s="106"/>
      <c r="E59" s="106"/>
      <c r="F59" s="106"/>
      <c r="G59" s="83"/>
      <c r="H59" s="83"/>
      <c r="I59" s="83"/>
      <c r="J59" s="83"/>
      <c r="K59" s="83"/>
      <c r="L59" s="386" t="s">
        <v>656</v>
      </c>
      <c r="Q59" s="258"/>
      <c r="R59" s="258"/>
      <c r="S59" s="258"/>
      <c r="T59" s="258"/>
      <c r="U59" s="258"/>
      <c r="V59" s="258"/>
    </row>
    <row r="60" spans="2:23" s="258" customFormat="1" ht="8.25" customHeight="1" x14ac:dyDescent="0.15">
      <c r="B60" s="83"/>
      <c r="C60" s="83"/>
      <c r="D60" s="106"/>
      <c r="E60" s="106"/>
      <c r="F60" s="106"/>
      <c r="G60" s="83"/>
      <c r="H60" s="83"/>
      <c r="I60" s="83"/>
      <c r="J60" s="83"/>
      <c r="K60" s="83"/>
      <c r="L60" s="386"/>
    </row>
    <row r="61" spans="2:23" s="258" customFormat="1" x14ac:dyDescent="0.15">
      <c r="B61" s="83" t="str">
        <f>B2</f>
        <v>第1号様式：別紙</v>
      </c>
      <c r="C61" s="83"/>
      <c r="D61" s="83"/>
      <c r="E61" s="83"/>
      <c r="F61" s="83"/>
      <c r="G61" s="83"/>
      <c r="H61" s="83"/>
      <c r="I61" s="83"/>
      <c r="J61" s="83"/>
      <c r="K61" s="83"/>
      <c r="L61" s="83"/>
      <c r="O61" s="45"/>
      <c r="P61" s="45"/>
      <c r="Q61" s="45"/>
      <c r="R61" s="45"/>
      <c r="S61" s="45"/>
      <c r="T61" s="45"/>
      <c r="U61" s="45"/>
      <c r="V61" s="45"/>
    </row>
    <row r="62" spans="2:23" x14ac:dyDescent="0.15">
      <c r="B62" s="928" t="s">
        <v>569</v>
      </c>
      <c r="C62" s="928"/>
      <c r="D62" s="928"/>
      <c r="E62" s="938" t="str">
        <f>IF(E3="","",E3)</f>
        <v/>
      </c>
      <c r="F62" s="938"/>
      <c r="G62" s="938"/>
      <c r="H62" s="938"/>
      <c r="I62" s="938"/>
      <c r="J62" s="938"/>
      <c r="K62" s="938"/>
      <c r="L62" s="83"/>
      <c r="M62" s="82"/>
      <c r="O62" s="258"/>
      <c r="P62" s="258"/>
    </row>
    <row r="63" spans="2:23" ht="18.75" x14ac:dyDescent="0.15">
      <c r="B63" s="939" t="s">
        <v>367</v>
      </c>
      <c r="C63" s="939"/>
      <c r="D63" s="939"/>
      <c r="E63" s="939"/>
      <c r="F63" s="939"/>
      <c r="G63" s="939"/>
      <c r="H63" s="939"/>
      <c r="I63" s="939"/>
      <c r="J63" s="939"/>
      <c r="K63" s="939"/>
      <c r="L63" s="939"/>
    </row>
    <row r="64" spans="2:23" ht="9.75" customHeight="1" x14ac:dyDescent="0.15">
      <c r="B64" s="379"/>
      <c r="C64" s="387"/>
      <c r="D64" s="387"/>
      <c r="E64" s="387"/>
      <c r="F64" s="387"/>
      <c r="G64" s="387"/>
      <c r="H64" s="387"/>
      <c r="I64" s="387"/>
      <c r="J64" s="387"/>
      <c r="K64" s="387"/>
      <c r="L64" s="387"/>
    </row>
    <row r="65" spans="2:23" ht="60" customHeight="1" x14ac:dyDescent="0.15">
      <c r="B65" s="952" t="s">
        <v>269</v>
      </c>
      <c r="C65" s="953"/>
      <c r="D65" s="953"/>
      <c r="E65" s="953"/>
      <c r="F65" s="569"/>
      <c r="G65" s="943" t="s">
        <v>722</v>
      </c>
      <c r="H65" s="944"/>
      <c r="I65" s="944"/>
      <c r="J65" s="945" t="s">
        <v>723</v>
      </c>
      <c r="K65" s="961" t="s">
        <v>724</v>
      </c>
      <c r="L65" s="945" t="s">
        <v>725</v>
      </c>
    </row>
    <row r="66" spans="2:23" x14ac:dyDescent="0.15">
      <c r="B66" s="954"/>
      <c r="C66" s="955"/>
      <c r="D66" s="955"/>
      <c r="E66" s="955"/>
      <c r="F66" s="564" t="s">
        <v>678</v>
      </c>
      <c r="G66" s="381" t="s">
        <v>257</v>
      </c>
      <c r="H66" s="382" t="s">
        <v>256</v>
      </c>
      <c r="I66" s="383" t="s">
        <v>258</v>
      </c>
      <c r="J66" s="946"/>
      <c r="K66" s="962"/>
      <c r="L66" s="946"/>
    </row>
    <row r="67" spans="2:23" x14ac:dyDescent="0.15">
      <c r="B67" s="941"/>
      <c r="C67" s="924"/>
      <c r="D67" s="909"/>
      <c r="E67" s="910"/>
      <c r="F67" s="607"/>
      <c r="G67" s="605"/>
      <c r="H67" s="606"/>
      <c r="I67" s="651" t="str">
        <f t="shared" ref="I67:I77" si="4">IF(G67="","",G67*H67)</f>
        <v/>
      </c>
      <c r="J67" s="979"/>
      <c r="K67" s="980"/>
      <c r="L67" s="981"/>
    </row>
    <row r="68" spans="2:23" x14ac:dyDescent="0.15">
      <c r="B68" s="941"/>
      <c r="C68" s="924"/>
      <c r="D68" s="909"/>
      <c r="E68" s="910"/>
      <c r="F68" s="607"/>
      <c r="G68" s="605"/>
      <c r="H68" s="606"/>
      <c r="I68" s="651" t="str">
        <f t="shared" si="4"/>
        <v/>
      </c>
      <c r="J68" s="982"/>
      <c r="K68" s="983"/>
      <c r="L68" s="984"/>
      <c r="Q68" s="258"/>
      <c r="R68" s="258"/>
      <c r="S68" s="258"/>
      <c r="T68" s="258"/>
      <c r="U68" s="258"/>
      <c r="V68" s="258"/>
    </row>
    <row r="69" spans="2:23" x14ac:dyDescent="0.15">
      <c r="B69" s="941"/>
      <c r="C69" s="924"/>
      <c r="D69" s="909"/>
      <c r="E69" s="910"/>
      <c r="F69" s="607"/>
      <c r="G69" s="605"/>
      <c r="H69" s="606"/>
      <c r="I69" s="651" t="str">
        <f t="shared" si="4"/>
        <v/>
      </c>
      <c r="J69" s="982"/>
      <c r="K69" s="983"/>
      <c r="L69" s="984"/>
      <c r="Q69" s="258"/>
      <c r="R69" s="258"/>
      <c r="S69" s="258"/>
      <c r="T69" s="258"/>
      <c r="U69" s="258"/>
      <c r="V69" s="258"/>
    </row>
    <row r="70" spans="2:23" x14ac:dyDescent="0.15">
      <c r="B70" s="941"/>
      <c r="C70" s="924"/>
      <c r="D70" s="909"/>
      <c r="E70" s="910"/>
      <c r="F70" s="607"/>
      <c r="G70" s="605"/>
      <c r="H70" s="606"/>
      <c r="I70" s="651" t="str">
        <f t="shared" si="4"/>
        <v/>
      </c>
      <c r="J70" s="982"/>
      <c r="K70" s="983"/>
      <c r="L70" s="984"/>
      <c r="O70" s="258"/>
      <c r="P70" s="258"/>
      <c r="Q70" s="258"/>
      <c r="R70" s="258"/>
      <c r="S70" s="258"/>
      <c r="T70" s="258"/>
      <c r="U70" s="258"/>
      <c r="V70" s="258"/>
      <c r="W70" s="258"/>
    </row>
    <row r="71" spans="2:23" s="258" customFormat="1" x14ac:dyDescent="0.15">
      <c r="B71" s="941"/>
      <c r="C71" s="924"/>
      <c r="D71" s="603"/>
      <c r="E71" s="604"/>
      <c r="F71" s="607"/>
      <c r="G71" s="605"/>
      <c r="H71" s="606"/>
      <c r="I71" s="651" t="str">
        <f t="shared" si="4"/>
        <v/>
      </c>
      <c r="J71" s="982"/>
      <c r="K71" s="983"/>
      <c r="L71" s="984"/>
    </row>
    <row r="72" spans="2:23" s="258" customFormat="1" x14ac:dyDescent="0.15">
      <c r="B72" s="941"/>
      <c r="C72" s="924"/>
      <c r="D72" s="603"/>
      <c r="E72" s="604"/>
      <c r="F72" s="607"/>
      <c r="G72" s="605"/>
      <c r="H72" s="606"/>
      <c r="I72" s="651" t="str">
        <f t="shared" si="4"/>
        <v/>
      </c>
      <c r="J72" s="982"/>
      <c r="K72" s="983"/>
      <c r="L72" s="984"/>
    </row>
    <row r="73" spans="2:23" s="258" customFormat="1" x14ac:dyDescent="0.15">
      <c r="B73" s="941"/>
      <c r="C73" s="924"/>
      <c r="D73" s="603"/>
      <c r="E73" s="604"/>
      <c r="F73" s="607"/>
      <c r="G73" s="605"/>
      <c r="H73" s="606"/>
      <c r="I73" s="651" t="str">
        <f t="shared" si="4"/>
        <v/>
      </c>
      <c r="J73" s="982"/>
      <c r="K73" s="983"/>
      <c r="L73" s="984"/>
    </row>
    <row r="74" spans="2:23" s="258" customFormat="1" x14ac:dyDescent="0.15">
      <c r="B74" s="941"/>
      <c r="C74" s="924"/>
      <c r="D74" s="603"/>
      <c r="E74" s="604"/>
      <c r="F74" s="607"/>
      <c r="G74" s="605"/>
      <c r="H74" s="606"/>
      <c r="I74" s="651" t="str">
        <f t="shared" si="4"/>
        <v/>
      </c>
      <c r="J74" s="982"/>
      <c r="K74" s="983"/>
      <c r="L74" s="984"/>
    </row>
    <row r="75" spans="2:23" s="258" customFormat="1" x14ac:dyDescent="0.15">
      <c r="B75" s="941"/>
      <c r="C75" s="924"/>
      <c r="D75" s="603"/>
      <c r="E75" s="604"/>
      <c r="F75" s="607"/>
      <c r="G75" s="605"/>
      <c r="H75" s="606"/>
      <c r="I75" s="651" t="str">
        <f t="shared" si="4"/>
        <v/>
      </c>
      <c r="J75" s="982"/>
      <c r="K75" s="983"/>
      <c r="L75" s="984"/>
    </row>
    <row r="76" spans="2:23" s="258" customFormat="1" x14ac:dyDescent="0.15">
      <c r="B76" s="941"/>
      <c r="C76" s="924"/>
      <c r="D76" s="603"/>
      <c r="E76" s="604"/>
      <c r="F76" s="607"/>
      <c r="G76" s="605"/>
      <c r="H76" s="606"/>
      <c r="I76" s="651" t="str">
        <f t="shared" si="4"/>
        <v/>
      </c>
      <c r="J76" s="982"/>
      <c r="K76" s="983"/>
      <c r="L76" s="984"/>
    </row>
    <row r="77" spans="2:23" s="258" customFormat="1" ht="14.25" thickBot="1" x14ac:dyDescent="0.2">
      <c r="B77" s="941"/>
      <c r="C77" s="924"/>
      <c r="D77" s="603"/>
      <c r="E77" s="604"/>
      <c r="F77" s="607"/>
      <c r="G77" s="605"/>
      <c r="H77" s="606"/>
      <c r="I77" s="651" t="str">
        <f t="shared" si="4"/>
        <v/>
      </c>
      <c r="J77" s="982"/>
      <c r="K77" s="983"/>
      <c r="L77" s="984"/>
      <c r="Q77" s="45"/>
      <c r="R77" s="45"/>
      <c r="S77" s="45"/>
      <c r="T77" s="45"/>
      <c r="U77" s="45"/>
      <c r="V77" s="45"/>
    </row>
    <row r="78" spans="2:23" ht="21.75" customHeight="1" thickTop="1" thickBot="1" x14ac:dyDescent="0.2">
      <c r="B78" s="941"/>
      <c r="C78" s="972" t="s">
        <v>720</v>
      </c>
      <c r="D78" s="973"/>
      <c r="E78" s="956"/>
      <c r="F78" s="957"/>
      <c r="G78" s="388"/>
      <c r="H78" s="389"/>
      <c r="I78" s="647" t="str">
        <f>IF(COUNT(I8,I25,I42)=0,"",SUM(I8,I25,I42))</f>
        <v/>
      </c>
      <c r="J78" s="390"/>
      <c r="K78" s="646" t="str">
        <f>IF(COUNT(K8,K25,K42)=0,"",SUM(K8,K25,K42))</f>
        <v/>
      </c>
      <c r="L78" s="599">
        <f>IF(COUNT(L8,L25,L42)=0,0,SUM(L42,L25,L8))</f>
        <v>0</v>
      </c>
      <c r="O78" s="258"/>
      <c r="P78" s="258"/>
    </row>
    <row r="79" spans="2:23" ht="16.5" customHeight="1" thickTop="1" x14ac:dyDescent="0.15">
      <c r="B79" s="941"/>
      <c r="C79" s="963" t="s">
        <v>721</v>
      </c>
      <c r="D79" s="964"/>
      <c r="E79" s="964"/>
      <c r="F79" s="965"/>
      <c r="G79" s="391"/>
      <c r="H79" s="392"/>
      <c r="I79" s="393"/>
      <c r="J79" s="394"/>
      <c r="K79" s="648" t="str">
        <f>IF(SUM(V9:V12)=0,"",SUM(V9:V12))</f>
        <v/>
      </c>
      <c r="L79" s="395" t="s">
        <v>44</v>
      </c>
    </row>
    <row r="80" spans="2:23" ht="27" customHeight="1" x14ac:dyDescent="0.15">
      <c r="B80" s="941"/>
      <c r="C80" s="935" t="s">
        <v>284</v>
      </c>
      <c r="D80" s="977" t="s">
        <v>684</v>
      </c>
      <c r="E80" s="977"/>
      <c r="F80" s="978"/>
      <c r="G80" s="396"/>
      <c r="H80" s="397"/>
      <c r="I80" s="398"/>
      <c r="J80" s="399"/>
      <c r="K80" s="649" t="str">
        <f>IF(SUM(V9)=0,"",SUM(V9))</f>
        <v/>
      </c>
      <c r="L80" s="400" t="s">
        <v>605</v>
      </c>
    </row>
    <row r="81" spans="2:23" s="258" customFormat="1" ht="27" customHeight="1" x14ac:dyDescent="0.15">
      <c r="B81" s="941"/>
      <c r="C81" s="936"/>
      <c r="D81" s="977" t="s">
        <v>684</v>
      </c>
      <c r="E81" s="977"/>
      <c r="F81" s="978"/>
      <c r="G81" s="396"/>
      <c r="H81" s="397"/>
      <c r="I81" s="398"/>
      <c r="J81" s="597"/>
      <c r="K81" s="649" t="str">
        <f>IF(SUM(V10)=0,"",SUM(V10))</f>
        <v/>
      </c>
      <c r="L81" s="400" t="s">
        <v>605</v>
      </c>
    </row>
    <row r="82" spans="2:23" ht="27" customHeight="1" thickBot="1" x14ac:dyDescent="0.2">
      <c r="B82" s="941"/>
      <c r="C82" s="937"/>
      <c r="D82" s="977" t="s">
        <v>730</v>
      </c>
      <c r="E82" s="977"/>
      <c r="F82" s="978"/>
      <c r="G82" s="396"/>
      <c r="H82" s="397"/>
      <c r="I82" s="398"/>
      <c r="J82" s="401"/>
      <c r="K82" s="650" t="str">
        <f>IF(SUM(V11:V11)=0,"",SUM(V11:V11))</f>
        <v/>
      </c>
      <c r="L82" s="402" t="s">
        <v>605</v>
      </c>
    </row>
    <row r="83" spans="2:23" ht="14.25" thickTop="1" x14ac:dyDescent="0.15">
      <c r="B83" s="974" t="s">
        <v>280</v>
      </c>
      <c r="C83" s="932" t="s">
        <v>671</v>
      </c>
      <c r="D83" s="933"/>
      <c r="E83" s="933"/>
      <c r="F83" s="934"/>
      <c r="G83" s="261" t="s">
        <v>275</v>
      </c>
      <c r="H83" s="262" t="s">
        <v>275</v>
      </c>
      <c r="I83" s="657" t="str">
        <f>IF(COUNT(I84:I114)=0,"",SUM(I84:I114))</f>
        <v/>
      </c>
      <c r="J83" s="916"/>
      <c r="K83" s="917"/>
      <c r="L83" s="918"/>
      <c r="Q83" s="258"/>
      <c r="R83" s="258"/>
      <c r="S83" s="258"/>
      <c r="T83" s="258"/>
      <c r="U83" s="258"/>
      <c r="V83" s="258"/>
    </row>
    <row r="84" spans="2:23" x14ac:dyDescent="0.15">
      <c r="B84" s="941"/>
      <c r="C84" s="975"/>
      <c r="D84" s="909"/>
      <c r="E84" s="910"/>
      <c r="F84" s="607"/>
      <c r="G84" s="611"/>
      <c r="H84" s="612"/>
      <c r="I84" s="654" t="str">
        <f t="shared" ref="I84:I114" si="5">IF(G84="","",G84*H84)</f>
        <v/>
      </c>
      <c r="J84" s="916"/>
      <c r="K84" s="917"/>
      <c r="L84" s="918"/>
      <c r="Q84" s="258"/>
      <c r="R84" s="258"/>
      <c r="S84" s="258"/>
      <c r="T84" s="258"/>
      <c r="U84" s="258"/>
      <c r="V84" s="258"/>
    </row>
    <row r="85" spans="2:23" x14ac:dyDescent="0.15">
      <c r="B85" s="941"/>
      <c r="C85" s="975"/>
      <c r="D85" s="909"/>
      <c r="E85" s="910"/>
      <c r="F85" s="607"/>
      <c r="G85" s="605"/>
      <c r="H85" s="606"/>
      <c r="I85" s="654" t="str">
        <f t="shared" si="5"/>
        <v/>
      </c>
      <c r="J85" s="916"/>
      <c r="K85" s="917"/>
      <c r="L85" s="918"/>
      <c r="O85" s="258"/>
      <c r="P85" s="258"/>
      <c r="Q85" s="258"/>
      <c r="R85" s="258"/>
      <c r="S85" s="258"/>
      <c r="T85" s="258"/>
      <c r="U85" s="258"/>
      <c r="V85" s="258"/>
      <c r="W85" s="258"/>
    </row>
    <row r="86" spans="2:23" s="258" customFormat="1" x14ac:dyDescent="0.15">
      <c r="B86" s="941"/>
      <c r="C86" s="975"/>
      <c r="D86" s="922"/>
      <c r="E86" s="923"/>
      <c r="F86" s="607"/>
      <c r="G86" s="605"/>
      <c r="H86" s="606"/>
      <c r="I86" s="654" t="str">
        <f t="shared" si="5"/>
        <v/>
      </c>
      <c r="J86" s="916"/>
      <c r="K86" s="917"/>
      <c r="L86" s="918"/>
    </row>
    <row r="87" spans="2:23" s="258" customFormat="1" x14ac:dyDescent="0.15">
      <c r="B87" s="941"/>
      <c r="C87" s="975"/>
      <c r="D87" s="922"/>
      <c r="E87" s="923"/>
      <c r="F87" s="607"/>
      <c r="G87" s="605"/>
      <c r="H87" s="606"/>
      <c r="I87" s="654" t="str">
        <f t="shared" si="5"/>
        <v/>
      </c>
      <c r="J87" s="916"/>
      <c r="K87" s="917"/>
      <c r="L87" s="918"/>
    </row>
    <row r="88" spans="2:23" s="258" customFormat="1" x14ac:dyDescent="0.15">
      <c r="B88" s="941"/>
      <c r="C88" s="975"/>
      <c r="D88" s="922"/>
      <c r="E88" s="923"/>
      <c r="F88" s="607"/>
      <c r="G88" s="605"/>
      <c r="H88" s="606"/>
      <c r="I88" s="654" t="str">
        <f t="shared" si="5"/>
        <v/>
      </c>
      <c r="J88" s="916"/>
      <c r="K88" s="917"/>
      <c r="L88" s="918"/>
    </row>
    <row r="89" spans="2:23" s="258" customFormat="1" x14ac:dyDescent="0.15">
      <c r="B89" s="941"/>
      <c r="C89" s="975"/>
      <c r="D89" s="603"/>
      <c r="E89" s="604"/>
      <c r="F89" s="607"/>
      <c r="G89" s="605"/>
      <c r="H89" s="606"/>
      <c r="I89" s="654" t="str">
        <f t="shared" si="5"/>
        <v/>
      </c>
      <c r="J89" s="916"/>
      <c r="K89" s="917"/>
      <c r="L89" s="918"/>
    </row>
    <row r="90" spans="2:23" s="258" customFormat="1" x14ac:dyDescent="0.15">
      <c r="B90" s="941"/>
      <c r="C90" s="975"/>
      <c r="D90" s="603"/>
      <c r="E90" s="604"/>
      <c r="F90" s="607"/>
      <c r="G90" s="605"/>
      <c r="H90" s="606"/>
      <c r="I90" s="654" t="str">
        <f t="shared" si="5"/>
        <v/>
      </c>
      <c r="J90" s="916"/>
      <c r="K90" s="917"/>
      <c r="L90" s="918"/>
    </row>
    <row r="91" spans="2:23" s="258" customFormat="1" x14ac:dyDescent="0.15">
      <c r="B91" s="941"/>
      <c r="C91" s="975"/>
      <c r="D91" s="603"/>
      <c r="E91" s="604"/>
      <c r="F91" s="607"/>
      <c r="G91" s="605"/>
      <c r="H91" s="606"/>
      <c r="I91" s="654" t="str">
        <f t="shared" si="5"/>
        <v/>
      </c>
      <c r="J91" s="916"/>
      <c r="K91" s="917"/>
      <c r="L91" s="918"/>
    </row>
    <row r="92" spans="2:23" s="258" customFormat="1" x14ac:dyDescent="0.15">
      <c r="B92" s="941"/>
      <c r="C92" s="975"/>
      <c r="D92" s="603"/>
      <c r="E92" s="604"/>
      <c r="F92" s="607"/>
      <c r="G92" s="605"/>
      <c r="H92" s="606"/>
      <c r="I92" s="654" t="str">
        <f t="shared" si="5"/>
        <v/>
      </c>
      <c r="J92" s="916"/>
      <c r="K92" s="917"/>
      <c r="L92" s="918"/>
    </row>
    <row r="93" spans="2:23" s="258" customFormat="1" x14ac:dyDescent="0.15">
      <c r="B93" s="941"/>
      <c r="C93" s="975"/>
      <c r="D93" s="603"/>
      <c r="E93" s="604"/>
      <c r="F93" s="607"/>
      <c r="G93" s="605"/>
      <c r="H93" s="606"/>
      <c r="I93" s="654" t="str">
        <f t="shared" si="5"/>
        <v/>
      </c>
      <c r="J93" s="916"/>
      <c r="K93" s="917"/>
      <c r="L93" s="918"/>
    </row>
    <row r="94" spans="2:23" s="258" customFormat="1" x14ac:dyDescent="0.15">
      <c r="B94" s="941"/>
      <c r="C94" s="975"/>
      <c r="D94" s="603"/>
      <c r="E94" s="604"/>
      <c r="F94" s="607"/>
      <c r="G94" s="605"/>
      <c r="H94" s="606"/>
      <c r="I94" s="654" t="str">
        <f t="shared" si="5"/>
        <v/>
      </c>
      <c r="J94" s="916"/>
      <c r="K94" s="917"/>
      <c r="L94" s="918"/>
    </row>
    <row r="95" spans="2:23" s="258" customFormat="1" x14ac:dyDescent="0.15">
      <c r="B95" s="941"/>
      <c r="C95" s="975"/>
      <c r="D95" s="603"/>
      <c r="E95" s="604"/>
      <c r="F95" s="607"/>
      <c r="G95" s="605"/>
      <c r="H95" s="606"/>
      <c r="I95" s="654" t="str">
        <f t="shared" si="5"/>
        <v/>
      </c>
      <c r="J95" s="916"/>
      <c r="K95" s="917"/>
      <c r="L95" s="918"/>
    </row>
    <row r="96" spans="2:23" s="258" customFormat="1" x14ac:dyDescent="0.15">
      <c r="B96" s="941"/>
      <c r="C96" s="975"/>
      <c r="D96" s="603"/>
      <c r="E96" s="604"/>
      <c r="F96" s="607"/>
      <c r="G96" s="605"/>
      <c r="H96" s="606"/>
      <c r="I96" s="654" t="str">
        <f t="shared" si="5"/>
        <v/>
      </c>
      <c r="J96" s="916"/>
      <c r="K96" s="917"/>
      <c r="L96" s="918"/>
    </row>
    <row r="97" spans="2:23" s="258" customFormat="1" x14ac:dyDescent="0.15">
      <c r="B97" s="941"/>
      <c r="C97" s="975"/>
      <c r="D97" s="603"/>
      <c r="E97" s="604"/>
      <c r="F97" s="607"/>
      <c r="G97" s="605"/>
      <c r="H97" s="606"/>
      <c r="I97" s="654" t="str">
        <f t="shared" si="5"/>
        <v/>
      </c>
      <c r="J97" s="916"/>
      <c r="K97" s="917"/>
      <c r="L97" s="918"/>
    </row>
    <row r="98" spans="2:23" s="258" customFormat="1" x14ac:dyDescent="0.15">
      <c r="B98" s="941"/>
      <c r="C98" s="975"/>
      <c r="D98" s="603"/>
      <c r="E98" s="604"/>
      <c r="F98" s="607"/>
      <c r="G98" s="605"/>
      <c r="H98" s="606"/>
      <c r="I98" s="654" t="str">
        <f t="shared" si="5"/>
        <v/>
      </c>
      <c r="J98" s="916"/>
      <c r="K98" s="917"/>
      <c r="L98" s="918"/>
    </row>
    <row r="99" spans="2:23" s="258" customFormat="1" x14ac:dyDescent="0.15">
      <c r="B99" s="941"/>
      <c r="C99" s="975"/>
      <c r="D99" s="603"/>
      <c r="E99" s="604"/>
      <c r="F99" s="607"/>
      <c r="G99" s="605"/>
      <c r="H99" s="606"/>
      <c r="I99" s="654" t="str">
        <f t="shared" si="5"/>
        <v/>
      </c>
      <c r="J99" s="916"/>
      <c r="K99" s="917"/>
      <c r="L99" s="918"/>
    </row>
    <row r="100" spans="2:23" s="258" customFormat="1" x14ac:dyDescent="0.15">
      <c r="B100" s="941"/>
      <c r="C100" s="975"/>
      <c r="D100" s="603"/>
      <c r="E100" s="604"/>
      <c r="F100" s="607"/>
      <c r="G100" s="605"/>
      <c r="H100" s="606"/>
      <c r="I100" s="654" t="str">
        <f t="shared" si="5"/>
        <v/>
      </c>
      <c r="J100" s="916"/>
      <c r="K100" s="917"/>
      <c r="L100" s="918"/>
    </row>
    <row r="101" spans="2:23" s="258" customFormat="1" x14ac:dyDescent="0.15">
      <c r="B101" s="941"/>
      <c r="C101" s="975"/>
      <c r="D101" s="603"/>
      <c r="E101" s="604"/>
      <c r="F101" s="607"/>
      <c r="G101" s="605"/>
      <c r="H101" s="606"/>
      <c r="I101" s="654" t="str">
        <f t="shared" si="5"/>
        <v/>
      </c>
      <c r="J101" s="916"/>
      <c r="K101" s="917"/>
      <c r="L101" s="918"/>
    </row>
    <row r="102" spans="2:23" s="258" customFormat="1" x14ac:dyDescent="0.15">
      <c r="B102" s="941"/>
      <c r="C102" s="975"/>
      <c r="D102" s="603"/>
      <c r="E102" s="604"/>
      <c r="F102" s="607"/>
      <c r="G102" s="605"/>
      <c r="H102" s="606"/>
      <c r="I102" s="654" t="str">
        <f t="shared" si="5"/>
        <v/>
      </c>
      <c r="J102" s="916"/>
      <c r="K102" s="917"/>
      <c r="L102" s="918"/>
    </row>
    <row r="103" spans="2:23" s="258" customFormat="1" x14ac:dyDescent="0.15">
      <c r="B103" s="941"/>
      <c r="C103" s="975"/>
      <c r="D103" s="603"/>
      <c r="E103" s="604"/>
      <c r="F103" s="607"/>
      <c r="G103" s="605"/>
      <c r="H103" s="606"/>
      <c r="I103" s="654" t="str">
        <f t="shared" si="5"/>
        <v/>
      </c>
      <c r="J103" s="916"/>
      <c r="K103" s="917"/>
      <c r="L103" s="918"/>
    </row>
    <row r="104" spans="2:23" s="258" customFormat="1" x14ac:dyDescent="0.15">
      <c r="B104" s="941"/>
      <c r="C104" s="975"/>
      <c r="D104" s="603"/>
      <c r="E104" s="604"/>
      <c r="F104" s="607"/>
      <c r="G104" s="605"/>
      <c r="H104" s="606"/>
      <c r="I104" s="654" t="str">
        <f t="shared" si="5"/>
        <v/>
      </c>
      <c r="J104" s="916"/>
      <c r="K104" s="917"/>
      <c r="L104" s="918"/>
      <c r="Q104" s="45"/>
      <c r="R104" s="45"/>
      <c r="S104" s="45"/>
      <c r="T104" s="45"/>
      <c r="U104" s="45"/>
      <c r="V104" s="45"/>
    </row>
    <row r="105" spans="2:23" s="258" customFormat="1" x14ac:dyDescent="0.15">
      <c r="B105" s="941"/>
      <c r="C105" s="975"/>
      <c r="D105" s="603"/>
      <c r="E105" s="604"/>
      <c r="F105" s="607"/>
      <c r="G105" s="605"/>
      <c r="H105" s="606"/>
      <c r="I105" s="654" t="str">
        <f t="shared" si="5"/>
        <v/>
      </c>
      <c r="J105" s="916"/>
      <c r="K105" s="917"/>
      <c r="L105" s="918"/>
      <c r="O105" s="45"/>
      <c r="P105" s="45"/>
      <c r="Q105" s="45"/>
      <c r="R105" s="45"/>
      <c r="S105" s="45"/>
      <c r="T105" s="45"/>
      <c r="U105" s="45"/>
      <c r="V105" s="45"/>
      <c r="W105" s="45"/>
    </row>
    <row r="106" spans="2:23" x14ac:dyDescent="0.15">
      <c r="B106" s="941"/>
      <c r="C106" s="975"/>
      <c r="D106" s="909"/>
      <c r="E106" s="910"/>
      <c r="F106" s="607"/>
      <c r="G106" s="605"/>
      <c r="H106" s="606"/>
      <c r="I106" s="654" t="str">
        <f t="shared" si="5"/>
        <v/>
      </c>
      <c r="J106" s="916"/>
      <c r="K106" s="917"/>
      <c r="L106" s="918"/>
      <c r="Q106" s="258"/>
      <c r="R106" s="258"/>
      <c r="S106" s="258"/>
      <c r="T106" s="258"/>
      <c r="U106" s="258"/>
      <c r="V106" s="258"/>
    </row>
    <row r="107" spans="2:23" s="258" customFormat="1" x14ac:dyDescent="0.15">
      <c r="B107" s="941"/>
      <c r="C107" s="975"/>
      <c r="D107" s="603"/>
      <c r="E107" s="604"/>
      <c r="F107" s="607"/>
      <c r="G107" s="605"/>
      <c r="H107" s="606"/>
      <c r="I107" s="654" t="str">
        <f t="shared" si="5"/>
        <v/>
      </c>
      <c r="J107" s="916"/>
      <c r="K107" s="917"/>
      <c r="L107" s="918"/>
      <c r="O107" s="45"/>
      <c r="P107" s="45"/>
    </row>
    <row r="108" spans="2:23" s="258" customFormat="1" x14ac:dyDescent="0.15">
      <c r="B108" s="941"/>
      <c r="C108" s="975"/>
      <c r="D108" s="603"/>
      <c r="E108" s="604"/>
      <c r="F108" s="607"/>
      <c r="G108" s="605"/>
      <c r="H108" s="606"/>
      <c r="I108" s="654" t="str">
        <f t="shared" si="5"/>
        <v/>
      </c>
      <c r="J108" s="916"/>
      <c r="K108" s="917"/>
      <c r="L108" s="918"/>
      <c r="Q108" s="45"/>
      <c r="R108" s="45"/>
      <c r="S108" s="45"/>
      <c r="T108" s="45"/>
      <c r="U108" s="45"/>
      <c r="V108" s="45"/>
    </row>
    <row r="109" spans="2:23" x14ac:dyDescent="0.15">
      <c r="B109" s="941"/>
      <c r="C109" s="975"/>
      <c r="D109" s="909"/>
      <c r="E109" s="910"/>
      <c r="F109" s="607"/>
      <c r="G109" s="605"/>
      <c r="H109" s="606"/>
      <c r="I109" s="654" t="str">
        <f t="shared" si="5"/>
        <v/>
      </c>
      <c r="J109" s="916"/>
      <c r="K109" s="917"/>
      <c r="L109" s="918"/>
      <c r="O109" s="258"/>
      <c r="P109" s="258"/>
    </row>
    <row r="110" spans="2:23" x14ac:dyDescent="0.15">
      <c r="B110" s="941"/>
      <c r="C110" s="975"/>
      <c r="D110" s="909"/>
      <c r="E110" s="910"/>
      <c r="F110" s="607"/>
      <c r="G110" s="605"/>
      <c r="H110" s="606"/>
      <c r="I110" s="654" t="str">
        <f t="shared" si="5"/>
        <v/>
      </c>
      <c r="J110" s="916"/>
      <c r="K110" s="917"/>
      <c r="L110" s="918"/>
    </row>
    <row r="111" spans="2:23" x14ac:dyDescent="0.15">
      <c r="B111" s="941"/>
      <c r="C111" s="975"/>
      <c r="D111" s="909"/>
      <c r="E111" s="910"/>
      <c r="F111" s="607"/>
      <c r="G111" s="605"/>
      <c r="H111" s="606"/>
      <c r="I111" s="654" t="str">
        <f t="shared" si="5"/>
        <v/>
      </c>
      <c r="J111" s="916"/>
      <c r="K111" s="917"/>
      <c r="L111" s="918"/>
    </row>
    <row r="112" spans="2:23" x14ac:dyDescent="0.15">
      <c r="B112" s="941"/>
      <c r="C112" s="975"/>
      <c r="D112" s="909"/>
      <c r="E112" s="910"/>
      <c r="F112" s="607"/>
      <c r="G112" s="605"/>
      <c r="H112" s="606"/>
      <c r="I112" s="654" t="str">
        <f t="shared" si="5"/>
        <v/>
      </c>
      <c r="J112" s="916"/>
      <c r="K112" s="917"/>
      <c r="L112" s="918"/>
    </row>
    <row r="113" spans="2:12" x14ac:dyDescent="0.15">
      <c r="B113" s="941"/>
      <c r="C113" s="975"/>
      <c r="D113" s="909"/>
      <c r="E113" s="910"/>
      <c r="F113" s="607"/>
      <c r="G113" s="605"/>
      <c r="H113" s="606"/>
      <c r="I113" s="654" t="str">
        <f t="shared" si="5"/>
        <v/>
      </c>
      <c r="J113" s="916"/>
      <c r="K113" s="917"/>
      <c r="L113" s="918"/>
    </row>
    <row r="114" spans="2:12" x14ac:dyDescent="0.15">
      <c r="B114" s="942"/>
      <c r="C114" s="976"/>
      <c r="D114" s="907"/>
      <c r="E114" s="908"/>
      <c r="F114" s="608"/>
      <c r="G114" s="609"/>
      <c r="H114" s="610"/>
      <c r="I114" s="658" t="str">
        <f t="shared" si="5"/>
        <v/>
      </c>
      <c r="J114" s="916"/>
      <c r="K114" s="917"/>
      <c r="L114" s="918"/>
    </row>
    <row r="115" spans="2:12" x14ac:dyDescent="0.15">
      <c r="B115" s="929" t="s">
        <v>281</v>
      </c>
      <c r="C115" s="930"/>
      <c r="D115" s="930"/>
      <c r="E115" s="930"/>
      <c r="F115" s="931"/>
      <c r="G115" s="967" t="str">
        <f>IF(COUNT(I78,I83)=0,"",SUM(I78,I83))</f>
        <v/>
      </c>
      <c r="H115" s="968"/>
      <c r="I115" s="969"/>
      <c r="J115" s="916"/>
      <c r="K115" s="917"/>
      <c r="L115" s="918"/>
    </row>
    <row r="116" spans="2:12" x14ac:dyDescent="0.15">
      <c r="B116" s="929" t="s">
        <v>282</v>
      </c>
      <c r="C116" s="930"/>
      <c r="D116" s="930"/>
      <c r="E116" s="930"/>
      <c r="F116" s="931"/>
      <c r="G116" s="967" t="str">
        <f>IF(G115="","",ROUNDDOWN(G115*J1/100,3))</f>
        <v/>
      </c>
      <c r="H116" s="968"/>
      <c r="I116" s="968"/>
      <c r="J116" s="916"/>
      <c r="K116" s="917"/>
      <c r="L116" s="918"/>
    </row>
    <row r="117" spans="2:12" x14ac:dyDescent="0.15">
      <c r="B117" s="985"/>
      <c r="C117" s="986"/>
      <c r="D117" s="986"/>
      <c r="E117" s="986"/>
      <c r="F117" s="987"/>
      <c r="G117" s="970"/>
      <c r="H117" s="971"/>
      <c r="I117" s="971"/>
      <c r="J117" s="916"/>
      <c r="K117" s="917"/>
      <c r="L117" s="918"/>
    </row>
    <row r="118" spans="2:12" x14ac:dyDescent="0.15">
      <c r="B118" s="929" t="s">
        <v>368</v>
      </c>
      <c r="C118" s="930"/>
      <c r="D118" s="930"/>
      <c r="E118" s="930"/>
      <c r="F118" s="931"/>
      <c r="G118" s="967" t="str">
        <f>IF(COUNT(G115:I116)=0,"",SUM(G115:I116))</f>
        <v/>
      </c>
      <c r="H118" s="968"/>
      <c r="I118" s="968"/>
      <c r="J118" s="949"/>
      <c r="K118" s="950"/>
      <c r="L118" s="951"/>
    </row>
    <row r="119" spans="2:12" x14ac:dyDescent="0.15">
      <c r="B119" s="83"/>
      <c r="C119" s="379"/>
      <c r="D119" s="387"/>
      <c r="E119" s="387"/>
      <c r="F119" s="387"/>
      <c r="G119" s="387"/>
      <c r="H119" s="387"/>
      <c r="I119" s="403" t="s">
        <v>283</v>
      </c>
      <c r="J119" s="966" t="s">
        <v>667</v>
      </c>
      <c r="K119" s="966"/>
      <c r="L119" s="387"/>
    </row>
    <row r="120" spans="2:12" x14ac:dyDescent="0.15">
      <c r="B120" s="404"/>
      <c r="C120" s="379"/>
      <c r="D120" s="387"/>
      <c r="E120" s="387"/>
      <c r="F120" s="387"/>
      <c r="G120" s="387"/>
      <c r="H120" s="387"/>
      <c r="I120" s="387"/>
      <c r="J120" s="387"/>
      <c r="K120" s="387"/>
      <c r="L120" s="386" t="s">
        <v>656</v>
      </c>
    </row>
    <row r="121" spans="2:12" x14ac:dyDescent="0.15">
      <c r="B121" s="81"/>
    </row>
    <row r="122" spans="2:12" x14ac:dyDescent="0.15">
      <c r="B122" s="313" t="s">
        <v>610</v>
      </c>
    </row>
    <row r="123" spans="2:12" x14ac:dyDescent="0.15">
      <c r="B123" s="313" t="s">
        <v>611</v>
      </c>
    </row>
    <row r="124" spans="2:12" x14ac:dyDescent="0.15">
      <c r="B124" s="313" t="s">
        <v>612</v>
      </c>
    </row>
  </sheetData>
  <sheetProtection algorithmName="SHA-512" hashValue="rt3Mo84hESJigVosA2hkKLebJtV5Ifmnm3rI5vXTgYs0GAX+vjrZsOWsMZ8Id9lvi7GhGFAbhWCKKaYQplwIiQ==" saltValue="K8NTcnH74yEGdPDUH4JnRQ==" spinCount="100000" sheet="1" objects="1" scenarios="1"/>
  <mergeCells count="103">
    <mergeCell ref="M8:M42"/>
    <mergeCell ref="N8:N41"/>
    <mergeCell ref="C42:D42"/>
    <mergeCell ref="D9:E9"/>
    <mergeCell ref="D10:E10"/>
    <mergeCell ref="D11:E11"/>
    <mergeCell ref="D12:E12"/>
    <mergeCell ref="D13:E13"/>
    <mergeCell ref="C8:D8"/>
    <mergeCell ref="D20:E20"/>
    <mergeCell ref="D21:E21"/>
    <mergeCell ref="D35:E35"/>
    <mergeCell ref="D36:E36"/>
    <mergeCell ref="D37:E37"/>
    <mergeCell ref="D40:E40"/>
    <mergeCell ref="D41:E41"/>
    <mergeCell ref="J119:K119"/>
    <mergeCell ref="B67:B82"/>
    <mergeCell ref="G115:I115"/>
    <mergeCell ref="G116:I116"/>
    <mergeCell ref="G117:I117"/>
    <mergeCell ref="C78:D78"/>
    <mergeCell ref="B83:B114"/>
    <mergeCell ref="J83:L118"/>
    <mergeCell ref="C84:C114"/>
    <mergeCell ref="C67:C77"/>
    <mergeCell ref="D82:F82"/>
    <mergeCell ref="D80:F80"/>
    <mergeCell ref="D70:E70"/>
    <mergeCell ref="J67:L77"/>
    <mergeCell ref="D67:E67"/>
    <mergeCell ref="D68:E68"/>
    <mergeCell ref="D109:E109"/>
    <mergeCell ref="D110:E110"/>
    <mergeCell ref="D81:F81"/>
    <mergeCell ref="G118:I118"/>
    <mergeCell ref="B118:F118"/>
    <mergeCell ref="B117:F117"/>
    <mergeCell ref="D112:E112"/>
    <mergeCell ref="D113:E113"/>
    <mergeCell ref="B4:L4"/>
    <mergeCell ref="B5:L5"/>
    <mergeCell ref="G6:I6"/>
    <mergeCell ref="J6:J7"/>
    <mergeCell ref="K6:K7"/>
    <mergeCell ref="L6:L7"/>
    <mergeCell ref="D49:E49"/>
    <mergeCell ref="D50:E50"/>
    <mergeCell ref="D86:E86"/>
    <mergeCell ref="D48:E48"/>
    <mergeCell ref="D58:E58"/>
    <mergeCell ref="D55:E55"/>
    <mergeCell ref="D69:E69"/>
    <mergeCell ref="K65:K66"/>
    <mergeCell ref="L65:L66"/>
    <mergeCell ref="D43:E43"/>
    <mergeCell ref="D44:E44"/>
    <mergeCell ref="D45:E45"/>
    <mergeCell ref="D46:E46"/>
    <mergeCell ref="D47:E47"/>
    <mergeCell ref="B65:E66"/>
    <mergeCell ref="C79:F79"/>
    <mergeCell ref="B3:D3"/>
    <mergeCell ref="E3:K3"/>
    <mergeCell ref="B62:D62"/>
    <mergeCell ref="B116:F116"/>
    <mergeCell ref="B115:F115"/>
    <mergeCell ref="C83:F83"/>
    <mergeCell ref="C80:C82"/>
    <mergeCell ref="E62:K62"/>
    <mergeCell ref="B63:L63"/>
    <mergeCell ref="B8:B58"/>
    <mergeCell ref="G65:I65"/>
    <mergeCell ref="J65:J66"/>
    <mergeCell ref="C43:C58"/>
    <mergeCell ref="J43:L58"/>
    <mergeCell ref="D38:E38"/>
    <mergeCell ref="D39:E39"/>
    <mergeCell ref="B6:E7"/>
    <mergeCell ref="D88:E88"/>
    <mergeCell ref="D87:E87"/>
    <mergeCell ref="D56:E56"/>
    <mergeCell ref="D57:E57"/>
    <mergeCell ref="E78:F78"/>
    <mergeCell ref="D84:E84"/>
    <mergeCell ref="D111:E111"/>
    <mergeCell ref="D114:E114"/>
    <mergeCell ref="D85:E85"/>
    <mergeCell ref="D106:E106"/>
    <mergeCell ref="C25:D25"/>
    <mergeCell ref="J9:L24"/>
    <mergeCell ref="J26:L41"/>
    <mergeCell ref="D26:E26"/>
    <mergeCell ref="D27:E27"/>
    <mergeCell ref="D28:E28"/>
    <mergeCell ref="D29:E29"/>
    <mergeCell ref="D30:E30"/>
    <mergeCell ref="D31:E31"/>
    <mergeCell ref="D32:E32"/>
    <mergeCell ref="D33:E33"/>
    <mergeCell ref="D34:E34"/>
    <mergeCell ref="C9:C24"/>
    <mergeCell ref="C26:C41"/>
  </mergeCells>
  <phoneticPr fontId="25"/>
  <dataValidations count="2">
    <dataValidation type="list" allowBlank="1" showInputMessage="1" showErrorMessage="1" sqref="F9 F43 F26">
      <formula1>$O$1:$O$5</formula1>
    </dataValidation>
    <dataValidation type="list" allowBlank="1" showInputMessage="1" showErrorMessage="1" sqref="F67:F77 F84:F114 F44:F58 F27:F41 F10:F24">
      <formula1>$O$1:$O$6</formula1>
    </dataValidation>
  </dataValidations>
  <pageMargins left="0.9055118110236221" right="0.31496062992125984" top="0.74803149606299213" bottom="0.55118110236220474" header="0.31496062992125984" footer="0.31496062992125984"/>
  <pageSetup paperSize="9" scale="88" orientation="portrait" blackAndWhite="1" r:id="rId1"/>
  <rowBreaks count="1" manualBreakCount="1">
    <brk id="59" min="1" max="11"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709"/>
  <sheetViews>
    <sheetView showGridLines="0" view="pageBreakPreview" zoomScaleNormal="100" zoomScaleSheetLayoutView="100" workbookViewId="0">
      <selection activeCell="H12" sqref="H12:N12"/>
    </sheetView>
  </sheetViews>
  <sheetFormatPr defaultColWidth="9" defaultRowHeight="13.5" x14ac:dyDescent="0.15"/>
  <cols>
    <col min="1" max="1" width="1.25" style="45" customWidth="1"/>
    <col min="2" max="2" width="1.625" style="45" customWidth="1"/>
    <col min="3" max="3" width="5" style="45" customWidth="1"/>
    <col min="4" max="4" width="3.75" style="45" customWidth="1"/>
    <col min="5" max="5" width="13.125" style="45" customWidth="1"/>
    <col min="6" max="6" width="0.625" style="45" customWidth="1"/>
    <col min="7" max="7" width="3.25" style="45" customWidth="1"/>
    <col min="8" max="12" width="8" style="45" customWidth="1"/>
    <col min="13" max="14" width="8" style="46" customWidth="1"/>
    <col min="15" max="15" width="2.25" style="46" customWidth="1"/>
    <col min="16" max="16" width="1.25" style="46" customWidth="1"/>
    <col min="17" max="17" width="2.5" style="45" customWidth="1"/>
    <col min="18" max="16384" width="9" style="45"/>
  </cols>
  <sheetData>
    <row r="1" spans="2:17" s="258" customFormat="1" x14ac:dyDescent="0.15">
      <c r="B1" s="83"/>
      <c r="C1" s="83"/>
      <c r="D1" s="83"/>
      <c r="E1" s="83"/>
      <c r="F1" s="83"/>
      <c r="G1" s="83"/>
      <c r="H1" s="83"/>
      <c r="I1" s="83"/>
      <c r="J1" s="83"/>
      <c r="K1" s="83"/>
      <c r="L1" s="83"/>
      <c r="M1" s="94"/>
      <c r="N1" s="94"/>
      <c r="O1" s="336"/>
      <c r="P1" s="336"/>
    </row>
    <row r="2" spans="2:17" x14ac:dyDescent="0.15">
      <c r="B2" s="358" t="s">
        <v>369</v>
      </c>
      <c r="C2" s="83"/>
      <c r="D2" s="405"/>
      <c r="E2" s="405"/>
      <c r="F2" s="83"/>
      <c r="G2" s="83"/>
      <c r="H2" s="83"/>
      <c r="I2" s="83"/>
      <c r="J2" s="83"/>
      <c r="K2" s="83"/>
      <c r="L2" s="83"/>
      <c r="M2" s="94"/>
      <c r="N2" s="94"/>
    </row>
    <row r="3" spans="2:17" ht="9" customHeight="1" x14ac:dyDescent="0.15">
      <c r="B3" s="106"/>
      <c r="C3" s="106"/>
      <c r="D3" s="106"/>
      <c r="E3" s="106"/>
      <c r="F3" s="106"/>
      <c r="G3" s="106"/>
      <c r="H3" s="106"/>
      <c r="I3" s="106"/>
      <c r="J3" s="106"/>
      <c r="K3" s="227"/>
      <c r="L3" s="227"/>
      <c r="M3" s="346"/>
      <c r="N3" s="227"/>
      <c r="O3" s="61"/>
      <c r="Q3" s="46"/>
    </row>
    <row r="4" spans="2:17" ht="19.5" customHeight="1" x14ac:dyDescent="0.15">
      <c r="B4" s="106"/>
      <c r="C4" s="999" t="s">
        <v>650</v>
      </c>
      <c r="D4" s="999"/>
      <c r="E4" s="999"/>
      <c r="F4" s="999"/>
      <c r="G4" s="999"/>
      <c r="H4" s="999"/>
      <c r="I4" s="999"/>
      <c r="J4" s="999"/>
      <c r="K4" s="999"/>
      <c r="L4" s="999"/>
      <c r="M4" s="999"/>
      <c r="N4" s="999"/>
      <c r="O4" s="61"/>
    </row>
    <row r="5" spans="2:17" ht="8.25" customHeight="1" x14ac:dyDescent="0.15">
      <c r="B5" s="106"/>
      <c r="C5" s="106"/>
      <c r="D5" s="106"/>
      <c r="E5" s="106"/>
      <c r="F5" s="106"/>
      <c r="G5" s="346"/>
      <c r="H5" s="346"/>
      <c r="I5" s="346"/>
      <c r="J5" s="106"/>
      <c r="K5" s="106"/>
      <c r="L5" s="106"/>
      <c r="M5" s="346"/>
      <c r="N5" s="346"/>
      <c r="O5" s="61"/>
    </row>
    <row r="6" spans="2:17" ht="15.75" customHeight="1" x14ac:dyDescent="0.15">
      <c r="B6" s="406" t="s">
        <v>370</v>
      </c>
      <c r="C6" s="83"/>
      <c r="D6" s="348"/>
      <c r="E6" s="348"/>
      <c r="F6" s="406"/>
      <c r="G6" s="348"/>
      <c r="H6" s="348"/>
      <c r="I6" s="407"/>
      <c r="J6" s="106"/>
      <c r="K6" s="106"/>
      <c r="L6" s="106"/>
      <c r="M6" s="346"/>
      <c r="N6" s="346"/>
      <c r="O6" s="61"/>
    </row>
    <row r="7" spans="2:17" ht="15.75" customHeight="1" x14ac:dyDescent="0.15">
      <c r="B7" s="106"/>
      <c r="C7" s="408" t="s">
        <v>371</v>
      </c>
      <c r="D7" s="353" t="s">
        <v>372</v>
      </c>
      <c r="E7" s="364"/>
      <c r="F7" s="353"/>
      <c r="G7" s="995" t="str">
        <f>IF(基本!F22="","",基本!F22)</f>
        <v/>
      </c>
      <c r="H7" s="995"/>
      <c r="I7" s="995"/>
      <c r="J7" s="995"/>
      <c r="K7" s="995"/>
      <c r="L7" s="995"/>
      <c r="M7" s="995"/>
      <c r="N7" s="996"/>
      <c r="O7" s="61"/>
    </row>
    <row r="8" spans="2:17" ht="15.75" customHeight="1" x14ac:dyDescent="0.15">
      <c r="B8" s="106"/>
      <c r="C8" s="409" t="s">
        <v>373</v>
      </c>
      <c r="D8" s="410" t="s">
        <v>374</v>
      </c>
      <c r="E8" s="361"/>
      <c r="F8" s="410"/>
      <c r="G8" s="995" t="str">
        <f>IF(基本!F23="","",基本!F23)</f>
        <v/>
      </c>
      <c r="H8" s="995"/>
      <c r="I8" s="995"/>
      <c r="J8" s="995"/>
      <c r="K8" s="995"/>
      <c r="L8" s="995"/>
      <c r="M8" s="995"/>
      <c r="N8" s="996"/>
      <c r="O8" s="93"/>
      <c r="P8" s="94"/>
    </row>
    <row r="9" spans="2:17" ht="15.75" customHeight="1" x14ac:dyDescent="0.15">
      <c r="B9" s="106"/>
      <c r="C9" s="411" t="s">
        <v>375</v>
      </c>
      <c r="D9" s="412" t="s">
        <v>376</v>
      </c>
      <c r="E9" s="366"/>
      <c r="F9" s="106"/>
      <c r="G9" s="994" t="str">
        <f>IF(基本!F24="","","〒"&amp;基本!F24&amp;"－"&amp;基本!H24)</f>
        <v/>
      </c>
      <c r="H9" s="994"/>
      <c r="I9" s="995" t="str">
        <f>IF(基本!F25="","","　東京都"&amp;基本!F25&amp;"  "&amp;基本!F26)</f>
        <v/>
      </c>
      <c r="J9" s="995"/>
      <c r="K9" s="995"/>
      <c r="L9" s="995"/>
      <c r="M9" s="995"/>
      <c r="N9" s="996"/>
      <c r="O9" s="96"/>
      <c r="P9" s="96"/>
      <c r="Q9" s="73"/>
    </row>
    <row r="10" spans="2:17" ht="17.45" customHeight="1" x14ac:dyDescent="0.15">
      <c r="B10" s="106"/>
      <c r="C10" s="1006" t="s">
        <v>377</v>
      </c>
      <c r="D10" s="1009" t="s">
        <v>378</v>
      </c>
      <c r="E10" s="1010"/>
      <c r="F10" s="360"/>
      <c r="G10" s="992"/>
      <c r="H10" s="992"/>
      <c r="I10" s="992"/>
      <c r="J10" s="992"/>
      <c r="K10" s="992"/>
      <c r="L10" s="992"/>
      <c r="M10" s="992"/>
      <c r="N10" s="993"/>
      <c r="O10" s="61"/>
    </row>
    <row r="11" spans="2:17" ht="27" customHeight="1" x14ac:dyDescent="0.15">
      <c r="B11" s="106"/>
      <c r="C11" s="1007"/>
      <c r="D11" s="1011"/>
      <c r="E11" s="1012"/>
      <c r="F11" s="352"/>
      <c r="G11" s="637" t="str">
        <f>IF(H11="","",1)</f>
        <v/>
      </c>
      <c r="H11" s="872" t="str">
        <f>IF(基本!F45="","",基本!F45)</f>
        <v/>
      </c>
      <c r="I11" s="872"/>
      <c r="J11" s="872"/>
      <c r="K11" s="872"/>
      <c r="L11" s="872"/>
      <c r="M11" s="872"/>
      <c r="N11" s="1003"/>
      <c r="O11" s="61"/>
      <c r="Q11" s="45" t="s">
        <v>154</v>
      </c>
    </row>
    <row r="12" spans="2:17" ht="48" customHeight="1" x14ac:dyDescent="0.15">
      <c r="B12" s="106"/>
      <c r="C12" s="1007"/>
      <c r="D12" s="1011"/>
      <c r="E12" s="1012"/>
      <c r="F12" s="352"/>
      <c r="G12" s="97"/>
      <c r="H12" s="1000"/>
      <c r="I12" s="1001"/>
      <c r="J12" s="1001"/>
      <c r="K12" s="1001"/>
      <c r="L12" s="1001"/>
      <c r="M12" s="1001"/>
      <c r="N12" s="1002"/>
      <c r="O12" s="61"/>
      <c r="Q12" s="98" t="s">
        <v>247</v>
      </c>
    </row>
    <row r="13" spans="2:17" s="258" customFormat="1" ht="48" customHeight="1" x14ac:dyDescent="0.15">
      <c r="B13" s="106"/>
      <c r="C13" s="1007"/>
      <c r="D13" s="1011"/>
      <c r="E13" s="1012"/>
      <c r="F13" s="352"/>
      <c r="G13" s="97"/>
      <c r="H13" s="638"/>
      <c r="I13" s="639"/>
      <c r="J13" s="639"/>
      <c r="K13" s="639"/>
      <c r="L13" s="639"/>
      <c r="M13" s="639"/>
      <c r="N13" s="640"/>
      <c r="O13" s="568"/>
      <c r="P13" s="567"/>
      <c r="Q13" s="98"/>
    </row>
    <row r="14" spans="2:17" s="258" customFormat="1" ht="48" customHeight="1" x14ac:dyDescent="0.15">
      <c r="B14" s="106"/>
      <c r="C14" s="1007"/>
      <c r="D14" s="1011"/>
      <c r="E14" s="1012"/>
      <c r="F14" s="352"/>
      <c r="G14" s="97"/>
      <c r="H14" s="638"/>
      <c r="I14" s="639"/>
      <c r="J14" s="639"/>
      <c r="K14" s="639"/>
      <c r="L14" s="639"/>
      <c r="M14" s="639"/>
      <c r="N14" s="640"/>
      <c r="O14" s="568"/>
      <c r="P14" s="567"/>
      <c r="Q14" s="98"/>
    </row>
    <row r="15" spans="2:17" ht="27" customHeight="1" x14ac:dyDescent="0.15">
      <c r="B15" s="106"/>
      <c r="C15" s="1007"/>
      <c r="D15" s="1011"/>
      <c r="E15" s="1012"/>
      <c r="F15" s="352"/>
      <c r="G15" s="637" t="str">
        <f>IF(H15="","",G11+1)</f>
        <v/>
      </c>
      <c r="H15" s="872" t="str">
        <f>IF(基本!F46="","",基本!F46)</f>
        <v/>
      </c>
      <c r="I15" s="872"/>
      <c r="J15" s="872"/>
      <c r="K15" s="872"/>
      <c r="L15" s="872"/>
      <c r="M15" s="872"/>
      <c r="N15" s="1003"/>
      <c r="O15" s="61"/>
      <c r="Q15" s="45" t="s">
        <v>154</v>
      </c>
    </row>
    <row r="16" spans="2:17" ht="48" customHeight="1" x14ac:dyDescent="0.15">
      <c r="B16" s="106"/>
      <c r="C16" s="1007"/>
      <c r="D16" s="1011"/>
      <c r="E16" s="1012"/>
      <c r="F16" s="352"/>
      <c r="G16" s="97"/>
      <c r="H16" s="1000"/>
      <c r="I16" s="1001"/>
      <c r="J16" s="1001"/>
      <c r="K16" s="1001"/>
      <c r="L16" s="1001"/>
      <c r="M16" s="1001"/>
      <c r="N16" s="1002"/>
      <c r="O16" s="61"/>
      <c r="Q16" s="98" t="s">
        <v>204</v>
      </c>
    </row>
    <row r="17" spans="2:17" s="258" customFormat="1" ht="48" customHeight="1" x14ac:dyDescent="0.15">
      <c r="B17" s="106"/>
      <c r="C17" s="1007"/>
      <c r="D17" s="1011"/>
      <c r="E17" s="1012"/>
      <c r="F17" s="352"/>
      <c r="G17" s="97"/>
      <c r="H17" s="638"/>
      <c r="I17" s="639"/>
      <c r="J17" s="639"/>
      <c r="K17" s="639"/>
      <c r="L17" s="639"/>
      <c r="M17" s="639"/>
      <c r="N17" s="640"/>
      <c r="O17" s="568"/>
      <c r="P17" s="567"/>
      <c r="Q17" s="98"/>
    </row>
    <row r="18" spans="2:17" s="258" customFormat="1" ht="48" customHeight="1" x14ac:dyDescent="0.15">
      <c r="B18" s="106"/>
      <c r="C18" s="1007"/>
      <c r="D18" s="1011"/>
      <c r="E18" s="1012"/>
      <c r="F18" s="352"/>
      <c r="G18" s="97"/>
      <c r="H18" s="638"/>
      <c r="I18" s="639"/>
      <c r="J18" s="639"/>
      <c r="K18" s="639"/>
      <c r="L18" s="639"/>
      <c r="M18" s="639"/>
      <c r="N18" s="640"/>
      <c r="O18" s="568"/>
      <c r="P18" s="567"/>
      <c r="Q18" s="98"/>
    </row>
    <row r="19" spans="2:17" ht="27" customHeight="1" x14ac:dyDescent="0.15">
      <c r="B19" s="106"/>
      <c r="C19" s="1007"/>
      <c r="D19" s="1011"/>
      <c r="E19" s="1012"/>
      <c r="F19" s="352"/>
      <c r="G19" s="641"/>
      <c r="H19" s="1004"/>
      <c r="I19" s="1004"/>
      <c r="J19" s="1004"/>
      <c r="K19" s="1004"/>
      <c r="L19" s="1004"/>
      <c r="M19" s="1004"/>
      <c r="N19" s="1005"/>
      <c r="O19" s="61"/>
      <c r="Q19" s="45" t="s">
        <v>154</v>
      </c>
    </row>
    <row r="20" spans="2:17" ht="48" customHeight="1" x14ac:dyDescent="0.15">
      <c r="B20" s="106"/>
      <c r="C20" s="1007"/>
      <c r="D20" s="1011"/>
      <c r="E20" s="1012"/>
      <c r="F20" s="352"/>
      <c r="G20" s="97"/>
      <c r="H20" s="1000"/>
      <c r="I20" s="1001"/>
      <c r="J20" s="1001"/>
      <c r="K20" s="1001"/>
      <c r="L20" s="1001"/>
      <c r="M20" s="1001"/>
      <c r="N20" s="1002"/>
      <c r="O20" s="61"/>
      <c r="Q20" s="98" t="s">
        <v>204</v>
      </c>
    </row>
    <row r="21" spans="2:17" s="258" customFormat="1" ht="48" customHeight="1" x14ac:dyDescent="0.15">
      <c r="B21" s="106"/>
      <c r="C21" s="1007"/>
      <c r="D21" s="1011"/>
      <c r="E21" s="1012"/>
      <c r="F21" s="352"/>
      <c r="G21" s="97"/>
      <c r="H21" s="638"/>
      <c r="I21" s="639"/>
      <c r="J21" s="639"/>
      <c r="K21" s="639"/>
      <c r="L21" s="639"/>
      <c r="M21" s="639"/>
      <c r="N21" s="640"/>
      <c r="O21" s="568"/>
      <c r="P21" s="567"/>
      <c r="Q21" s="98"/>
    </row>
    <row r="22" spans="2:17" s="258" customFormat="1" ht="48" customHeight="1" x14ac:dyDescent="0.15">
      <c r="B22" s="106"/>
      <c r="C22" s="1007"/>
      <c r="D22" s="1011"/>
      <c r="E22" s="1012"/>
      <c r="F22" s="352"/>
      <c r="G22" s="97"/>
      <c r="H22" s="638"/>
      <c r="I22" s="639"/>
      <c r="J22" s="639"/>
      <c r="K22" s="639"/>
      <c r="L22" s="639"/>
      <c r="M22" s="639"/>
      <c r="N22" s="640"/>
      <c r="O22" s="568"/>
      <c r="P22" s="567"/>
      <c r="Q22" s="98"/>
    </row>
    <row r="23" spans="2:17" ht="17.45" customHeight="1" x14ac:dyDescent="0.15">
      <c r="B23" s="106"/>
      <c r="C23" s="1007"/>
      <c r="D23" s="1011"/>
      <c r="E23" s="1012"/>
      <c r="F23" s="352"/>
      <c r="G23" s="97"/>
      <c r="H23" s="1004"/>
      <c r="I23" s="1004"/>
      <c r="J23" s="1004"/>
      <c r="K23" s="1004"/>
      <c r="L23" s="1004"/>
      <c r="M23" s="1004"/>
      <c r="N23" s="1005"/>
      <c r="O23" s="61"/>
      <c r="Q23" s="45" t="s">
        <v>154</v>
      </c>
    </row>
    <row r="24" spans="2:17" ht="60.75" customHeight="1" x14ac:dyDescent="0.15">
      <c r="B24" s="106"/>
      <c r="C24" s="1008"/>
      <c r="D24" s="1013"/>
      <c r="E24" s="1014"/>
      <c r="F24" s="363"/>
      <c r="G24" s="99"/>
      <c r="H24" s="1015"/>
      <c r="I24" s="1015"/>
      <c r="J24" s="1015"/>
      <c r="K24" s="1015"/>
      <c r="L24" s="1015"/>
      <c r="M24" s="1015"/>
      <c r="N24" s="1016"/>
      <c r="O24" s="61"/>
      <c r="Q24" s="98" t="s">
        <v>204</v>
      </c>
    </row>
    <row r="25" spans="2:17" ht="29.25" customHeight="1" x14ac:dyDescent="0.15">
      <c r="B25" s="106"/>
      <c r="C25" s="413"/>
      <c r="D25" s="413" t="s">
        <v>379</v>
      </c>
      <c r="E25" s="997" t="s">
        <v>72</v>
      </c>
      <c r="F25" s="997"/>
      <c r="G25" s="997"/>
      <c r="H25" s="998"/>
      <c r="I25" s="998"/>
      <c r="J25" s="998"/>
      <c r="K25" s="998"/>
      <c r="L25" s="998"/>
      <c r="M25" s="998"/>
      <c r="N25" s="998"/>
      <c r="O25" s="61"/>
    </row>
    <row r="26" spans="2:17" ht="16.5" customHeight="1" x14ac:dyDescent="0.15">
      <c r="B26" s="83"/>
      <c r="C26" s="83"/>
      <c r="D26" s="83"/>
      <c r="E26" s="83"/>
      <c r="F26" s="83"/>
      <c r="G26" s="83"/>
      <c r="H26" s="83"/>
      <c r="I26" s="83"/>
      <c r="J26" s="83"/>
      <c r="K26" s="83"/>
      <c r="L26" s="83"/>
      <c r="M26" s="94"/>
      <c r="N26" s="418" t="s">
        <v>655</v>
      </c>
    </row>
    <row r="1709" spans="17:17" x14ac:dyDescent="0.15">
      <c r="Q1709" s="45">
        <v>1</v>
      </c>
    </row>
  </sheetData>
  <sheetProtection algorithmName="SHA-512" hashValue="YXHu7t2FAyQMFz8wC5OTQU66+cuFShitYuKgeKEYTC9NzFv4TBBUhh3SGTaWJCRvkXJ8d83tX+iSw0kspeyZMQ==" saltValue="sSjqpZMgGa/DmLcgOjkC6Q==" spinCount="100000" sheet="1" objects="1" scenarios="1"/>
  <mergeCells count="17">
    <mergeCell ref="G8:N8"/>
    <mergeCell ref="G10:N10"/>
    <mergeCell ref="G9:H9"/>
    <mergeCell ref="I9:N9"/>
    <mergeCell ref="E25:N25"/>
    <mergeCell ref="C4:N4"/>
    <mergeCell ref="H20:N20"/>
    <mergeCell ref="H11:N11"/>
    <mergeCell ref="H12:N12"/>
    <mergeCell ref="H15:N15"/>
    <mergeCell ref="H16:N16"/>
    <mergeCell ref="H19:N19"/>
    <mergeCell ref="C10:C24"/>
    <mergeCell ref="D10:E24"/>
    <mergeCell ref="H24:N24"/>
    <mergeCell ref="H23:N23"/>
    <mergeCell ref="G7:N7"/>
  </mergeCells>
  <phoneticPr fontId="1"/>
  <pageMargins left="0.98425196850393704" right="0.59055118110236227" top="0.78740157480314965" bottom="0.78740157480314965"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
  <sheetViews>
    <sheetView showGridLines="0" view="pageBreakPreview" zoomScaleNormal="100" zoomScaleSheetLayoutView="100" workbookViewId="0">
      <selection activeCell="D6" sqref="D6:N6"/>
    </sheetView>
  </sheetViews>
  <sheetFormatPr defaultColWidth="9" defaultRowHeight="13.5" x14ac:dyDescent="0.15"/>
  <cols>
    <col min="1" max="1" width="1.25" style="45" customWidth="1"/>
    <col min="2" max="2" width="1.625" style="45" customWidth="1"/>
    <col min="3" max="3" width="3.75" style="45" customWidth="1"/>
    <col min="4" max="4" width="6.625" style="45" customWidth="1"/>
    <col min="5" max="5" width="8.75" style="45" customWidth="1"/>
    <col min="6" max="6" width="0.625" style="45" customWidth="1"/>
    <col min="7" max="7" width="9.25" style="45" customWidth="1"/>
    <col min="8" max="9" width="9.125" style="45" customWidth="1"/>
    <col min="10" max="11" width="8" style="45" customWidth="1"/>
    <col min="12" max="12" width="8" style="46" customWidth="1"/>
    <col min="13" max="13" width="10" style="46" customWidth="1"/>
    <col min="14" max="14" width="2.25" style="46" customWidth="1"/>
    <col min="15" max="15" width="1.25" style="46" customWidth="1"/>
    <col min="16" max="16" width="7.25" style="45" customWidth="1"/>
    <col min="17" max="18" width="9" style="45"/>
    <col min="19" max="19" width="10.125" style="45" customWidth="1"/>
    <col min="20" max="16384" width="9" style="45"/>
  </cols>
  <sheetData>
    <row r="1" spans="1:16" s="258" customFormat="1" x14ac:dyDescent="0.15">
      <c r="L1" s="336"/>
      <c r="M1" s="336"/>
      <c r="N1" s="336"/>
      <c r="O1" s="336"/>
    </row>
    <row r="2" spans="1:16" ht="18.75" customHeight="1" x14ac:dyDescent="0.15">
      <c r="B2" s="358" t="s">
        <v>391</v>
      </c>
      <c r="C2" s="83"/>
      <c r="D2" s="405"/>
      <c r="E2" s="405"/>
      <c r="F2" s="83"/>
      <c r="G2" s="83"/>
      <c r="H2" s="83"/>
      <c r="I2" s="83"/>
      <c r="J2" s="83"/>
      <c r="K2" s="83"/>
      <c r="L2" s="94"/>
      <c r="M2" s="94"/>
    </row>
    <row r="3" spans="1:16" ht="14.25" customHeight="1" x14ac:dyDescent="0.15">
      <c r="B3" s="106"/>
      <c r="C3" s="106"/>
      <c r="D3" s="106"/>
      <c r="E3" s="106"/>
      <c r="F3" s="106"/>
      <c r="G3" s="106"/>
      <c r="H3" s="106"/>
      <c r="I3" s="106"/>
      <c r="J3" s="227"/>
      <c r="K3" s="227"/>
      <c r="L3" s="346"/>
      <c r="M3" s="227"/>
      <c r="N3" s="61"/>
      <c r="P3" s="46"/>
    </row>
    <row r="4" spans="1:16" ht="16.5" customHeight="1" x14ac:dyDescent="0.15">
      <c r="A4" s="258"/>
      <c r="B4" s="106" t="s">
        <v>380</v>
      </c>
      <c r="C4" s="106"/>
      <c r="D4" s="348"/>
      <c r="E4" s="348"/>
      <c r="F4" s="348"/>
      <c r="G4" s="348"/>
      <c r="H4" s="348"/>
      <c r="I4" s="106"/>
      <c r="J4" s="106"/>
      <c r="K4" s="106"/>
      <c r="L4" s="346"/>
      <c r="M4" s="346"/>
      <c r="N4" s="61"/>
    </row>
    <row r="5" spans="1:16" s="258" customFormat="1" ht="16.5" customHeight="1" x14ac:dyDescent="0.15">
      <c r="B5" s="106"/>
      <c r="C5" s="106" t="s">
        <v>381</v>
      </c>
      <c r="D5" s="106"/>
      <c r="E5" s="106"/>
      <c r="F5" s="106"/>
      <c r="G5" s="106"/>
      <c r="H5" s="106"/>
      <c r="I5" s="106"/>
      <c r="J5" s="106"/>
      <c r="K5" s="106"/>
      <c r="L5" s="106"/>
      <c r="M5" s="346"/>
      <c r="N5" s="346"/>
      <c r="O5" s="559"/>
    </row>
    <row r="6" spans="1:16" s="258" customFormat="1" ht="35.25" customHeight="1" x14ac:dyDescent="0.15">
      <c r="B6" s="106"/>
      <c r="C6" s="106"/>
      <c r="D6" s="1059" t="s">
        <v>382</v>
      </c>
      <c r="E6" s="1060"/>
      <c r="F6" s="1060"/>
      <c r="G6" s="1060"/>
      <c r="H6" s="1060"/>
      <c r="I6" s="1060"/>
      <c r="J6" s="1060"/>
      <c r="K6" s="1060"/>
      <c r="L6" s="1060"/>
      <c r="M6" s="1060"/>
      <c r="N6" s="1060"/>
      <c r="O6" s="559"/>
    </row>
    <row r="7" spans="1:16" s="258" customFormat="1" ht="16.5" customHeight="1" x14ac:dyDescent="0.15">
      <c r="B7" s="106"/>
      <c r="C7" s="1018" t="s">
        <v>392</v>
      </c>
      <c r="D7" s="1019"/>
      <c r="E7" s="1020"/>
      <c r="F7" s="415"/>
      <c r="G7" s="1061" t="str">
        <f>IF(基本!F49="","",基本!F49)</f>
        <v/>
      </c>
      <c r="H7" s="1061"/>
      <c r="I7" s="1061"/>
      <c r="J7" s="1061"/>
      <c r="K7" s="1061"/>
      <c r="L7" s="1061"/>
      <c r="M7" s="1061"/>
      <c r="N7" s="1062"/>
      <c r="O7" s="559"/>
    </row>
    <row r="8" spans="1:16" s="258" customFormat="1" ht="16.5" customHeight="1" x14ac:dyDescent="0.15">
      <c r="B8" s="106"/>
      <c r="C8" s="1018" t="s">
        <v>383</v>
      </c>
      <c r="D8" s="1019"/>
      <c r="E8" s="1020"/>
      <c r="F8" s="415"/>
      <c r="G8" s="994" t="str">
        <f>IF(基本!F54="","","〒"&amp;基本!F54&amp;"－"&amp;基本!H54)</f>
        <v/>
      </c>
      <c r="H8" s="994"/>
      <c r="I8" s="630"/>
      <c r="J8" s="994" t="str">
        <f>IF(基本!F55="","",基本!F55)</f>
        <v/>
      </c>
      <c r="K8" s="994"/>
      <c r="L8" s="994"/>
      <c r="M8" s="994"/>
      <c r="N8" s="1049"/>
      <c r="O8" s="559"/>
    </row>
    <row r="9" spans="1:16" s="258" customFormat="1" ht="16.5" customHeight="1" x14ac:dyDescent="0.15">
      <c r="B9" s="106"/>
      <c r="C9" s="1018" t="s">
        <v>384</v>
      </c>
      <c r="D9" s="1019"/>
      <c r="E9" s="1020"/>
      <c r="F9" s="415"/>
      <c r="G9" s="1057" t="str">
        <f>IF(基本!F50="","",基本!F50)</f>
        <v/>
      </c>
      <c r="H9" s="1057"/>
      <c r="I9" s="1057"/>
      <c r="J9" s="631"/>
      <c r="K9" s="1057" t="str">
        <f>IF(基本!F51="","",基本!F51)</f>
        <v/>
      </c>
      <c r="L9" s="1057"/>
      <c r="M9" s="1057"/>
      <c r="N9" s="1058"/>
      <c r="O9" s="559"/>
    </row>
    <row r="10" spans="1:16" s="258" customFormat="1" ht="16.5" customHeight="1" x14ac:dyDescent="0.15">
      <c r="B10" s="106"/>
      <c r="C10" s="1027" t="s">
        <v>162</v>
      </c>
      <c r="D10" s="1028"/>
      <c r="E10" s="1029"/>
      <c r="F10" s="415"/>
      <c r="G10" s="1025" t="str">
        <f>IF(基本!F52="","",基本!F52)</f>
        <v/>
      </c>
      <c r="H10" s="1025"/>
      <c r="I10" s="1025"/>
      <c r="J10" s="1025"/>
      <c r="K10" s="1025"/>
      <c r="L10" s="1025"/>
      <c r="M10" s="1025"/>
      <c r="N10" s="1026"/>
      <c r="O10" s="559"/>
    </row>
    <row r="11" spans="1:16" s="258" customFormat="1" ht="16.5" customHeight="1" x14ac:dyDescent="0.15">
      <c r="B11" s="106"/>
      <c r="C11" s="1018" t="s">
        <v>385</v>
      </c>
      <c r="D11" s="1019"/>
      <c r="E11" s="1020"/>
      <c r="F11" s="415"/>
      <c r="G11" s="1025" t="str">
        <f>IF(基本!F53="","",基本!F53)</f>
        <v/>
      </c>
      <c r="H11" s="1025"/>
      <c r="I11" s="1025"/>
      <c r="J11" s="1025"/>
      <c r="K11" s="1025"/>
      <c r="L11" s="1025"/>
      <c r="M11" s="1025"/>
      <c r="N11" s="1026"/>
      <c r="O11" s="559"/>
    </row>
    <row r="12" spans="1:16" s="258" customFormat="1" ht="16.5" customHeight="1" x14ac:dyDescent="0.15">
      <c r="B12" s="106"/>
      <c r="C12" s="897" t="s">
        <v>386</v>
      </c>
      <c r="D12" s="1040"/>
      <c r="E12" s="1041"/>
      <c r="F12" s="362"/>
      <c r="G12" s="1047" t="s">
        <v>387</v>
      </c>
      <c r="H12" s="1047"/>
      <c r="I12" s="1048"/>
      <c r="J12" s="1052" t="str">
        <f>IF(基本!F56="","",基本!F56)</f>
        <v/>
      </c>
      <c r="K12" s="1052"/>
      <c r="L12" s="1052"/>
      <c r="M12" s="1052"/>
      <c r="N12" s="101"/>
      <c r="O12" s="559"/>
    </row>
    <row r="13" spans="1:16" s="258" customFormat="1" ht="16.5" customHeight="1" x14ac:dyDescent="0.15">
      <c r="B13" s="106"/>
      <c r="C13" s="898"/>
      <c r="D13" s="1042"/>
      <c r="E13" s="1043"/>
      <c r="F13" s="363"/>
      <c r="G13" s="1053" t="s">
        <v>388</v>
      </c>
      <c r="H13" s="1053"/>
      <c r="I13" s="1054"/>
      <c r="J13" s="1052" t="str">
        <f>IF(基本!F57="","",基本!F57)</f>
        <v/>
      </c>
      <c r="K13" s="1052"/>
      <c r="L13" s="1052"/>
      <c r="M13" s="1052"/>
      <c r="N13" s="102"/>
      <c r="O13" s="559"/>
    </row>
    <row r="14" spans="1:16" s="258" customFormat="1" ht="16.5" customHeight="1" x14ac:dyDescent="0.15">
      <c r="B14" s="106"/>
      <c r="C14" s="898"/>
      <c r="D14" s="1042"/>
      <c r="E14" s="1043"/>
      <c r="F14" s="415"/>
      <c r="G14" s="1055" t="s">
        <v>389</v>
      </c>
      <c r="H14" s="1055"/>
      <c r="I14" s="1056"/>
      <c r="J14" s="1052" t="str">
        <f>IF(基本!F58="","",基本!F58)</f>
        <v/>
      </c>
      <c r="K14" s="1052"/>
      <c r="L14" s="1052"/>
      <c r="M14" s="1052"/>
      <c r="N14" s="103"/>
      <c r="O14" s="559"/>
    </row>
    <row r="15" spans="1:16" s="258" customFormat="1" ht="16.5" customHeight="1" x14ac:dyDescent="0.15">
      <c r="B15" s="106"/>
      <c r="C15" s="1044"/>
      <c r="D15" s="1045"/>
      <c r="E15" s="1046"/>
      <c r="F15" s="415"/>
      <c r="G15" s="1047" t="s">
        <v>390</v>
      </c>
      <c r="H15" s="1047"/>
      <c r="I15" s="1048"/>
      <c r="J15" s="994" t="str">
        <f>IF(基本!F59="","",基本!F59)</f>
        <v/>
      </c>
      <c r="K15" s="994"/>
      <c r="L15" s="994"/>
      <c r="M15" s="994"/>
      <c r="N15" s="1049"/>
      <c r="O15" s="559"/>
    </row>
    <row r="16" spans="1:16" s="258" customFormat="1" ht="16.5" customHeight="1" x14ac:dyDescent="0.15">
      <c r="B16" s="106"/>
      <c r="C16" s="416"/>
      <c r="D16" s="422" t="s">
        <v>248</v>
      </c>
      <c r="E16" s="1050" t="str">
        <f>IF(基本!F49=基本!F4,G48,IF(AND(基本!F49=基本!F10,基本!B10=C50)=TRUE,G50,IF(AND(基本!F49=基本!F10,基本!B10=C49)=TRUE,G49,IF(AND(基本!F49=基本!F16,基本!B16=C49)=TRUE,G49,IF(AND(基本!F49=基本!F16,基本!B16=C50)=TRUE,C50,"")))))</f>
        <v>①商業登記簿謄本、②決算報告書（直近3カ年）、③納税証明書、④会社概要書（パンフレット、地図等）</v>
      </c>
      <c r="F16" s="1050"/>
      <c r="G16" s="1050"/>
      <c r="H16" s="1050"/>
      <c r="I16" s="1050"/>
      <c r="J16" s="1050"/>
      <c r="K16" s="1050"/>
      <c r="L16" s="1050"/>
      <c r="M16" s="1050"/>
      <c r="N16" s="1050"/>
      <c r="O16" s="559"/>
    </row>
    <row r="17" spans="2:16" s="258" customFormat="1" ht="18" customHeight="1" x14ac:dyDescent="0.15">
      <c r="B17" s="106"/>
      <c r="C17" s="106"/>
      <c r="D17" s="419"/>
      <c r="E17" s="1051"/>
      <c r="F17" s="1051"/>
      <c r="G17" s="1051"/>
      <c r="H17" s="1051"/>
      <c r="I17" s="1051"/>
      <c r="J17" s="1051"/>
      <c r="K17" s="1051"/>
      <c r="L17" s="1051"/>
      <c r="M17" s="1051"/>
      <c r="N17" s="1051"/>
      <c r="O17" s="559"/>
    </row>
    <row r="18" spans="2:16" s="258" customFormat="1" ht="16.5" customHeight="1" x14ac:dyDescent="0.15">
      <c r="B18" s="106"/>
      <c r="C18" s="106"/>
      <c r="D18" s="560"/>
      <c r="E18" s="560"/>
      <c r="F18" s="560"/>
      <c r="G18" s="560"/>
      <c r="H18" s="560"/>
      <c r="I18" s="106"/>
      <c r="J18" s="106"/>
      <c r="K18" s="106"/>
      <c r="L18" s="561"/>
      <c r="M18" s="561"/>
      <c r="N18" s="562"/>
      <c r="O18" s="559"/>
    </row>
    <row r="19" spans="2:16" ht="19.5" customHeight="1" x14ac:dyDescent="0.15">
      <c r="C19" s="428" t="s">
        <v>685</v>
      </c>
      <c r="D19" s="632" t="str">
        <f>IF(基本!B10="","",IF(基本!F49=基本!F4,基本!B10,基本!B4))</f>
        <v>リース事業者</v>
      </c>
      <c r="E19" s="632"/>
      <c r="F19" s="632"/>
      <c r="G19" s="632"/>
      <c r="H19" s="632"/>
      <c r="I19" s="632"/>
      <c r="J19" s="632"/>
      <c r="K19" s="632"/>
      <c r="L19" s="635"/>
      <c r="M19" s="635"/>
      <c r="N19" s="61"/>
    </row>
    <row r="20" spans="2:16" ht="16.5" customHeight="1" x14ac:dyDescent="0.15">
      <c r="B20" s="83"/>
      <c r="C20" s="83"/>
      <c r="D20" s="633" t="str">
        <f>IF(D19=C49,P49,IF(D19=C50,P50,""))</f>
        <v>（リース（又は割賦販売の）契約締結予定の場合）</v>
      </c>
      <c r="E20" s="632"/>
      <c r="F20" s="632"/>
      <c r="G20" s="632"/>
      <c r="H20" s="635"/>
      <c r="I20" s="635"/>
      <c r="J20" s="636"/>
      <c r="K20" s="636"/>
      <c r="L20" s="636"/>
      <c r="M20" s="636"/>
      <c r="N20" s="61"/>
    </row>
    <row r="21" spans="2:16" ht="15" customHeight="1" x14ac:dyDescent="0.15">
      <c r="B21" s="106"/>
      <c r="C21" s="106"/>
      <c r="D21" s="420" t="s">
        <v>619</v>
      </c>
      <c r="E21" s="106"/>
      <c r="F21" s="106"/>
      <c r="G21" s="106"/>
      <c r="H21" s="106"/>
      <c r="I21" s="106"/>
      <c r="J21" s="106"/>
      <c r="K21" s="106"/>
      <c r="L21" s="346"/>
      <c r="M21" s="346"/>
      <c r="N21" s="93"/>
      <c r="O21" s="94"/>
      <c r="P21" s="83"/>
    </row>
    <row r="22" spans="2:16" ht="21" customHeight="1" x14ac:dyDescent="0.15">
      <c r="B22" s="106"/>
      <c r="C22" s="1018" t="s">
        <v>392</v>
      </c>
      <c r="D22" s="1019"/>
      <c r="E22" s="1020"/>
      <c r="F22" s="415"/>
      <c r="G22" s="1025">
        <f>IF(基本!B10="","",基本!F10)</f>
        <v>0</v>
      </c>
      <c r="H22" s="1025"/>
      <c r="I22" s="1025"/>
      <c r="J22" s="1025"/>
      <c r="K22" s="1025"/>
      <c r="L22" s="1025"/>
      <c r="M22" s="1026"/>
      <c r="N22" s="93"/>
      <c r="O22" s="94"/>
      <c r="P22" s="45" t="s">
        <v>154</v>
      </c>
    </row>
    <row r="23" spans="2:16" ht="21" customHeight="1" x14ac:dyDescent="0.15">
      <c r="B23" s="106"/>
      <c r="C23" s="1018" t="s">
        <v>393</v>
      </c>
      <c r="D23" s="1019"/>
      <c r="E23" s="1020"/>
      <c r="F23" s="415"/>
      <c r="G23" s="1025">
        <f>IF(基本!B10="","",基本!F13)</f>
        <v>0</v>
      </c>
      <c r="H23" s="1025"/>
      <c r="I23" s="1025"/>
      <c r="J23" s="1025"/>
      <c r="K23" s="1025"/>
      <c r="L23" s="1025"/>
      <c r="M23" s="1026"/>
      <c r="N23" s="61"/>
      <c r="P23" s="46" t="s">
        <v>169</v>
      </c>
    </row>
    <row r="24" spans="2:16" ht="21" customHeight="1" x14ac:dyDescent="0.15">
      <c r="B24" s="106"/>
      <c r="C24" s="1018" t="s">
        <v>394</v>
      </c>
      <c r="D24" s="1019"/>
      <c r="E24" s="1020"/>
      <c r="F24" s="415"/>
      <c r="G24" s="1025" t="str">
        <f>IF(基本!B10="","",基本!G11&amp;"   "&amp;基本!K11)</f>
        <v xml:space="preserve">   </v>
      </c>
      <c r="H24" s="1025"/>
      <c r="I24" s="1025"/>
      <c r="J24" s="1025"/>
      <c r="K24" s="1025"/>
      <c r="L24" s="1025"/>
      <c r="M24" s="1026"/>
      <c r="N24" s="61"/>
      <c r="P24" s="46" t="s">
        <v>169</v>
      </c>
    </row>
    <row r="25" spans="2:16" ht="21" customHeight="1" x14ac:dyDescent="0.15">
      <c r="B25" s="106"/>
      <c r="C25" s="1018" t="s">
        <v>395</v>
      </c>
      <c r="D25" s="1019"/>
      <c r="E25" s="1020"/>
      <c r="F25" s="415"/>
      <c r="G25" s="1025" t="str">
        <f>IF(基本!B10="","",基本!G12&amp;"   "&amp;基本!K12)</f>
        <v xml:space="preserve">   </v>
      </c>
      <c r="H25" s="1025"/>
      <c r="I25" s="1025"/>
      <c r="J25" s="1025"/>
      <c r="K25" s="1025"/>
      <c r="L25" s="1025"/>
      <c r="M25" s="1026"/>
      <c r="N25" s="61"/>
      <c r="P25" s="46" t="s">
        <v>169</v>
      </c>
    </row>
    <row r="26" spans="2:16" ht="21" customHeight="1" x14ac:dyDescent="0.15">
      <c r="B26" s="106"/>
      <c r="C26" s="1027" t="s">
        <v>396</v>
      </c>
      <c r="D26" s="1028"/>
      <c r="E26" s="1029"/>
      <c r="F26" s="360"/>
      <c r="G26" s="107" t="s">
        <v>78</v>
      </c>
      <c r="H26" s="1030">
        <f>IF(基本!B10="","",基本!G14)</f>
        <v>0</v>
      </c>
      <c r="I26" s="1030"/>
      <c r="J26" s="108" t="s">
        <v>79</v>
      </c>
      <c r="K26" s="1031">
        <f>IF(基本!B10="","",基本!K14)</f>
        <v>0</v>
      </c>
      <c r="L26" s="1031"/>
      <c r="M26" s="1032"/>
      <c r="N26" s="61"/>
      <c r="P26" s="46" t="s">
        <v>169</v>
      </c>
    </row>
    <row r="27" spans="2:16" ht="21" customHeight="1" x14ac:dyDescent="0.15">
      <c r="B27" s="106"/>
      <c r="C27" s="1018" t="s">
        <v>397</v>
      </c>
      <c r="D27" s="1019"/>
      <c r="E27" s="1020"/>
      <c r="F27" s="415"/>
      <c r="G27" s="1037">
        <f>IF(基本!B10="","",基本!F15)</f>
        <v>0</v>
      </c>
      <c r="H27" s="1037"/>
      <c r="I27" s="1037"/>
      <c r="J27" s="1037"/>
      <c r="K27" s="1037"/>
      <c r="L27" s="1037"/>
      <c r="M27" s="1038"/>
      <c r="N27" s="61"/>
      <c r="P27" s="46" t="s">
        <v>169</v>
      </c>
    </row>
    <row r="28" spans="2:16" ht="21.75" customHeight="1" x14ac:dyDescent="0.15">
      <c r="B28" s="106"/>
      <c r="C28" s="421"/>
      <c r="D28" s="422" t="s">
        <v>248</v>
      </c>
      <c r="E28" s="1035" t="str">
        <f>IF(D19=基本!B4,G48,IF(D19=基本!B10,G50,IF(D19=基本!B16,G49,"")))</f>
        <v>①商業登記簿謄本、②決算報告書（直近3か年分）、③納税証明書、④会社概要書（パンフレット）、⑤リ－ス（又は割賦販売の）契約書（案）、⑥リース料金（又は割賦販売価格）計算書（案）</v>
      </c>
      <c r="F28" s="1035"/>
      <c r="G28" s="1035"/>
      <c r="H28" s="1035"/>
      <c r="I28" s="1035"/>
      <c r="J28" s="1035"/>
      <c r="K28" s="1035"/>
      <c r="L28" s="1035"/>
      <c r="M28" s="1035"/>
      <c r="N28" s="109"/>
    </row>
    <row r="29" spans="2:16" ht="21.75" customHeight="1" x14ac:dyDescent="0.15">
      <c r="B29" s="106"/>
      <c r="C29" s="227"/>
      <c r="D29" s="227"/>
      <c r="E29" s="1036"/>
      <c r="F29" s="1036"/>
      <c r="G29" s="1036"/>
      <c r="H29" s="1036"/>
      <c r="I29" s="1036"/>
      <c r="J29" s="1036"/>
      <c r="K29" s="1036"/>
      <c r="L29" s="1036"/>
      <c r="M29" s="1036"/>
      <c r="N29" s="109"/>
    </row>
    <row r="30" spans="2:16" ht="14.25" customHeight="1" x14ac:dyDescent="0.15">
      <c r="B30" s="106"/>
      <c r="C30" s="227"/>
      <c r="D30" s="227"/>
      <c r="E30" s="147"/>
      <c r="F30" s="147"/>
      <c r="G30" s="147"/>
      <c r="H30" s="147"/>
      <c r="I30" s="147"/>
      <c r="J30" s="147"/>
      <c r="K30" s="147"/>
      <c r="L30" s="147"/>
      <c r="M30" s="147"/>
      <c r="N30" s="61"/>
    </row>
    <row r="31" spans="2:16" ht="21.75" customHeight="1" x14ac:dyDescent="0.15">
      <c r="C31" s="414" t="s">
        <v>398</v>
      </c>
      <c r="D31" s="632" t="str">
        <f>IF(基本!B16="","",基本!B16)</f>
        <v/>
      </c>
      <c r="E31" s="632"/>
      <c r="F31" s="632"/>
      <c r="G31" s="634"/>
      <c r="H31" s="633"/>
      <c r="I31" s="633"/>
      <c r="J31" s="633"/>
      <c r="K31" s="633"/>
      <c r="L31" s="633"/>
      <c r="M31" s="635"/>
      <c r="N31" s="61"/>
    </row>
    <row r="32" spans="2:16" ht="14.25" customHeight="1" x14ac:dyDescent="0.15">
      <c r="B32" s="414"/>
      <c r="C32" s="106"/>
      <c r="D32" s="633" t="str">
        <f>IF(D31=C49,P49,IF(D31=C50,P50,""))</f>
        <v/>
      </c>
      <c r="E32" s="632"/>
      <c r="F32" s="632"/>
      <c r="G32" s="634"/>
      <c r="H32" s="633"/>
      <c r="I32" s="633"/>
      <c r="J32" s="633"/>
      <c r="K32" s="633"/>
      <c r="L32" s="633"/>
      <c r="M32" s="635"/>
      <c r="N32" s="226"/>
      <c r="O32" s="100"/>
    </row>
    <row r="33" spans="2:16" s="40" customFormat="1" ht="16.5" customHeight="1" x14ac:dyDescent="0.15">
      <c r="B33" s="404"/>
      <c r="C33" s="404"/>
      <c r="D33" s="423"/>
      <c r="E33" s="423"/>
      <c r="F33" s="423"/>
      <c r="G33" s="423"/>
      <c r="H33" s="424"/>
      <c r="I33" s="424"/>
      <c r="J33" s="425"/>
      <c r="K33" s="425"/>
      <c r="L33" s="425"/>
      <c r="M33" s="425"/>
      <c r="N33" s="111"/>
      <c r="O33" s="112"/>
    </row>
    <row r="34" spans="2:16" ht="21" customHeight="1" x14ac:dyDescent="0.15">
      <c r="B34" s="106"/>
      <c r="C34" s="1018" t="s">
        <v>392</v>
      </c>
      <c r="D34" s="1019"/>
      <c r="E34" s="1020"/>
      <c r="F34" s="415"/>
      <c r="G34" s="1025" t="str">
        <f>IF(基本!B16="","",基本!F16)</f>
        <v/>
      </c>
      <c r="H34" s="1025"/>
      <c r="I34" s="1025"/>
      <c r="J34" s="1025"/>
      <c r="K34" s="1025"/>
      <c r="L34" s="1025"/>
      <c r="M34" s="1026"/>
      <c r="N34" s="61"/>
      <c r="P34" s="45" t="s">
        <v>154</v>
      </c>
    </row>
    <row r="35" spans="2:16" ht="21" customHeight="1" x14ac:dyDescent="0.15">
      <c r="B35" s="106"/>
      <c r="C35" s="1018" t="s">
        <v>393</v>
      </c>
      <c r="D35" s="1019"/>
      <c r="E35" s="1020"/>
      <c r="F35" s="415"/>
      <c r="G35" s="1025" t="str">
        <f>IF(基本!B16="","",基本!F19)</f>
        <v/>
      </c>
      <c r="H35" s="1025"/>
      <c r="I35" s="1025"/>
      <c r="J35" s="1025"/>
      <c r="K35" s="1025"/>
      <c r="L35" s="1025"/>
      <c r="M35" s="1026"/>
      <c r="N35" s="61"/>
      <c r="P35" s="46" t="s">
        <v>169</v>
      </c>
    </row>
    <row r="36" spans="2:16" ht="21" customHeight="1" x14ac:dyDescent="0.15">
      <c r="B36" s="106"/>
      <c r="C36" s="1018" t="s">
        <v>394</v>
      </c>
      <c r="D36" s="1019"/>
      <c r="E36" s="1020"/>
      <c r="F36" s="415"/>
      <c r="G36" s="1025" t="str">
        <f>IF(基本!B16="","",基本!G17&amp;"   "&amp;基本!K17)</f>
        <v/>
      </c>
      <c r="H36" s="1025"/>
      <c r="I36" s="1025"/>
      <c r="J36" s="1025"/>
      <c r="K36" s="1025"/>
      <c r="L36" s="1025"/>
      <c r="M36" s="1026"/>
      <c r="N36" s="61"/>
      <c r="P36" s="46" t="s">
        <v>169</v>
      </c>
    </row>
    <row r="37" spans="2:16" ht="21" customHeight="1" x14ac:dyDescent="0.15">
      <c r="B37" s="106"/>
      <c r="C37" s="1039" t="s">
        <v>81</v>
      </c>
      <c r="D37" s="1019"/>
      <c r="E37" s="1020"/>
      <c r="F37" s="415"/>
      <c r="G37" s="1025" t="str">
        <f>IF(基本!B16="","",基本!G18&amp;"   "&amp;基本!K18)</f>
        <v/>
      </c>
      <c r="H37" s="1025"/>
      <c r="I37" s="1025"/>
      <c r="J37" s="1025"/>
      <c r="K37" s="1025"/>
      <c r="L37" s="1025"/>
      <c r="M37" s="1026"/>
      <c r="N37" s="61"/>
      <c r="P37" s="46" t="s">
        <v>169</v>
      </c>
    </row>
    <row r="38" spans="2:16" ht="21" customHeight="1" x14ac:dyDescent="0.15">
      <c r="B38" s="106"/>
      <c r="C38" s="1027" t="s">
        <v>396</v>
      </c>
      <c r="D38" s="1028"/>
      <c r="E38" s="1029"/>
      <c r="F38" s="360"/>
      <c r="G38" s="107" t="s">
        <v>78</v>
      </c>
      <c r="H38" s="1033" t="str">
        <f>IF(基本!B16="","",基本!G20)</f>
        <v/>
      </c>
      <c r="I38" s="1030"/>
      <c r="J38" s="108" t="s">
        <v>79</v>
      </c>
      <c r="K38" s="1034" t="str">
        <f>IF(基本!B16="","",基本!K20)</f>
        <v/>
      </c>
      <c r="L38" s="1031"/>
      <c r="M38" s="1032"/>
      <c r="N38" s="61"/>
      <c r="P38" s="46" t="s">
        <v>169</v>
      </c>
    </row>
    <row r="39" spans="2:16" ht="21" customHeight="1" x14ac:dyDescent="0.15">
      <c r="B39" s="106"/>
      <c r="C39" s="1018" t="s">
        <v>397</v>
      </c>
      <c r="D39" s="1019"/>
      <c r="E39" s="1020"/>
      <c r="F39" s="415"/>
      <c r="G39" s="1025" t="str">
        <f>IF(基本!B16="","",基本!F21)</f>
        <v/>
      </c>
      <c r="H39" s="1025"/>
      <c r="I39" s="1025"/>
      <c r="J39" s="1025"/>
      <c r="K39" s="1025"/>
      <c r="L39" s="1025"/>
      <c r="M39" s="1026"/>
      <c r="N39" s="61"/>
      <c r="P39" s="46" t="s">
        <v>169</v>
      </c>
    </row>
    <row r="40" spans="2:16" s="258" customFormat="1" ht="7.5" customHeight="1" x14ac:dyDescent="0.15">
      <c r="B40" s="106"/>
      <c r="C40" s="421"/>
      <c r="D40" s="426"/>
      <c r="E40" s="427"/>
      <c r="F40" s="427"/>
      <c r="G40" s="427"/>
      <c r="H40" s="427"/>
      <c r="I40" s="427"/>
      <c r="J40" s="427"/>
      <c r="K40" s="427"/>
      <c r="L40" s="427"/>
      <c r="M40" s="427"/>
      <c r="N40" s="260"/>
      <c r="O40" s="253"/>
    </row>
    <row r="41" spans="2:16" ht="21.75" customHeight="1" x14ac:dyDescent="0.15">
      <c r="B41" s="106"/>
      <c r="C41" s="421"/>
      <c r="D41" s="426" t="s">
        <v>399</v>
      </c>
      <c r="E41" s="1017" t="str">
        <f>IF(D31=C49,G49,IF(D31=C50,G50,""))</f>
        <v/>
      </c>
      <c r="F41" s="1017"/>
      <c r="G41" s="1017"/>
      <c r="H41" s="1017"/>
      <c r="I41" s="1017"/>
      <c r="J41" s="1017"/>
      <c r="K41" s="1017"/>
      <c r="L41" s="1017"/>
      <c r="M41" s="1017"/>
      <c r="N41" s="61"/>
    </row>
    <row r="42" spans="2:16" ht="21.75" customHeight="1" x14ac:dyDescent="0.15">
      <c r="B42" s="106"/>
      <c r="C42" s="227"/>
      <c r="D42" s="227"/>
      <c r="E42" s="1017"/>
      <c r="F42" s="1017"/>
      <c r="G42" s="1017"/>
      <c r="H42" s="1017"/>
      <c r="I42" s="1017"/>
      <c r="J42" s="1017"/>
      <c r="K42" s="1017"/>
      <c r="L42" s="1017"/>
      <c r="M42" s="1017"/>
      <c r="N42" s="61"/>
    </row>
    <row r="43" spans="2:16" ht="16.5" customHeight="1" x14ac:dyDescent="0.15">
      <c r="B43" s="106"/>
      <c r="C43" s="227"/>
      <c r="D43" s="227"/>
      <c r="E43" s="147"/>
      <c r="F43" s="147"/>
      <c r="G43" s="147"/>
      <c r="H43" s="147"/>
      <c r="I43" s="147"/>
      <c r="J43" s="147"/>
      <c r="K43" s="147"/>
      <c r="L43" s="147"/>
      <c r="M43" s="147"/>
      <c r="N43" s="61"/>
    </row>
    <row r="44" spans="2:16" ht="15.75" customHeight="1" x14ac:dyDescent="0.15">
      <c r="B44" s="106"/>
      <c r="C44" s="227"/>
      <c r="D44" s="227"/>
      <c r="E44" s="430"/>
      <c r="F44" s="430"/>
      <c r="G44" s="430"/>
      <c r="H44" s="430"/>
      <c r="I44" s="430"/>
      <c r="J44" s="430"/>
      <c r="K44" s="430"/>
      <c r="L44" s="430"/>
      <c r="M44" s="418" t="s">
        <v>657</v>
      </c>
    </row>
    <row r="45" spans="2:16" ht="21" customHeight="1" x14ac:dyDescent="0.15"/>
    <row r="46" spans="2:16" ht="21" customHeight="1" x14ac:dyDescent="0.15"/>
    <row r="48" spans="2:16" s="258" customFormat="1" ht="35.25" customHeight="1" x14ac:dyDescent="0.15">
      <c r="C48" s="1024" t="s">
        <v>686</v>
      </c>
      <c r="D48" s="1024"/>
      <c r="E48" s="1024"/>
      <c r="G48" s="1021" t="s">
        <v>687</v>
      </c>
      <c r="H48" s="1021"/>
      <c r="I48" s="1021"/>
      <c r="J48" s="1021"/>
      <c r="K48" s="1021"/>
      <c r="L48" s="1021"/>
      <c r="M48" s="1021"/>
      <c r="N48" s="559"/>
      <c r="O48" s="559"/>
    </row>
    <row r="49" spans="3:19" ht="41.25" customHeight="1" x14ac:dyDescent="0.15">
      <c r="C49" s="1024" t="s">
        <v>400</v>
      </c>
      <c r="D49" s="1024"/>
      <c r="E49" s="1024"/>
      <c r="G49" s="1021" t="s">
        <v>164</v>
      </c>
      <c r="H49" s="1021"/>
      <c r="I49" s="1021"/>
      <c r="J49" s="1021"/>
      <c r="K49" s="1021"/>
      <c r="L49" s="1021"/>
      <c r="M49" s="1021"/>
      <c r="P49" s="1022" t="s">
        <v>521</v>
      </c>
      <c r="Q49" s="1023"/>
      <c r="R49" s="1023"/>
      <c r="S49" s="1023"/>
    </row>
    <row r="50" spans="3:19" ht="45.75" customHeight="1" x14ac:dyDescent="0.15">
      <c r="C50" s="1024" t="s">
        <v>163</v>
      </c>
      <c r="D50" s="1024"/>
      <c r="E50" s="1024"/>
      <c r="G50" s="1021" t="s">
        <v>182</v>
      </c>
      <c r="H50" s="1021"/>
      <c r="I50" s="1021"/>
      <c r="J50" s="1021"/>
      <c r="K50" s="1021"/>
      <c r="L50" s="1021"/>
      <c r="M50" s="1021"/>
      <c r="P50" s="1021" t="s">
        <v>522</v>
      </c>
      <c r="Q50" s="1021"/>
      <c r="R50" s="1021"/>
      <c r="S50" s="1021"/>
    </row>
  </sheetData>
  <sheetProtection algorithmName="SHA-512" hashValue="MErMCyEx29Kal2GHmROOZcRUn9KwUKDQYYs5dnU2MVPNqKxH7VcfXVeCaauOS0Vj1nSD5yNNzDmzMsvXaYPB4w==" saltValue="XQeGK0R6CEXIL/Zm3XBnwg==" spinCount="100000" sheet="1" objects="1" scenarios="1"/>
  <mergeCells count="59">
    <mergeCell ref="D6:N6"/>
    <mergeCell ref="C7:E7"/>
    <mergeCell ref="G7:N7"/>
    <mergeCell ref="C8:E8"/>
    <mergeCell ref="G8:H8"/>
    <mergeCell ref="J8:N8"/>
    <mergeCell ref="K9:N9"/>
    <mergeCell ref="C10:E10"/>
    <mergeCell ref="G10:N10"/>
    <mergeCell ref="C11:E11"/>
    <mergeCell ref="G11:N11"/>
    <mergeCell ref="C9:E9"/>
    <mergeCell ref="G9:I9"/>
    <mergeCell ref="C12:E15"/>
    <mergeCell ref="C22:E22"/>
    <mergeCell ref="G22:M22"/>
    <mergeCell ref="C23:E23"/>
    <mergeCell ref="G23:M23"/>
    <mergeCell ref="G15:I15"/>
    <mergeCell ref="J15:N15"/>
    <mergeCell ref="E16:N17"/>
    <mergeCell ref="G12:I12"/>
    <mergeCell ref="J12:M12"/>
    <mergeCell ref="G13:I13"/>
    <mergeCell ref="J13:M13"/>
    <mergeCell ref="G14:I14"/>
    <mergeCell ref="J14:M14"/>
    <mergeCell ref="G37:M37"/>
    <mergeCell ref="C38:E38"/>
    <mergeCell ref="H26:I26"/>
    <mergeCell ref="K26:M26"/>
    <mergeCell ref="H38:I38"/>
    <mergeCell ref="K38:M38"/>
    <mergeCell ref="E28:M29"/>
    <mergeCell ref="C36:E36"/>
    <mergeCell ref="G34:M34"/>
    <mergeCell ref="C35:E35"/>
    <mergeCell ref="G35:M35"/>
    <mergeCell ref="C34:E34"/>
    <mergeCell ref="C27:E27"/>
    <mergeCell ref="G27:M27"/>
    <mergeCell ref="G36:M36"/>
    <mergeCell ref="C37:E37"/>
    <mergeCell ref="C24:E24"/>
    <mergeCell ref="G24:M24"/>
    <mergeCell ref="C25:E25"/>
    <mergeCell ref="G25:M25"/>
    <mergeCell ref="C26:E26"/>
    <mergeCell ref="E41:M42"/>
    <mergeCell ref="C39:E39"/>
    <mergeCell ref="P50:S50"/>
    <mergeCell ref="G50:M50"/>
    <mergeCell ref="P49:S49"/>
    <mergeCell ref="C49:E49"/>
    <mergeCell ref="C50:E50"/>
    <mergeCell ref="G49:M49"/>
    <mergeCell ref="G39:M39"/>
    <mergeCell ref="C48:E48"/>
    <mergeCell ref="G48:M48"/>
  </mergeCells>
  <phoneticPr fontId="1"/>
  <pageMargins left="0.98425196850393704" right="0.39370078740157483" top="0.78740157480314965" bottom="0.59055118110236227" header="0.31496062992125984" footer="0.31496062992125984"/>
  <pageSetup paperSize="9" scale="97"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1"/>
  <sheetViews>
    <sheetView showGridLines="0" view="pageBreakPreview" zoomScaleNormal="100" zoomScaleSheetLayoutView="100" workbookViewId="0">
      <selection activeCell="H100" sqref="H100:O100"/>
    </sheetView>
  </sheetViews>
  <sheetFormatPr defaultColWidth="6.125" defaultRowHeight="13.5" x14ac:dyDescent="0.15"/>
  <cols>
    <col min="1" max="1" width="1.75" style="45" customWidth="1"/>
    <col min="2" max="2" width="1" style="45" customWidth="1"/>
    <col min="3" max="3" width="4.625" style="45" customWidth="1"/>
    <col min="4" max="4" width="6.125" style="45" customWidth="1"/>
    <col min="5" max="5" width="4.5" style="45" customWidth="1"/>
    <col min="6" max="9" width="7.375" style="45" customWidth="1"/>
    <col min="10" max="10" width="5" style="45" customWidth="1"/>
    <col min="11" max="11" width="6.25" style="45" customWidth="1"/>
    <col min="12" max="13" width="7.5" style="45" customWidth="1"/>
    <col min="14" max="14" width="5.5" style="45" customWidth="1"/>
    <col min="15" max="15" width="9.5" style="45" customWidth="1"/>
    <col min="16" max="16" width="1" style="46" customWidth="1"/>
    <col min="17" max="17" width="1.25" style="46" customWidth="1"/>
    <col min="18" max="18" width="13.25" style="45" customWidth="1"/>
    <col min="19" max="252" width="9" style="45" customWidth="1"/>
    <col min="253" max="253" width="1.75" style="45" customWidth="1"/>
    <col min="254" max="254" width="1" style="45" customWidth="1"/>
    <col min="255" max="255" width="4.625" style="45" customWidth="1"/>
    <col min="256" max="16384" width="6.125" style="45"/>
  </cols>
  <sheetData>
    <row r="1" spans="2:18" s="258" customFormat="1" ht="9.75" customHeight="1" x14ac:dyDescent="0.15">
      <c r="P1" s="598"/>
      <c r="Q1" s="598"/>
    </row>
    <row r="2" spans="2:18" ht="17.25" customHeight="1" x14ac:dyDescent="0.15">
      <c r="B2" s="58" t="s">
        <v>401</v>
      </c>
      <c r="C2" s="83"/>
      <c r="D2" s="83"/>
      <c r="E2" s="431"/>
      <c r="F2" s="431"/>
      <c r="G2" s="431"/>
      <c r="H2" s="431"/>
      <c r="I2" s="431"/>
      <c r="J2" s="431"/>
      <c r="K2" s="431"/>
      <c r="L2" s="83"/>
      <c r="M2" s="83"/>
      <c r="N2" s="83"/>
      <c r="O2" s="83"/>
    </row>
    <row r="3" spans="2:18" ht="6.75" customHeight="1" x14ac:dyDescent="0.15">
      <c r="B3" s="59"/>
      <c r="C3" s="106"/>
      <c r="D3" s="106"/>
      <c r="E3" s="106"/>
      <c r="F3" s="106"/>
      <c r="G3" s="106"/>
      <c r="H3" s="106"/>
      <c r="I3" s="106"/>
      <c r="J3" s="106"/>
      <c r="K3" s="106"/>
      <c r="L3" s="106"/>
      <c r="M3" s="106"/>
      <c r="N3" s="106"/>
      <c r="O3" s="106"/>
      <c r="P3" s="61"/>
      <c r="R3" s="46"/>
    </row>
    <row r="4" spans="2:18" ht="15" customHeight="1" x14ac:dyDescent="0.15">
      <c r="B4" s="59" t="s">
        <v>402</v>
      </c>
      <c r="C4" s="106"/>
      <c r="D4" s="348"/>
      <c r="E4" s="348"/>
      <c r="F4" s="348"/>
      <c r="G4" s="348"/>
      <c r="H4" s="348"/>
      <c r="I4" s="348"/>
      <c r="J4" s="348"/>
      <c r="K4" s="348"/>
      <c r="L4" s="348"/>
      <c r="M4" s="348"/>
      <c r="N4" s="348"/>
      <c r="O4" s="348"/>
      <c r="P4" s="61"/>
      <c r="R4" s="46"/>
    </row>
    <row r="5" spans="2:18" ht="15" customHeight="1" x14ac:dyDescent="0.15">
      <c r="B5" s="59"/>
      <c r="C5" s="1086" t="s">
        <v>705</v>
      </c>
      <c r="D5" s="1086"/>
      <c r="E5" s="1086"/>
      <c r="F5" s="1086"/>
      <c r="G5" s="432"/>
      <c r="H5" s="432"/>
      <c r="I5" s="432"/>
      <c r="J5" s="432"/>
      <c r="K5" s="106"/>
      <c r="L5" s="106"/>
      <c r="M5" s="106"/>
      <c r="N5" s="106"/>
      <c r="O5" s="106"/>
      <c r="P5" s="61"/>
      <c r="R5" s="115"/>
    </row>
    <row r="6" spans="2:18" ht="3" customHeight="1" x14ac:dyDescent="0.15">
      <c r="B6" s="59"/>
      <c r="C6" s="106"/>
      <c r="D6" s="106"/>
      <c r="E6" s="106"/>
      <c r="F6" s="106"/>
      <c r="G6" s="106"/>
      <c r="H6" s="106"/>
      <c r="I6" s="106"/>
      <c r="J6" s="106"/>
      <c r="K6" s="106"/>
      <c r="L6" s="106"/>
      <c r="M6" s="106"/>
      <c r="N6" s="106"/>
      <c r="O6" s="106"/>
      <c r="P6" s="61"/>
    </row>
    <row r="7" spans="2:18" ht="17.25" customHeight="1" x14ac:dyDescent="0.15">
      <c r="B7" s="59"/>
      <c r="C7" s="1141" t="s">
        <v>403</v>
      </c>
      <c r="D7" s="1143"/>
      <c r="E7" s="433" t="s">
        <v>404</v>
      </c>
      <c r="F7" s="434"/>
      <c r="G7" s="434"/>
      <c r="H7" s="434"/>
      <c r="I7" s="434"/>
      <c r="J7" s="434"/>
      <c r="K7" s="1066" t="str">
        <f>IF(基本!F27="","―",基本!F27/1000)</f>
        <v>―</v>
      </c>
      <c r="L7" s="1067"/>
      <c r="M7" s="1067"/>
      <c r="N7" s="435"/>
      <c r="O7" s="317" t="s">
        <v>405</v>
      </c>
      <c r="P7" s="93"/>
      <c r="Q7" s="94"/>
      <c r="R7" s="45" t="s">
        <v>154</v>
      </c>
    </row>
    <row r="8" spans="2:18" ht="17.25" customHeight="1" x14ac:dyDescent="0.15">
      <c r="B8" s="59"/>
      <c r="C8" s="1184"/>
      <c r="D8" s="1185"/>
      <c r="E8" s="436" t="s">
        <v>406</v>
      </c>
      <c r="F8" s="339"/>
      <c r="G8" s="339"/>
      <c r="H8" s="339"/>
      <c r="I8" s="339"/>
      <c r="J8" s="339"/>
      <c r="K8" s="1066" t="str">
        <f>IF(基本!F31="","―",基本!F31/1000)</f>
        <v>―</v>
      </c>
      <c r="L8" s="1067"/>
      <c r="M8" s="1067"/>
      <c r="N8" s="435"/>
      <c r="O8" s="317" t="s">
        <v>405</v>
      </c>
      <c r="P8" s="93"/>
      <c r="Q8" s="94"/>
      <c r="R8" s="18" t="s">
        <v>169</v>
      </c>
    </row>
    <row r="9" spans="2:18" ht="17.25" customHeight="1" x14ac:dyDescent="0.15">
      <c r="B9" s="59"/>
      <c r="C9" s="1184"/>
      <c r="D9" s="1185"/>
      <c r="E9" s="1063" t="s">
        <v>726</v>
      </c>
      <c r="F9" s="1068" t="s">
        <v>677</v>
      </c>
      <c r="G9" s="1068"/>
      <c r="H9" s="1068"/>
      <c r="I9" s="1068"/>
      <c r="J9" s="1068"/>
      <c r="K9" s="1066" t="str">
        <f>IF(基本!F28="","―",基本!F28/1000)</f>
        <v>―</v>
      </c>
      <c r="L9" s="1067"/>
      <c r="M9" s="1067"/>
      <c r="N9" s="435"/>
      <c r="O9" s="317" t="s">
        <v>405</v>
      </c>
      <c r="P9" s="93"/>
      <c r="Q9" s="94"/>
      <c r="R9" s="18"/>
    </row>
    <row r="10" spans="2:18" s="258" customFormat="1" ht="17.25" customHeight="1" x14ac:dyDescent="0.15">
      <c r="B10" s="259"/>
      <c r="C10" s="1184"/>
      <c r="D10" s="1185"/>
      <c r="E10" s="1064"/>
      <c r="F10" s="1068" t="s">
        <v>677</v>
      </c>
      <c r="G10" s="1068"/>
      <c r="H10" s="1068"/>
      <c r="I10" s="1068"/>
      <c r="J10" s="1068"/>
      <c r="K10" s="1066" t="str">
        <f>IF(基本!F29="","―",基本!F29/1000)</f>
        <v>―</v>
      </c>
      <c r="L10" s="1067"/>
      <c r="M10" s="1067"/>
      <c r="N10" s="435"/>
      <c r="O10" s="317" t="s">
        <v>405</v>
      </c>
      <c r="P10" s="587"/>
      <c r="Q10" s="589"/>
      <c r="R10" s="584"/>
    </row>
    <row r="11" spans="2:18" ht="17.25" customHeight="1" x14ac:dyDescent="0.15">
      <c r="B11" s="59"/>
      <c r="C11" s="1184"/>
      <c r="D11" s="1185"/>
      <c r="E11" s="1065"/>
      <c r="F11" s="1068" t="s">
        <v>682</v>
      </c>
      <c r="G11" s="1068"/>
      <c r="H11" s="1068"/>
      <c r="I11" s="1068"/>
      <c r="J11" s="1068"/>
      <c r="K11" s="1066" t="str">
        <f>IF(基本!F30="","―",基本!F30/1000)</f>
        <v>―</v>
      </c>
      <c r="L11" s="1067"/>
      <c r="M11" s="1067"/>
      <c r="N11" s="435"/>
      <c r="O11" s="317" t="s">
        <v>405</v>
      </c>
      <c r="P11" s="93"/>
      <c r="Q11" s="94"/>
      <c r="R11" s="18"/>
    </row>
    <row r="12" spans="2:18" ht="17.25" customHeight="1" x14ac:dyDescent="0.15">
      <c r="B12" s="59"/>
      <c r="C12" s="1184"/>
      <c r="D12" s="1185"/>
      <c r="E12" s="437" t="s">
        <v>407</v>
      </c>
      <c r="F12" s="438"/>
      <c r="G12" s="438"/>
      <c r="H12" s="438"/>
      <c r="I12" s="438"/>
      <c r="J12" s="438"/>
      <c r="K12" s="1066" t="str">
        <f>IF(基本!F35="","―",基本!F35/1000)</f>
        <v>―</v>
      </c>
      <c r="L12" s="1067"/>
      <c r="M12" s="1067"/>
      <c r="N12" s="435"/>
      <c r="O12" s="317" t="s">
        <v>405</v>
      </c>
      <c r="P12" s="61"/>
      <c r="R12" s="18" t="s">
        <v>169</v>
      </c>
    </row>
    <row r="13" spans="2:18" ht="17.25" customHeight="1" x14ac:dyDescent="0.15">
      <c r="B13" s="59"/>
      <c r="C13" s="1184"/>
      <c r="D13" s="1185"/>
      <c r="E13" s="1063" t="s">
        <v>726</v>
      </c>
      <c r="F13" s="1068" t="s">
        <v>677</v>
      </c>
      <c r="G13" s="1068"/>
      <c r="H13" s="1068"/>
      <c r="I13" s="1068"/>
      <c r="J13" s="1068"/>
      <c r="K13" s="1066" t="str">
        <f>IF(基本!F32="","―",基本!F32/1000)</f>
        <v>―</v>
      </c>
      <c r="L13" s="1067"/>
      <c r="M13" s="1067"/>
      <c r="N13" s="435"/>
      <c r="O13" s="317" t="s">
        <v>405</v>
      </c>
      <c r="P13" s="61"/>
      <c r="R13" s="18"/>
    </row>
    <row r="14" spans="2:18" s="258" customFormat="1" ht="17.25" customHeight="1" x14ac:dyDescent="0.15">
      <c r="B14" s="259"/>
      <c r="C14" s="1184"/>
      <c r="D14" s="1185"/>
      <c r="E14" s="1064"/>
      <c r="F14" s="1068" t="s">
        <v>677</v>
      </c>
      <c r="G14" s="1068"/>
      <c r="H14" s="1068"/>
      <c r="I14" s="1068"/>
      <c r="J14" s="1068"/>
      <c r="K14" s="1066" t="str">
        <f>IF(基本!F33="","―",基本!F33/1000)</f>
        <v>―</v>
      </c>
      <c r="L14" s="1067"/>
      <c r="M14" s="1067"/>
      <c r="N14" s="435"/>
      <c r="O14" s="317" t="s">
        <v>405</v>
      </c>
      <c r="P14" s="588"/>
      <c r="Q14" s="585"/>
      <c r="R14" s="584"/>
    </row>
    <row r="15" spans="2:18" ht="17.25" customHeight="1" x14ac:dyDescent="0.15">
      <c r="B15" s="59"/>
      <c r="C15" s="1184"/>
      <c r="D15" s="1185"/>
      <c r="E15" s="1065"/>
      <c r="F15" s="1068" t="s">
        <v>682</v>
      </c>
      <c r="G15" s="1068"/>
      <c r="H15" s="1068"/>
      <c r="I15" s="1068"/>
      <c r="J15" s="1068"/>
      <c r="K15" s="1066" t="str">
        <f>IF(ISERROR(基本!F34/1000),"―",基本!F34/1000)</f>
        <v>―</v>
      </c>
      <c r="L15" s="1067"/>
      <c r="M15" s="1067"/>
      <c r="N15" s="435"/>
      <c r="O15" s="317" t="s">
        <v>405</v>
      </c>
      <c r="P15" s="61"/>
      <c r="R15" s="18"/>
    </row>
    <row r="16" spans="2:18" ht="17.25" customHeight="1" x14ac:dyDescent="0.15">
      <c r="B16" s="59"/>
      <c r="C16" s="1072" t="str">
        <f>IF(基本!F36="","",基本!F36)</f>
        <v/>
      </c>
      <c r="D16" s="1073"/>
      <c r="E16" s="1073"/>
      <c r="F16" s="1126" t="s">
        <v>261</v>
      </c>
      <c r="G16" s="1127"/>
      <c r="H16" s="1127"/>
      <c r="I16" s="1127"/>
      <c r="J16" s="1128"/>
      <c r="K16" s="1220" t="str">
        <f>IF(基本!F36="","",基本!F36)</f>
        <v/>
      </c>
      <c r="L16" s="1221"/>
      <c r="M16" s="1221"/>
      <c r="N16" s="1222"/>
      <c r="O16" s="439"/>
      <c r="P16" s="61"/>
      <c r="R16" s="18" t="s">
        <v>169</v>
      </c>
    </row>
    <row r="17" spans="2:18" ht="17.25" customHeight="1" x14ac:dyDescent="0.15">
      <c r="B17" s="59"/>
      <c r="C17" s="1074"/>
      <c r="D17" s="1073"/>
      <c r="E17" s="1073"/>
      <c r="F17" s="1126" t="s">
        <v>286</v>
      </c>
      <c r="G17" s="1127"/>
      <c r="H17" s="1127"/>
      <c r="I17" s="1127"/>
      <c r="J17" s="1128"/>
      <c r="K17" s="1084" t="str">
        <f>IF(別紙2!F11="","",別紙2!F11)</f>
        <v/>
      </c>
      <c r="L17" s="1113"/>
      <c r="M17" s="1113"/>
      <c r="N17" s="1085"/>
      <c r="O17" s="439" t="s">
        <v>14</v>
      </c>
      <c r="P17" s="61"/>
      <c r="R17" s="18"/>
    </row>
    <row r="18" spans="2:18" ht="17.25" customHeight="1" x14ac:dyDescent="0.15">
      <c r="B18" s="59"/>
      <c r="C18" s="1074"/>
      <c r="D18" s="1073"/>
      <c r="E18" s="1073"/>
      <c r="F18" s="1027" t="s">
        <v>287</v>
      </c>
      <c r="G18" s="1028"/>
      <c r="H18" s="1028"/>
      <c r="I18" s="1028"/>
      <c r="J18" s="1029"/>
      <c r="K18" s="1110" t="str">
        <f>IF(別紙2!H7="","",別紙2!H7)</f>
        <v/>
      </c>
      <c r="L18" s="1111"/>
      <c r="M18" s="1111"/>
      <c r="N18" s="1112"/>
      <c r="O18" s="439" t="s">
        <v>288</v>
      </c>
      <c r="P18" s="61"/>
      <c r="R18" s="18"/>
    </row>
    <row r="19" spans="2:18" ht="17.25" customHeight="1" x14ac:dyDescent="0.15">
      <c r="B19" s="59"/>
      <c r="C19" s="1073"/>
      <c r="D19" s="1073"/>
      <c r="E19" s="1073"/>
      <c r="F19" s="1205" t="s">
        <v>620</v>
      </c>
      <c r="G19" s="1206"/>
      <c r="H19" s="1206"/>
      <c r="I19" s="1206"/>
      <c r="J19" s="1207"/>
      <c r="K19" s="1084" t="str">
        <f>IF(ISERROR(K20/3.6),"",K20/3.6)</f>
        <v/>
      </c>
      <c r="L19" s="1113"/>
      <c r="M19" s="1113"/>
      <c r="N19" s="1085"/>
      <c r="O19" s="439" t="s">
        <v>87</v>
      </c>
      <c r="P19" s="61"/>
      <c r="R19" s="18" t="s">
        <v>169</v>
      </c>
    </row>
    <row r="20" spans="2:18" ht="17.25" customHeight="1" x14ac:dyDescent="0.15">
      <c r="B20" s="59"/>
      <c r="C20" s="1073"/>
      <c r="D20" s="1073"/>
      <c r="E20" s="1073"/>
      <c r="F20" s="1208"/>
      <c r="G20" s="1209"/>
      <c r="H20" s="1209"/>
      <c r="I20" s="1209"/>
      <c r="J20" s="1210"/>
      <c r="K20" s="1084" t="str">
        <f>IF(別紙2!F13="","",別紙2!F13)</f>
        <v/>
      </c>
      <c r="L20" s="1113"/>
      <c r="M20" s="1113"/>
      <c r="N20" s="1085"/>
      <c r="O20" s="440" t="s">
        <v>326</v>
      </c>
      <c r="P20" s="61"/>
      <c r="R20" s="18" t="s">
        <v>169</v>
      </c>
    </row>
    <row r="21" spans="2:18" ht="17.25" customHeight="1" x14ac:dyDescent="0.15">
      <c r="B21" s="59"/>
      <c r="C21" s="1073"/>
      <c r="D21" s="1073"/>
      <c r="E21" s="1073"/>
      <c r="F21" s="1126" t="s">
        <v>719</v>
      </c>
      <c r="G21" s="1028"/>
      <c r="H21" s="1028"/>
      <c r="I21" s="1028"/>
      <c r="J21" s="1029"/>
      <c r="K21" s="1084" t="str">
        <f>IF(別紙2!F7="","",別紙2!F7)</f>
        <v/>
      </c>
      <c r="L21" s="1113"/>
      <c r="M21" s="1113"/>
      <c r="N21" s="1085"/>
      <c r="O21" s="440" t="s">
        <v>408</v>
      </c>
      <c r="P21" s="61"/>
      <c r="R21" s="18" t="s">
        <v>169</v>
      </c>
    </row>
    <row r="22" spans="2:18" ht="17.25" customHeight="1" x14ac:dyDescent="0.15">
      <c r="B22" s="59"/>
      <c r="C22" s="1073"/>
      <c r="D22" s="1073"/>
      <c r="E22" s="1073"/>
      <c r="F22" s="1126" t="s">
        <v>409</v>
      </c>
      <c r="G22" s="1127"/>
      <c r="H22" s="1127"/>
      <c r="I22" s="1127"/>
      <c r="J22" s="1128"/>
      <c r="K22" s="1098" t="str">
        <f>IF(別紙2!B7="","",別紙2!B7)</f>
        <v/>
      </c>
      <c r="L22" s="1099"/>
      <c r="M22" s="1099"/>
      <c r="N22" s="1099"/>
      <c r="O22" s="1100"/>
      <c r="P22" s="61"/>
      <c r="R22" s="18" t="s">
        <v>169</v>
      </c>
    </row>
    <row r="23" spans="2:18" s="258" customFormat="1" ht="17.25" customHeight="1" x14ac:dyDescent="0.15">
      <c r="B23" s="259"/>
      <c r="C23" s="1073"/>
      <c r="D23" s="1073"/>
      <c r="E23" s="1073"/>
      <c r="F23" s="1211"/>
      <c r="G23" s="1212"/>
      <c r="H23" s="1212"/>
      <c r="I23" s="1212"/>
      <c r="J23" s="1213"/>
      <c r="K23" s="1118" t="s">
        <v>621</v>
      </c>
      <c r="L23" s="1119"/>
      <c r="M23" s="1118" t="s">
        <v>628</v>
      </c>
      <c r="N23" s="1119"/>
      <c r="O23" s="318"/>
      <c r="P23" s="316"/>
      <c r="Q23" s="314"/>
      <c r="R23" s="315"/>
    </row>
    <row r="24" spans="2:18" ht="17.25" customHeight="1" x14ac:dyDescent="0.15">
      <c r="B24" s="59"/>
      <c r="C24" s="1073"/>
      <c r="D24" s="1073"/>
      <c r="E24" s="1073"/>
      <c r="F24" s="1126" t="s">
        <v>410</v>
      </c>
      <c r="G24" s="1127"/>
      <c r="H24" s="1127"/>
      <c r="I24" s="1127"/>
      <c r="J24" s="1128"/>
      <c r="K24" s="1114" t="str">
        <f>IF(基本!F67="","",基本!F67)</f>
        <v/>
      </c>
      <c r="L24" s="1115"/>
      <c r="M24" s="1114" t="str">
        <f>IF(基本!I67="","",基本!I67)</f>
        <v/>
      </c>
      <c r="N24" s="1115"/>
      <c r="O24" s="440" t="s">
        <v>83</v>
      </c>
      <c r="P24" s="61"/>
      <c r="R24" s="18" t="s">
        <v>169</v>
      </c>
    </row>
    <row r="25" spans="2:18" ht="17.25" customHeight="1" x14ac:dyDescent="0.15">
      <c r="B25" s="59"/>
      <c r="C25" s="1073"/>
      <c r="D25" s="1073"/>
      <c r="E25" s="1073"/>
      <c r="F25" s="1126" t="s">
        <v>576</v>
      </c>
      <c r="G25" s="1127"/>
      <c r="H25" s="1127"/>
      <c r="I25" s="1127"/>
      <c r="J25" s="1128"/>
      <c r="K25" s="1114" t="str">
        <f>IF(基本!F68="","",基本!F68)</f>
        <v/>
      </c>
      <c r="L25" s="1115"/>
      <c r="M25" s="1114" t="str">
        <f>IF(基本!I68="","",基本!I68)</f>
        <v/>
      </c>
      <c r="N25" s="1115"/>
      <c r="O25" s="440" t="s">
        <v>83</v>
      </c>
      <c r="P25" s="61"/>
      <c r="R25" s="18" t="s">
        <v>169</v>
      </c>
    </row>
    <row r="26" spans="2:18" ht="17.25" customHeight="1" x14ac:dyDescent="0.15">
      <c r="B26" s="59"/>
      <c r="C26" s="1073"/>
      <c r="D26" s="1073"/>
      <c r="E26" s="1073"/>
      <c r="F26" s="1126" t="s">
        <v>411</v>
      </c>
      <c r="G26" s="1127"/>
      <c r="H26" s="1127"/>
      <c r="I26" s="1127"/>
      <c r="J26" s="1128"/>
      <c r="K26" s="1116" t="str">
        <f>IF(SUM(K24:L25)=0,"",SUM(K24:L25))</f>
        <v/>
      </c>
      <c r="L26" s="1117"/>
      <c r="M26" s="1116" t="str">
        <f>IF(SUM(M24:N25)=0,"",SUM(M24:N25))</f>
        <v/>
      </c>
      <c r="N26" s="1117"/>
      <c r="O26" s="440" t="s">
        <v>83</v>
      </c>
      <c r="P26" s="61"/>
      <c r="R26" s="18" t="s">
        <v>169</v>
      </c>
    </row>
    <row r="27" spans="2:18" ht="17.25" customHeight="1" x14ac:dyDescent="0.15">
      <c r="B27" s="59"/>
      <c r="C27" s="1072" t="str">
        <f>IF(基本!F41&gt;0,基本!F39,IF(基本!F44&gt;0,基本!F42,""))</f>
        <v/>
      </c>
      <c r="D27" s="1073"/>
      <c r="E27" s="1073"/>
      <c r="F27" s="1126" t="s">
        <v>261</v>
      </c>
      <c r="G27" s="1127"/>
      <c r="H27" s="1127"/>
      <c r="I27" s="1127"/>
      <c r="J27" s="1128"/>
      <c r="K27" s="1214" t="str">
        <f>IF(基本!F41&gt;0,基本!F39,IF(基本!F44&gt;0,基本!F42,""))</f>
        <v/>
      </c>
      <c r="L27" s="1215"/>
      <c r="M27" s="1215"/>
      <c r="N27" s="1216"/>
      <c r="O27" s="439"/>
      <c r="P27" s="61"/>
      <c r="R27" s="18" t="s">
        <v>169</v>
      </c>
    </row>
    <row r="28" spans="2:18" ht="17.25" customHeight="1" x14ac:dyDescent="0.15">
      <c r="B28" s="59"/>
      <c r="C28" s="1074"/>
      <c r="D28" s="1073"/>
      <c r="E28" s="1073"/>
      <c r="F28" s="1126" t="s">
        <v>286</v>
      </c>
      <c r="G28" s="1127"/>
      <c r="H28" s="1127"/>
      <c r="I28" s="1127"/>
      <c r="J28" s="1128"/>
      <c r="K28" s="1084" t="str">
        <f>IF(別紙2!F22="","",別紙2!F22)</f>
        <v/>
      </c>
      <c r="L28" s="1113"/>
      <c r="M28" s="1113"/>
      <c r="N28" s="1085"/>
      <c r="O28" s="439" t="s">
        <v>14</v>
      </c>
      <c r="P28" s="61"/>
      <c r="R28" s="18"/>
    </row>
    <row r="29" spans="2:18" ht="17.25" customHeight="1" x14ac:dyDescent="0.15">
      <c r="B29" s="59"/>
      <c r="C29" s="1074"/>
      <c r="D29" s="1073"/>
      <c r="E29" s="1073"/>
      <c r="F29" s="1027" t="s">
        <v>287</v>
      </c>
      <c r="G29" s="1028"/>
      <c r="H29" s="1028"/>
      <c r="I29" s="1028"/>
      <c r="J29" s="1029"/>
      <c r="K29" s="1110" t="str">
        <f>IF(別紙2!P7="","",別紙2!P7)</f>
        <v/>
      </c>
      <c r="L29" s="1111"/>
      <c r="M29" s="1111"/>
      <c r="N29" s="1112"/>
      <c r="O29" s="439" t="s">
        <v>288</v>
      </c>
      <c r="P29" s="61"/>
      <c r="R29" s="18"/>
    </row>
    <row r="30" spans="2:18" ht="17.25" customHeight="1" x14ac:dyDescent="0.15">
      <c r="B30" s="59"/>
      <c r="C30" s="1073"/>
      <c r="D30" s="1073"/>
      <c r="E30" s="1073"/>
      <c r="F30" s="1205" t="s">
        <v>620</v>
      </c>
      <c r="G30" s="1206"/>
      <c r="H30" s="1206"/>
      <c r="I30" s="1206"/>
      <c r="J30" s="1207"/>
      <c r="K30" s="1084" t="str">
        <f>IF(ISERROR(K31/3.6),"",K31/3.6)</f>
        <v/>
      </c>
      <c r="L30" s="1113"/>
      <c r="M30" s="1113"/>
      <c r="N30" s="1085"/>
      <c r="O30" s="439" t="s">
        <v>14</v>
      </c>
      <c r="P30" s="61"/>
      <c r="R30" s="18" t="s">
        <v>169</v>
      </c>
    </row>
    <row r="31" spans="2:18" ht="17.25" customHeight="1" x14ac:dyDescent="0.15">
      <c r="B31" s="59"/>
      <c r="C31" s="1073"/>
      <c r="D31" s="1073"/>
      <c r="E31" s="1073"/>
      <c r="F31" s="1208"/>
      <c r="G31" s="1209"/>
      <c r="H31" s="1209"/>
      <c r="I31" s="1209"/>
      <c r="J31" s="1210"/>
      <c r="K31" s="1084" t="str">
        <f>IF(別紙2!F24="","",別紙2!F24)</f>
        <v/>
      </c>
      <c r="L31" s="1113"/>
      <c r="M31" s="1113"/>
      <c r="N31" s="1085"/>
      <c r="O31" s="440" t="s">
        <v>326</v>
      </c>
      <c r="P31" s="61"/>
      <c r="R31" s="18" t="s">
        <v>169</v>
      </c>
    </row>
    <row r="32" spans="2:18" ht="17.25" customHeight="1" x14ac:dyDescent="0.15">
      <c r="B32" s="59"/>
      <c r="C32" s="1073"/>
      <c r="D32" s="1073"/>
      <c r="E32" s="1073"/>
      <c r="F32" s="1126" t="s">
        <v>719</v>
      </c>
      <c r="G32" s="1028"/>
      <c r="H32" s="1028"/>
      <c r="I32" s="1028"/>
      <c r="J32" s="1029"/>
      <c r="K32" s="1081" t="str">
        <f>IF(別紙2!N7="","",別紙2!N7)</f>
        <v/>
      </c>
      <c r="L32" s="1148"/>
      <c r="M32" s="1148"/>
      <c r="N32" s="1082"/>
      <c r="O32" s="440" t="s">
        <v>408</v>
      </c>
      <c r="P32" s="61"/>
      <c r="R32" s="18" t="s">
        <v>169</v>
      </c>
    </row>
    <row r="33" spans="2:18" ht="17.25" customHeight="1" x14ac:dyDescent="0.15">
      <c r="B33" s="59"/>
      <c r="C33" s="1073"/>
      <c r="D33" s="1073"/>
      <c r="E33" s="1073"/>
      <c r="F33" s="1126" t="s">
        <v>409</v>
      </c>
      <c r="G33" s="1127"/>
      <c r="H33" s="1127"/>
      <c r="I33" s="1127"/>
      <c r="J33" s="1128"/>
      <c r="K33" s="1098" t="str">
        <f>IF(別紙2!J7="","",別紙2!J7)</f>
        <v/>
      </c>
      <c r="L33" s="1099"/>
      <c r="M33" s="1099"/>
      <c r="N33" s="1099"/>
      <c r="O33" s="1100"/>
      <c r="P33" s="61"/>
      <c r="R33" s="18" t="s">
        <v>169</v>
      </c>
    </row>
    <row r="34" spans="2:18" s="258" customFormat="1" ht="17.25" customHeight="1" x14ac:dyDescent="0.15">
      <c r="B34" s="259"/>
      <c r="C34" s="1073"/>
      <c r="D34" s="1073"/>
      <c r="E34" s="1073"/>
      <c r="F34" s="1211"/>
      <c r="G34" s="1212"/>
      <c r="H34" s="1212"/>
      <c r="I34" s="1212"/>
      <c r="J34" s="1213"/>
      <c r="K34" s="1118" t="s">
        <v>621</v>
      </c>
      <c r="L34" s="1119"/>
      <c r="M34" s="1118" t="s">
        <v>628</v>
      </c>
      <c r="N34" s="1119"/>
      <c r="O34" s="318"/>
      <c r="P34" s="316"/>
      <c r="Q34" s="314"/>
      <c r="R34" s="315"/>
    </row>
    <row r="35" spans="2:18" ht="17.25" customHeight="1" x14ac:dyDescent="0.15">
      <c r="B35" s="59"/>
      <c r="C35" s="1073"/>
      <c r="D35" s="1073"/>
      <c r="E35" s="1073"/>
      <c r="F35" s="1126" t="s">
        <v>410</v>
      </c>
      <c r="G35" s="1127"/>
      <c r="H35" s="1127"/>
      <c r="I35" s="1127"/>
      <c r="J35" s="1128"/>
      <c r="K35" s="1114" t="str">
        <f>IF($C$27="","",IF(基本!$F$71&gt;0,基本!F77,IF(基本!$F$81&gt;0,基本!$F87,)))</f>
        <v/>
      </c>
      <c r="L35" s="1115"/>
      <c r="M35" s="1114" t="str">
        <f>IF($C$27="","",IF(基本!$F$71&gt;0,基本!I77,IF(基本!$F$81&gt;0,基本!$I87,)))</f>
        <v/>
      </c>
      <c r="N35" s="1115"/>
      <c r="O35" s="440" t="s">
        <v>83</v>
      </c>
      <c r="P35" s="61"/>
      <c r="R35" s="18" t="s">
        <v>169</v>
      </c>
    </row>
    <row r="36" spans="2:18" ht="17.25" customHeight="1" x14ac:dyDescent="0.15">
      <c r="B36" s="59"/>
      <c r="C36" s="1073"/>
      <c r="D36" s="1073"/>
      <c r="E36" s="1073"/>
      <c r="F36" s="1126" t="s">
        <v>576</v>
      </c>
      <c r="G36" s="1127"/>
      <c r="H36" s="1127"/>
      <c r="I36" s="1127"/>
      <c r="J36" s="1128"/>
      <c r="K36" s="1114" t="str">
        <f>IF($C$27="","",IF(基本!$F$71&gt;0,基本!F78,IF(基本!$F$81&gt;0,基本!$F88,)))</f>
        <v/>
      </c>
      <c r="L36" s="1115"/>
      <c r="M36" s="1114" t="str">
        <f>IF($C$27="","",IF(基本!$F$71&gt;0,基本!I78,IF(基本!$F$81&gt;0,基本!$I88,)))</f>
        <v/>
      </c>
      <c r="N36" s="1115"/>
      <c r="O36" s="440" t="s">
        <v>83</v>
      </c>
      <c r="P36" s="61"/>
      <c r="R36" s="18" t="s">
        <v>169</v>
      </c>
    </row>
    <row r="37" spans="2:18" ht="17.25" customHeight="1" x14ac:dyDescent="0.15">
      <c r="B37" s="59"/>
      <c r="C37" s="1073"/>
      <c r="D37" s="1073"/>
      <c r="E37" s="1073"/>
      <c r="F37" s="1126" t="s">
        <v>411</v>
      </c>
      <c r="G37" s="1127"/>
      <c r="H37" s="1127"/>
      <c r="I37" s="1127"/>
      <c r="J37" s="1128"/>
      <c r="K37" s="1116" t="str">
        <f>IF(SUM(K35:L36)=0,"",SUM(K35:L36))</f>
        <v/>
      </c>
      <c r="L37" s="1117"/>
      <c r="M37" s="1116" t="str">
        <f>IF(SUM(M35:N36)=0,"",SUM(M35:N36))</f>
        <v/>
      </c>
      <c r="N37" s="1117"/>
      <c r="O37" s="440" t="s">
        <v>83</v>
      </c>
      <c r="P37" s="61"/>
      <c r="R37" s="18" t="s">
        <v>169</v>
      </c>
    </row>
    <row r="38" spans="2:18" s="46" customFormat="1" ht="18" customHeight="1" x14ac:dyDescent="0.15">
      <c r="B38" s="59"/>
      <c r="C38" s="436" t="s">
        <v>728</v>
      </c>
      <c r="D38" s="339"/>
      <c r="E38" s="339"/>
      <c r="F38" s="339"/>
      <c r="G38" s="339"/>
      <c r="H38" s="339"/>
      <c r="I38" s="339"/>
      <c r="J38" s="339"/>
      <c r="K38" s="1149" t="str">
        <f>IF(基本!F91="","",基本!F91)</f>
        <v/>
      </c>
      <c r="L38" s="1150"/>
      <c r="M38" s="1150"/>
      <c r="N38" s="1150"/>
      <c r="O38" s="1151"/>
      <c r="P38" s="61"/>
      <c r="R38" s="18" t="s">
        <v>169</v>
      </c>
    </row>
    <row r="39" spans="2:18" s="46" customFormat="1" ht="39.75" customHeight="1" x14ac:dyDescent="0.15">
      <c r="B39" s="59"/>
      <c r="C39" s="436" t="s">
        <v>412</v>
      </c>
      <c r="D39" s="339"/>
      <c r="E39" s="339"/>
      <c r="F39" s="339"/>
      <c r="G39" s="339"/>
      <c r="H39" s="339"/>
      <c r="I39" s="339"/>
      <c r="J39" s="339"/>
      <c r="K39" s="1095"/>
      <c r="L39" s="1096"/>
      <c r="M39" s="1096"/>
      <c r="N39" s="1096"/>
      <c r="O39" s="1097"/>
      <c r="P39" s="61"/>
      <c r="R39" s="57" t="s">
        <v>156</v>
      </c>
    </row>
    <row r="40" spans="2:18" s="46" customFormat="1" ht="7.5" customHeight="1" x14ac:dyDescent="0.15">
      <c r="B40" s="59"/>
      <c r="C40" s="441"/>
      <c r="D40" s="442"/>
      <c r="E40" s="442"/>
      <c r="F40" s="442"/>
      <c r="G40" s="442"/>
      <c r="H40" s="442"/>
      <c r="I40" s="442"/>
      <c r="J40" s="442"/>
      <c r="K40" s="442"/>
      <c r="L40" s="442"/>
      <c r="M40" s="442"/>
      <c r="N40" s="442"/>
      <c r="O40" s="442"/>
      <c r="P40" s="61"/>
      <c r="R40" s="45"/>
    </row>
    <row r="41" spans="2:18" s="46" customFormat="1" ht="16.5" customHeight="1" x14ac:dyDescent="0.15">
      <c r="B41" s="59"/>
      <c r="C41" s="1086" t="s">
        <v>704</v>
      </c>
      <c r="D41" s="1086"/>
      <c r="E41" s="1086"/>
      <c r="F41" s="1086"/>
      <c r="G41" s="1086"/>
      <c r="H41" s="1086"/>
      <c r="I41" s="1086"/>
      <c r="J41" s="1086"/>
      <c r="K41" s="106"/>
      <c r="L41" s="106"/>
      <c r="M41" s="106"/>
      <c r="N41" s="106"/>
      <c r="O41" s="106"/>
      <c r="P41" s="61"/>
      <c r="R41" s="45"/>
    </row>
    <row r="42" spans="2:18" s="46" customFormat="1" ht="16.5" customHeight="1" x14ac:dyDescent="0.15">
      <c r="B42" s="59"/>
      <c r="C42" s="431"/>
      <c r="D42" s="443" t="s">
        <v>140</v>
      </c>
      <c r="E42" s="227"/>
      <c r="F42" s="227"/>
      <c r="G42" s="227"/>
      <c r="H42" s="346"/>
      <c r="I42" s="346"/>
      <c r="J42" s="346"/>
      <c r="K42" s="119"/>
      <c r="L42" s="119"/>
      <c r="M42" s="119"/>
      <c r="N42" s="119"/>
      <c r="O42" s="119"/>
      <c r="P42" s="61"/>
      <c r="R42" s="45"/>
    </row>
    <row r="43" spans="2:18" s="46" customFormat="1" ht="18" customHeight="1" x14ac:dyDescent="0.15">
      <c r="B43" s="59"/>
      <c r="C43" s="1141" t="s">
        <v>84</v>
      </c>
      <c r="D43" s="1142"/>
      <c r="E43" s="1142"/>
      <c r="F43" s="1143"/>
      <c r="G43" s="1075" t="s">
        <v>165</v>
      </c>
      <c r="H43" s="1076"/>
      <c r="I43" s="1076"/>
      <c r="J43" s="1076"/>
      <c r="K43" s="1077"/>
      <c r="L43" s="1092" t="s">
        <v>86</v>
      </c>
      <c r="M43" s="1093"/>
      <c r="N43" s="1093"/>
      <c r="O43" s="1094"/>
      <c r="P43" s="61"/>
      <c r="R43" s="45"/>
    </row>
    <row r="44" spans="2:18" s="46" customFormat="1" ht="26.25" customHeight="1" x14ac:dyDescent="0.15">
      <c r="B44" s="59"/>
      <c r="C44" s="1144"/>
      <c r="D44" s="1145"/>
      <c r="E44" s="1145"/>
      <c r="F44" s="1146"/>
      <c r="G44" s="1078"/>
      <c r="H44" s="1079"/>
      <c r="I44" s="1079"/>
      <c r="J44" s="1079"/>
      <c r="K44" s="1080"/>
      <c r="L44" s="1090" t="str">
        <f>IF(基本!F36="","",基本!F36)</f>
        <v/>
      </c>
      <c r="M44" s="1091"/>
      <c r="N44" s="1090" t="str">
        <f>IF(基本!$F$41&gt;0,基本!$F$39,IF(基本!$F$44&gt;0,基本!$F$42,""))</f>
        <v/>
      </c>
      <c r="O44" s="1091"/>
      <c r="P44" s="61"/>
      <c r="R44" s="45"/>
    </row>
    <row r="45" spans="2:18" s="46" customFormat="1" ht="18" customHeight="1" x14ac:dyDescent="0.15">
      <c r="B45" s="59"/>
      <c r="C45" s="1087" t="s">
        <v>664</v>
      </c>
      <c r="D45" s="1088"/>
      <c r="E45" s="1088"/>
      <c r="F45" s="1089"/>
      <c r="G45" s="1087" t="s">
        <v>413</v>
      </c>
      <c r="H45" s="1088"/>
      <c r="I45" s="1088"/>
      <c r="J45" s="1088"/>
      <c r="K45" s="1089"/>
      <c r="L45" s="1084" t="str">
        <f>IF(別紙2!F38="","",別紙2!F38/1000)</f>
        <v/>
      </c>
      <c r="M45" s="1085"/>
      <c r="N45" s="1084" t="str">
        <f>IF(別紙2!H38="","",別紙2!H38/1000)</f>
        <v/>
      </c>
      <c r="O45" s="1085"/>
      <c r="P45" s="61"/>
      <c r="R45" s="45"/>
    </row>
    <row r="46" spans="2:18" s="46" customFormat="1" ht="18" customHeight="1" x14ac:dyDescent="0.15">
      <c r="B46" s="59"/>
      <c r="C46" s="1075" t="s">
        <v>327</v>
      </c>
      <c r="D46" s="1076"/>
      <c r="E46" s="1076"/>
      <c r="F46" s="1077"/>
      <c r="G46" s="1087" t="s">
        <v>413</v>
      </c>
      <c r="H46" s="1088"/>
      <c r="I46" s="1088"/>
      <c r="J46" s="1088"/>
      <c r="K46" s="1089"/>
      <c r="L46" s="1084" t="str">
        <f>IF(L47="","",L47/3.6)</f>
        <v/>
      </c>
      <c r="M46" s="1085"/>
      <c r="N46" s="1084" t="str">
        <f>IF(N47="","",N47/3.6)</f>
        <v/>
      </c>
      <c r="O46" s="1085"/>
      <c r="P46" s="61"/>
      <c r="R46" s="45"/>
    </row>
    <row r="47" spans="2:18" s="46" customFormat="1" ht="18" customHeight="1" x14ac:dyDescent="0.15">
      <c r="B47" s="59"/>
      <c r="C47" s="1078"/>
      <c r="D47" s="1079"/>
      <c r="E47" s="1079"/>
      <c r="F47" s="1080"/>
      <c r="G47" s="1135" t="s">
        <v>244</v>
      </c>
      <c r="H47" s="1088"/>
      <c r="I47" s="1088"/>
      <c r="J47" s="1088"/>
      <c r="K47" s="1089"/>
      <c r="L47" s="1084" t="str">
        <f>IF(別紙2!F39="","",別紙2!F39/1000)</f>
        <v/>
      </c>
      <c r="M47" s="1085"/>
      <c r="N47" s="1084" t="str">
        <f>IF(別紙2!H39="","",別紙2!H39/1000)</f>
        <v/>
      </c>
      <c r="O47" s="1085"/>
      <c r="P47" s="61"/>
      <c r="R47" s="45"/>
    </row>
    <row r="48" spans="2:18" s="46" customFormat="1" ht="18" customHeight="1" x14ac:dyDescent="0.15">
      <c r="B48" s="59"/>
      <c r="C48" s="1087" t="s">
        <v>85</v>
      </c>
      <c r="D48" s="1088"/>
      <c r="E48" s="1088"/>
      <c r="F48" s="1089"/>
      <c r="G48" s="1070" t="s">
        <v>414</v>
      </c>
      <c r="H48" s="1088"/>
      <c r="I48" s="1088"/>
      <c r="J48" s="1088"/>
      <c r="K48" s="1089"/>
      <c r="L48" s="1081" t="str">
        <f>IF(L45="","",L46/L45)</f>
        <v/>
      </c>
      <c r="M48" s="1082"/>
      <c r="N48" s="1081" t="str">
        <f>IF(N45="","",N46/N45)</f>
        <v/>
      </c>
      <c r="O48" s="1082"/>
      <c r="P48" s="61"/>
      <c r="R48" s="45"/>
    </row>
    <row r="49" spans="1:18" s="46" customFormat="1" ht="20.25" customHeight="1" x14ac:dyDescent="0.15">
      <c r="B49" s="59"/>
      <c r="C49" s="444"/>
      <c r="D49" s="444"/>
      <c r="E49" s="445"/>
      <c r="F49" s="445"/>
      <c r="G49" s="445"/>
      <c r="H49" s="445"/>
      <c r="I49" s="445"/>
      <c r="J49" s="445"/>
      <c r="K49" s="445"/>
      <c r="L49" s="120"/>
      <c r="M49" s="446"/>
      <c r="N49" s="446"/>
      <c r="O49" s="418" t="s">
        <v>657</v>
      </c>
      <c r="P49" s="61"/>
      <c r="R49" s="45"/>
    </row>
    <row r="50" spans="1:18" s="46" customFormat="1" ht="15" customHeight="1" x14ac:dyDescent="0.15">
      <c r="A50" s="45"/>
      <c r="B50" s="58" t="s">
        <v>415</v>
      </c>
      <c r="C50" s="83"/>
      <c r="D50" s="444"/>
      <c r="E50" s="445"/>
      <c r="F50" s="445"/>
      <c r="G50" s="445"/>
      <c r="H50" s="445"/>
      <c r="I50" s="445"/>
      <c r="J50" s="445"/>
      <c r="K50" s="445"/>
      <c r="L50" s="120"/>
      <c r="M50" s="446"/>
      <c r="N50" s="446"/>
      <c r="O50" s="446"/>
      <c r="P50" s="61"/>
      <c r="R50" s="45"/>
    </row>
    <row r="51" spans="1:18" s="46" customFormat="1" ht="8.25" customHeight="1" x14ac:dyDescent="0.15">
      <c r="A51" s="45"/>
      <c r="B51" s="59"/>
      <c r="C51" s="106"/>
      <c r="D51" s="444"/>
      <c r="E51" s="445"/>
      <c r="F51" s="445"/>
      <c r="G51" s="445"/>
      <c r="H51" s="445"/>
      <c r="I51" s="445"/>
      <c r="J51" s="445"/>
      <c r="K51" s="445"/>
      <c r="L51" s="120"/>
      <c r="M51" s="446"/>
      <c r="N51" s="446"/>
      <c r="O51" s="446"/>
      <c r="P51" s="61"/>
      <c r="R51" s="45"/>
    </row>
    <row r="52" spans="1:18" s="46" customFormat="1" ht="15" customHeight="1" x14ac:dyDescent="0.15">
      <c r="A52" s="45"/>
      <c r="B52" s="59" t="s">
        <v>402</v>
      </c>
      <c r="C52" s="106"/>
      <c r="D52" s="444"/>
      <c r="E52" s="445"/>
      <c r="F52" s="445"/>
      <c r="G52" s="445"/>
      <c r="H52" s="445"/>
      <c r="I52" s="445"/>
      <c r="J52" s="445"/>
      <c r="K52" s="445"/>
      <c r="L52" s="120"/>
      <c r="M52" s="446"/>
      <c r="N52" s="446"/>
      <c r="O52" s="446"/>
      <c r="P52" s="61"/>
      <c r="R52" s="45"/>
    </row>
    <row r="53" spans="1:18" ht="17.25" customHeight="1" x14ac:dyDescent="0.15">
      <c r="C53" s="83" t="s">
        <v>416</v>
      </c>
      <c r="D53" s="83"/>
      <c r="E53" s="83"/>
      <c r="F53" s="83"/>
      <c r="G53" s="83"/>
      <c r="H53" s="83"/>
      <c r="I53" s="83"/>
      <c r="J53" s="83"/>
      <c r="K53" s="83"/>
      <c r="L53" s="83"/>
      <c r="M53" s="83"/>
      <c r="N53" s="83"/>
      <c r="O53" s="83"/>
    </row>
    <row r="54" spans="1:18" ht="30" customHeight="1" x14ac:dyDescent="0.15">
      <c r="C54" s="1147" t="s">
        <v>259</v>
      </c>
      <c r="D54" s="1140" t="s">
        <v>260</v>
      </c>
      <c r="E54" s="1140"/>
      <c r="F54" s="1140"/>
      <c r="G54" s="1140"/>
      <c r="H54" s="1098" t="str">
        <f>IF(基本!F36="","",基本!F36)</f>
        <v/>
      </c>
      <c r="I54" s="1099"/>
      <c r="J54" s="1099"/>
      <c r="K54" s="1100"/>
      <c r="L54" s="1120" t="str">
        <f>IF(基本!$F$41&gt;0,基本!$F$39,IF(基本!$F$44&gt;0,基本!$F$42,""))</f>
        <v/>
      </c>
      <c r="M54" s="1121"/>
      <c r="N54" s="1121"/>
      <c r="O54" s="1122"/>
    </row>
    <row r="55" spans="1:18" ht="18.75" customHeight="1" x14ac:dyDescent="0.15">
      <c r="C55" s="1147"/>
      <c r="D55" s="1140" t="s">
        <v>417</v>
      </c>
      <c r="E55" s="1140"/>
      <c r="F55" s="1140"/>
      <c r="G55" s="1140"/>
      <c r="H55" s="1123" t="str">
        <f>IF(基本!F96="","",基本!F96)</f>
        <v/>
      </c>
      <c r="I55" s="1124"/>
      <c r="J55" s="1124"/>
      <c r="K55" s="1125"/>
      <c r="L55" s="1123" t="str">
        <f>IF(基本!J96="","",基本!J96)</f>
        <v/>
      </c>
      <c r="M55" s="1124"/>
      <c r="N55" s="1124"/>
      <c r="O55" s="1125"/>
      <c r="R55" s="45" t="s">
        <v>154</v>
      </c>
    </row>
    <row r="56" spans="1:18" ht="15" customHeight="1" x14ac:dyDescent="0.15">
      <c r="C56" s="1147"/>
      <c r="D56" s="1140" t="s">
        <v>418</v>
      </c>
      <c r="E56" s="1140"/>
      <c r="F56" s="1140"/>
      <c r="G56" s="1140"/>
      <c r="H56" s="1123" t="str">
        <f>IF(基本!F97="","",基本!F97)</f>
        <v/>
      </c>
      <c r="I56" s="1124"/>
      <c r="J56" s="1124"/>
      <c r="K56" s="1125"/>
      <c r="L56" s="1123" t="str">
        <f>IF(基本!J97="","",基本!J97)</f>
        <v/>
      </c>
      <c r="M56" s="1124"/>
      <c r="N56" s="1124"/>
      <c r="O56" s="1125"/>
      <c r="R56" s="46" t="s">
        <v>169</v>
      </c>
    </row>
    <row r="57" spans="1:18" ht="15" customHeight="1" x14ac:dyDescent="0.15">
      <c r="C57" s="1147"/>
      <c r="D57" s="1140" t="s">
        <v>665</v>
      </c>
      <c r="E57" s="1140"/>
      <c r="F57" s="1140"/>
      <c r="G57" s="1140"/>
      <c r="H57" s="1101" t="str">
        <f>IF(基本!F63="","",基本!F63)</f>
        <v/>
      </c>
      <c r="I57" s="1102"/>
      <c r="J57" s="1102"/>
      <c r="K57" s="1103"/>
      <c r="L57" s="1217" t="str">
        <f>別紙2!N7</f>
        <v/>
      </c>
      <c r="M57" s="1218"/>
      <c r="N57" s="1218"/>
      <c r="O57" s="1219"/>
      <c r="R57" s="46" t="s">
        <v>169</v>
      </c>
    </row>
    <row r="58" spans="1:18" ht="15" customHeight="1" x14ac:dyDescent="0.15">
      <c r="C58" s="1147"/>
      <c r="D58" s="1140" t="s">
        <v>626</v>
      </c>
      <c r="E58" s="1140"/>
      <c r="F58" s="1140"/>
      <c r="G58" s="1140"/>
      <c r="H58" s="1132" t="str">
        <f>IF(基本!F60="","",基本!F60)</f>
        <v/>
      </c>
      <c r="I58" s="1133"/>
      <c r="J58" s="1133"/>
      <c r="K58" s="1134"/>
      <c r="L58" s="1101" t="str">
        <f>別紙2!F22</f>
        <v/>
      </c>
      <c r="M58" s="1102"/>
      <c r="N58" s="1102"/>
      <c r="O58" s="1103"/>
      <c r="R58" s="46" t="s">
        <v>169</v>
      </c>
    </row>
    <row r="59" spans="1:18" ht="15" customHeight="1" x14ac:dyDescent="0.15">
      <c r="C59" s="1147"/>
      <c r="D59" s="1140" t="s">
        <v>627</v>
      </c>
      <c r="E59" s="1140"/>
      <c r="F59" s="1140"/>
      <c r="G59" s="1140"/>
      <c r="H59" s="1123" t="str">
        <f>IF(基本!F62="","",基本!F62)</f>
        <v/>
      </c>
      <c r="I59" s="1124"/>
      <c r="J59" s="1124"/>
      <c r="K59" s="1125"/>
      <c r="L59" s="1101" t="str">
        <f>IF(L54="","",IF(基本!$F$71&gt;0,基本!F72,IF(基本!$F$81&gt;0,基本!F82,)))</f>
        <v/>
      </c>
      <c r="M59" s="1102"/>
      <c r="N59" s="1102"/>
      <c r="O59" s="1103"/>
      <c r="R59" s="46" t="s">
        <v>169</v>
      </c>
    </row>
    <row r="60" spans="1:18" ht="15" customHeight="1" x14ac:dyDescent="0.15">
      <c r="C60" s="1147"/>
      <c r="D60" s="1126" t="s">
        <v>287</v>
      </c>
      <c r="E60" s="1127"/>
      <c r="F60" s="1127"/>
      <c r="G60" s="1128"/>
      <c r="H60" s="1123" t="str">
        <f>IF(基本!F61="","",基本!F61)</f>
        <v/>
      </c>
      <c r="I60" s="1124"/>
      <c r="J60" s="1124"/>
      <c r="K60" s="1125"/>
      <c r="L60" s="1123" t="str">
        <f>別紙2!P7</f>
        <v/>
      </c>
      <c r="M60" s="1124"/>
      <c r="N60" s="1124"/>
      <c r="O60" s="1125"/>
      <c r="R60" s="46"/>
    </row>
    <row r="61" spans="1:18" ht="15" customHeight="1" x14ac:dyDescent="0.15">
      <c r="C61" s="1147"/>
      <c r="D61" s="1140" t="s">
        <v>18</v>
      </c>
      <c r="E61" s="1140"/>
      <c r="F61" s="1140" t="s">
        <v>712</v>
      </c>
      <c r="G61" s="1140"/>
      <c r="H61" s="1129" t="str">
        <f>IF(基本!F98="","",基本!F98)</f>
        <v/>
      </c>
      <c r="I61" s="1130"/>
      <c r="J61" s="1130"/>
      <c r="K61" s="1131"/>
      <c r="L61" s="1129" t="str">
        <f>IF(基本!J98="","",基本!J98)</f>
        <v/>
      </c>
      <c r="M61" s="1130"/>
      <c r="N61" s="1130"/>
      <c r="O61" s="1131"/>
      <c r="R61" s="46" t="s">
        <v>169</v>
      </c>
    </row>
    <row r="62" spans="1:18" ht="15" customHeight="1" x14ac:dyDescent="0.15">
      <c r="C62" s="1147"/>
      <c r="D62" s="1140"/>
      <c r="E62" s="1140"/>
      <c r="F62" s="1140" t="s">
        <v>714</v>
      </c>
      <c r="G62" s="1140"/>
      <c r="H62" s="1129" t="str">
        <f>IF(基本!F99="","",基本!F99)</f>
        <v/>
      </c>
      <c r="I62" s="1130"/>
      <c r="J62" s="1130"/>
      <c r="K62" s="1131"/>
      <c r="L62" s="1129" t="str">
        <f>IF(基本!J99="","",基本!J99)</f>
        <v/>
      </c>
      <c r="M62" s="1130"/>
      <c r="N62" s="1130"/>
      <c r="O62" s="1131"/>
      <c r="R62" s="46" t="s">
        <v>169</v>
      </c>
    </row>
    <row r="63" spans="1:18" ht="15" customHeight="1" x14ac:dyDescent="0.15">
      <c r="C63" s="1147"/>
      <c r="D63" s="1140"/>
      <c r="E63" s="1140"/>
      <c r="F63" s="1140" t="s">
        <v>713</v>
      </c>
      <c r="G63" s="1140"/>
      <c r="H63" s="1129" t="str">
        <f>IF(基本!F100="","",基本!F100)</f>
        <v/>
      </c>
      <c r="I63" s="1130"/>
      <c r="J63" s="1130"/>
      <c r="K63" s="1131"/>
      <c r="L63" s="1129" t="str">
        <f>IF(基本!J100="","",基本!J100)</f>
        <v/>
      </c>
      <c r="M63" s="1130"/>
      <c r="N63" s="1130"/>
      <c r="O63" s="1131"/>
      <c r="R63" s="46" t="s">
        <v>169</v>
      </c>
    </row>
    <row r="64" spans="1:18" ht="15" customHeight="1" x14ac:dyDescent="0.15">
      <c r="C64" s="1147"/>
      <c r="D64" s="1140" t="s">
        <v>715</v>
      </c>
      <c r="E64" s="1140"/>
      <c r="F64" s="1140"/>
      <c r="G64" s="1140"/>
      <c r="H64" s="1123" t="str">
        <f>IF(基本!F101="","",基本!F101)</f>
        <v/>
      </c>
      <c r="I64" s="1124"/>
      <c r="J64" s="1124"/>
      <c r="K64" s="1125"/>
      <c r="L64" s="1123" t="str">
        <f>IF(基本!J101="","",基本!J101)</f>
        <v/>
      </c>
      <c r="M64" s="1124"/>
      <c r="N64" s="1124"/>
      <c r="O64" s="1125"/>
      <c r="R64" s="46" t="s">
        <v>169</v>
      </c>
    </row>
    <row r="65" spans="2:18" ht="16.5" customHeight="1" x14ac:dyDescent="0.15">
      <c r="C65" s="83" t="s">
        <v>249</v>
      </c>
      <c r="D65" s="83"/>
      <c r="E65" s="83"/>
      <c r="F65" s="83"/>
      <c r="G65" s="83"/>
      <c r="H65" s="83"/>
      <c r="I65" s="83"/>
      <c r="J65" s="83"/>
      <c r="K65" s="83"/>
      <c r="L65" s="83"/>
      <c r="M65" s="83"/>
      <c r="N65" s="83"/>
      <c r="O65" s="83"/>
    </row>
    <row r="66" spans="2:18" ht="9.75" customHeight="1" x14ac:dyDescent="0.15">
      <c r="C66" s="83"/>
      <c r="D66" s="83"/>
      <c r="E66" s="83"/>
      <c r="F66" s="83"/>
      <c r="G66" s="83"/>
      <c r="H66" s="83"/>
      <c r="I66" s="83"/>
      <c r="J66" s="83"/>
      <c r="K66" s="83"/>
      <c r="L66" s="83"/>
      <c r="M66" s="83"/>
      <c r="N66" s="83"/>
      <c r="O66" s="83"/>
    </row>
    <row r="67" spans="2:18" ht="15" customHeight="1" x14ac:dyDescent="0.15">
      <c r="B67" s="59"/>
      <c r="C67" s="445" t="s">
        <v>660</v>
      </c>
      <c r="D67" s="447"/>
      <c r="E67" s="447"/>
      <c r="F67" s="447"/>
      <c r="G67" s="445"/>
      <c r="H67" s="445"/>
      <c r="I67" s="445"/>
      <c r="J67" s="445"/>
      <c r="K67" s="445"/>
      <c r="L67" s="445"/>
      <c r="M67" s="119"/>
      <c r="N67" s="119"/>
      <c r="O67" s="119"/>
      <c r="P67" s="119"/>
      <c r="R67" s="46"/>
    </row>
    <row r="68" spans="2:18" ht="17.25" customHeight="1" x14ac:dyDescent="0.15">
      <c r="C68" s="1196"/>
      <c r="D68" s="1197"/>
      <c r="E68" s="1197"/>
      <c r="F68" s="1198"/>
      <c r="G68" s="1075" t="s">
        <v>213</v>
      </c>
      <c r="H68" s="1077"/>
      <c r="I68" s="1135" t="s">
        <v>419</v>
      </c>
      <c r="J68" s="1183"/>
      <c r="K68" s="1186" t="s">
        <v>716</v>
      </c>
      <c r="L68" s="1187"/>
      <c r="M68" s="1072" t="s">
        <v>635</v>
      </c>
      <c r="N68" s="1193"/>
      <c r="O68" s="445"/>
      <c r="P68" s="113"/>
      <c r="R68" s="46"/>
    </row>
    <row r="69" spans="2:18" ht="17.25" customHeight="1" x14ac:dyDescent="0.15">
      <c r="C69" s="1199"/>
      <c r="D69" s="1200"/>
      <c r="E69" s="1200"/>
      <c r="F69" s="1201"/>
      <c r="G69" s="1078"/>
      <c r="H69" s="1080"/>
      <c r="I69" s="338" t="s">
        <v>420</v>
      </c>
      <c r="J69" s="338"/>
      <c r="K69" s="1188"/>
      <c r="L69" s="1189"/>
      <c r="M69" s="1083" t="s">
        <v>717</v>
      </c>
      <c r="N69" s="1083"/>
      <c r="O69" s="448"/>
      <c r="P69" s="113"/>
      <c r="R69" s="46"/>
    </row>
    <row r="70" spans="2:18" ht="17.25" customHeight="1" x14ac:dyDescent="0.15">
      <c r="C70" s="1202"/>
      <c r="D70" s="1203"/>
      <c r="E70" s="1203"/>
      <c r="F70" s="1204"/>
      <c r="G70" s="1087" t="s">
        <v>226</v>
      </c>
      <c r="H70" s="1089"/>
      <c r="I70" s="1135" t="s">
        <v>214</v>
      </c>
      <c r="J70" s="1183"/>
      <c r="K70" s="1087" t="s">
        <v>228</v>
      </c>
      <c r="L70" s="1089"/>
      <c r="M70" s="1193" t="s">
        <v>241</v>
      </c>
      <c r="N70" s="1193"/>
      <c r="O70" s="120"/>
      <c r="P70" s="113"/>
      <c r="R70" s="46"/>
    </row>
    <row r="71" spans="2:18" ht="28.5" customHeight="1" x14ac:dyDescent="0.15">
      <c r="C71" s="1141" t="s">
        <v>636</v>
      </c>
      <c r="D71" s="1142"/>
      <c r="E71" s="1092" t="s">
        <v>661</v>
      </c>
      <c r="F71" s="1094"/>
      <c r="G71" s="1179" t="str">
        <f>IF(基本!F103="","",基本!F103)</f>
        <v/>
      </c>
      <c r="H71" s="1180"/>
      <c r="I71" s="1167" t="str">
        <f>IF(基本!F104="","",基本!F104)</f>
        <v/>
      </c>
      <c r="J71" s="1168"/>
      <c r="K71" s="1178" t="str">
        <f>IF(基本!F105="","",基本!F105)</f>
        <v/>
      </c>
      <c r="L71" s="1178"/>
      <c r="M71" s="1195" t="str">
        <f>IF(基本!F106="","",基本!F106)</f>
        <v/>
      </c>
      <c r="N71" s="1195"/>
      <c r="O71" s="121"/>
      <c r="P71" s="113"/>
      <c r="R71" s="46"/>
    </row>
    <row r="72" spans="2:18" ht="17.25" customHeight="1" x14ac:dyDescent="0.15">
      <c r="C72" s="1172"/>
      <c r="D72" s="1173"/>
      <c r="E72" s="1173"/>
      <c r="F72" s="1174"/>
      <c r="G72" s="1070" t="s">
        <v>421</v>
      </c>
      <c r="H72" s="1071"/>
      <c r="I72" s="1118" t="s">
        <v>242</v>
      </c>
      <c r="J72" s="1194"/>
      <c r="K72" s="1181" t="s">
        <v>422</v>
      </c>
      <c r="L72" s="1182"/>
      <c r="M72" s="1083" t="s">
        <v>718</v>
      </c>
      <c r="N72" s="1083"/>
      <c r="O72" s="121"/>
      <c r="P72" s="113"/>
      <c r="R72" s="46"/>
    </row>
    <row r="73" spans="2:18" ht="17.25" customHeight="1" x14ac:dyDescent="0.15">
      <c r="C73" s="1175"/>
      <c r="D73" s="1176"/>
      <c r="E73" s="1176"/>
      <c r="F73" s="1177"/>
      <c r="G73" s="1070" t="s">
        <v>421</v>
      </c>
      <c r="H73" s="1071"/>
      <c r="I73" s="1135" t="s">
        <v>227</v>
      </c>
      <c r="J73" s="1169"/>
      <c r="K73" s="1181" t="s">
        <v>422</v>
      </c>
      <c r="L73" s="1182"/>
      <c r="M73" s="1072" t="s">
        <v>244</v>
      </c>
      <c r="N73" s="1072"/>
      <c r="O73" s="121"/>
      <c r="P73" s="113"/>
      <c r="R73" s="46"/>
    </row>
    <row r="74" spans="2:18" ht="28.5" customHeight="1" x14ac:dyDescent="0.15">
      <c r="C74" s="1092" t="s">
        <v>637</v>
      </c>
      <c r="D74" s="1094"/>
      <c r="E74" s="1092" t="s">
        <v>661</v>
      </c>
      <c r="F74" s="1094"/>
      <c r="G74" s="1070" t="s">
        <v>421</v>
      </c>
      <c r="H74" s="1071"/>
      <c r="I74" s="1170" t="str">
        <f>IF(基本!F107="","",基本!F107)</f>
        <v/>
      </c>
      <c r="J74" s="1171"/>
      <c r="K74" s="1181" t="s">
        <v>422</v>
      </c>
      <c r="L74" s="1182"/>
      <c r="M74" s="1195" t="str">
        <f>IF(基本!F108="","",基本!F108)</f>
        <v/>
      </c>
      <c r="N74" s="1195"/>
      <c r="O74" s="106"/>
      <c r="P74" s="113"/>
      <c r="R74" s="46"/>
    </row>
    <row r="75" spans="2:18" ht="8.25" customHeight="1" x14ac:dyDescent="0.15">
      <c r="B75" s="59"/>
      <c r="C75" s="445"/>
      <c r="D75" s="447"/>
      <c r="E75" s="447"/>
      <c r="F75" s="445"/>
      <c r="G75" s="445"/>
      <c r="H75" s="445"/>
      <c r="I75" s="445"/>
      <c r="J75" s="445"/>
      <c r="K75" s="445"/>
      <c r="L75" s="119"/>
      <c r="M75" s="119"/>
      <c r="N75" s="119"/>
      <c r="O75" s="119"/>
    </row>
    <row r="76" spans="2:18" s="258" customFormat="1" ht="15.75" customHeight="1" x14ac:dyDescent="0.15">
      <c r="B76" s="259"/>
      <c r="C76" s="445" t="s">
        <v>629</v>
      </c>
      <c r="D76" s="447"/>
      <c r="E76" s="447"/>
      <c r="F76" s="445"/>
      <c r="G76" s="445"/>
      <c r="H76" s="445"/>
      <c r="I76" s="445"/>
      <c r="J76" s="445"/>
      <c r="K76" s="445"/>
      <c r="L76" s="119"/>
      <c r="M76" s="119"/>
      <c r="N76" s="119"/>
      <c r="O76" s="119"/>
      <c r="P76" s="585"/>
      <c r="Q76" s="585"/>
    </row>
    <row r="77" spans="2:18" s="258" customFormat="1" ht="15.75" customHeight="1" x14ac:dyDescent="0.15">
      <c r="B77" s="259"/>
      <c r="C77" s="480" t="s">
        <v>141</v>
      </c>
      <c r="D77" s="447"/>
      <c r="E77" s="447"/>
      <c r="F77" s="445"/>
      <c r="G77" s="445"/>
      <c r="H77" s="445"/>
      <c r="I77" s="445"/>
      <c r="J77" s="445"/>
      <c r="K77" s="445"/>
      <c r="L77" s="119"/>
      <c r="M77" s="119"/>
      <c r="N77" s="119"/>
      <c r="O77" s="119"/>
      <c r="P77" s="585"/>
      <c r="Q77" s="585"/>
    </row>
    <row r="78" spans="2:18" s="258" customFormat="1" ht="15.75" customHeight="1" x14ac:dyDescent="0.15">
      <c r="B78" s="259"/>
      <c r="C78" s="1073" t="s">
        <v>89</v>
      </c>
      <c r="D78" s="1073"/>
      <c r="E78" s="1073"/>
      <c r="F78" s="1073"/>
      <c r="G78" s="1073"/>
      <c r="H78" s="1088" t="s">
        <v>90</v>
      </c>
      <c r="I78" s="1088"/>
      <c r="J78" s="1088"/>
      <c r="K78" s="1088"/>
      <c r="L78" s="1088"/>
      <c r="M78" s="1088"/>
      <c r="N78" s="1088"/>
      <c r="O78" s="1089"/>
      <c r="P78" s="585"/>
      <c r="Q78" s="585"/>
    </row>
    <row r="79" spans="2:18" s="258" customFormat="1" ht="15.75" customHeight="1" x14ac:dyDescent="0.15">
      <c r="B79" s="259"/>
      <c r="C79" s="1069" t="s">
        <v>423</v>
      </c>
      <c r="D79" s="1069"/>
      <c r="E79" s="1069"/>
      <c r="F79" s="1069"/>
      <c r="G79" s="1069"/>
      <c r="H79" s="1139" t="str">
        <f>IF(基本!B10="ESCO事業者",基本!F10,IF(基本!B16="ESCO事業者",基本!F16,""))</f>
        <v/>
      </c>
      <c r="I79" s="1139"/>
      <c r="J79" s="1139"/>
      <c r="K79" s="1139"/>
      <c r="L79" s="1139"/>
      <c r="M79" s="1139"/>
      <c r="N79" s="1139"/>
      <c r="O79" s="1163"/>
      <c r="P79" s="585"/>
      <c r="Q79" s="585"/>
    </row>
    <row r="80" spans="2:18" s="258" customFormat="1" ht="15.75" customHeight="1" x14ac:dyDescent="0.15">
      <c r="B80" s="259"/>
      <c r="C80" s="1069" t="s">
        <v>424</v>
      </c>
      <c r="D80" s="1069"/>
      <c r="E80" s="1069"/>
      <c r="F80" s="1069"/>
      <c r="G80" s="1069"/>
      <c r="H80" s="1138" t="str">
        <f>IF(H79="","",IF(基本!F112="","",基本!F112))</f>
        <v/>
      </c>
      <c r="I80" s="1139"/>
      <c r="J80" s="1079" t="s">
        <v>98</v>
      </c>
      <c r="K80" s="1080"/>
      <c r="L80" s="1139" t="str">
        <f>IF(H79="","",IF(基本!J112="","",基本!J112))</f>
        <v/>
      </c>
      <c r="M80" s="1139"/>
      <c r="N80" s="1136" t="s">
        <v>97</v>
      </c>
      <c r="O80" s="1137"/>
      <c r="P80" s="585"/>
      <c r="Q80" s="585"/>
    </row>
    <row r="81" spans="2:17" s="258" customFormat="1" ht="15.75" customHeight="1" x14ac:dyDescent="0.15">
      <c r="B81" s="259"/>
      <c r="C81" s="1069" t="s">
        <v>425</v>
      </c>
      <c r="D81" s="1069"/>
      <c r="E81" s="1069"/>
      <c r="F81" s="1069"/>
      <c r="G81" s="1069"/>
      <c r="H81" s="546" t="s">
        <v>94</v>
      </c>
      <c r="I81" s="1155" t="str">
        <f>IF(H79="","",IF(基本!F113="","",基本!F113))</f>
        <v/>
      </c>
      <c r="J81" s="1156"/>
      <c r="K81" s="547" t="s">
        <v>95</v>
      </c>
      <c r="L81" s="1155" t="str">
        <f>IF(H79="","",IF(基本!F114="","",基本!F114))</f>
        <v/>
      </c>
      <c r="M81" s="1156"/>
      <c r="N81" s="629" t="str">
        <f>IF(H79="","",IF(基本!F115="","",基本!F115))</f>
        <v/>
      </c>
      <c r="O81" s="548" t="s">
        <v>96</v>
      </c>
      <c r="P81" s="585"/>
      <c r="Q81" s="585"/>
    </row>
    <row r="82" spans="2:17" s="258" customFormat="1" ht="15.75" customHeight="1" x14ac:dyDescent="0.15">
      <c r="B82" s="259"/>
      <c r="C82" s="1069" t="s">
        <v>91</v>
      </c>
      <c r="D82" s="1069"/>
      <c r="E82" s="1069"/>
      <c r="F82" s="1069"/>
      <c r="G82" s="1069"/>
      <c r="H82" s="1160" t="str">
        <f>IF(H79="","",IF(基本!F116="","",基本!F116))</f>
        <v/>
      </c>
      <c r="I82" s="1161"/>
      <c r="J82" s="1161"/>
      <c r="K82" s="1161"/>
      <c r="L82" s="1161"/>
      <c r="M82" s="1161"/>
      <c r="N82" s="1161"/>
      <c r="O82" s="1162"/>
      <c r="P82" s="585"/>
      <c r="Q82" s="585"/>
    </row>
    <row r="83" spans="2:17" s="258" customFormat="1" ht="15.75" customHeight="1" x14ac:dyDescent="0.15">
      <c r="B83" s="259"/>
      <c r="C83" s="1069" t="s">
        <v>92</v>
      </c>
      <c r="D83" s="1069"/>
      <c r="E83" s="1069"/>
      <c r="F83" s="1069"/>
      <c r="G83" s="1069"/>
      <c r="H83" s="1190" t="str">
        <f>IF(H79="","",IF(基本!F117="","",基本!F117))</f>
        <v/>
      </c>
      <c r="I83" s="1191"/>
      <c r="J83" s="1191"/>
      <c r="K83" s="1191"/>
      <c r="L83" s="1191"/>
      <c r="M83" s="1191"/>
      <c r="N83" s="1191"/>
      <c r="O83" s="1192"/>
      <c r="P83" s="585"/>
      <c r="Q83" s="585"/>
    </row>
    <row r="84" spans="2:17" s="258" customFormat="1" ht="15.75" customHeight="1" x14ac:dyDescent="0.15">
      <c r="B84" s="259"/>
      <c r="C84" s="1069" t="s">
        <v>93</v>
      </c>
      <c r="D84" s="1069"/>
      <c r="E84" s="1069"/>
      <c r="F84" s="1069"/>
      <c r="G84" s="1069"/>
      <c r="H84" s="1157"/>
      <c r="I84" s="1158"/>
      <c r="J84" s="1158"/>
      <c r="K84" s="1158"/>
      <c r="L84" s="1158"/>
      <c r="M84" s="1158"/>
      <c r="N84" s="1158"/>
      <c r="O84" s="1159"/>
      <c r="P84" s="585"/>
      <c r="Q84" s="585"/>
    </row>
    <row r="85" spans="2:17" s="258" customFormat="1" ht="9" customHeight="1" x14ac:dyDescent="0.15">
      <c r="B85" s="259"/>
      <c r="C85" s="586"/>
      <c r="D85" s="447"/>
      <c r="E85" s="447"/>
      <c r="F85" s="586"/>
      <c r="G85" s="586"/>
      <c r="H85" s="586"/>
      <c r="I85" s="586"/>
      <c r="J85" s="586"/>
      <c r="K85" s="586"/>
      <c r="L85" s="119"/>
      <c r="M85" s="119"/>
      <c r="N85" s="119"/>
      <c r="O85" s="119"/>
      <c r="P85" s="585"/>
      <c r="Q85" s="585"/>
    </row>
    <row r="86" spans="2:17" s="258" customFormat="1" ht="15.75" customHeight="1" x14ac:dyDescent="0.15">
      <c r="B86" s="259"/>
      <c r="C86" s="83" t="s">
        <v>630</v>
      </c>
      <c r="D86" s="83"/>
      <c r="E86" s="83"/>
      <c r="F86" s="83"/>
      <c r="G86" s="83"/>
      <c r="H86" s="83"/>
      <c r="I86" s="83"/>
      <c r="J86" s="83"/>
      <c r="K86" s="83"/>
      <c r="L86" s="83"/>
      <c r="M86" s="83"/>
      <c r="N86" s="83"/>
      <c r="O86" s="83"/>
      <c r="P86" s="585"/>
      <c r="Q86" s="585"/>
    </row>
    <row r="87" spans="2:17" s="258" customFormat="1" ht="15.75" customHeight="1" x14ac:dyDescent="0.15">
      <c r="B87" s="259"/>
      <c r="C87" s="480" t="s">
        <v>142</v>
      </c>
      <c r="D87" s="83"/>
      <c r="E87" s="83"/>
      <c r="F87" s="83"/>
      <c r="G87" s="83"/>
      <c r="H87" s="83"/>
      <c r="I87" s="83"/>
      <c r="J87" s="83"/>
      <c r="K87" s="83"/>
      <c r="L87" s="83"/>
      <c r="M87" s="83"/>
      <c r="N87" s="83"/>
      <c r="O87" s="83"/>
      <c r="P87" s="585"/>
      <c r="Q87" s="585"/>
    </row>
    <row r="88" spans="2:17" s="258" customFormat="1" ht="15.75" customHeight="1" x14ac:dyDescent="0.15">
      <c r="B88" s="259"/>
      <c r="C88" s="1073" t="s">
        <v>89</v>
      </c>
      <c r="D88" s="1073"/>
      <c r="E88" s="1073"/>
      <c r="F88" s="1073"/>
      <c r="G88" s="1073"/>
      <c r="H88" s="1088" t="s">
        <v>90</v>
      </c>
      <c r="I88" s="1088"/>
      <c r="J88" s="1088"/>
      <c r="K88" s="1088"/>
      <c r="L88" s="1088"/>
      <c r="M88" s="1088"/>
      <c r="N88" s="1088"/>
      <c r="O88" s="1089"/>
      <c r="P88" s="585"/>
      <c r="Q88" s="585"/>
    </row>
    <row r="89" spans="2:17" s="258" customFormat="1" ht="15.75" customHeight="1" x14ac:dyDescent="0.15">
      <c r="B89" s="259"/>
      <c r="C89" s="1069" t="s">
        <v>166</v>
      </c>
      <c r="D89" s="1069"/>
      <c r="E89" s="1069"/>
      <c r="F89" s="1069"/>
      <c r="G89" s="1069"/>
      <c r="H89" s="1139">
        <f>IF(基本!B10="リース事業者",基本!F10,IF(基本!B16="リース事業者",基本!F16,""))</f>
        <v>0</v>
      </c>
      <c r="I89" s="1139"/>
      <c r="J89" s="1139"/>
      <c r="K89" s="1139"/>
      <c r="L89" s="1139"/>
      <c r="M89" s="1139"/>
      <c r="N89" s="1139"/>
      <c r="O89" s="1163"/>
      <c r="P89" s="585"/>
      <c r="Q89" s="585"/>
    </row>
    <row r="90" spans="2:17" s="258" customFormat="1" ht="15.75" customHeight="1" x14ac:dyDescent="0.15">
      <c r="B90" s="259"/>
      <c r="C90" s="897" t="s">
        <v>99</v>
      </c>
      <c r="D90" s="1040"/>
      <c r="E90" s="1040"/>
      <c r="F90" s="1040"/>
      <c r="G90" s="1041"/>
      <c r="H90" s="1164"/>
      <c r="I90" s="1165"/>
      <c r="J90" s="1165"/>
      <c r="K90" s="1165"/>
      <c r="L90" s="1165"/>
      <c r="M90" s="1165"/>
      <c r="N90" s="1165"/>
      <c r="O90" s="1166"/>
      <c r="P90" s="585"/>
      <c r="Q90" s="585"/>
    </row>
    <row r="91" spans="2:17" s="258" customFormat="1" ht="15.75" customHeight="1" x14ac:dyDescent="0.15">
      <c r="B91" s="259"/>
      <c r="C91" s="898"/>
      <c r="D91" s="1042"/>
      <c r="E91" s="1042"/>
      <c r="F91" s="1042"/>
      <c r="G91" s="1043"/>
      <c r="H91" s="1107"/>
      <c r="I91" s="1108"/>
      <c r="J91" s="1108"/>
      <c r="K91" s="1108"/>
      <c r="L91" s="1108"/>
      <c r="M91" s="1108"/>
      <c r="N91" s="1108"/>
      <c r="O91" s="1109"/>
      <c r="P91" s="585"/>
      <c r="Q91" s="585"/>
    </row>
    <row r="92" spans="2:17" s="258" customFormat="1" ht="15.75" customHeight="1" x14ac:dyDescent="0.15">
      <c r="B92" s="259"/>
      <c r="C92" s="898"/>
      <c r="D92" s="1042"/>
      <c r="E92" s="1042"/>
      <c r="F92" s="1042"/>
      <c r="G92" s="1043"/>
      <c r="H92" s="1107"/>
      <c r="I92" s="1108"/>
      <c r="J92" s="1108"/>
      <c r="K92" s="1108"/>
      <c r="L92" s="1108"/>
      <c r="M92" s="1108"/>
      <c r="N92" s="1108"/>
      <c r="O92" s="1109"/>
      <c r="P92" s="585"/>
      <c r="Q92" s="585"/>
    </row>
    <row r="93" spans="2:17" s="258" customFormat="1" ht="11.25" customHeight="1" x14ac:dyDescent="0.15">
      <c r="B93" s="259"/>
      <c r="C93" s="898"/>
      <c r="D93" s="1042"/>
      <c r="E93" s="1042"/>
      <c r="F93" s="1042"/>
      <c r="G93" s="1043"/>
      <c r="H93" s="1107"/>
      <c r="I93" s="1108"/>
      <c r="J93" s="1108"/>
      <c r="K93" s="1108"/>
      <c r="L93" s="1108"/>
      <c r="M93" s="1108"/>
      <c r="N93" s="1108"/>
      <c r="O93" s="1109"/>
      <c r="P93" s="585"/>
      <c r="Q93" s="585"/>
    </row>
    <row r="94" spans="2:17" s="258" customFormat="1" ht="15.75" customHeight="1" x14ac:dyDescent="0.15">
      <c r="B94" s="259"/>
      <c r="C94" s="898"/>
      <c r="D94" s="1042"/>
      <c r="E94" s="1042"/>
      <c r="F94" s="1042"/>
      <c r="G94" s="1043"/>
      <c r="H94" s="1107"/>
      <c r="I94" s="1108"/>
      <c r="J94" s="1108"/>
      <c r="K94" s="1108"/>
      <c r="L94" s="1108"/>
      <c r="M94" s="1108"/>
      <c r="N94" s="1108"/>
      <c r="O94" s="1109"/>
      <c r="P94" s="585"/>
      <c r="Q94" s="585"/>
    </row>
    <row r="95" spans="2:17" s="258" customFormat="1" ht="15.75" customHeight="1" x14ac:dyDescent="0.15">
      <c r="B95" s="259"/>
      <c r="C95" s="898"/>
      <c r="D95" s="1042"/>
      <c r="E95" s="1042"/>
      <c r="F95" s="1042"/>
      <c r="G95" s="1043"/>
      <c r="H95" s="1107"/>
      <c r="I95" s="1108"/>
      <c r="J95" s="1108"/>
      <c r="K95" s="1108"/>
      <c r="L95" s="1108"/>
      <c r="M95" s="1108"/>
      <c r="N95" s="1108"/>
      <c r="O95" s="1109"/>
      <c r="P95" s="585"/>
      <c r="Q95" s="585"/>
    </row>
    <row r="96" spans="2:17" s="258" customFormat="1" ht="15.75" customHeight="1" x14ac:dyDescent="0.15">
      <c r="B96" s="259"/>
      <c r="C96" s="897" t="s">
        <v>100</v>
      </c>
      <c r="D96" s="1040"/>
      <c r="E96" s="1040"/>
      <c r="F96" s="1040"/>
      <c r="G96" s="1041"/>
      <c r="H96" s="1152"/>
      <c r="I96" s="1153"/>
      <c r="J96" s="1153"/>
      <c r="K96" s="1153"/>
      <c r="L96" s="1153"/>
      <c r="M96" s="1153"/>
      <c r="N96" s="1153"/>
      <c r="O96" s="1154"/>
      <c r="P96" s="585"/>
      <c r="Q96" s="585"/>
    </row>
    <row r="97" spans="2:17" s="258" customFormat="1" ht="15.75" customHeight="1" x14ac:dyDescent="0.15">
      <c r="B97" s="259"/>
      <c r="C97" s="898"/>
      <c r="D97" s="1042"/>
      <c r="E97" s="1042"/>
      <c r="F97" s="1042"/>
      <c r="G97" s="1043"/>
      <c r="H97" s="1104"/>
      <c r="I97" s="1105"/>
      <c r="J97" s="1105"/>
      <c r="K97" s="1105"/>
      <c r="L97" s="1105"/>
      <c r="M97" s="1105"/>
      <c r="N97" s="1105"/>
      <c r="O97" s="1106"/>
      <c r="P97" s="585"/>
      <c r="Q97" s="585"/>
    </row>
    <row r="98" spans="2:17" s="258" customFormat="1" ht="15.75" customHeight="1" x14ac:dyDescent="0.15">
      <c r="B98" s="259"/>
      <c r="C98" s="898"/>
      <c r="D98" s="1042"/>
      <c r="E98" s="1042"/>
      <c r="F98" s="1042"/>
      <c r="G98" s="1043"/>
      <c r="H98" s="1104"/>
      <c r="I98" s="1105"/>
      <c r="J98" s="1105"/>
      <c r="K98" s="1105"/>
      <c r="L98" s="1105"/>
      <c r="M98" s="1105"/>
      <c r="N98" s="1105"/>
      <c r="O98" s="1106"/>
      <c r="P98" s="585"/>
      <c r="Q98" s="585"/>
    </row>
    <row r="99" spans="2:17" s="258" customFormat="1" ht="15.75" customHeight="1" x14ac:dyDescent="0.15">
      <c r="B99" s="259"/>
      <c r="C99" s="1069" t="s">
        <v>101</v>
      </c>
      <c r="D99" s="1069"/>
      <c r="E99" s="1069"/>
      <c r="F99" s="1069"/>
      <c r="G99" s="1069"/>
      <c r="H99" s="546" t="s">
        <v>94</v>
      </c>
      <c r="I99" s="1155" t="str">
        <f>IF(H89="","",IF(基本!F118="","",基本!F118))</f>
        <v/>
      </c>
      <c r="J99" s="1156"/>
      <c r="K99" s="547" t="s">
        <v>95</v>
      </c>
      <c r="L99" s="1155" t="str">
        <f>IF(H89="","",IF(基本!F119="","",基本!F119))</f>
        <v/>
      </c>
      <c r="M99" s="1156"/>
      <c r="N99" s="629" t="str">
        <f>IF(H89="","",IF(基本!F120="","",基本!F120))</f>
        <v/>
      </c>
      <c r="O99" s="548" t="s">
        <v>96</v>
      </c>
      <c r="P99" s="585"/>
      <c r="Q99" s="585"/>
    </row>
    <row r="100" spans="2:17" s="258" customFormat="1" ht="15.75" customHeight="1" x14ac:dyDescent="0.15">
      <c r="B100" s="259"/>
      <c r="C100" s="1069" t="s">
        <v>93</v>
      </c>
      <c r="D100" s="1069"/>
      <c r="E100" s="1069"/>
      <c r="F100" s="1069"/>
      <c r="G100" s="1069"/>
      <c r="H100" s="1157"/>
      <c r="I100" s="1158"/>
      <c r="J100" s="1158"/>
      <c r="K100" s="1158"/>
      <c r="L100" s="1158"/>
      <c r="M100" s="1158"/>
      <c r="N100" s="1158"/>
      <c r="O100" s="1159"/>
      <c r="P100" s="585"/>
      <c r="Q100" s="585"/>
    </row>
    <row r="101" spans="2:17" s="258" customFormat="1" ht="15.75" customHeight="1" x14ac:dyDescent="0.15">
      <c r="B101" s="259"/>
      <c r="C101" s="83"/>
      <c r="D101" s="83"/>
      <c r="E101" s="83"/>
      <c r="F101" s="83"/>
      <c r="G101" s="83"/>
      <c r="H101" s="83"/>
      <c r="I101" s="83"/>
      <c r="J101" s="83"/>
      <c r="K101" s="83"/>
      <c r="L101" s="83"/>
      <c r="M101" s="83"/>
      <c r="N101" s="83"/>
      <c r="O101" s="418" t="s">
        <v>657</v>
      </c>
      <c r="P101" s="585"/>
      <c r="Q101" s="585"/>
    </row>
  </sheetData>
  <sheetProtection algorithmName="SHA-512" hashValue="5fSoUgj0rmf/A+LyH+N1byTJmT3nB/5ED5vTuBlsyiNLXuXsZsG+rGma/MNwhVcovuGFv6t6S5h18SWuvN8rQg==" saltValue="2KcUkptDDUBL3ekMdi3qjA==" spinCount="100000" sheet="1" objects="1" scenarios="1"/>
  <mergeCells count="198">
    <mergeCell ref="K16:N16"/>
    <mergeCell ref="K17:N17"/>
    <mergeCell ref="H59:K59"/>
    <mergeCell ref="D60:G60"/>
    <mergeCell ref="H60:K60"/>
    <mergeCell ref="K25:L25"/>
    <mergeCell ref="D57:G57"/>
    <mergeCell ref="D58:G58"/>
    <mergeCell ref="D59:G59"/>
    <mergeCell ref="D56:G56"/>
    <mergeCell ref="K35:L35"/>
    <mergeCell ref="K26:L26"/>
    <mergeCell ref="M34:N34"/>
    <mergeCell ref="K23:L23"/>
    <mergeCell ref="M23:N23"/>
    <mergeCell ref="F35:J35"/>
    <mergeCell ref="F36:J36"/>
    <mergeCell ref="F37:J37"/>
    <mergeCell ref="F24:J24"/>
    <mergeCell ref="F25:J25"/>
    <mergeCell ref="F26:J26"/>
    <mergeCell ref="F27:J27"/>
    <mergeCell ref="F23:J23"/>
    <mergeCell ref="H64:K64"/>
    <mergeCell ref="I70:J70"/>
    <mergeCell ref="F16:J16"/>
    <mergeCell ref="F17:J17"/>
    <mergeCell ref="F18:J18"/>
    <mergeCell ref="F21:J21"/>
    <mergeCell ref="F22:J22"/>
    <mergeCell ref="F19:J20"/>
    <mergeCell ref="F15:J15"/>
    <mergeCell ref="F30:J31"/>
    <mergeCell ref="F34:J34"/>
    <mergeCell ref="K29:N29"/>
    <mergeCell ref="K28:N28"/>
    <mergeCell ref="K27:N27"/>
    <mergeCell ref="K24:L24"/>
    <mergeCell ref="C45:F45"/>
    <mergeCell ref="K70:L70"/>
    <mergeCell ref="M70:N70"/>
    <mergeCell ref="D54:G54"/>
    <mergeCell ref="K31:N31"/>
    <mergeCell ref="M36:N36"/>
    <mergeCell ref="M37:N37"/>
    <mergeCell ref="L57:O57"/>
    <mergeCell ref="L58:O58"/>
    <mergeCell ref="H79:O79"/>
    <mergeCell ref="C78:G78"/>
    <mergeCell ref="M73:N73"/>
    <mergeCell ref="I68:J68"/>
    <mergeCell ref="C7:D15"/>
    <mergeCell ref="K68:L69"/>
    <mergeCell ref="C81:G81"/>
    <mergeCell ref="H83:O83"/>
    <mergeCell ref="C83:G83"/>
    <mergeCell ref="M68:N68"/>
    <mergeCell ref="C79:G79"/>
    <mergeCell ref="I72:J72"/>
    <mergeCell ref="K72:L72"/>
    <mergeCell ref="M71:N71"/>
    <mergeCell ref="M72:N72"/>
    <mergeCell ref="M74:N74"/>
    <mergeCell ref="F9:J9"/>
    <mergeCell ref="C68:F70"/>
    <mergeCell ref="G68:H69"/>
    <mergeCell ref="G70:H70"/>
    <mergeCell ref="F11:J11"/>
    <mergeCell ref="H61:K61"/>
    <mergeCell ref="H62:K62"/>
    <mergeCell ref="H63:K63"/>
    <mergeCell ref="I71:J71"/>
    <mergeCell ref="I73:J73"/>
    <mergeCell ref="I74:J74"/>
    <mergeCell ref="C72:F73"/>
    <mergeCell ref="K71:L71"/>
    <mergeCell ref="G71:H71"/>
    <mergeCell ref="K73:L73"/>
    <mergeCell ref="K74:L74"/>
    <mergeCell ref="C71:D71"/>
    <mergeCell ref="E71:F71"/>
    <mergeCell ref="C74:D74"/>
    <mergeCell ref="E74:F74"/>
    <mergeCell ref="C100:G100"/>
    <mergeCell ref="H96:O96"/>
    <mergeCell ref="L81:M81"/>
    <mergeCell ref="H100:O100"/>
    <mergeCell ref="H84:O84"/>
    <mergeCell ref="H82:O82"/>
    <mergeCell ref="I81:J81"/>
    <mergeCell ref="J80:K80"/>
    <mergeCell ref="C80:G80"/>
    <mergeCell ref="H89:O89"/>
    <mergeCell ref="I99:J99"/>
    <mergeCell ref="C89:G89"/>
    <mergeCell ref="C99:G99"/>
    <mergeCell ref="H90:O90"/>
    <mergeCell ref="C90:G95"/>
    <mergeCell ref="C96:G98"/>
    <mergeCell ref="C88:G88"/>
    <mergeCell ref="C84:G84"/>
    <mergeCell ref="L99:M99"/>
    <mergeCell ref="H93:O93"/>
    <mergeCell ref="H94:O94"/>
    <mergeCell ref="H95:O95"/>
    <mergeCell ref="H91:O91"/>
    <mergeCell ref="H88:O88"/>
    <mergeCell ref="C5:F5"/>
    <mergeCell ref="N80:O80"/>
    <mergeCell ref="H80:I80"/>
    <mergeCell ref="L80:M80"/>
    <mergeCell ref="H78:O78"/>
    <mergeCell ref="F63:G63"/>
    <mergeCell ref="F61:G61"/>
    <mergeCell ref="C43:F44"/>
    <mergeCell ref="C54:C64"/>
    <mergeCell ref="D55:G55"/>
    <mergeCell ref="N48:O48"/>
    <mergeCell ref="L45:M45"/>
    <mergeCell ref="L47:M47"/>
    <mergeCell ref="D64:G64"/>
    <mergeCell ref="F62:G62"/>
    <mergeCell ref="D61:E63"/>
    <mergeCell ref="L63:O63"/>
    <mergeCell ref="L64:O64"/>
    <mergeCell ref="L60:O60"/>
    <mergeCell ref="K30:N30"/>
    <mergeCell ref="K32:N32"/>
    <mergeCell ref="K37:L37"/>
    <mergeCell ref="K38:O38"/>
    <mergeCell ref="N46:O46"/>
    <mergeCell ref="L61:O61"/>
    <mergeCell ref="L62:O62"/>
    <mergeCell ref="H58:K58"/>
    <mergeCell ref="H55:K55"/>
    <mergeCell ref="H56:K56"/>
    <mergeCell ref="H57:K57"/>
    <mergeCell ref="G47:K47"/>
    <mergeCell ref="G45:K45"/>
    <mergeCell ref="G48:K48"/>
    <mergeCell ref="H97:O97"/>
    <mergeCell ref="H98:O98"/>
    <mergeCell ref="H92:O92"/>
    <mergeCell ref="K18:N18"/>
    <mergeCell ref="K19:N19"/>
    <mergeCell ref="K20:N20"/>
    <mergeCell ref="K21:N21"/>
    <mergeCell ref="K22:O22"/>
    <mergeCell ref="M24:N24"/>
    <mergeCell ref="M25:N25"/>
    <mergeCell ref="M26:N26"/>
    <mergeCell ref="M35:N35"/>
    <mergeCell ref="K33:O33"/>
    <mergeCell ref="K34:L34"/>
    <mergeCell ref="L54:O54"/>
    <mergeCell ref="L55:O55"/>
    <mergeCell ref="L56:O56"/>
    <mergeCell ref="F28:J28"/>
    <mergeCell ref="F29:J29"/>
    <mergeCell ref="F32:J32"/>
    <mergeCell ref="F33:J33"/>
    <mergeCell ref="K36:L36"/>
    <mergeCell ref="N45:O45"/>
    <mergeCell ref="L44:M44"/>
    <mergeCell ref="C82:G82"/>
    <mergeCell ref="G72:H72"/>
    <mergeCell ref="G73:H73"/>
    <mergeCell ref="G74:H74"/>
    <mergeCell ref="C16:E26"/>
    <mergeCell ref="G43:K44"/>
    <mergeCell ref="C46:F47"/>
    <mergeCell ref="L48:M48"/>
    <mergeCell ref="F10:J10"/>
    <mergeCell ref="K10:M10"/>
    <mergeCell ref="F14:J14"/>
    <mergeCell ref="K14:M14"/>
    <mergeCell ref="M69:N69"/>
    <mergeCell ref="N47:O47"/>
    <mergeCell ref="C41:J41"/>
    <mergeCell ref="G46:K46"/>
    <mergeCell ref="C48:F48"/>
    <mergeCell ref="N44:O44"/>
    <mergeCell ref="L43:O43"/>
    <mergeCell ref="K39:O39"/>
    <mergeCell ref="C27:E37"/>
    <mergeCell ref="L46:M46"/>
    <mergeCell ref="H54:K54"/>
    <mergeCell ref="L59:O59"/>
    <mergeCell ref="E9:E11"/>
    <mergeCell ref="E13:E15"/>
    <mergeCell ref="K11:M11"/>
    <mergeCell ref="K9:M9"/>
    <mergeCell ref="K8:M8"/>
    <mergeCell ref="K7:M7"/>
    <mergeCell ref="K15:M15"/>
    <mergeCell ref="K13:M13"/>
    <mergeCell ref="K12:M12"/>
    <mergeCell ref="F13:J13"/>
  </mergeCells>
  <phoneticPr fontId="1"/>
  <pageMargins left="0.98425196850393704" right="0.59055118110236227" top="0.78740157480314965" bottom="0.78740157480314965" header="0.31496062992125984" footer="0.31496062992125984"/>
  <pageSetup paperSize="9" scale="95" orientation="portrait" blackAndWhite="1" r:id="rId1"/>
  <rowBreaks count="1" manualBreakCount="1">
    <brk id="49" min="1"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8"/>
  <sheetViews>
    <sheetView showGridLines="0" view="pageBreakPreview" zoomScaleNormal="100" zoomScaleSheetLayoutView="100" workbookViewId="0">
      <selection activeCell="J10" sqref="J10:L10"/>
    </sheetView>
  </sheetViews>
  <sheetFormatPr defaultColWidth="9" defaultRowHeight="13.5" x14ac:dyDescent="0.15"/>
  <cols>
    <col min="1" max="1" width="1.75" style="258" customWidth="1"/>
    <col min="2" max="2" width="1" style="45" customWidth="1"/>
    <col min="3" max="3" width="1.75" style="45" customWidth="1"/>
    <col min="4" max="4" width="2.75" style="45" customWidth="1"/>
    <col min="5" max="5" width="6.625" style="45" customWidth="1"/>
    <col min="6" max="6" width="8.25" style="45" customWidth="1"/>
    <col min="7" max="7" width="7.75" style="45" customWidth="1"/>
    <col min="8" max="8" width="9" style="45" customWidth="1"/>
    <col min="9" max="9" width="9.125" style="45" customWidth="1"/>
    <col min="10" max="12" width="5.625" style="45" customWidth="1"/>
    <col min="13" max="13" width="1" style="45" customWidth="1"/>
    <col min="14" max="14" width="4.625" style="45" customWidth="1"/>
    <col min="15" max="21" width="2" style="45" customWidth="1"/>
    <col min="22" max="23" width="1.25" style="46" customWidth="1"/>
    <col min="24" max="24" width="13.25" style="45" hidden="1" customWidth="1"/>
    <col min="25" max="26" width="9" style="45" hidden="1" customWidth="1"/>
    <col min="27" max="27" width="0" style="45" hidden="1" customWidth="1"/>
    <col min="28" max="28" width="6" style="45" customWidth="1"/>
    <col min="29" max="29" width="4.75" style="45" customWidth="1"/>
    <col min="30" max="30" width="5.75" style="45" customWidth="1"/>
    <col min="31" max="16384" width="9" style="45"/>
  </cols>
  <sheetData>
    <row r="1" spans="1:28" s="258" customFormat="1" x14ac:dyDescent="0.15">
      <c r="V1" s="598"/>
      <c r="W1" s="598"/>
    </row>
    <row r="2" spans="1:28" ht="21" customHeight="1" x14ac:dyDescent="0.15">
      <c r="B2" s="449" t="s">
        <v>426</v>
      </c>
      <c r="C2" s="450"/>
      <c r="D2" s="83"/>
      <c r="E2" s="83"/>
      <c r="F2" s="83"/>
      <c r="G2" s="405"/>
      <c r="H2" s="405"/>
      <c r="I2" s="405"/>
      <c r="J2" s="405"/>
      <c r="K2" s="405"/>
      <c r="L2" s="83"/>
      <c r="M2" s="83"/>
      <c r="N2" s="83"/>
      <c r="O2" s="83"/>
      <c r="P2" s="83"/>
      <c r="Q2" s="83"/>
      <c r="R2" s="83"/>
      <c r="S2" s="83"/>
      <c r="T2" s="83"/>
      <c r="U2" s="83"/>
    </row>
    <row r="3" spans="1:28" ht="21" customHeight="1" x14ac:dyDescent="0.15">
      <c r="B3" s="450"/>
      <c r="C3" s="450"/>
      <c r="D3" s="106"/>
      <c r="E3" s="106"/>
      <c r="F3" s="106"/>
      <c r="G3" s="106"/>
      <c r="H3" s="106"/>
      <c r="I3" s="106"/>
      <c r="J3" s="106"/>
      <c r="K3" s="106"/>
      <c r="L3" s="106"/>
      <c r="M3" s="106"/>
      <c r="N3" s="106"/>
      <c r="O3" s="106"/>
      <c r="P3" s="106"/>
      <c r="Q3" s="106"/>
      <c r="R3" s="106"/>
      <c r="S3" s="106"/>
      <c r="T3" s="106"/>
      <c r="U3" s="227"/>
      <c r="V3" s="61"/>
    </row>
    <row r="4" spans="1:28" ht="21" customHeight="1" x14ac:dyDescent="0.15">
      <c r="B4" s="450" t="s">
        <v>427</v>
      </c>
      <c r="C4" s="450"/>
      <c r="D4" s="106"/>
      <c r="E4" s="348"/>
      <c r="F4" s="348"/>
      <c r="G4" s="348"/>
      <c r="H4" s="348"/>
      <c r="I4" s="348"/>
      <c r="J4" s="348"/>
      <c r="K4" s="348"/>
      <c r="L4" s="348"/>
      <c r="M4" s="348"/>
      <c r="N4" s="348"/>
      <c r="O4" s="348"/>
      <c r="P4" s="106"/>
      <c r="Q4" s="106"/>
      <c r="R4" s="106"/>
      <c r="S4" s="106"/>
      <c r="T4" s="106"/>
      <c r="U4" s="227"/>
      <c r="V4" s="61"/>
    </row>
    <row r="5" spans="1:28" ht="21" customHeight="1" x14ac:dyDescent="0.15">
      <c r="B5" s="450"/>
      <c r="C5" s="450"/>
      <c r="D5" s="106"/>
      <c r="E5" s="106"/>
      <c r="F5" s="106"/>
      <c r="G5" s="106"/>
      <c r="H5" s="106"/>
      <c r="I5" s="106"/>
      <c r="J5" s="106"/>
      <c r="K5" s="106"/>
      <c r="L5" s="106"/>
      <c r="M5" s="106"/>
      <c r="N5" s="106"/>
      <c r="O5" s="106"/>
      <c r="P5" s="106"/>
      <c r="Q5" s="106"/>
      <c r="R5" s="106"/>
      <c r="S5" s="106"/>
      <c r="T5" s="106"/>
      <c r="U5" s="227"/>
      <c r="V5" s="61"/>
    </row>
    <row r="6" spans="1:28" ht="21" customHeight="1" x14ac:dyDescent="0.15">
      <c r="B6" s="450"/>
      <c r="C6" s="450"/>
      <c r="D6" s="451" t="s">
        <v>428</v>
      </c>
      <c r="E6" s="106"/>
      <c r="F6" s="106"/>
      <c r="G6" s="106"/>
      <c r="H6" s="106"/>
      <c r="I6" s="106"/>
      <c r="J6" s="106"/>
      <c r="K6" s="106"/>
      <c r="L6" s="106"/>
      <c r="M6" s="106"/>
      <c r="N6" s="106"/>
      <c r="O6" s="106"/>
      <c r="P6" s="106"/>
      <c r="Q6" s="106"/>
      <c r="R6" s="106"/>
      <c r="S6" s="106"/>
      <c r="T6" s="106"/>
      <c r="U6" s="227"/>
      <c r="V6" s="61"/>
    </row>
    <row r="7" spans="1:28" ht="21" customHeight="1" x14ac:dyDescent="0.15">
      <c r="B7" s="83"/>
      <c r="C7" s="83"/>
      <c r="D7" s="83"/>
      <c r="E7" s="126"/>
      <c r="F7" s="126"/>
      <c r="G7" s="126"/>
      <c r="H7" s="126"/>
      <c r="I7" s="126"/>
      <c r="J7" s="126"/>
      <c r="K7" s="126"/>
      <c r="L7" s="126"/>
      <c r="M7" s="126"/>
      <c r="N7" s="126"/>
      <c r="O7" s="126"/>
      <c r="P7" s="126"/>
      <c r="Q7" s="126"/>
      <c r="R7" s="126"/>
      <c r="S7" s="126"/>
      <c r="T7" s="126"/>
      <c r="U7" s="126"/>
      <c r="V7" s="61"/>
    </row>
    <row r="8" spans="1:28" ht="21" customHeight="1" x14ac:dyDescent="0.15">
      <c r="B8" s="83"/>
      <c r="C8" s="450" t="s">
        <v>429</v>
      </c>
      <c r="D8" s="450"/>
      <c r="E8" s="106"/>
      <c r="F8" s="452"/>
      <c r="G8" s="126"/>
      <c r="H8" s="126"/>
      <c r="I8" s="126"/>
      <c r="J8" s="1224" t="str">
        <f>IF(基本!F90="","",基本!F90)</f>
        <v/>
      </c>
      <c r="K8" s="1224"/>
      <c r="L8" s="1224"/>
      <c r="M8" s="124"/>
      <c r="N8" s="124"/>
      <c r="O8" s="124"/>
      <c r="P8" s="124"/>
      <c r="Q8" s="124"/>
      <c r="R8" s="126"/>
      <c r="S8" s="126"/>
      <c r="T8" s="126"/>
      <c r="U8" s="126"/>
      <c r="V8" s="61"/>
      <c r="AB8" s="45" t="s">
        <v>154</v>
      </c>
    </row>
    <row r="9" spans="1:28" ht="21" customHeight="1" x14ac:dyDescent="0.15">
      <c r="B9" s="83"/>
      <c r="C9" s="450"/>
      <c r="D9" s="450"/>
      <c r="E9" s="106"/>
      <c r="F9" s="452"/>
      <c r="G9" s="126"/>
      <c r="H9" s="126"/>
      <c r="I9" s="126"/>
      <c r="J9" s="126"/>
      <c r="K9" s="125"/>
      <c r="L9" s="126"/>
      <c r="M9" s="127"/>
      <c r="N9" s="127"/>
      <c r="O9" s="83"/>
      <c r="P9" s="127"/>
      <c r="Q9" s="126"/>
      <c r="R9" s="126"/>
      <c r="S9" s="126"/>
      <c r="T9" s="126"/>
      <c r="U9" s="126"/>
      <c r="V9" s="61"/>
    </row>
    <row r="10" spans="1:28" ht="21" customHeight="1" x14ac:dyDescent="0.15">
      <c r="B10" s="83"/>
      <c r="C10" s="450" t="s">
        <v>430</v>
      </c>
      <c r="D10" s="450"/>
      <c r="E10" s="147"/>
      <c r="F10" s="147"/>
      <c r="G10" s="147"/>
      <c r="H10" s="147"/>
      <c r="I10" s="147"/>
      <c r="J10" s="1224" t="str">
        <f>IF(基本!F91="","",基本!F91)</f>
        <v/>
      </c>
      <c r="K10" s="1224"/>
      <c r="L10" s="1224"/>
      <c r="M10" s="124"/>
      <c r="N10" s="124"/>
      <c r="O10" s="124"/>
      <c r="P10" s="124"/>
      <c r="Q10" s="124"/>
      <c r="R10" s="126"/>
      <c r="S10" s="126"/>
      <c r="T10" s="126"/>
      <c r="U10" s="126"/>
      <c r="V10" s="61"/>
      <c r="AB10" s="45" t="s">
        <v>154</v>
      </c>
    </row>
    <row r="11" spans="1:28" ht="21" customHeight="1" x14ac:dyDescent="0.15">
      <c r="B11" s="83"/>
      <c r="C11" s="450"/>
      <c r="D11" s="450"/>
      <c r="E11" s="147"/>
      <c r="F11" s="147"/>
      <c r="G11" s="147"/>
      <c r="H11" s="147"/>
      <c r="I11" s="147"/>
      <c r="J11" s="147"/>
      <c r="K11" s="125"/>
      <c r="L11" s="128"/>
      <c r="M11" s="128"/>
      <c r="N11" s="128"/>
      <c r="O11" s="128"/>
      <c r="P11" s="128"/>
      <c r="Q11" s="128"/>
      <c r="R11" s="128"/>
      <c r="S11" s="128"/>
      <c r="T11" s="128"/>
      <c r="U11" s="126"/>
      <c r="V11" s="61"/>
      <c r="AB11" s="129"/>
    </row>
    <row r="12" spans="1:28" ht="21" customHeight="1" x14ac:dyDescent="0.15">
      <c r="B12" s="83"/>
      <c r="C12" s="450" t="s">
        <v>431</v>
      </c>
      <c r="D12" s="450"/>
      <c r="E12" s="83"/>
      <c r="F12" s="83"/>
      <c r="G12" s="83"/>
      <c r="H12" s="83"/>
      <c r="I12" s="83"/>
      <c r="J12" s="1238" t="str">
        <f>IF((SUM(J10)-SUM(J8))&gt;0,SUM(J10)-SUM(J8),"")</f>
        <v/>
      </c>
      <c r="K12" s="1238"/>
      <c r="L12" s="453" t="s">
        <v>176</v>
      </c>
      <c r="M12" s="83"/>
      <c r="N12" s="83"/>
      <c r="O12" s="83"/>
      <c r="P12" s="83"/>
      <c r="Q12" s="83"/>
      <c r="R12" s="83"/>
      <c r="S12" s="83"/>
      <c r="T12" s="83"/>
      <c r="U12" s="83"/>
      <c r="V12" s="61"/>
      <c r="AB12" s="45" t="s">
        <v>154</v>
      </c>
    </row>
    <row r="13" spans="1:28" ht="21" customHeight="1" x14ac:dyDescent="0.15">
      <c r="B13" s="83"/>
      <c r="C13" s="450"/>
      <c r="D13" s="450"/>
      <c r="E13" s="83"/>
      <c r="F13" s="83"/>
      <c r="G13" s="83"/>
      <c r="H13" s="83"/>
      <c r="I13" s="83"/>
      <c r="J13" s="1239"/>
      <c r="K13" s="1239"/>
      <c r="L13" s="453"/>
      <c r="M13" s="83"/>
      <c r="N13" s="83"/>
      <c r="O13" s="83"/>
      <c r="P13" s="83"/>
      <c r="Q13" s="83"/>
      <c r="R13" s="83"/>
      <c r="S13" s="83"/>
      <c r="T13" s="83"/>
      <c r="U13" s="83"/>
      <c r="V13" s="61"/>
    </row>
    <row r="14" spans="1:28" ht="21" customHeight="1" x14ac:dyDescent="0.15">
      <c r="B14" s="83"/>
      <c r="C14" s="450" t="s">
        <v>432</v>
      </c>
      <c r="D14" s="450"/>
      <c r="E14" s="83"/>
      <c r="F14" s="83"/>
      <c r="G14" s="83"/>
      <c r="H14" s="83"/>
      <c r="I14" s="83"/>
      <c r="J14" s="83"/>
      <c r="K14" s="83"/>
      <c r="L14" s="83"/>
      <c r="M14" s="83"/>
      <c r="N14" s="83"/>
      <c r="O14" s="83"/>
      <c r="P14" s="83"/>
      <c r="Q14" s="83"/>
      <c r="R14" s="83"/>
      <c r="S14" s="83"/>
      <c r="T14" s="83"/>
      <c r="U14" s="83"/>
      <c r="V14" s="61"/>
    </row>
    <row r="15" spans="1:28" ht="21" customHeight="1" x14ac:dyDescent="0.15">
      <c r="B15" s="83"/>
      <c r="C15" s="450"/>
      <c r="D15" s="450"/>
      <c r="E15" s="83"/>
      <c r="F15" s="83"/>
      <c r="G15" s="83"/>
      <c r="H15" s="83"/>
      <c r="I15" s="83"/>
      <c r="J15" s="83"/>
      <c r="K15" s="83"/>
      <c r="L15" s="83"/>
      <c r="M15" s="83"/>
      <c r="N15" s="83"/>
      <c r="O15" s="83"/>
      <c r="P15" s="83"/>
      <c r="Q15" s="83"/>
      <c r="R15" s="83"/>
      <c r="S15" s="83"/>
      <c r="T15" s="83"/>
      <c r="U15" s="83"/>
      <c r="V15" s="61"/>
    </row>
    <row r="16" spans="1:28" s="46" customFormat="1" ht="21" customHeight="1" x14ac:dyDescent="0.15">
      <c r="A16" s="598"/>
      <c r="B16" s="83"/>
      <c r="C16" s="450" t="s">
        <v>433</v>
      </c>
      <c r="D16" s="450"/>
      <c r="E16" s="83"/>
      <c r="F16" s="83"/>
      <c r="G16" s="83"/>
      <c r="H16" s="83"/>
      <c r="I16" s="83"/>
      <c r="J16" s="83"/>
      <c r="K16" s="83"/>
      <c r="L16" s="83"/>
      <c r="M16" s="83"/>
      <c r="N16" s="83"/>
      <c r="O16" s="83"/>
      <c r="P16" s="83"/>
      <c r="Q16" s="83"/>
      <c r="R16" s="83"/>
      <c r="S16" s="83"/>
      <c r="T16" s="83"/>
      <c r="U16" s="83"/>
      <c r="V16" s="61"/>
      <c r="X16" s="45"/>
    </row>
    <row r="17" spans="1:31" s="46" customFormat="1" ht="21" customHeight="1" x14ac:dyDescent="0.15">
      <c r="A17" s="598"/>
      <c r="B17" s="106"/>
      <c r="C17" s="106"/>
      <c r="D17" s="106"/>
      <c r="E17" s="106"/>
      <c r="F17" s="106"/>
      <c r="G17" s="106"/>
      <c r="H17" s="106"/>
      <c r="I17" s="106"/>
      <c r="J17" s="106"/>
      <c r="K17" s="106"/>
      <c r="L17" s="106"/>
      <c r="M17" s="106"/>
      <c r="N17" s="106"/>
      <c r="O17" s="369"/>
      <c r="P17" s="106"/>
      <c r="Q17" s="106"/>
      <c r="R17" s="106"/>
      <c r="S17" s="106"/>
      <c r="T17" s="106"/>
      <c r="U17" s="106"/>
      <c r="V17" s="61"/>
      <c r="X17" s="45"/>
    </row>
    <row r="18" spans="1:31" s="46" customFormat="1" ht="24" customHeight="1" x14ac:dyDescent="0.15">
      <c r="A18" s="598"/>
      <c r="B18" s="106"/>
      <c r="C18" s="1231" t="s">
        <v>434</v>
      </c>
      <c r="D18" s="1232"/>
      <c r="E18" s="1232"/>
      <c r="F18" s="1232"/>
      <c r="G18" s="1232"/>
      <c r="H18" s="1232"/>
      <c r="I18" s="1233"/>
      <c r="J18" s="1231" t="s">
        <v>435</v>
      </c>
      <c r="K18" s="1232"/>
      <c r="L18" s="1233"/>
      <c r="M18" s="1231" t="s">
        <v>436</v>
      </c>
      <c r="N18" s="1232"/>
      <c r="O18" s="1232"/>
      <c r="P18" s="1232"/>
      <c r="Q18" s="1232"/>
      <c r="R18" s="1232"/>
      <c r="S18" s="1232"/>
      <c r="T18" s="1232"/>
      <c r="U18" s="1233"/>
      <c r="V18" s="61"/>
      <c r="X18" s="45"/>
    </row>
    <row r="19" spans="1:31" s="46" customFormat="1" ht="24" customHeight="1" x14ac:dyDescent="0.15">
      <c r="A19" s="598"/>
      <c r="B19" s="106"/>
      <c r="C19" s="454"/>
      <c r="D19" s="455" t="s">
        <v>167</v>
      </c>
      <c r="E19" s="456"/>
      <c r="F19" s="456"/>
      <c r="G19" s="456"/>
      <c r="H19" s="456"/>
      <c r="I19" s="371"/>
      <c r="J19" s="1234"/>
      <c r="K19" s="1235"/>
      <c r="L19" s="1236"/>
      <c r="M19" s="457"/>
      <c r="N19" s="1237"/>
      <c r="O19" s="1237"/>
      <c r="P19" s="1237"/>
      <c r="Q19" s="1237"/>
      <c r="R19" s="1237"/>
      <c r="S19" s="1237"/>
      <c r="T19" s="1237"/>
      <c r="U19" s="1010"/>
      <c r="V19" s="61"/>
      <c r="X19" s="45"/>
    </row>
    <row r="20" spans="1:31" s="46" customFormat="1" ht="24" customHeight="1" x14ac:dyDescent="0.15">
      <c r="A20" s="598"/>
      <c r="B20" s="106"/>
      <c r="C20" s="458"/>
      <c r="D20" s="94"/>
      <c r="E20" s="459" t="s">
        <v>437</v>
      </c>
      <c r="F20" s="460"/>
      <c r="G20" s="460"/>
      <c r="H20" s="460"/>
      <c r="I20" s="373"/>
      <c r="J20" s="1228" t="str">
        <f>IF(基本!F124="","",基本!F124)</f>
        <v/>
      </c>
      <c r="K20" s="1229"/>
      <c r="L20" s="1230"/>
      <c r="M20" s="461"/>
      <c r="N20" s="1240"/>
      <c r="O20" s="1240"/>
      <c r="P20" s="1240"/>
      <c r="Q20" s="1240"/>
      <c r="R20" s="1240"/>
      <c r="S20" s="1240"/>
      <c r="T20" s="1240"/>
      <c r="U20" s="1012"/>
      <c r="V20" s="61"/>
      <c r="X20" s="45"/>
      <c r="AB20" s="45" t="s">
        <v>154</v>
      </c>
    </row>
    <row r="21" spans="1:31" s="46" customFormat="1" ht="24" customHeight="1" x14ac:dyDescent="0.15">
      <c r="A21" s="598"/>
      <c r="B21" s="106"/>
      <c r="C21" s="458"/>
      <c r="D21" s="94"/>
      <c r="E21" s="459"/>
      <c r="F21" s="460"/>
      <c r="G21" s="460"/>
      <c r="H21" s="460"/>
      <c r="I21" s="373"/>
      <c r="J21" s="135"/>
      <c r="K21" s="349"/>
      <c r="L21" s="136"/>
      <c r="M21" s="461"/>
      <c r="N21" s="417"/>
      <c r="O21" s="417"/>
      <c r="P21" s="417"/>
      <c r="Q21" s="417"/>
      <c r="R21" s="417"/>
      <c r="S21" s="417"/>
      <c r="T21" s="417"/>
      <c r="U21" s="462"/>
      <c r="V21" s="61"/>
      <c r="X21" s="45"/>
    </row>
    <row r="22" spans="1:31" s="46" customFormat="1" ht="24" customHeight="1" x14ac:dyDescent="0.15">
      <c r="A22" s="598"/>
      <c r="B22" s="106"/>
      <c r="C22" s="458"/>
      <c r="D22" s="94"/>
      <c r="E22" s="459" t="s">
        <v>438</v>
      </c>
      <c r="F22" s="460"/>
      <c r="G22" s="460"/>
      <c r="H22" s="460"/>
      <c r="I22" s="373"/>
      <c r="J22" s="1228" t="str">
        <f>IF(基本!F125="","",基本!F125)</f>
        <v/>
      </c>
      <c r="K22" s="1229"/>
      <c r="L22" s="1230"/>
      <c r="M22" s="137"/>
      <c r="N22" s="1241"/>
      <c r="O22" s="1241"/>
      <c r="P22" s="1241"/>
      <c r="Q22" s="1241"/>
      <c r="R22" s="1241"/>
      <c r="S22" s="1241"/>
      <c r="T22" s="1241"/>
      <c r="U22" s="1242"/>
      <c r="V22" s="61"/>
      <c r="X22" s="45"/>
      <c r="AB22" s="1223" t="str">
        <f>IF(J22="","",IF(AND(COUNT(J22)=1,COUNTA(N22)=0)=TRUE,"←備考欄に金融機関名と本支店名を記載すること",""))</f>
        <v/>
      </c>
      <c r="AC22" s="1223"/>
      <c r="AD22" s="1223"/>
      <c r="AE22" s="1223"/>
    </row>
    <row r="23" spans="1:31" s="46" customFormat="1" ht="24" customHeight="1" x14ac:dyDescent="0.15">
      <c r="A23" s="598"/>
      <c r="B23" s="106"/>
      <c r="C23" s="458"/>
      <c r="D23" s="94"/>
      <c r="E23" s="459"/>
      <c r="F23" s="460"/>
      <c r="G23" s="460"/>
      <c r="H23" s="460"/>
      <c r="I23" s="373"/>
      <c r="J23" s="135"/>
      <c r="K23" s="349"/>
      <c r="L23" s="136"/>
      <c r="M23" s="137"/>
      <c r="N23" s="346"/>
      <c r="O23" s="346"/>
      <c r="P23" s="346"/>
      <c r="Q23" s="346"/>
      <c r="R23" s="346"/>
      <c r="S23" s="346"/>
      <c r="T23" s="346"/>
      <c r="U23" s="373"/>
      <c r="V23" s="61"/>
      <c r="X23" s="45"/>
    </row>
    <row r="24" spans="1:31" s="46" customFormat="1" ht="24" customHeight="1" x14ac:dyDescent="0.15">
      <c r="A24" s="598"/>
      <c r="B24" s="106"/>
      <c r="C24" s="463"/>
      <c r="D24" s="1226" t="s">
        <v>439</v>
      </c>
      <c r="E24" s="1226"/>
      <c r="F24" s="1226"/>
      <c r="G24" s="1226"/>
      <c r="H24" s="1226"/>
      <c r="I24" s="1227"/>
      <c r="J24" s="1228" t="str">
        <f>IF(基本!F127="","",基本!F127)</f>
        <v/>
      </c>
      <c r="K24" s="1229"/>
      <c r="L24" s="1230"/>
      <c r="M24" s="461"/>
      <c r="N24" s="1225"/>
      <c r="O24" s="1225"/>
      <c r="P24" s="1225"/>
      <c r="Q24" s="1225"/>
      <c r="R24" s="1225"/>
      <c r="S24" s="1225"/>
      <c r="T24" s="1225"/>
      <c r="U24" s="464"/>
      <c r="V24" s="61"/>
      <c r="X24" s="45"/>
      <c r="AB24" s="45" t="s">
        <v>154</v>
      </c>
    </row>
    <row r="25" spans="1:31" s="46" customFormat="1" ht="24" customHeight="1" x14ac:dyDescent="0.15">
      <c r="A25" s="598"/>
      <c r="B25" s="106"/>
      <c r="C25" s="463"/>
      <c r="D25" s="459"/>
      <c r="E25" s="460"/>
      <c r="F25" s="460"/>
      <c r="G25" s="460"/>
      <c r="H25" s="460"/>
      <c r="I25" s="373"/>
      <c r="J25" s="135"/>
      <c r="K25" s="349"/>
      <c r="L25" s="136"/>
      <c r="M25" s="461"/>
      <c r="N25" s="346"/>
      <c r="O25" s="346"/>
      <c r="P25" s="346"/>
      <c r="Q25" s="346"/>
      <c r="R25" s="346"/>
      <c r="S25" s="346"/>
      <c r="T25" s="346"/>
      <c r="U25" s="373"/>
      <c r="V25" s="61"/>
      <c r="X25" s="45"/>
    </row>
    <row r="26" spans="1:31" ht="24" customHeight="1" x14ac:dyDescent="0.15">
      <c r="B26" s="106"/>
      <c r="C26" s="465"/>
      <c r="D26" s="1246" t="s">
        <v>440</v>
      </c>
      <c r="E26" s="1246"/>
      <c r="F26" s="1246"/>
      <c r="G26" s="1246"/>
      <c r="H26" s="1246"/>
      <c r="I26" s="1247"/>
      <c r="J26" s="1228" t="str">
        <f>IF(基本!F126="","",基本!F126)</f>
        <v/>
      </c>
      <c r="K26" s="1229"/>
      <c r="L26" s="1230"/>
      <c r="M26" s="466"/>
      <c r="N26" s="417"/>
      <c r="O26" s="417"/>
      <c r="P26" s="417"/>
      <c r="Q26" s="417"/>
      <c r="R26" s="417"/>
      <c r="S26" s="417"/>
      <c r="T26" s="417"/>
      <c r="U26" s="462"/>
      <c r="AB26" s="45" t="s">
        <v>154</v>
      </c>
    </row>
    <row r="27" spans="1:31" ht="24" customHeight="1" x14ac:dyDescent="0.15">
      <c r="B27" s="106"/>
      <c r="C27" s="465"/>
      <c r="D27" s="227"/>
      <c r="E27" s="227"/>
      <c r="F27" s="227"/>
      <c r="G27" s="126"/>
      <c r="H27" s="126"/>
      <c r="I27" s="366"/>
      <c r="J27" s="135"/>
      <c r="K27" s="349"/>
      <c r="L27" s="136"/>
      <c r="M27" s="466"/>
      <c r="N27" s="417"/>
      <c r="O27" s="417"/>
      <c r="P27" s="417"/>
      <c r="Q27" s="417"/>
      <c r="R27" s="417"/>
      <c r="S27" s="417"/>
      <c r="T27" s="417"/>
      <c r="U27" s="462"/>
    </row>
    <row r="28" spans="1:31" ht="24" customHeight="1" x14ac:dyDescent="0.15">
      <c r="B28" s="106"/>
      <c r="C28" s="465"/>
      <c r="D28" s="1042" t="s">
        <v>519</v>
      </c>
      <c r="E28" s="1042"/>
      <c r="F28" s="1042"/>
      <c r="G28" s="1042"/>
      <c r="H28" s="1042"/>
      <c r="I28" s="1043"/>
      <c r="J28" s="1228" t="str">
        <f>IF(基本!F128="","",基本!F128)</f>
        <v/>
      </c>
      <c r="K28" s="1229"/>
      <c r="L28" s="1230"/>
      <c r="M28" s="466"/>
      <c r="N28" s="417"/>
      <c r="O28" s="417"/>
      <c r="P28" s="417"/>
      <c r="Q28" s="417"/>
      <c r="R28" s="417"/>
      <c r="S28" s="417"/>
      <c r="T28" s="417"/>
      <c r="U28" s="462"/>
      <c r="AB28" s="45" t="s">
        <v>154</v>
      </c>
    </row>
    <row r="29" spans="1:31" ht="24" customHeight="1" x14ac:dyDescent="0.15">
      <c r="B29" s="106"/>
      <c r="C29" s="465"/>
      <c r="D29" s="227"/>
      <c r="E29" s="227"/>
      <c r="F29" s="227"/>
      <c r="G29" s="126"/>
      <c r="H29" s="126"/>
      <c r="I29" s="366"/>
      <c r="J29" s="135"/>
      <c r="K29" s="349"/>
      <c r="L29" s="136"/>
      <c r="M29" s="466"/>
      <c r="N29" s="417"/>
      <c r="O29" s="417"/>
      <c r="P29" s="417"/>
      <c r="Q29" s="417"/>
      <c r="R29" s="417"/>
      <c r="S29" s="417"/>
      <c r="T29" s="417"/>
      <c r="U29" s="462"/>
    </row>
    <row r="30" spans="1:31" ht="24" customHeight="1" x14ac:dyDescent="0.15">
      <c r="B30" s="106"/>
      <c r="C30" s="467"/>
      <c r="D30" s="468"/>
      <c r="E30" s="468"/>
      <c r="F30" s="468" t="s">
        <v>441</v>
      </c>
      <c r="G30" s="469"/>
      <c r="H30" s="469"/>
      <c r="I30" s="361"/>
      <c r="J30" s="1243" t="str">
        <f>IF(AND(J20="",J22="",J24="",J26="",J28="")=TRUE,"",SUM(J19:L29))</f>
        <v/>
      </c>
      <c r="K30" s="1244"/>
      <c r="L30" s="1245"/>
      <c r="M30" s="470"/>
      <c r="N30" s="471"/>
      <c r="O30" s="471"/>
      <c r="P30" s="471"/>
      <c r="Q30" s="471"/>
      <c r="R30" s="471"/>
      <c r="S30" s="471"/>
      <c r="T30" s="471"/>
      <c r="U30" s="472"/>
      <c r="AB30" s="45" t="s">
        <v>154</v>
      </c>
      <c r="AE30" s="45" t="e">
        <f>IF(J30=第1号!J30/1000,"","←資金需要と助成事業に要する経費総額と合致しません。基本のデータを正しく入力してください。")</f>
        <v>#VALUE!</v>
      </c>
    </row>
    <row r="31" spans="1:31" ht="15" customHeight="1" x14ac:dyDescent="0.15">
      <c r="B31" s="106"/>
      <c r="C31" s="473" t="s">
        <v>442</v>
      </c>
      <c r="D31" s="474"/>
      <c r="E31" s="475"/>
      <c r="F31" s="475"/>
      <c r="G31" s="417"/>
      <c r="H31" s="417"/>
      <c r="I31" s="417"/>
      <c r="J31" s="417"/>
      <c r="K31" s="417"/>
      <c r="L31" s="476"/>
      <c r="M31" s="477"/>
      <c r="N31" s="477"/>
      <c r="O31" s="477"/>
      <c r="P31" s="477"/>
      <c r="Q31" s="477"/>
      <c r="R31" s="477"/>
      <c r="S31" s="477"/>
      <c r="T31" s="477"/>
      <c r="U31" s="476"/>
    </row>
    <row r="32" spans="1:31" ht="15" customHeight="1" x14ac:dyDescent="0.15">
      <c r="B32" s="106"/>
      <c r="C32" s="429" t="s">
        <v>168</v>
      </c>
      <c r="D32" s="478"/>
      <c r="E32" s="479"/>
      <c r="F32" s="479"/>
      <c r="G32" s="480"/>
      <c r="H32" s="480"/>
      <c r="I32" s="480"/>
      <c r="J32" s="480"/>
      <c r="K32" s="480"/>
      <c r="L32" s="481"/>
      <c r="M32" s="482"/>
      <c r="N32" s="482"/>
      <c r="O32" s="482"/>
      <c r="P32" s="482"/>
      <c r="Q32" s="482"/>
      <c r="R32" s="482"/>
      <c r="S32" s="482"/>
      <c r="T32" s="482"/>
      <c r="U32" s="481"/>
    </row>
    <row r="33" spans="2:23" ht="15" customHeight="1" x14ac:dyDescent="0.15">
      <c r="B33" s="83"/>
      <c r="C33" s="404" t="s">
        <v>103</v>
      </c>
      <c r="D33" s="404"/>
      <c r="E33" s="404"/>
      <c r="F33" s="404"/>
      <c r="G33" s="404"/>
      <c r="H33" s="404"/>
      <c r="I33" s="404"/>
      <c r="J33" s="404"/>
      <c r="K33" s="404"/>
      <c r="L33" s="404"/>
      <c r="M33" s="404"/>
      <c r="N33" s="404"/>
      <c r="O33" s="404"/>
      <c r="P33" s="404"/>
      <c r="Q33" s="404"/>
      <c r="R33" s="404"/>
      <c r="S33" s="404"/>
      <c r="T33" s="404"/>
      <c r="U33" s="404"/>
    </row>
    <row r="34" spans="2:23" s="258" customFormat="1" ht="15" customHeight="1" x14ac:dyDescent="0.15">
      <c r="B34" s="83"/>
      <c r="C34" s="404"/>
      <c r="D34" s="404"/>
      <c r="E34" s="404"/>
      <c r="F34" s="404"/>
      <c r="G34" s="404"/>
      <c r="H34" s="404"/>
      <c r="I34" s="404"/>
      <c r="J34" s="404"/>
      <c r="K34" s="404"/>
      <c r="L34" s="404"/>
      <c r="M34" s="404"/>
      <c r="N34" s="404"/>
      <c r="O34" s="404"/>
      <c r="P34" s="404"/>
      <c r="Q34" s="404"/>
      <c r="R34" s="404"/>
      <c r="S34" s="404"/>
      <c r="T34" s="404"/>
      <c r="U34" s="404"/>
      <c r="V34" s="576"/>
      <c r="W34" s="576"/>
    </row>
    <row r="35" spans="2:23" s="258" customFormat="1" ht="15" customHeight="1" x14ac:dyDescent="0.15">
      <c r="B35" s="83"/>
      <c r="C35" s="404"/>
      <c r="D35" s="404"/>
      <c r="E35" s="404"/>
      <c r="F35" s="404"/>
      <c r="G35" s="404"/>
      <c r="H35" s="404"/>
      <c r="I35" s="404"/>
      <c r="J35" s="404"/>
      <c r="K35" s="404"/>
      <c r="L35" s="404"/>
      <c r="M35" s="404"/>
      <c r="N35" s="404"/>
      <c r="O35" s="404"/>
      <c r="P35" s="404"/>
      <c r="Q35" s="404"/>
      <c r="R35" s="404"/>
      <c r="S35" s="404"/>
      <c r="T35" s="404"/>
      <c r="U35" s="404"/>
      <c r="V35" s="576"/>
      <c r="W35" s="576"/>
    </row>
    <row r="36" spans="2:23" ht="15" customHeight="1" x14ac:dyDescent="0.15">
      <c r="B36" s="83"/>
      <c r="C36" s="429"/>
      <c r="D36" s="83"/>
      <c r="E36" s="83"/>
      <c r="F36" s="83"/>
      <c r="G36" s="83"/>
      <c r="H36" s="83"/>
      <c r="I36" s="83"/>
      <c r="J36" s="83"/>
      <c r="K36" s="83"/>
      <c r="L36" s="83"/>
      <c r="M36" s="83"/>
      <c r="N36" s="83"/>
      <c r="O36" s="83"/>
      <c r="P36" s="83"/>
      <c r="Q36" s="83"/>
      <c r="R36" s="83"/>
      <c r="S36" s="83"/>
      <c r="T36" s="83"/>
      <c r="U36" s="83"/>
    </row>
    <row r="37" spans="2:23" ht="15" customHeight="1" x14ac:dyDescent="0.15">
      <c r="B37" s="83"/>
      <c r="C37" s="429"/>
      <c r="D37" s="83"/>
      <c r="E37" s="83"/>
      <c r="F37" s="83"/>
      <c r="G37" s="83"/>
      <c r="H37" s="83"/>
      <c r="I37" s="83"/>
      <c r="J37" s="83"/>
      <c r="K37" s="83"/>
      <c r="L37" s="83"/>
      <c r="M37" s="83"/>
      <c r="N37" s="83"/>
      <c r="O37" s="83"/>
      <c r="P37" s="83"/>
      <c r="Q37" s="83"/>
      <c r="R37" s="83"/>
      <c r="S37" s="83"/>
      <c r="T37" s="83"/>
      <c r="U37" s="83"/>
    </row>
    <row r="38" spans="2:23" ht="20.25" customHeight="1" x14ac:dyDescent="0.15">
      <c r="B38" s="83"/>
      <c r="C38" s="429"/>
      <c r="D38" s="83"/>
      <c r="E38" s="83"/>
      <c r="F38" s="83"/>
      <c r="G38" s="83"/>
      <c r="H38" s="83"/>
      <c r="I38" s="83"/>
      <c r="J38" s="83"/>
      <c r="K38" s="83"/>
      <c r="L38" s="83"/>
      <c r="M38" s="83"/>
      <c r="N38" s="83"/>
      <c r="O38" s="83"/>
      <c r="P38" s="83"/>
      <c r="Q38" s="83"/>
      <c r="R38" s="83"/>
      <c r="S38" s="83"/>
      <c r="T38" s="83"/>
      <c r="U38" s="418" t="s">
        <v>657</v>
      </c>
    </row>
  </sheetData>
  <sheetProtection algorithmName="SHA-512" hashValue="xmg+ObJQ7APrae/3BiM32jNq74BaN6bnAk6iBZH9RPizmWhNp6ji1Ol58taCNmqyArniwy+p0et1/d/Qav8IKw==" saltValue="NWTAXIbTebuo5f11OyGMng==" spinCount="100000" sheet="1" objects="1" scenarios="1"/>
  <mergeCells count="22">
    <mergeCell ref="N22:U22"/>
    <mergeCell ref="J26:L26"/>
    <mergeCell ref="J30:L30"/>
    <mergeCell ref="D26:I26"/>
    <mergeCell ref="D28:I28"/>
    <mergeCell ref="J28:L28"/>
    <mergeCell ref="AB22:AE22"/>
    <mergeCell ref="J8:L8"/>
    <mergeCell ref="J10:L10"/>
    <mergeCell ref="N24:T24"/>
    <mergeCell ref="D24:I24"/>
    <mergeCell ref="J24:L24"/>
    <mergeCell ref="C18:I18"/>
    <mergeCell ref="J18:L18"/>
    <mergeCell ref="M18:U18"/>
    <mergeCell ref="J19:L19"/>
    <mergeCell ref="N19:U19"/>
    <mergeCell ref="J12:K12"/>
    <mergeCell ref="J13:K13"/>
    <mergeCell ref="J20:L20"/>
    <mergeCell ref="N20:U20"/>
    <mergeCell ref="J22:L22"/>
  </mergeCells>
  <phoneticPr fontId="1"/>
  <conditionalFormatting sqref="AD26 N24:U24">
    <cfRule type="containsText" dxfId="0" priority="1" stopIfTrue="1" operator="containsText" text="借入金を手当する金融機関名・支店名を記入下さい">
      <formula>NOT(ISERROR(SEARCH("借入金を手当する金融機関名・支店名を記入下さい",N24)))</formula>
    </cfRule>
  </conditionalFormatting>
  <pageMargins left="0.98425196850393704" right="0.59055118110236227" top="0.78740157480314965" bottom="0.59055118110236227"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3"/>
  <sheetViews>
    <sheetView showGridLines="0" view="pageBreakPreview" topLeftCell="A37" zoomScaleNormal="100" zoomScaleSheetLayoutView="100" workbookViewId="0">
      <selection activeCell="G45" sqref="G45:V45"/>
    </sheetView>
  </sheetViews>
  <sheetFormatPr defaultColWidth="9" defaultRowHeight="13.5" x14ac:dyDescent="0.15"/>
  <cols>
    <col min="1" max="1" width="1.375" style="258" customWidth="1"/>
    <col min="2" max="2" width="1.75" style="45" customWidth="1"/>
    <col min="3" max="3" width="1" style="45" customWidth="1"/>
    <col min="4" max="5" width="0.75" style="45" customWidth="1"/>
    <col min="6" max="6" width="3.25" style="45" customWidth="1"/>
    <col min="7" max="7" width="6.125" style="45" customWidth="1"/>
    <col min="8" max="8" width="8.5" style="45" customWidth="1"/>
    <col min="9" max="9" width="7.125" style="45" customWidth="1"/>
    <col min="10" max="10" width="6" style="45" customWidth="1"/>
    <col min="11" max="12" width="4.25" style="45" customWidth="1"/>
    <col min="13" max="13" width="5" style="45" customWidth="1"/>
    <col min="14" max="15" width="4" style="45" customWidth="1"/>
    <col min="16" max="18" width="4.25" style="45" customWidth="1"/>
    <col min="19" max="22" width="4" style="45" customWidth="1"/>
    <col min="23" max="24" width="1.25" style="46" customWidth="1"/>
    <col min="25" max="25" width="13.25" style="45" customWidth="1"/>
    <col min="26" max="16384" width="9" style="45"/>
  </cols>
  <sheetData>
    <row r="1" spans="1:26" s="258" customFormat="1" x14ac:dyDescent="0.15">
      <c r="W1" s="598"/>
      <c r="X1" s="598"/>
    </row>
    <row r="2" spans="1:26" ht="13.5" customHeight="1" x14ac:dyDescent="0.15">
      <c r="B2" s="449" t="s">
        <v>444</v>
      </c>
      <c r="C2" s="83"/>
      <c r="D2" s="450"/>
      <c r="E2" s="450"/>
      <c r="F2" s="83"/>
      <c r="G2" s="83"/>
      <c r="H2" s="83"/>
      <c r="I2" s="405"/>
      <c r="J2" s="405"/>
      <c r="K2" s="405"/>
      <c r="L2" s="405"/>
      <c r="M2" s="405"/>
      <c r="N2" s="405"/>
      <c r="O2" s="83"/>
      <c r="P2" s="83"/>
      <c r="Q2" s="83"/>
      <c r="R2" s="83"/>
      <c r="S2" s="83"/>
      <c r="T2" s="83"/>
      <c r="U2" s="83"/>
      <c r="V2" s="83"/>
      <c r="X2" s="123"/>
      <c r="Y2" s="123"/>
      <c r="Z2" s="123"/>
    </row>
    <row r="3" spans="1:26" ht="13.5" customHeight="1" x14ac:dyDescent="0.15">
      <c r="B3" s="83"/>
      <c r="C3" s="450"/>
      <c r="D3" s="450"/>
      <c r="E3" s="450"/>
      <c r="F3" s="106"/>
      <c r="G3" s="106"/>
      <c r="H3" s="106"/>
      <c r="I3" s="106"/>
      <c r="J3" s="106"/>
      <c r="K3" s="106"/>
      <c r="L3" s="106"/>
      <c r="M3" s="106"/>
      <c r="N3" s="106"/>
      <c r="O3" s="106"/>
      <c r="P3" s="106"/>
      <c r="Q3" s="106"/>
      <c r="R3" s="106"/>
      <c r="S3" s="106"/>
      <c r="T3" s="106"/>
      <c r="U3" s="106"/>
      <c r="V3" s="227"/>
      <c r="W3" s="61"/>
    </row>
    <row r="4" spans="1:26" ht="20.25" customHeight="1" x14ac:dyDescent="0.15">
      <c r="B4" s="83"/>
      <c r="C4" s="450" t="s">
        <v>446</v>
      </c>
      <c r="D4" s="450"/>
      <c r="E4" s="87"/>
      <c r="F4" s="87"/>
      <c r="G4" s="87"/>
      <c r="H4" s="87"/>
      <c r="I4" s="87"/>
      <c r="J4" s="87"/>
      <c r="K4" s="87"/>
      <c r="L4" s="87"/>
      <c r="M4" s="87"/>
      <c r="N4" s="87"/>
      <c r="O4" s="348"/>
      <c r="P4" s="106"/>
      <c r="Q4" s="106"/>
      <c r="R4" s="106"/>
      <c r="S4" s="106"/>
      <c r="T4" s="106"/>
      <c r="U4" s="106"/>
      <c r="V4" s="227"/>
      <c r="W4" s="61"/>
    </row>
    <row r="5" spans="1:26" ht="20.25" customHeight="1" x14ac:dyDescent="0.15">
      <c r="B5" s="83"/>
      <c r="C5" s="83"/>
      <c r="D5" s="450" t="s">
        <v>447</v>
      </c>
      <c r="E5" s="450"/>
      <c r="F5" s="450"/>
      <c r="G5" s="450"/>
      <c r="H5" s="83"/>
      <c r="I5" s="83"/>
      <c r="J5" s="83"/>
      <c r="K5" s="126"/>
      <c r="L5" s="126"/>
      <c r="M5" s="126"/>
      <c r="N5" s="126"/>
      <c r="O5" s="126"/>
      <c r="P5" s="126"/>
      <c r="Q5" s="126"/>
      <c r="R5" s="126"/>
      <c r="S5" s="126"/>
      <c r="T5" s="126"/>
      <c r="U5" s="126"/>
      <c r="V5" s="126"/>
      <c r="W5" s="61"/>
    </row>
    <row r="6" spans="1:26" ht="15" customHeight="1" x14ac:dyDescent="0.15">
      <c r="B6" s="83"/>
      <c r="C6" s="83"/>
      <c r="D6" s="83"/>
      <c r="E6" s="83"/>
      <c r="F6" s="451" t="s">
        <v>448</v>
      </c>
      <c r="G6" s="1257" t="s">
        <v>449</v>
      </c>
      <c r="H6" s="1257"/>
      <c r="I6" s="1257"/>
      <c r="J6" s="1257"/>
      <c r="K6" s="1257"/>
      <c r="L6" s="1257"/>
      <c r="M6" s="1257"/>
      <c r="N6" s="1257"/>
      <c r="O6" s="1257"/>
      <c r="P6" s="1257"/>
      <c r="Q6" s="1257"/>
      <c r="R6" s="1257"/>
      <c r="S6" s="1257"/>
      <c r="T6" s="1257"/>
      <c r="U6" s="1257"/>
      <c r="V6" s="1257"/>
      <c r="W6" s="61"/>
    </row>
    <row r="7" spans="1:26" s="46" customFormat="1" ht="15" customHeight="1" x14ac:dyDescent="0.15">
      <c r="A7" s="598"/>
      <c r="B7" s="94"/>
      <c r="C7" s="83"/>
      <c r="D7" s="450"/>
      <c r="E7" s="450"/>
      <c r="F7" s="451"/>
      <c r="G7" s="1257"/>
      <c r="H7" s="1257"/>
      <c r="I7" s="1257"/>
      <c r="J7" s="1257"/>
      <c r="K7" s="1257"/>
      <c r="L7" s="1257"/>
      <c r="M7" s="1257"/>
      <c r="N7" s="1257"/>
      <c r="O7" s="1257"/>
      <c r="P7" s="1257"/>
      <c r="Q7" s="1257"/>
      <c r="R7" s="1257"/>
      <c r="S7" s="1257"/>
      <c r="T7" s="1257"/>
      <c r="U7" s="1257"/>
      <c r="V7" s="1257"/>
      <c r="W7" s="61"/>
      <c r="Y7" s="45"/>
      <c r="Z7" s="45"/>
    </row>
    <row r="8" spans="1:26" s="46" customFormat="1" ht="20.25" customHeight="1" x14ac:dyDescent="0.15">
      <c r="A8" s="598"/>
      <c r="B8" s="94"/>
      <c r="C8" s="83"/>
      <c r="D8" s="450"/>
      <c r="E8" s="450"/>
      <c r="F8" s="450"/>
      <c r="G8" s="146"/>
      <c r="H8" s="146"/>
      <c r="I8" s="146"/>
      <c r="J8" s="146"/>
      <c r="K8" s="146"/>
      <c r="L8" s="146"/>
      <c r="M8" s="146"/>
      <c r="N8" s="146"/>
      <c r="O8" s="146"/>
      <c r="P8" s="146"/>
      <c r="Q8" s="146"/>
      <c r="R8" s="146"/>
      <c r="S8" s="146"/>
      <c r="T8" s="146"/>
      <c r="U8" s="146"/>
      <c r="V8" s="146"/>
      <c r="W8" s="61"/>
      <c r="Y8" s="45"/>
      <c r="Z8" s="45"/>
    </row>
    <row r="9" spans="1:26" s="46" customFormat="1" ht="20.25" customHeight="1" x14ac:dyDescent="0.15">
      <c r="A9" s="598"/>
      <c r="B9" s="94"/>
      <c r="C9" s="83"/>
      <c r="D9" s="450" t="s">
        <v>450</v>
      </c>
      <c r="E9" s="450"/>
      <c r="F9" s="450"/>
      <c r="G9" s="450"/>
      <c r="H9" s="83"/>
      <c r="I9" s="83"/>
      <c r="J9" s="83"/>
      <c r="K9" s="147"/>
      <c r="L9" s="147"/>
      <c r="M9" s="147"/>
      <c r="N9" s="125"/>
      <c r="O9" s="147"/>
      <c r="P9" s="147"/>
      <c r="Q9" s="127"/>
      <c r="R9" s="83"/>
      <c r="S9" s="127"/>
      <c r="T9" s="126"/>
      <c r="U9" s="126"/>
      <c r="V9" s="126"/>
      <c r="W9" s="61"/>
      <c r="Y9" s="45"/>
      <c r="Z9" s="45"/>
    </row>
    <row r="10" spans="1:26" s="46" customFormat="1" ht="15" customHeight="1" x14ac:dyDescent="0.15">
      <c r="A10" s="598"/>
      <c r="B10" s="94"/>
      <c r="C10" s="83"/>
      <c r="D10" s="94"/>
      <c r="E10" s="94"/>
      <c r="F10" s="473" t="s">
        <v>445</v>
      </c>
      <c r="G10" s="1258" t="s">
        <v>451</v>
      </c>
      <c r="H10" s="1258"/>
      <c r="I10" s="1258"/>
      <c r="J10" s="1258"/>
      <c r="K10" s="1258"/>
      <c r="L10" s="1258"/>
      <c r="M10" s="1258"/>
      <c r="N10" s="1258"/>
      <c r="O10" s="1258"/>
      <c r="P10" s="1258"/>
      <c r="Q10" s="1258"/>
      <c r="R10" s="1258"/>
      <c r="S10" s="1258"/>
      <c r="T10" s="1258"/>
      <c r="U10" s="1258"/>
      <c r="V10" s="1258"/>
      <c r="W10" s="45"/>
      <c r="Y10" s="45"/>
      <c r="Z10" s="45"/>
    </row>
    <row r="11" spans="1:26" s="46" customFormat="1" ht="15" customHeight="1" x14ac:dyDescent="0.15">
      <c r="A11" s="598"/>
      <c r="B11" s="94"/>
      <c r="C11" s="83"/>
      <c r="D11" s="94"/>
      <c r="E11" s="94"/>
      <c r="F11" s="483"/>
      <c r="G11" s="1258"/>
      <c r="H11" s="1258"/>
      <c r="I11" s="1258"/>
      <c r="J11" s="1258"/>
      <c r="K11" s="1258"/>
      <c r="L11" s="1258"/>
      <c r="M11" s="1258"/>
      <c r="N11" s="1258"/>
      <c r="O11" s="1258"/>
      <c r="P11" s="1258"/>
      <c r="Q11" s="1258"/>
      <c r="R11" s="1258"/>
      <c r="S11" s="1258"/>
      <c r="T11" s="1258"/>
      <c r="U11" s="1258"/>
      <c r="V11" s="1258"/>
      <c r="W11" s="45"/>
      <c r="Y11" s="45"/>
      <c r="Z11" s="45"/>
    </row>
    <row r="12" spans="1:26" s="46" customFormat="1" ht="12" customHeight="1" x14ac:dyDescent="0.15">
      <c r="A12" s="598"/>
      <c r="B12" s="94"/>
      <c r="C12" s="83"/>
      <c r="D12" s="94"/>
      <c r="E12" s="94"/>
      <c r="F12" s="94"/>
      <c r="G12" s="484"/>
      <c r="H12" s="484"/>
      <c r="I12" s="484"/>
      <c r="J12" s="484"/>
      <c r="K12" s="484"/>
      <c r="L12" s="484"/>
      <c r="M12" s="484"/>
      <c r="N12" s="484"/>
      <c r="O12" s="484"/>
      <c r="P12" s="484"/>
      <c r="Q12" s="484"/>
      <c r="R12" s="484"/>
      <c r="S12" s="484"/>
      <c r="T12" s="484"/>
      <c r="U12" s="484"/>
      <c r="V12" s="484"/>
      <c r="W12" s="45"/>
      <c r="Y12" s="45"/>
      <c r="Z12" s="45"/>
    </row>
    <row r="13" spans="1:26" s="46" customFormat="1" ht="16.149999999999999" customHeight="1" x14ac:dyDescent="0.15">
      <c r="A13" s="598"/>
      <c r="B13" s="94"/>
      <c r="C13" s="83"/>
      <c r="D13" s="94"/>
      <c r="E13" s="450"/>
      <c r="F13" s="94"/>
      <c r="G13" s="94"/>
      <c r="H13" s="94"/>
      <c r="I13" s="386"/>
      <c r="J13" s="83" t="s">
        <v>452</v>
      </c>
      <c r="K13" s="94"/>
      <c r="L13" s="94"/>
      <c r="M13" s="94"/>
      <c r="N13" s="83"/>
      <c r="O13" s="83"/>
      <c r="P13" s="83"/>
      <c r="Q13" s="450"/>
      <c r="R13" s="83"/>
      <c r="S13" s="83"/>
      <c r="T13" s="83"/>
      <c r="U13" s="346"/>
      <c r="V13" s="94"/>
      <c r="W13" s="45"/>
      <c r="X13" s="45"/>
    </row>
    <row r="14" spans="1:26" s="46" customFormat="1" ht="11.25" customHeight="1" x14ac:dyDescent="0.15">
      <c r="A14" s="598"/>
      <c r="B14" s="94"/>
      <c r="C14" s="83"/>
      <c r="D14" s="94"/>
      <c r="E14" s="450"/>
      <c r="F14" s="94"/>
      <c r="G14" s="94"/>
      <c r="H14" s="94"/>
      <c r="I14" s="386"/>
      <c r="J14" s="83"/>
      <c r="K14" s="94"/>
      <c r="L14" s="94"/>
      <c r="M14" s="94"/>
      <c r="N14" s="83"/>
      <c r="O14" s="83"/>
      <c r="P14" s="83"/>
      <c r="Q14" s="450"/>
      <c r="R14" s="83"/>
      <c r="S14" s="83"/>
      <c r="T14" s="83"/>
      <c r="U14" s="346"/>
      <c r="V14" s="94"/>
      <c r="W14" s="45"/>
      <c r="X14" s="45"/>
    </row>
    <row r="15" spans="1:26" s="46" customFormat="1" ht="16.899999999999999" customHeight="1" x14ac:dyDescent="0.15">
      <c r="A15" s="598"/>
      <c r="B15" s="94"/>
      <c r="C15" s="83"/>
      <c r="D15" s="94"/>
      <c r="E15" s="450"/>
      <c r="F15" s="94"/>
      <c r="G15" s="450"/>
      <c r="H15" s="94"/>
      <c r="I15" s="83"/>
      <c r="J15" s="450" t="s">
        <v>453</v>
      </c>
      <c r="K15" s="94"/>
      <c r="L15" s="94"/>
      <c r="M15" s="450"/>
      <c r="N15" s="83"/>
      <c r="O15" s="83"/>
      <c r="P15" s="83"/>
      <c r="Q15" s="450"/>
      <c r="R15" s="83"/>
      <c r="S15" s="83"/>
      <c r="T15" s="83"/>
      <c r="U15" s="346"/>
      <c r="V15" s="94"/>
      <c r="W15" s="45"/>
      <c r="X15" s="45"/>
    </row>
    <row r="16" spans="1:26" s="46" customFormat="1" ht="10.5" customHeight="1" x14ac:dyDescent="0.15">
      <c r="A16" s="598"/>
      <c r="B16" s="94"/>
      <c r="C16" s="83"/>
      <c r="D16" s="94"/>
      <c r="E16" s="450"/>
      <c r="F16" s="94"/>
      <c r="G16" s="450"/>
      <c r="H16" s="94"/>
      <c r="I16" s="83"/>
      <c r="J16" s="450"/>
      <c r="K16" s="94"/>
      <c r="L16" s="94"/>
      <c r="M16" s="450"/>
      <c r="N16" s="83"/>
      <c r="O16" s="83"/>
      <c r="P16" s="83"/>
      <c r="Q16" s="450"/>
      <c r="R16" s="83"/>
      <c r="S16" s="83"/>
      <c r="T16" s="83"/>
      <c r="U16" s="346"/>
      <c r="V16" s="94"/>
      <c r="W16" s="45"/>
      <c r="X16" s="45"/>
    </row>
    <row r="17" spans="1:26" s="46" customFormat="1" ht="20.25" customHeight="1" x14ac:dyDescent="0.15">
      <c r="A17" s="598"/>
      <c r="B17" s="94"/>
      <c r="C17" s="83"/>
      <c r="D17" s="94"/>
      <c r="E17" s="450"/>
      <c r="F17" s="94"/>
      <c r="G17" s="450" t="s">
        <v>454</v>
      </c>
      <c r="H17" s="94"/>
      <c r="I17" s="83"/>
      <c r="J17" s="1259"/>
      <c r="K17" s="1259"/>
      <c r="L17" s="666"/>
      <c r="M17" s="83"/>
      <c r="N17" s="83" t="s">
        <v>362</v>
      </c>
      <c r="O17" s="83"/>
      <c r="P17" s="83"/>
      <c r="Q17" s="83"/>
      <c r="R17" s="83"/>
      <c r="S17" s="83"/>
      <c r="T17" s="83"/>
      <c r="U17" s="346"/>
      <c r="V17" s="94"/>
      <c r="W17" s="45"/>
      <c r="X17" s="45"/>
    </row>
    <row r="18" spans="1:26" s="46" customFormat="1" ht="10.5" customHeight="1" x14ac:dyDescent="0.15">
      <c r="A18" s="598"/>
      <c r="B18" s="94"/>
      <c r="C18" s="83"/>
      <c r="D18" s="94"/>
      <c r="E18" s="450"/>
      <c r="F18" s="94"/>
      <c r="G18" s="450"/>
      <c r="H18" s="94"/>
      <c r="I18" s="83"/>
      <c r="J18" s="346"/>
      <c r="K18" s="346"/>
      <c r="L18" s="346"/>
      <c r="M18" s="83"/>
      <c r="N18" s="83"/>
      <c r="O18" s="83"/>
      <c r="P18" s="83"/>
      <c r="Q18" s="83"/>
      <c r="R18" s="83"/>
      <c r="S18" s="83"/>
      <c r="T18" s="83"/>
      <c r="U18" s="346"/>
      <c r="V18" s="94"/>
      <c r="W18" s="45"/>
      <c r="X18" s="45"/>
    </row>
    <row r="19" spans="1:26" s="46" customFormat="1" ht="25.9" customHeight="1" x14ac:dyDescent="0.15">
      <c r="A19" s="598"/>
      <c r="B19" s="94"/>
      <c r="C19" s="404"/>
      <c r="D19" s="94"/>
      <c r="E19" s="451"/>
      <c r="F19" s="1262" t="s">
        <v>662</v>
      </c>
      <c r="G19" s="1262"/>
      <c r="H19" s="1262"/>
      <c r="I19" s="1262"/>
      <c r="J19" s="1262"/>
      <c r="K19" s="1262"/>
      <c r="L19" s="1262"/>
      <c r="M19" s="1262"/>
      <c r="N19" s="1262"/>
      <c r="O19" s="1262"/>
      <c r="P19" s="1262"/>
      <c r="Q19" s="1262"/>
      <c r="R19" s="1262"/>
      <c r="S19" s="1262"/>
      <c r="T19" s="1262"/>
      <c r="U19" s="1262"/>
      <c r="V19" s="1262"/>
      <c r="W19" s="61"/>
      <c r="Y19" s="45"/>
      <c r="Z19" s="45"/>
    </row>
    <row r="20" spans="1:26" s="46" customFormat="1" ht="15" customHeight="1" x14ac:dyDescent="0.15">
      <c r="A20" s="598"/>
      <c r="B20" s="94"/>
      <c r="C20" s="83"/>
      <c r="D20" s="87" t="s">
        <v>523</v>
      </c>
      <c r="E20" s="94"/>
      <c r="F20" s="106"/>
      <c r="G20" s="83"/>
      <c r="H20" s="83"/>
      <c r="I20" s="83"/>
      <c r="J20" s="83"/>
      <c r="K20" s="83"/>
      <c r="L20" s="83"/>
      <c r="M20" s="83"/>
      <c r="N20" s="83"/>
      <c r="O20" s="83"/>
      <c r="P20" s="83"/>
      <c r="Q20" s="83"/>
      <c r="R20" s="83"/>
      <c r="S20" s="83"/>
      <c r="T20" s="83"/>
      <c r="U20" s="83"/>
      <c r="V20" s="83"/>
      <c r="W20" s="61"/>
      <c r="Y20" s="45"/>
      <c r="Z20" s="45"/>
    </row>
    <row r="21" spans="1:26" s="100" customFormat="1" ht="15" customHeight="1" x14ac:dyDescent="0.15">
      <c r="A21" s="598"/>
      <c r="B21" s="94"/>
      <c r="C21" s="83"/>
      <c r="D21" s="87" t="s">
        <v>524</v>
      </c>
      <c r="E21" s="94"/>
      <c r="F21" s="369"/>
      <c r="G21" s="83"/>
      <c r="H21" s="83"/>
      <c r="I21" s="83"/>
      <c r="J21" s="83"/>
      <c r="K21" s="83"/>
      <c r="L21" s="83"/>
      <c r="M21" s="83"/>
      <c r="N21" s="83"/>
      <c r="O21" s="83"/>
      <c r="P21" s="83"/>
      <c r="Q21" s="83"/>
      <c r="R21" s="83"/>
      <c r="S21" s="83"/>
      <c r="T21" s="83"/>
      <c r="U21" s="83"/>
      <c r="V21" s="83"/>
      <c r="W21" s="226"/>
      <c r="Y21" s="45"/>
      <c r="Z21" s="45"/>
    </row>
    <row r="22" spans="1:26" s="46" customFormat="1" ht="18" customHeight="1" x14ac:dyDescent="0.15">
      <c r="A22" s="598"/>
      <c r="B22" s="94"/>
      <c r="C22" s="106"/>
      <c r="D22" s="1140" t="s">
        <v>104</v>
      </c>
      <c r="E22" s="1140"/>
      <c r="F22" s="1140"/>
      <c r="G22" s="1140"/>
      <c r="H22" s="1140"/>
      <c r="I22" s="1140"/>
      <c r="J22" s="1260"/>
      <c r="K22" s="1260"/>
      <c r="L22" s="1260"/>
      <c r="M22" s="1260"/>
      <c r="N22" s="1260"/>
      <c r="O22" s="1260"/>
      <c r="P22" s="1260"/>
      <c r="Q22" s="1260"/>
      <c r="R22" s="1260"/>
      <c r="S22" s="1260"/>
      <c r="T22" s="1260"/>
      <c r="U22" s="1260"/>
      <c r="V22" s="1260"/>
      <c r="W22" s="61"/>
      <c r="Y22" s="45" t="s">
        <v>109</v>
      </c>
    </row>
    <row r="23" spans="1:26" s="46" customFormat="1" ht="18" customHeight="1" x14ac:dyDescent="0.15">
      <c r="A23" s="598"/>
      <c r="B23" s="94"/>
      <c r="C23" s="106"/>
      <c r="D23" s="1140" t="s">
        <v>46</v>
      </c>
      <c r="E23" s="1140"/>
      <c r="F23" s="1140"/>
      <c r="G23" s="1140"/>
      <c r="H23" s="1140"/>
      <c r="I23" s="1140"/>
      <c r="J23" s="1260"/>
      <c r="K23" s="1260"/>
      <c r="L23" s="1260"/>
      <c r="M23" s="1260"/>
      <c r="N23" s="1260"/>
      <c r="O23" s="1260"/>
      <c r="P23" s="1260"/>
      <c r="Q23" s="1260"/>
      <c r="R23" s="1260"/>
      <c r="S23" s="1260"/>
      <c r="T23" s="1260"/>
      <c r="U23" s="1260"/>
      <c r="V23" s="1260"/>
      <c r="W23" s="61"/>
      <c r="Y23" s="45" t="s">
        <v>109</v>
      </c>
    </row>
    <row r="24" spans="1:26" s="46" customFormat="1" ht="18" customHeight="1" x14ac:dyDescent="0.15">
      <c r="A24" s="598"/>
      <c r="B24" s="94"/>
      <c r="C24" s="106"/>
      <c r="D24" s="1140" t="s">
        <v>105</v>
      </c>
      <c r="E24" s="1140"/>
      <c r="F24" s="1140"/>
      <c r="G24" s="1140"/>
      <c r="H24" s="1140"/>
      <c r="I24" s="1140"/>
      <c r="J24" s="1260"/>
      <c r="K24" s="1260"/>
      <c r="L24" s="1260"/>
      <c r="M24" s="1260"/>
      <c r="N24" s="1260"/>
      <c r="O24" s="1260"/>
      <c r="P24" s="1260"/>
      <c r="Q24" s="1260"/>
      <c r="R24" s="1260"/>
      <c r="S24" s="1260"/>
      <c r="T24" s="1260"/>
      <c r="U24" s="1260"/>
      <c r="V24" s="1260"/>
      <c r="W24" s="61"/>
      <c r="Y24" s="45" t="s">
        <v>109</v>
      </c>
    </row>
    <row r="25" spans="1:26" s="46" customFormat="1" ht="18" customHeight="1" x14ac:dyDescent="0.15">
      <c r="A25" s="598"/>
      <c r="B25" s="94"/>
      <c r="C25" s="106"/>
      <c r="D25" s="1140" t="s">
        <v>106</v>
      </c>
      <c r="E25" s="1140"/>
      <c r="F25" s="1140"/>
      <c r="G25" s="1140"/>
      <c r="H25" s="1140"/>
      <c r="I25" s="1140"/>
      <c r="J25" s="341" t="s">
        <v>94</v>
      </c>
      <c r="K25" s="1261"/>
      <c r="L25" s="1261"/>
      <c r="M25" s="1261"/>
      <c r="N25" s="1135" t="s">
        <v>95</v>
      </c>
      <c r="O25" s="1169"/>
      <c r="P25" s="1251"/>
      <c r="Q25" s="1251"/>
      <c r="R25" s="1251"/>
      <c r="S25" s="1252" t="str">
        <f>IF((P25-K25)/365=0,"",(P25-K25)/365)</f>
        <v/>
      </c>
      <c r="T25" s="1253"/>
      <c r="U25" s="1169" t="s">
        <v>96</v>
      </c>
      <c r="V25" s="1183"/>
      <c r="W25" s="61"/>
      <c r="Y25" s="8" t="s">
        <v>45</v>
      </c>
    </row>
    <row r="26" spans="1:26" s="46" customFormat="1" ht="18" customHeight="1" x14ac:dyDescent="0.15">
      <c r="A26" s="598"/>
      <c r="B26" s="94"/>
      <c r="C26" s="106"/>
      <c r="D26" s="1140" t="s">
        <v>107</v>
      </c>
      <c r="E26" s="1140"/>
      <c r="F26" s="1140"/>
      <c r="G26" s="1140"/>
      <c r="H26" s="1140"/>
      <c r="I26" s="1140"/>
      <c r="J26" s="1254"/>
      <c r="K26" s="1255"/>
      <c r="L26" s="1255"/>
      <c r="M26" s="1255"/>
      <c r="N26" s="1255"/>
      <c r="O26" s="1255"/>
      <c r="P26" s="1255"/>
      <c r="Q26" s="1255"/>
      <c r="R26" s="1255"/>
      <c r="S26" s="1255"/>
      <c r="T26" s="1255"/>
      <c r="U26" s="1255"/>
      <c r="V26" s="1256"/>
      <c r="W26" s="61"/>
      <c r="Y26" s="45" t="s">
        <v>109</v>
      </c>
    </row>
    <row r="27" spans="1:26" s="46" customFormat="1" ht="18" customHeight="1" x14ac:dyDescent="0.15">
      <c r="A27" s="598"/>
      <c r="B27" s="94"/>
      <c r="C27" s="106"/>
      <c r="D27" s="1140" t="s">
        <v>108</v>
      </c>
      <c r="E27" s="1140"/>
      <c r="F27" s="1140"/>
      <c r="G27" s="1140"/>
      <c r="H27" s="1140"/>
      <c r="I27" s="1140"/>
      <c r="J27" s="1249"/>
      <c r="K27" s="1250"/>
      <c r="L27" s="1250"/>
      <c r="M27" s="1250"/>
      <c r="N27" s="1250"/>
      <c r="O27" s="1250"/>
      <c r="P27" s="1250"/>
      <c r="Q27" s="1250"/>
      <c r="R27" s="1250"/>
      <c r="S27" s="1127" t="s">
        <v>110</v>
      </c>
      <c r="T27" s="1127"/>
      <c r="U27" s="1127"/>
      <c r="V27" s="1128"/>
      <c r="W27" s="61"/>
      <c r="Y27" s="45" t="s">
        <v>109</v>
      </c>
    </row>
    <row r="28" spans="1:26" ht="18" customHeight="1" x14ac:dyDescent="0.15">
      <c r="B28" s="83"/>
      <c r="C28" s="83"/>
      <c r="D28" s="83" t="s">
        <v>525</v>
      </c>
      <c r="E28" s="83"/>
      <c r="F28" s="83"/>
      <c r="G28" s="83"/>
      <c r="H28" s="83"/>
      <c r="I28" s="83"/>
      <c r="J28" s="83"/>
      <c r="K28" s="83"/>
      <c r="L28" s="83"/>
      <c r="M28" s="83"/>
      <c r="N28" s="83"/>
      <c r="O28" s="83"/>
      <c r="P28" s="83"/>
      <c r="Q28" s="83"/>
      <c r="R28" s="83"/>
      <c r="S28" s="83"/>
      <c r="T28" s="83"/>
      <c r="U28" s="83"/>
      <c r="V28" s="83"/>
    </row>
    <row r="29" spans="1:26" ht="18" customHeight="1" x14ac:dyDescent="0.15">
      <c r="B29" s="83"/>
      <c r="C29" s="83"/>
      <c r="D29" s="1140" t="s">
        <v>104</v>
      </c>
      <c r="E29" s="1140"/>
      <c r="F29" s="1140"/>
      <c r="G29" s="1140"/>
      <c r="H29" s="1140"/>
      <c r="I29" s="1140"/>
      <c r="J29" s="1260"/>
      <c r="K29" s="1260"/>
      <c r="L29" s="1260"/>
      <c r="M29" s="1260"/>
      <c r="N29" s="1260"/>
      <c r="O29" s="1260"/>
      <c r="P29" s="1260"/>
      <c r="Q29" s="1260"/>
      <c r="R29" s="1260"/>
      <c r="S29" s="1260"/>
      <c r="T29" s="1260"/>
      <c r="U29" s="1260"/>
      <c r="V29" s="1260"/>
      <c r="W29" s="100"/>
      <c r="X29" s="100"/>
      <c r="Y29" s="45" t="s">
        <v>109</v>
      </c>
    </row>
    <row r="30" spans="1:26" ht="18" customHeight="1" x14ac:dyDescent="0.15">
      <c r="B30" s="83"/>
      <c r="C30" s="83"/>
      <c r="D30" s="1140" t="s">
        <v>46</v>
      </c>
      <c r="E30" s="1140"/>
      <c r="F30" s="1140"/>
      <c r="G30" s="1140"/>
      <c r="H30" s="1140"/>
      <c r="I30" s="1140"/>
      <c r="J30" s="1260"/>
      <c r="K30" s="1260"/>
      <c r="L30" s="1260"/>
      <c r="M30" s="1260"/>
      <c r="N30" s="1260"/>
      <c r="O30" s="1260"/>
      <c r="P30" s="1260"/>
      <c r="Q30" s="1260"/>
      <c r="R30" s="1260"/>
      <c r="S30" s="1260"/>
      <c r="T30" s="1260"/>
      <c r="U30" s="1260"/>
      <c r="V30" s="1260"/>
      <c r="W30" s="100"/>
      <c r="X30" s="100"/>
      <c r="Y30" s="45" t="s">
        <v>109</v>
      </c>
    </row>
    <row r="31" spans="1:26" ht="18" customHeight="1" x14ac:dyDescent="0.15">
      <c r="B31" s="83"/>
      <c r="C31" s="83"/>
      <c r="D31" s="1140" t="s">
        <v>105</v>
      </c>
      <c r="E31" s="1140"/>
      <c r="F31" s="1140"/>
      <c r="G31" s="1140"/>
      <c r="H31" s="1140"/>
      <c r="I31" s="1140"/>
      <c r="J31" s="1260"/>
      <c r="K31" s="1260"/>
      <c r="L31" s="1260"/>
      <c r="M31" s="1260"/>
      <c r="N31" s="1260"/>
      <c r="O31" s="1260"/>
      <c r="P31" s="1260"/>
      <c r="Q31" s="1260"/>
      <c r="R31" s="1260"/>
      <c r="S31" s="1260"/>
      <c r="T31" s="1260"/>
      <c r="U31" s="1260"/>
      <c r="V31" s="1260"/>
      <c r="W31" s="100"/>
      <c r="X31" s="100"/>
      <c r="Y31" s="45" t="s">
        <v>109</v>
      </c>
    </row>
    <row r="32" spans="1:26" ht="18" customHeight="1" x14ac:dyDescent="0.15">
      <c r="B32" s="83"/>
      <c r="C32" s="83"/>
      <c r="D32" s="1140" t="s">
        <v>106</v>
      </c>
      <c r="E32" s="1140"/>
      <c r="F32" s="1140"/>
      <c r="G32" s="1140"/>
      <c r="H32" s="1140"/>
      <c r="I32" s="1140"/>
      <c r="J32" s="341" t="s">
        <v>94</v>
      </c>
      <c r="K32" s="1261"/>
      <c r="L32" s="1261"/>
      <c r="M32" s="1261"/>
      <c r="N32" s="1135" t="s">
        <v>95</v>
      </c>
      <c r="O32" s="1169"/>
      <c r="P32" s="1251"/>
      <c r="Q32" s="1251"/>
      <c r="R32" s="1251"/>
      <c r="S32" s="1252" t="str">
        <f>IF((P32-K32)/365=0,"",(P32-K32)/365)</f>
        <v/>
      </c>
      <c r="T32" s="1253"/>
      <c r="U32" s="1169" t="s">
        <v>96</v>
      </c>
      <c r="V32" s="1183"/>
      <c r="W32" s="100"/>
      <c r="X32" s="100"/>
      <c r="Y32" s="8" t="s">
        <v>45</v>
      </c>
    </row>
    <row r="33" spans="2:25" ht="18" customHeight="1" x14ac:dyDescent="0.15">
      <c r="B33" s="83"/>
      <c r="C33" s="83"/>
      <c r="D33" s="1140" t="s">
        <v>107</v>
      </c>
      <c r="E33" s="1140"/>
      <c r="F33" s="1140"/>
      <c r="G33" s="1140"/>
      <c r="H33" s="1140"/>
      <c r="I33" s="1140"/>
      <c r="J33" s="1254"/>
      <c r="K33" s="1255"/>
      <c r="L33" s="1255"/>
      <c r="M33" s="1255"/>
      <c r="N33" s="1255"/>
      <c r="O33" s="1255"/>
      <c r="P33" s="1255"/>
      <c r="Q33" s="1255"/>
      <c r="R33" s="1255"/>
      <c r="S33" s="1255"/>
      <c r="T33" s="1255"/>
      <c r="U33" s="1255"/>
      <c r="V33" s="1256"/>
      <c r="W33" s="100"/>
      <c r="X33" s="100"/>
      <c r="Y33" s="45" t="s">
        <v>109</v>
      </c>
    </row>
    <row r="34" spans="2:25" ht="18" customHeight="1" x14ac:dyDescent="0.15">
      <c r="B34" s="83"/>
      <c r="C34" s="83"/>
      <c r="D34" s="1140" t="s">
        <v>108</v>
      </c>
      <c r="E34" s="1140"/>
      <c r="F34" s="1140"/>
      <c r="G34" s="1140"/>
      <c r="H34" s="1140"/>
      <c r="I34" s="1140"/>
      <c r="J34" s="1249"/>
      <c r="K34" s="1250"/>
      <c r="L34" s="1250"/>
      <c r="M34" s="1250"/>
      <c r="N34" s="1250"/>
      <c r="O34" s="1250"/>
      <c r="P34" s="1250"/>
      <c r="Q34" s="1250"/>
      <c r="R34" s="1250"/>
      <c r="S34" s="1127" t="s">
        <v>44</v>
      </c>
      <c r="T34" s="1127"/>
      <c r="U34" s="1127"/>
      <c r="V34" s="1128"/>
      <c r="W34" s="100"/>
      <c r="X34" s="100"/>
      <c r="Y34" s="45" t="s">
        <v>109</v>
      </c>
    </row>
    <row r="35" spans="2:25" ht="15" customHeight="1" x14ac:dyDescent="0.15">
      <c r="B35" s="83"/>
      <c r="C35" s="83"/>
      <c r="D35" s="83"/>
      <c r="E35" s="83"/>
      <c r="F35" s="83"/>
      <c r="G35" s="83"/>
      <c r="H35" s="83"/>
      <c r="I35" s="83"/>
      <c r="J35" s="83"/>
      <c r="K35" s="83"/>
      <c r="L35" s="83"/>
      <c r="M35" s="83"/>
      <c r="N35" s="83"/>
      <c r="O35" s="83"/>
      <c r="P35" s="83"/>
      <c r="Q35" s="83"/>
      <c r="R35" s="83"/>
      <c r="S35" s="83"/>
      <c r="T35" s="83"/>
      <c r="U35" s="83"/>
      <c r="V35" s="83"/>
      <c r="W35" s="100"/>
      <c r="X35" s="100"/>
    </row>
    <row r="36" spans="2:25" s="258" customFormat="1" ht="15" customHeight="1" x14ac:dyDescent="0.15">
      <c r="B36" s="83"/>
      <c r="C36" s="83"/>
      <c r="D36" s="83" t="s">
        <v>663</v>
      </c>
      <c r="E36" s="83"/>
      <c r="F36" s="83"/>
      <c r="G36" s="83"/>
      <c r="H36" s="83"/>
      <c r="I36" s="83"/>
      <c r="J36" s="83"/>
      <c r="K36" s="83"/>
      <c r="L36" s="83"/>
      <c r="M36" s="83"/>
      <c r="N36" s="83"/>
      <c r="O36" s="83"/>
      <c r="P36" s="83"/>
      <c r="Q36" s="83"/>
      <c r="R36" s="83"/>
      <c r="S36" s="83"/>
      <c r="T36" s="83"/>
      <c r="U36" s="83"/>
      <c r="V36" s="83"/>
      <c r="W36" s="331"/>
      <c r="X36" s="331"/>
    </row>
    <row r="37" spans="2:25" s="258" customFormat="1" ht="15" customHeight="1" x14ac:dyDescent="0.15">
      <c r="B37" s="83"/>
      <c r="C37" s="83"/>
      <c r="D37" s="83"/>
      <c r="E37" s="83"/>
      <c r="F37" s="83"/>
      <c r="G37" s="1248"/>
      <c r="H37" s="1248"/>
      <c r="I37" s="1248"/>
      <c r="J37" s="1248"/>
      <c r="K37" s="1248"/>
      <c r="L37" s="1248"/>
      <c r="M37" s="1248"/>
      <c r="N37" s="1248"/>
      <c r="O37" s="1248"/>
      <c r="P37" s="1248"/>
      <c r="Q37" s="1248"/>
      <c r="R37" s="1248"/>
      <c r="S37" s="1248"/>
      <c r="T37" s="1248"/>
      <c r="U37" s="1248"/>
      <c r="V37" s="1248"/>
      <c r="W37" s="331"/>
      <c r="X37" s="331"/>
    </row>
    <row r="38" spans="2:25" s="258" customFormat="1" ht="15" customHeight="1" x14ac:dyDescent="0.15">
      <c r="B38" s="83"/>
      <c r="C38" s="83"/>
      <c r="D38" s="83"/>
      <c r="E38" s="83"/>
      <c r="F38" s="83"/>
      <c r="G38" s="1248"/>
      <c r="H38" s="1248"/>
      <c r="I38" s="1248"/>
      <c r="J38" s="1248"/>
      <c r="K38" s="1248"/>
      <c r="L38" s="1248"/>
      <c r="M38" s="1248"/>
      <c r="N38" s="1248"/>
      <c r="O38" s="1248"/>
      <c r="P38" s="1248"/>
      <c r="Q38" s="1248"/>
      <c r="R38" s="1248"/>
      <c r="S38" s="1248"/>
      <c r="T38" s="1248"/>
      <c r="U38" s="1248"/>
      <c r="V38" s="1248"/>
      <c r="W38" s="331"/>
      <c r="X38" s="331"/>
    </row>
    <row r="39" spans="2:25" s="258" customFormat="1" ht="15" customHeight="1" x14ac:dyDescent="0.15">
      <c r="B39" s="83"/>
      <c r="C39" s="83"/>
      <c r="D39" s="83"/>
      <c r="E39" s="83"/>
      <c r="F39" s="83"/>
      <c r="G39" s="1248"/>
      <c r="H39" s="1248"/>
      <c r="I39" s="1248"/>
      <c r="J39" s="1248"/>
      <c r="K39" s="1248"/>
      <c r="L39" s="1248"/>
      <c r="M39" s="1248"/>
      <c r="N39" s="1248"/>
      <c r="O39" s="1248"/>
      <c r="P39" s="1248"/>
      <c r="Q39" s="1248"/>
      <c r="R39" s="1248"/>
      <c r="S39" s="1248"/>
      <c r="T39" s="1248"/>
      <c r="U39" s="1248"/>
      <c r="V39" s="1248"/>
      <c r="W39" s="331"/>
      <c r="X39" s="331"/>
    </row>
    <row r="40" spans="2:25" ht="20.25" customHeight="1" x14ac:dyDescent="0.15">
      <c r="B40" s="83"/>
      <c r="C40" s="83"/>
      <c r="D40" s="83" t="s">
        <v>455</v>
      </c>
      <c r="E40" s="83"/>
      <c r="F40" s="83"/>
      <c r="G40" s="83"/>
      <c r="H40" s="83"/>
      <c r="I40" s="83"/>
      <c r="J40" s="83"/>
      <c r="K40" s="83"/>
      <c r="L40" s="83"/>
      <c r="M40" s="83"/>
      <c r="N40" s="83"/>
      <c r="O40" s="83"/>
      <c r="P40" s="83"/>
      <c r="Q40" s="83"/>
      <c r="R40" s="83"/>
      <c r="S40" s="83"/>
      <c r="T40" s="83"/>
      <c r="U40" s="83"/>
      <c r="V40" s="83"/>
    </row>
    <row r="41" spans="2:25" ht="24" customHeight="1" x14ac:dyDescent="0.15">
      <c r="B41" s="83"/>
      <c r="C41" s="83"/>
      <c r="D41" s="83"/>
      <c r="E41" s="83"/>
      <c r="F41" s="485" t="s">
        <v>456</v>
      </c>
      <c r="G41" s="1262" t="s">
        <v>457</v>
      </c>
      <c r="H41" s="1262"/>
      <c r="I41" s="1262"/>
      <c r="J41" s="1262"/>
      <c r="K41" s="1262"/>
      <c r="L41" s="1262"/>
      <c r="M41" s="1262"/>
      <c r="N41" s="1262"/>
      <c r="O41" s="1262"/>
      <c r="P41" s="1262"/>
      <c r="Q41" s="1262"/>
      <c r="R41" s="1262"/>
      <c r="S41" s="1262"/>
      <c r="T41" s="1262"/>
      <c r="U41" s="1262"/>
      <c r="V41" s="1262"/>
    </row>
    <row r="42" spans="2:25" ht="37.5" customHeight="1" x14ac:dyDescent="0.15">
      <c r="B42" s="83"/>
      <c r="C42" s="83"/>
      <c r="D42" s="83"/>
      <c r="E42" s="83"/>
      <c r="F42" s="412"/>
      <c r="G42" s="1263"/>
      <c r="H42" s="1263"/>
      <c r="I42" s="1263"/>
      <c r="J42" s="1263"/>
      <c r="K42" s="1263"/>
      <c r="L42" s="1263"/>
      <c r="M42" s="1263"/>
      <c r="N42" s="1263"/>
      <c r="O42" s="1263"/>
      <c r="P42" s="1263"/>
      <c r="Q42" s="1263"/>
      <c r="R42" s="1263"/>
      <c r="S42" s="1263"/>
      <c r="T42" s="1263"/>
      <c r="U42" s="1263"/>
      <c r="V42" s="1263"/>
      <c r="Y42" s="57" t="s">
        <v>155</v>
      </c>
    </row>
    <row r="43" spans="2:25" ht="20.25" customHeight="1" x14ac:dyDescent="0.15">
      <c r="B43" s="83"/>
      <c r="C43" s="83"/>
      <c r="D43" s="83" t="s">
        <v>458</v>
      </c>
      <c r="E43" s="83"/>
      <c r="F43" s="83"/>
      <c r="G43" s="83"/>
      <c r="H43" s="83"/>
      <c r="I43" s="83"/>
      <c r="J43" s="83"/>
      <c r="K43" s="83"/>
      <c r="L43" s="83"/>
      <c r="M43" s="83"/>
      <c r="N43" s="83"/>
      <c r="O43" s="83"/>
      <c r="P43" s="83"/>
      <c r="Q43" s="83"/>
      <c r="R43" s="83"/>
      <c r="S43" s="83"/>
      <c r="T43" s="83"/>
      <c r="U43" s="83"/>
      <c r="V43" s="83"/>
    </row>
    <row r="44" spans="2:25" ht="15" customHeight="1" x14ac:dyDescent="0.15">
      <c r="B44" s="83"/>
      <c r="C44" s="83"/>
      <c r="D44" s="83"/>
      <c r="E44" s="83"/>
      <c r="F44" s="486" t="s">
        <v>456</v>
      </c>
      <c r="G44" s="486" t="s">
        <v>443</v>
      </c>
      <c r="H44" s="83"/>
      <c r="I44" s="83"/>
      <c r="J44" s="83"/>
      <c r="K44" s="83"/>
      <c r="L44" s="83"/>
      <c r="M44" s="83"/>
      <c r="N44" s="83"/>
      <c r="O44" s="83"/>
      <c r="P44" s="83"/>
      <c r="Q44" s="83"/>
      <c r="R44" s="83"/>
      <c r="S44" s="83"/>
      <c r="T44" s="83"/>
      <c r="U44" s="83"/>
      <c r="V44" s="83"/>
    </row>
    <row r="45" spans="2:25" ht="36" customHeight="1" x14ac:dyDescent="0.15">
      <c r="B45" s="83"/>
      <c r="C45" s="83"/>
      <c r="D45" s="83"/>
      <c r="E45" s="83"/>
      <c r="F45" s="412"/>
      <c r="G45" s="1263"/>
      <c r="H45" s="1263"/>
      <c r="I45" s="1263"/>
      <c r="J45" s="1263"/>
      <c r="K45" s="1263"/>
      <c r="L45" s="1263"/>
      <c r="M45" s="1263"/>
      <c r="N45" s="1263"/>
      <c r="O45" s="1263"/>
      <c r="P45" s="1263"/>
      <c r="Q45" s="1263"/>
      <c r="R45" s="1263"/>
      <c r="S45" s="1263"/>
      <c r="T45" s="1263"/>
      <c r="U45" s="1263"/>
      <c r="V45" s="1263"/>
      <c r="Y45" s="57" t="s">
        <v>155</v>
      </c>
    </row>
    <row r="46" spans="2:25" ht="12" customHeight="1" x14ac:dyDescent="0.15">
      <c r="B46" s="83"/>
      <c r="C46" s="83"/>
      <c r="D46" s="83"/>
      <c r="E46" s="83"/>
      <c r="F46" s="412"/>
      <c r="G46" s="149"/>
      <c r="H46" s="149"/>
      <c r="I46" s="149"/>
      <c r="J46" s="149"/>
      <c r="K46" s="149"/>
      <c r="L46" s="149"/>
      <c r="M46" s="149"/>
      <c r="N46" s="149"/>
      <c r="O46" s="149"/>
      <c r="P46" s="149"/>
      <c r="Q46" s="149"/>
      <c r="R46" s="149"/>
      <c r="S46" s="149"/>
      <c r="T46" s="149"/>
      <c r="U46" s="149"/>
      <c r="V46" s="149"/>
    </row>
    <row r="47" spans="2:25" ht="15" customHeight="1" x14ac:dyDescent="0.15">
      <c r="B47" s="83"/>
      <c r="C47" s="83"/>
      <c r="D47" s="83"/>
      <c r="E47" s="83"/>
      <c r="F47" s="83"/>
      <c r="G47" s="83"/>
      <c r="H47" s="83"/>
      <c r="I47" s="83"/>
      <c r="J47" s="83"/>
      <c r="K47" s="83"/>
      <c r="L47" s="83"/>
      <c r="M47" s="83"/>
      <c r="N47" s="83"/>
      <c r="O47" s="83"/>
      <c r="P47" s="83"/>
      <c r="Q47" s="83"/>
      <c r="R47" s="83"/>
      <c r="S47" s="83"/>
      <c r="T47" s="83"/>
      <c r="U47" s="83"/>
      <c r="V47" s="418" t="s">
        <v>657</v>
      </c>
    </row>
    <row r="48" spans="2:25" ht="20.25" customHeight="1" x14ac:dyDescent="0.15"/>
    <row r="49" ht="20.25" customHeight="1" x14ac:dyDescent="0.15"/>
    <row r="50" ht="20.25" customHeight="1" x14ac:dyDescent="0.15"/>
    <row r="51" ht="20.25" customHeight="1" x14ac:dyDescent="0.15"/>
    <row r="52" ht="20.25" customHeight="1" x14ac:dyDescent="0.15"/>
    <row r="53" ht="20.25" customHeight="1" x14ac:dyDescent="0.15"/>
  </sheetData>
  <sheetProtection algorithmName="SHA-512" hashValue="5ZkYFq1has1v3qjfxyjBJ8YnEJuLnEhsA7pksXcvEpnirJiQh4uDhwBsbMe/+xglHMjGdR4i1pV/lbCOJHECBw==" saltValue="lfEWMhumYWTQ2OYJiHtSpQ==" spinCount="100000" sheet="1" objects="1" scenarios="1"/>
  <mergeCells count="42">
    <mergeCell ref="G45:V45"/>
    <mergeCell ref="G41:V41"/>
    <mergeCell ref="J27:R27"/>
    <mergeCell ref="P25:R25"/>
    <mergeCell ref="U25:V25"/>
    <mergeCell ref="S27:V27"/>
    <mergeCell ref="D25:I25"/>
    <mergeCell ref="G42:V42"/>
    <mergeCell ref="D29:I29"/>
    <mergeCell ref="J29:V29"/>
    <mergeCell ref="D30:I30"/>
    <mergeCell ref="J30:V30"/>
    <mergeCell ref="D31:I31"/>
    <mergeCell ref="J31:V31"/>
    <mergeCell ref="D32:I32"/>
    <mergeCell ref="K32:M32"/>
    <mergeCell ref="G6:V7"/>
    <mergeCell ref="G10:V11"/>
    <mergeCell ref="J17:K17"/>
    <mergeCell ref="D26:I26"/>
    <mergeCell ref="D27:I27"/>
    <mergeCell ref="N25:O25"/>
    <mergeCell ref="J26:V26"/>
    <mergeCell ref="D22:I22"/>
    <mergeCell ref="D23:I23"/>
    <mergeCell ref="D24:I24"/>
    <mergeCell ref="J24:V24"/>
    <mergeCell ref="J22:V22"/>
    <mergeCell ref="J23:V23"/>
    <mergeCell ref="K25:M25"/>
    <mergeCell ref="S25:T25"/>
    <mergeCell ref="F19:V19"/>
    <mergeCell ref="G37:V39"/>
    <mergeCell ref="D34:I34"/>
    <mergeCell ref="J34:R34"/>
    <mergeCell ref="S34:V34"/>
    <mergeCell ref="N32:O32"/>
    <mergeCell ref="P32:R32"/>
    <mergeCell ref="S32:T32"/>
    <mergeCell ref="U32:V32"/>
    <mergeCell ref="D33:I33"/>
    <mergeCell ref="J33:V33"/>
  </mergeCells>
  <phoneticPr fontId="1"/>
  <dataValidations count="2">
    <dataValidation type="whole" allowBlank="1" showInputMessage="1" showErrorMessage="1" prompt="このセルには１，又は２の値を入力してください。" sqref="L17:L18 L65542:L65543">
      <formula1>1</formula1>
      <formula2>2</formula2>
    </dataValidation>
    <dataValidation type="whole" allowBlank="1" showInputMessage="1" showErrorMessage="1" error="このセルには１，又は２の値を入力してください。" sqref="J17:K17 J65542:K65542">
      <formula1>1</formula1>
      <formula2>2</formula2>
    </dataValidation>
  </dataValidations>
  <pageMargins left="0.98425196850393704" right="0.59055118110236227" top="0.78740157480314965" bottom="0.59055118110236227" header="0.31496062992125984" footer="0.31496062992125984"/>
  <pageSetup paperSize="9" scale="95"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19</vt:i4>
      </vt:variant>
    </vt:vector>
  </HeadingPairs>
  <TitlesOfParts>
    <vt:vector size="36" baseType="lpstr">
      <vt:lpstr>説明書</vt:lpstr>
      <vt:lpstr>基本</vt:lpstr>
      <vt:lpstr>第1号</vt:lpstr>
      <vt:lpstr>第1号別紙</vt:lpstr>
      <vt:lpstr>2-1</vt:lpstr>
      <vt:lpstr>2-2</vt:lpstr>
      <vt:lpstr>2-3</vt:lpstr>
      <vt:lpstr>2-4</vt:lpstr>
      <vt:lpstr>2-5</vt:lpstr>
      <vt:lpstr>別紙1-1</vt:lpstr>
      <vt:lpstr>別紙1-2</vt:lpstr>
      <vt:lpstr>別紙1-3</vt:lpstr>
      <vt:lpstr>別紙1-4</vt:lpstr>
      <vt:lpstr>別紙2</vt:lpstr>
      <vt:lpstr>別紙3</vt:lpstr>
      <vt:lpstr>第3号</vt:lpstr>
      <vt:lpstr>参考様式</vt:lpstr>
      <vt:lpstr>'2-1'!Print_Area</vt:lpstr>
      <vt:lpstr>'2-2'!Print_Area</vt:lpstr>
      <vt:lpstr>'2-3'!Print_Area</vt:lpstr>
      <vt:lpstr>'2-4'!Print_Area</vt:lpstr>
      <vt:lpstr>'2-5'!Print_Area</vt:lpstr>
      <vt:lpstr>基本!Print_Area</vt:lpstr>
      <vt:lpstr>参考様式!Print_Area</vt:lpstr>
      <vt:lpstr>説明書!Print_Area</vt:lpstr>
      <vt:lpstr>第1号!Print_Area</vt:lpstr>
      <vt:lpstr>第1号別紙!Print_Area</vt:lpstr>
      <vt:lpstr>第3号!Print_Area</vt:lpstr>
      <vt:lpstr>'別紙1-1'!Print_Area</vt:lpstr>
      <vt:lpstr>'別紙1-2'!Print_Area</vt:lpstr>
      <vt:lpstr>'別紙1-3'!Print_Area</vt:lpstr>
      <vt:lpstr>'別紙1-4'!Print_Area</vt:lpstr>
      <vt:lpstr>別紙2!Print_Area</vt:lpstr>
      <vt:lpstr>別紙3!Print_Area</vt:lpstr>
      <vt:lpstr>事業者</vt:lpstr>
      <vt:lpstr>種類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CNT共用8（テレワーク）</dc:creator>
  <cp:lastModifiedBy>PC19B60JS005</cp:lastModifiedBy>
  <cp:lastPrinted>2021-05-18T07:31:15Z</cp:lastPrinted>
  <dcterms:created xsi:type="dcterms:W3CDTF">2013-04-17T01:56:44Z</dcterms:created>
  <dcterms:modified xsi:type="dcterms:W3CDTF">2021-05-18T07:39:50Z</dcterms:modified>
</cp:coreProperties>
</file>