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ctrlProps/ctrlProp2.xml" ContentType="application/vnd.ms-excel.controlproperties+xml"/>
  <Override PartName="/xl/drawings/drawing6.xml" ContentType="application/vnd.openxmlformats-officedocument.drawing+xml"/>
  <Override PartName="/xl/ctrlProps/ctrlProp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18.xml" ContentType="application/vnd.openxmlformats-officedocument.drawing+xml"/>
  <Override PartName="/xl/drawings/drawing19.xml" ContentType="application/vnd.openxmlformats-officedocument.drawing+xml"/>
  <Override PartName="/xl/ctrlProps/ctrlProp15.xml" ContentType="application/vnd.ms-excel.controlpropertie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東京都地球温暖化防止活動推進センター\創エネ支援チーム\Ｒ４\地産地消再エネ増強プロジェクトR4\02_交付要綱・様式FMT\03_様式・FMT\02_執行対応_様式提案\01確定様式\"/>
    </mc:Choice>
  </mc:AlternateContent>
  <bookViews>
    <workbookView xWindow="-108" yWindow="-108" windowWidth="23256" windowHeight="12576" tabRatio="917" firstSheet="3" activeTab="16"/>
  </bookViews>
  <sheets>
    <sheet name="目次" sheetId="61" r:id="rId1"/>
    <sheet name="記載要領" sheetId="6" r:id="rId2"/>
    <sheet name="日本標準産業中分類" sheetId="19" r:id="rId3"/>
    <sheet name="会社規模判断資料" sheetId="35" r:id="rId4"/>
    <sheet name="基本情報入力シート" sheetId="10" r:id="rId5"/>
    <sheet name="第1号様式" sheetId="1" r:id="rId6"/>
    <sheet name="第1号様式 第二面" sheetId="32" r:id="rId7"/>
    <sheet name="第2号様式 (助成対象事業者用)" sheetId="41" r:id="rId8"/>
    <sheet name="第2号様式 (共同申請者用) " sheetId="47" r:id="rId9"/>
    <sheet name="第2号様式 (手続き代行者用)" sheetId="48" r:id="rId10"/>
    <sheet name="第3号様式" sheetId="3" r:id="rId11"/>
    <sheet name="第4様式" sheetId="7" r:id="rId12"/>
    <sheet name="第4様式_別紙1" sheetId="38" r:id="rId13"/>
    <sheet name="第4様式_別紙2" sheetId="39" r:id="rId14"/>
    <sheet name="共通様式1 " sheetId="46" r:id="rId15"/>
    <sheet name="按分補助資料（機器按分参考資料）" sheetId="49" r:id="rId16"/>
    <sheet name="第7号様式" sheetId="50" r:id="rId17"/>
    <sheet name="第8号様式" sheetId="51" r:id="rId18"/>
    <sheet name="第9号様式" sheetId="52" r:id="rId19"/>
    <sheet name="第11号様式" sheetId="53" r:id="rId20"/>
    <sheet name="第13号様式" sheetId="54" r:id="rId21"/>
    <sheet name="第14号様式" sheetId="55" r:id="rId22"/>
    <sheet name="第15号様式" sheetId="56" r:id="rId23"/>
    <sheet name="第17号様式" sheetId="57" r:id="rId24"/>
    <sheet name="第21号様式" sheetId="58" r:id="rId25"/>
    <sheet name="第22号様式" sheetId="59" r:id="rId26"/>
    <sheet name="第24号様式" sheetId="60"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_FilterDatabase" localSheetId="3" hidden="1">会社規模判断資料!$B$9:$G$2118</definedName>
    <definedName name="_xlnm.Print_Area" localSheetId="15">'按分補助資料（機器按分参考資料）'!$A$1:$K$42</definedName>
    <definedName name="_xlnm.Print_Area" localSheetId="3">会社規模判断資料!$A$1:$H$2119</definedName>
    <definedName name="_xlnm.Print_Area" localSheetId="4">基本情報入力シート!$A$1:$H$65</definedName>
    <definedName name="_xlnm.Print_Area" localSheetId="1">記載要領!$A$1:$AB$87</definedName>
    <definedName name="_xlnm.Print_Area" localSheetId="14">'共通様式1 '!$A$1:$P$50</definedName>
    <definedName name="_xlnm.Print_Area" localSheetId="19">第11号様式!$A$1:$Z$39</definedName>
    <definedName name="_xlnm.Print_Area" localSheetId="20">第13号様式!$A$1:$Z$43</definedName>
    <definedName name="_xlnm.Print_Area" localSheetId="21">第14号様式!$A$1:$Z$40</definedName>
    <definedName name="_xlnm.Print_Area" localSheetId="22">第15号様式!$A$1:$AA$40</definedName>
    <definedName name="_xlnm.Print_Area" localSheetId="23">第17号様式!$A$1:$Z$95</definedName>
    <definedName name="_xlnm.Print_Area" localSheetId="5">第1号様式!$A$1:$R$46</definedName>
    <definedName name="_xlnm.Print_Area" localSheetId="6">'第1号様式 第二面'!$A$1:$R$40</definedName>
    <definedName name="_xlnm.Print_Area" localSheetId="24">第21号様式!$B$1:$AA$52</definedName>
    <definedName name="_xlnm.Print_Area" localSheetId="25">第22号様式!$A$1:$Z$55</definedName>
    <definedName name="_xlnm.Print_Area" localSheetId="26">第24号様式!$A$1:$Z$45</definedName>
    <definedName name="_xlnm.Print_Area" localSheetId="8">'第2号様式 (共同申請者用) '!$A$1:$Q$37</definedName>
    <definedName name="_xlnm.Print_Area" localSheetId="9">'第2号様式 (手続き代行者用)'!$A$1:$P$33</definedName>
    <definedName name="_xlnm.Print_Area" localSheetId="7">'第2号様式 (助成対象事業者用)'!$A$1:$Q$35</definedName>
    <definedName name="_xlnm.Print_Area" localSheetId="10">第3号様式!$A$1:$U$37</definedName>
    <definedName name="_xlnm.Print_Area" localSheetId="11">第4様式!$A$1:$L$301</definedName>
    <definedName name="_xlnm.Print_Area" localSheetId="12">第4様式_別紙1!$A$1:$G$22</definedName>
    <definedName name="_xlnm.Print_Area" localSheetId="13">第4様式_別紙2!$A$1:$G$117</definedName>
    <definedName name="_xlnm.Print_Area" localSheetId="16">第7号様式!$A$1:$Z$51</definedName>
    <definedName name="_xlnm.Print_Area" localSheetId="17">第8号様式!$A$1:$Z$50</definedName>
    <definedName name="_xlnm.Print_Area" localSheetId="18">第9号様式!$A$1:$Z$55</definedName>
    <definedName name="_xlnm.Print_Area" localSheetId="2">日本標準産業中分類!$A$1:$C$101</definedName>
    <definedName name="_xlnm.Print_Titles" localSheetId="2">日本標準産業中分類!$1:$2</definedName>
    <definedName name="設備" localSheetId="15">[1]データ参照シート!$B$2</definedName>
    <definedName name="設備" localSheetId="14">[1]データ参照シート!$B$2</definedName>
    <definedName name="設備" localSheetId="19">[2]データ参照シート!$B$2</definedName>
    <definedName name="設備">[3]データ参照シート!$B$2</definedName>
    <definedName name="大分類" localSheetId="15">[4]基本情報!#REF!</definedName>
    <definedName name="大分類" localSheetId="14">[5]基本情報!#REF!</definedName>
    <definedName name="大分類" localSheetId="19">[6]基本情報!#REF!</definedName>
    <definedName name="大分類" localSheetId="23">[7]基本情報!#REF!</definedName>
    <definedName name="大分類" localSheetId="6">基本情報入力シート!#REF!</definedName>
    <definedName name="大分類" localSheetId="8">[8]基本情報!#REF!</definedName>
    <definedName name="大分類" localSheetId="16">[9]基本情報!#REF!</definedName>
    <definedName name="大分類">基本情報入力シート!#REF!</definedName>
    <definedName name="別1その2">[10]対策!$K$2:$K$9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 i="10" l="1"/>
  <c r="G33" i="59"/>
  <c r="G28" i="60" s="1"/>
  <c r="G28" i="58"/>
  <c r="M35" i="57"/>
  <c r="M33" i="58" s="1"/>
  <c r="P30" i="57"/>
  <c r="P28" i="58" s="1"/>
  <c r="P33" i="59" s="1"/>
  <c r="P28" i="60" s="1"/>
  <c r="K30" i="57"/>
  <c r="L28" i="58" s="1"/>
  <c r="L33" i="59" s="1"/>
  <c r="L28" i="60" s="1"/>
  <c r="G30" i="57"/>
  <c r="P28" i="56"/>
  <c r="L28" i="56"/>
  <c r="I28" i="56"/>
  <c r="I30" i="57" s="1"/>
  <c r="I28" i="58" s="1"/>
  <c r="I33" i="59" s="1"/>
  <c r="I28" i="60" s="1"/>
  <c r="G28" i="56"/>
  <c r="D28" i="56"/>
  <c r="D30" i="57" s="1"/>
  <c r="D28" i="58" s="1"/>
  <c r="D33" i="59" s="1"/>
  <c r="D28" i="60" s="1"/>
  <c r="M33" i="55"/>
  <c r="M33" i="56" s="1"/>
  <c r="P28" i="55"/>
  <c r="K28" i="55"/>
  <c r="I28" i="55"/>
  <c r="G28" i="55"/>
  <c r="D28" i="55"/>
  <c r="M33" i="54"/>
  <c r="P28" i="54"/>
  <c r="K28" i="54"/>
  <c r="I28" i="54"/>
  <c r="G28" i="54"/>
  <c r="D28" i="54"/>
  <c r="M33" i="53"/>
  <c r="P28" i="53"/>
  <c r="K28" i="53"/>
  <c r="I28" i="53"/>
  <c r="G28" i="53"/>
  <c r="D28" i="53"/>
  <c r="M33" i="52"/>
  <c r="P28" i="52"/>
  <c r="K28" i="52"/>
  <c r="I28" i="52"/>
  <c r="G28" i="52"/>
  <c r="D28" i="52"/>
  <c r="R34" i="51"/>
  <c r="P34" i="51"/>
  <c r="L34" i="51"/>
  <c r="M33" i="51"/>
  <c r="P28" i="51"/>
  <c r="K28" i="51"/>
  <c r="I28" i="51"/>
  <c r="G28" i="51"/>
  <c r="D28" i="51"/>
  <c r="I9" i="46"/>
  <c r="G9" i="46"/>
  <c r="G55" i="7"/>
  <c r="S3" i="3"/>
  <c r="Q3" i="3"/>
  <c r="N3" i="3"/>
  <c r="E35" i="10"/>
  <c r="E22" i="10"/>
  <c r="E27" i="10"/>
  <c r="E40" i="10"/>
  <c r="E43" i="10"/>
  <c r="E13" i="10"/>
  <c r="E10" i="10"/>
  <c r="E48" i="10"/>
  <c r="E53" i="10"/>
  <c r="E56" i="10"/>
  <c r="E30" i="10"/>
  <c r="E61" i="10"/>
  <c r="E5" i="10"/>
  <c r="M37" i="59" l="1"/>
  <c r="M33" i="60"/>
  <c r="I17" i="7"/>
  <c r="G17" i="7"/>
  <c r="E17" i="7"/>
  <c r="E16" i="7"/>
  <c r="E14" i="7"/>
  <c r="F7" i="7"/>
  <c r="E15" i="7"/>
  <c r="L34" i="3" l="1"/>
  <c r="H34" i="3"/>
  <c r="G32" i="3"/>
  <c r="G28" i="3"/>
  <c r="F27" i="3"/>
  <c r="F25" i="3"/>
  <c r="G10" i="3"/>
  <c r="K29" i="48"/>
  <c r="E29" i="48"/>
  <c r="E27" i="48"/>
  <c r="E25" i="48"/>
  <c r="I22" i="48"/>
  <c r="G22" i="48"/>
  <c r="D22" i="48"/>
  <c r="K34" i="47"/>
  <c r="E34" i="47"/>
  <c r="E32" i="47"/>
  <c r="E30" i="47"/>
  <c r="G27" i="41" l="1"/>
  <c r="D27" i="41"/>
  <c r="D27" i="47" s="1"/>
  <c r="I38" i="1"/>
  <c r="I40" i="1"/>
  <c r="N39" i="1"/>
  <c r="I39" i="1"/>
  <c r="I37" i="1"/>
  <c r="I36" i="1"/>
  <c r="I35" i="1"/>
  <c r="O47" i="51" s="1"/>
  <c r="L34" i="1"/>
  <c r="N34" i="1"/>
  <c r="O45" i="51" s="1"/>
  <c r="I34" i="1"/>
  <c r="O43" i="51" s="1"/>
  <c r="I33" i="1"/>
  <c r="O41" i="51" s="1"/>
  <c r="I32" i="1"/>
  <c r="O39" i="51" s="1"/>
  <c r="I31" i="1"/>
  <c r="O37" i="51" s="1"/>
  <c r="O30" i="1"/>
  <c r="L30" i="1"/>
  <c r="G30" i="1"/>
  <c r="M22" i="1"/>
  <c r="J22" i="1"/>
  <c r="J21" i="1"/>
  <c r="L20" i="1"/>
  <c r="J20" i="1"/>
  <c r="M17" i="1"/>
  <c r="J17" i="1"/>
  <c r="J16" i="1"/>
  <c r="L15" i="1"/>
  <c r="J15" i="1"/>
  <c r="M12" i="1"/>
  <c r="J12" i="1"/>
  <c r="J11" i="1"/>
  <c r="L10" i="1"/>
  <c r="J10" i="1"/>
  <c r="P22" i="53" l="1"/>
  <c r="P22" i="54"/>
  <c r="P22" i="55"/>
  <c r="R22" i="56" s="1"/>
  <c r="P22" i="60"/>
  <c r="P22" i="57"/>
  <c r="Q22" i="58" s="1"/>
  <c r="P26" i="59" s="1"/>
  <c r="P22" i="52"/>
  <c r="P22" i="51"/>
  <c r="P22" i="50"/>
  <c r="S13" i="60"/>
  <c r="S13" i="50"/>
  <c r="S13" i="57"/>
  <c r="T13" i="58" s="1"/>
  <c r="S17" i="59" s="1"/>
  <c r="S13" i="53"/>
  <c r="S13" i="52"/>
  <c r="S13" i="51"/>
  <c r="S13" i="54"/>
  <c r="S13" i="55"/>
  <c r="U13" i="56" s="1"/>
  <c r="P31" i="54"/>
  <c r="P31" i="55"/>
  <c r="P31" i="56"/>
  <c r="P33" i="57"/>
  <c r="R31" i="58" s="1"/>
  <c r="R36" i="59" s="1"/>
  <c r="R31" i="60" s="1"/>
  <c r="P31" i="50"/>
  <c r="P31" i="51"/>
  <c r="P31" i="53"/>
  <c r="P31" i="52"/>
  <c r="S6" i="50"/>
  <c r="S6" i="52"/>
  <c r="S6" i="51"/>
  <c r="S6" i="60"/>
  <c r="U6" i="56"/>
  <c r="S6" i="53"/>
  <c r="S6" i="55"/>
  <c r="T6" i="58"/>
  <c r="S10" i="59" s="1"/>
  <c r="S6" i="54"/>
  <c r="S6" i="57"/>
  <c r="S17" i="55"/>
  <c r="V17" i="56" s="1"/>
  <c r="S17" i="52"/>
  <c r="S17" i="51"/>
  <c r="S17" i="53"/>
  <c r="S17" i="50"/>
  <c r="S17" i="60"/>
  <c r="S17" i="54"/>
  <c r="S17" i="57"/>
  <c r="T17" i="58" s="1"/>
  <c r="S21" i="59" s="1"/>
  <c r="P6" i="57"/>
  <c r="Q6" i="58"/>
  <c r="P10" i="59" s="1"/>
  <c r="P6" i="54"/>
  <c r="P6" i="50"/>
  <c r="P6" i="52"/>
  <c r="P6" i="51"/>
  <c r="P6" i="53"/>
  <c r="P6" i="60"/>
  <c r="R6" i="56"/>
  <c r="P6" i="55"/>
  <c r="P20" i="52"/>
  <c r="P20" i="51"/>
  <c r="P20" i="53"/>
  <c r="P20" i="50"/>
  <c r="P20" i="60"/>
  <c r="P20" i="54"/>
  <c r="P20" i="55"/>
  <c r="R20" i="56" s="1"/>
  <c r="P20" i="57"/>
  <c r="Q20" i="58" s="1"/>
  <c r="P24" i="59" s="1"/>
  <c r="S10" i="53"/>
  <c r="T10" i="58"/>
  <c r="S14" i="59" s="1"/>
  <c r="S10" i="54"/>
  <c r="S10" i="55"/>
  <c r="S10" i="60"/>
  <c r="V10" i="56"/>
  <c r="S10" i="57"/>
  <c r="S10" i="52"/>
  <c r="S10" i="51"/>
  <c r="Q13" i="58"/>
  <c r="P17" i="59" s="1"/>
  <c r="P13" i="54"/>
  <c r="P13" i="55"/>
  <c r="R13" i="56" s="1"/>
  <c r="P13" i="52"/>
  <c r="P13" i="60"/>
  <c r="P13" i="57"/>
  <c r="P13" i="51"/>
  <c r="P13" i="53"/>
  <c r="P13" i="50"/>
  <c r="P24" i="54"/>
  <c r="P24" i="55"/>
  <c r="R24" i="56" s="1"/>
  <c r="P24" i="60"/>
  <c r="P24" i="57"/>
  <c r="Q24" i="58" s="1"/>
  <c r="P28" i="59" s="1"/>
  <c r="P24" i="52"/>
  <c r="P24" i="53"/>
  <c r="P24" i="50"/>
  <c r="P24" i="51"/>
  <c r="S24" i="55"/>
  <c r="V24" i="56" s="1"/>
  <c r="S24" i="60"/>
  <c r="S24" i="51"/>
  <c r="S24" i="57"/>
  <c r="T24" i="58" s="1"/>
  <c r="S28" i="59" s="1"/>
  <c r="S24" i="52"/>
  <c r="S24" i="50"/>
  <c r="S24" i="53"/>
  <c r="S24" i="54"/>
  <c r="P15" i="60"/>
  <c r="P15" i="57"/>
  <c r="Q15" i="58" s="1"/>
  <c r="P19" i="59" s="1"/>
  <c r="P15" i="54"/>
  <c r="P15" i="50"/>
  <c r="P15" i="53"/>
  <c r="P15" i="52"/>
  <c r="P15" i="51"/>
  <c r="P15" i="55"/>
  <c r="R15" i="56" s="1"/>
  <c r="K31" i="54"/>
  <c r="K31" i="55"/>
  <c r="K31" i="56"/>
  <c r="K31" i="50"/>
  <c r="K33" i="57"/>
  <c r="K31" i="58" s="1"/>
  <c r="K36" i="59" s="1"/>
  <c r="K31" i="60" s="1"/>
  <c r="K31" i="52"/>
  <c r="K31" i="51"/>
  <c r="K31" i="53"/>
  <c r="F8" i="7"/>
  <c r="P17" i="57"/>
  <c r="Q17" i="58" s="1"/>
  <c r="P21" i="59" s="1"/>
  <c r="P17" i="52"/>
  <c r="P17" i="51"/>
  <c r="P17" i="53"/>
  <c r="P17" i="50"/>
  <c r="P17" i="54"/>
  <c r="P17" i="55"/>
  <c r="R17" i="56" s="1"/>
  <c r="P17" i="60"/>
  <c r="P8" i="50"/>
  <c r="P8" i="57"/>
  <c r="P8" i="52"/>
  <c r="P8" i="51"/>
  <c r="P8" i="53"/>
  <c r="R8" i="56"/>
  <c r="Q8" i="58"/>
  <c r="P12" i="59" s="1"/>
  <c r="P8" i="54"/>
  <c r="P8" i="60"/>
  <c r="P8" i="55"/>
  <c r="D9" i="3"/>
  <c r="P10" i="52"/>
  <c r="P10" i="51"/>
  <c r="P10" i="53"/>
  <c r="P10" i="57"/>
  <c r="Q10" i="58"/>
  <c r="P14" i="59" s="1"/>
  <c r="P10" i="54"/>
  <c r="P10" i="55"/>
  <c r="P10" i="60"/>
  <c r="R10" i="56"/>
  <c r="D10" i="3"/>
  <c r="S20" i="52"/>
  <c r="S20" i="53"/>
  <c r="S20" i="50"/>
  <c r="S20" i="54"/>
  <c r="S20" i="55"/>
  <c r="U20" i="56" s="1"/>
  <c r="S20" i="57"/>
  <c r="T20" i="58" s="1"/>
  <c r="S24" i="59" s="1"/>
  <c r="S20" i="60"/>
  <c r="S20" i="51"/>
  <c r="U31" i="55"/>
  <c r="U31" i="53"/>
  <c r="U31" i="50"/>
  <c r="U33" i="57"/>
  <c r="U31" i="58" s="1"/>
  <c r="U36" i="59" s="1"/>
  <c r="U31" i="60" s="1"/>
  <c r="U31" i="54"/>
  <c r="U31" i="52"/>
  <c r="U31" i="56"/>
  <c r="U31" i="51"/>
  <c r="J8" i="7"/>
  <c r="G63" i="7"/>
  <c r="G88" i="7" l="1"/>
  <c r="G96" i="7"/>
  <c r="G107" i="7"/>
  <c r="G106" i="7"/>
  <c r="G116" i="7"/>
  <c r="G117" i="7"/>
  <c r="G71" i="7"/>
  <c r="S10" i="50" l="1"/>
  <c r="P10" i="50"/>
  <c r="H13" i="46" l="1"/>
  <c r="I13" i="46"/>
  <c r="G80" i="7"/>
  <c r="BS46" i="46"/>
  <c r="BO46" i="46"/>
  <c r="BT42" i="46" s="1"/>
  <c r="BQ39" i="46"/>
  <c r="BP39" i="46"/>
  <c r="BO39" i="46"/>
  <c r="BM39" i="46"/>
  <c r="BK39" i="46"/>
  <c r="BQ31" i="46"/>
  <c r="BP31" i="46"/>
  <c r="BO31" i="46"/>
  <c r="BM31" i="46"/>
  <c r="BK31" i="46"/>
  <c r="BK40" i="46" s="1"/>
  <c r="BQ19" i="46"/>
  <c r="BP19" i="46"/>
  <c r="BO19" i="46"/>
  <c r="BM19" i="46"/>
  <c r="BK19" i="46"/>
  <c r="BS9" i="46"/>
  <c r="BP9" i="46"/>
  <c r="BN9" i="46"/>
  <c r="BK9" i="46"/>
  <c r="BT40" i="46" s="1"/>
  <c r="BV8" i="46"/>
  <c r="BV9" i="46" s="1"/>
  <c r="BV6" i="46"/>
  <c r="I36" i="49"/>
  <c r="F35" i="49"/>
  <c r="I33" i="49" s="1"/>
  <c r="I34" i="49"/>
  <c r="I25" i="49"/>
  <c r="F24" i="49"/>
  <c r="I23" i="49"/>
  <c r="I22" i="49"/>
  <c r="I24" i="49" s="1"/>
  <c r="I13" i="49"/>
  <c r="F12" i="49"/>
  <c r="I11" i="49" s="1"/>
  <c r="D11" i="49"/>
  <c r="F23" i="7"/>
  <c r="BO40" i="46" l="1"/>
  <c r="BO42" i="46" s="1"/>
  <c r="I35" i="49"/>
  <c r="BP40" i="46"/>
  <c r="BP42" i="46" s="1"/>
  <c r="BQ40" i="46"/>
  <c r="BQ42" i="46" s="1"/>
  <c r="BM40" i="46"/>
  <c r="BM42" i="46" s="1"/>
  <c r="BK41" i="46"/>
  <c r="BK42" i="46" s="1"/>
  <c r="BK46" i="46" s="1"/>
  <c r="I10" i="49"/>
  <c r="I12" i="49" s="1"/>
  <c r="I27" i="41" l="1"/>
  <c r="I27" i="47" s="1"/>
  <c r="G27" i="47"/>
  <c r="L46" i="46" l="1"/>
  <c r="F21" i="7"/>
  <c r="J39" i="46" l="1"/>
  <c r="I39" i="46"/>
  <c r="H39" i="46"/>
  <c r="F39" i="46"/>
  <c r="D39" i="46"/>
  <c r="J31" i="46"/>
  <c r="I31" i="46"/>
  <c r="H31" i="46"/>
  <c r="F31" i="46"/>
  <c r="D31" i="46"/>
  <c r="J19" i="46"/>
  <c r="I19" i="46"/>
  <c r="H19" i="46"/>
  <c r="F19" i="46"/>
  <c r="D19" i="46"/>
  <c r="L13" i="46"/>
  <c r="N12" i="46" s="1"/>
  <c r="H40" i="46" l="1"/>
  <c r="K10" i="32" s="1"/>
  <c r="D40" i="46"/>
  <c r="J40" i="46"/>
  <c r="F40" i="46"/>
  <c r="I40" i="46"/>
  <c r="F7" i="38"/>
  <c r="F8" i="38"/>
  <c r="F9" i="38"/>
  <c r="F10" i="38"/>
  <c r="R39" i="57" l="1"/>
  <c r="K12" i="32"/>
  <c r="R37" i="57"/>
  <c r="K8" i="32"/>
  <c r="G127" i="7"/>
  <c r="F46" i="7" l="1"/>
  <c r="D9" i="46" s="1"/>
  <c r="O8" i="46" s="1"/>
  <c r="V10" i="46" s="1"/>
  <c r="AK73" i="46"/>
  <c r="AL73" i="46" s="1"/>
  <c r="T73" i="46"/>
  <c r="S73" i="46"/>
  <c r="AK72" i="46"/>
  <c r="AL72" i="46" s="1"/>
  <c r="T72" i="46"/>
  <c r="S72" i="46"/>
  <c r="AK71" i="46"/>
  <c r="AL71" i="46" s="1"/>
  <c r="T71" i="46"/>
  <c r="S71" i="46"/>
  <c r="AK70" i="46"/>
  <c r="AL70" i="46" s="1"/>
  <c r="T70" i="46"/>
  <c r="S70" i="46"/>
  <c r="AK69" i="46"/>
  <c r="AL69" i="46" s="1"/>
  <c r="AL74" i="46" s="1"/>
  <c r="T69" i="46"/>
  <c r="S69" i="46"/>
  <c r="AK67" i="46"/>
  <c r="AL67" i="46" s="1"/>
  <c r="AK66" i="46"/>
  <c r="AL66" i="46" s="1"/>
  <c r="AK65" i="46"/>
  <c r="AL65" i="46" s="1"/>
  <c r="AK64" i="46"/>
  <c r="AL64" i="46" s="1"/>
  <c r="AK63" i="46"/>
  <c r="AL63" i="46" s="1"/>
  <c r="AL68" i="46" s="1"/>
  <c r="AL61" i="46"/>
  <c r="AK61" i="46"/>
  <c r="AK60" i="46"/>
  <c r="AL60" i="46" s="1"/>
  <c r="AK59" i="46"/>
  <c r="AL59" i="46" s="1"/>
  <c r="AK58" i="46"/>
  <c r="AL58" i="46" s="1"/>
  <c r="AK57" i="46"/>
  <c r="AK62" i="46" s="1"/>
  <c r="H46" i="46"/>
  <c r="M42" i="46" s="1"/>
  <c r="AJ20" i="46" s="1"/>
  <c r="D41" i="46"/>
  <c r="AO28" i="46"/>
  <c r="AO27" i="46"/>
  <c r="AO25" i="46"/>
  <c r="AO24" i="46"/>
  <c r="AO23" i="46"/>
  <c r="AO21" i="46"/>
  <c r="AN19" i="46"/>
  <c r="AO19" i="46" s="1"/>
  <c r="J42" i="46"/>
  <c r="I42" i="46"/>
  <c r="H42" i="46"/>
  <c r="F42" i="46"/>
  <c r="L9" i="46"/>
  <c r="V8" i="46"/>
  <c r="O6" i="46" l="1"/>
  <c r="AO29" i="46"/>
  <c r="AL57" i="46"/>
  <c r="AL62" i="46" s="1"/>
  <c r="AK74" i="46"/>
  <c r="V9" i="46"/>
  <c r="M40" i="46" s="1"/>
  <c r="AE3" i="46"/>
  <c r="AE4" i="46" s="1"/>
  <c r="D43" i="7"/>
  <c r="AJ19" i="46"/>
  <c r="AJ18" i="46"/>
  <c r="AJ17" i="46"/>
  <c r="D42" i="46"/>
  <c r="D46" i="46" s="1"/>
  <c r="AK68" i="46"/>
  <c r="O9" i="46" l="1"/>
  <c r="L29" i="46" s="1"/>
  <c r="O5" i="46"/>
  <c r="L18" i="46"/>
  <c r="BS38" i="46"/>
  <c r="BS29" i="46"/>
  <c r="BS30" i="46"/>
  <c r="L30" i="46"/>
  <c r="L26" i="46"/>
  <c r="L37" i="46"/>
  <c r="BS23" i="46"/>
  <c r="BS20" i="46"/>
  <c r="BS27" i="46"/>
  <c r="L24" i="46"/>
  <c r="BS26" i="46"/>
  <c r="BS17" i="46"/>
  <c r="BS33" i="46"/>
  <c r="BS28" i="46"/>
  <c r="BS36" i="46"/>
  <c r="L25" i="46"/>
  <c r="BS18" i="46"/>
  <c r="BS37" i="46"/>
  <c r="BS32" i="46"/>
  <c r="BS21" i="46"/>
  <c r="L33" i="46"/>
  <c r="L38" i="46"/>
  <c r="BS25" i="46"/>
  <c r="BS16" i="46"/>
  <c r="L34" i="46"/>
  <c r="L27" i="46"/>
  <c r="BS34" i="46"/>
  <c r="BS24" i="46"/>
  <c r="L20" i="46"/>
  <c r="L28" i="46"/>
  <c r="L36" i="46"/>
  <c r="L35" i="46"/>
  <c r="BS22" i="46"/>
  <c r="BS35" i="46"/>
  <c r="L23" i="46"/>
  <c r="L32" i="46"/>
  <c r="L22" i="46" l="1"/>
  <c r="L21" i="46"/>
  <c r="L31" i="46" s="1"/>
  <c r="L16" i="46"/>
  <c r="L17" i="46"/>
  <c r="L19" i="46"/>
  <c r="L39" i="46"/>
  <c r="BS31" i="46"/>
  <c r="BS39" i="46"/>
  <c r="BS19" i="46"/>
  <c r="F12" i="39"/>
  <c r="F8" i="39"/>
  <c r="F6" i="39"/>
  <c r="F7" i="39"/>
  <c r="F9" i="39"/>
  <c r="F10" i="39"/>
  <c r="F11" i="39"/>
  <c r="F13" i="39"/>
  <c r="F14" i="39"/>
  <c r="F5" i="39"/>
  <c r="F11" i="38"/>
  <c r="F12" i="38"/>
  <c r="F13" i="38"/>
  <c r="L40" i="46" l="1"/>
  <c r="N40" i="46" s="1"/>
  <c r="F14" i="38"/>
  <c r="BS40" i="46"/>
  <c r="F15" i="39"/>
  <c r="K14" i="32" l="1"/>
  <c r="R41" i="57"/>
  <c r="H71" i="57" s="1"/>
  <c r="L42" i="46"/>
  <c r="N42" i="46" s="1"/>
  <c r="S42" i="46" s="1"/>
  <c r="BU40" i="46"/>
  <c r="BS42" i="46"/>
  <c r="BU42" i="46" s="1"/>
  <c r="AK19" i="46" l="1"/>
  <c r="AK17" i="46"/>
  <c r="AK18" i="46"/>
  <c r="G126" i="7" l="1"/>
  <c r="K34" i="41" l="1"/>
  <c r="E34" i="41"/>
  <c r="E32" i="41"/>
  <c r="E30" i="41"/>
  <c r="M263" i="7" l="1"/>
  <c r="M264" i="7"/>
  <c r="M265" i="7"/>
  <c r="M266" i="7"/>
  <c r="M267" i="7"/>
  <c r="M262" i="7"/>
  <c r="I141" i="7" l="1"/>
  <c r="J141" i="7"/>
  <c r="J10" i="3" l="1"/>
  <c r="L39" i="1" l="1"/>
  <c r="G147" i="7" l="1"/>
  <c r="S4" i="10"/>
  <c r="S5" i="10"/>
  <c r="S6" i="10"/>
  <c r="S7" i="10"/>
  <c r="S8" i="10"/>
  <c r="S9" i="10"/>
  <c r="S10" i="10"/>
  <c r="S11" i="10"/>
  <c r="S12" i="10"/>
  <c r="S13" i="10"/>
  <c r="S14" i="10"/>
  <c r="S15" i="10"/>
  <c r="S16" i="10"/>
  <c r="S17" i="10"/>
  <c r="S18" i="10"/>
  <c r="S19" i="10"/>
  <c r="S20" i="10"/>
  <c r="S3" i="10"/>
  <c r="T3" i="10" s="1"/>
  <c r="G149" i="7"/>
  <c r="E145" i="7"/>
  <c r="J145" i="7"/>
  <c r="I145" i="7"/>
  <c r="H145" i="7"/>
  <c r="G145" i="7"/>
  <c r="F145" i="7"/>
  <c r="F141" i="7"/>
  <c r="G141" i="7"/>
  <c r="H141" i="7"/>
  <c r="E141" i="7"/>
  <c r="F154" i="7" l="1"/>
  <c r="B156" i="7" s="1"/>
  <c r="G151" i="7"/>
  <c r="T18" i="10"/>
  <c r="T15" i="10"/>
  <c r="T11" i="10"/>
  <c r="T7" i="10"/>
  <c r="T17" i="10"/>
  <c r="T13" i="10"/>
  <c r="T9" i="10"/>
  <c r="T14" i="10"/>
  <c r="T10" i="10"/>
  <c r="T4" i="10"/>
  <c r="T6" i="10"/>
  <c r="T5" i="10"/>
  <c r="T19" i="10"/>
  <c r="T16" i="10"/>
  <c r="T8" i="10"/>
  <c r="T12" i="10"/>
  <c r="T20" i="10"/>
  <c r="M157" i="7" l="1"/>
</calcChain>
</file>

<file path=xl/sharedStrings.xml><?xml version="1.0" encoding="utf-8"?>
<sst xmlns="http://schemas.openxmlformats.org/spreadsheetml/2006/main" count="8427" uniqueCount="2775">
  <si>
    <t>年</t>
    <rPh sb="0" eb="1">
      <t>ネン</t>
    </rPh>
    <phoneticPr fontId="8"/>
  </si>
  <si>
    <r>
      <rPr>
        <sz val="11"/>
        <color indexed="8"/>
        <rFont val="ＭＳ Ｐ明朝"/>
        <family val="1"/>
        <charset val="128"/>
      </rPr>
      <t>月</t>
    </r>
    <rPh sb="0" eb="1">
      <t>ツキ</t>
    </rPh>
    <phoneticPr fontId="8"/>
  </si>
  <si>
    <r>
      <rPr>
        <sz val="11"/>
        <color indexed="8"/>
        <rFont val="ＭＳ Ｐ明朝"/>
        <family val="1"/>
        <charset val="128"/>
      </rPr>
      <t>日</t>
    </r>
    <rPh sb="0" eb="1">
      <t>ヒ</t>
    </rPh>
    <phoneticPr fontId="8"/>
  </si>
  <si>
    <t>←手入力</t>
    <rPh sb="1" eb="2">
      <t>テ</t>
    </rPh>
    <rPh sb="2" eb="4">
      <t>ニュウリョク</t>
    </rPh>
    <phoneticPr fontId="8"/>
  </si>
  <si>
    <t>公益財団法人　東京都環境公社</t>
    <rPh sb="0" eb="2">
      <t>コウエキ</t>
    </rPh>
    <phoneticPr fontId="8"/>
  </si>
  <si>
    <t>　理事長　殿</t>
    <phoneticPr fontId="8"/>
  </si>
  <si>
    <r>
      <rPr>
        <sz val="11"/>
        <color indexed="8"/>
        <rFont val="ＭＳ Ｐ明朝"/>
        <family val="1"/>
        <charset val="128"/>
      </rPr>
      <t>住　所</t>
    </r>
  </si>
  <si>
    <t>名　称</t>
    <rPh sb="0" eb="1">
      <t>メイ</t>
    </rPh>
    <rPh sb="2" eb="3">
      <t>ショウ</t>
    </rPh>
    <phoneticPr fontId="8"/>
  </si>
  <si>
    <t>代表者の職・氏名</t>
    <rPh sb="0" eb="3">
      <t>ダイヒョウシャ</t>
    </rPh>
    <rPh sb="4" eb="5">
      <t>ショク</t>
    </rPh>
    <rPh sb="6" eb="8">
      <t>シメイ</t>
    </rPh>
    <phoneticPr fontId="8"/>
  </si>
  <si>
    <t/>
  </si>
  <si>
    <t>記</t>
    <rPh sb="0" eb="1">
      <t>キ</t>
    </rPh>
    <phoneticPr fontId="8"/>
  </si>
  <si>
    <t>円</t>
    <rPh sb="0" eb="1">
      <t>エン</t>
    </rPh>
    <phoneticPr fontId="8"/>
  </si>
  <si>
    <r>
      <rPr>
        <sz val="11"/>
        <color indexed="8"/>
        <rFont val="ＭＳ Ｐ明朝"/>
        <family val="1"/>
        <charset val="128"/>
      </rPr>
      <t xml:space="preserve">会社名 </t>
    </r>
    <rPh sb="0" eb="2">
      <t>カイシャ</t>
    </rPh>
    <rPh sb="2" eb="3">
      <t>ナ</t>
    </rPh>
    <phoneticPr fontId="8"/>
  </si>
  <si>
    <r>
      <rPr>
        <sz val="11"/>
        <color indexed="8"/>
        <rFont val="ＭＳ Ｐ明朝"/>
        <family val="1"/>
        <charset val="128"/>
      </rPr>
      <t>部課名</t>
    </r>
    <rPh sb="0" eb="2">
      <t>ブカ</t>
    </rPh>
    <rPh sb="2" eb="3">
      <t>ナ</t>
    </rPh>
    <phoneticPr fontId="8"/>
  </si>
  <si>
    <r>
      <rPr>
        <sz val="11"/>
        <color indexed="8"/>
        <rFont val="ＭＳ Ｐ明朝"/>
        <family val="1"/>
        <charset val="128"/>
      </rPr>
      <t>担当者氏名</t>
    </r>
    <rPh sb="0" eb="3">
      <t>タントウシャ</t>
    </rPh>
    <rPh sb="3" eb="5">
      <t>シメイ</t>
    </rPh>
    <phoneticPr fontId="8"/>
  </si>
  <si>
    <t>誓　　約　　書</t>
    <rPh sb="0" eb="1">
      <t>チカイ</t>
    </rPh>
    <rPh sb="3" eb="4">
      <t>ヤク</t>
    </rPh>
    <rPh sb="6" eb="7">
      <t>ショ</t>
    </rPh>
    <phoneticPr fontId="8"/>
  </si>
  <si>
    <t>公益財団法人　東京都環境公社</t>
    <rPh sb="0" eb="2">
      <t>コウエキ</t>
    </rPh>
    <rPh sb="2" eb="4">
      <t>ザイダン</t>
    </rPh>
    <rPh sb="4" eb="6">
      <t>ホウジン</t>
    </rPh>
    <phoneticPr fontId="8"/>
  </si>
  <si>
    <t>　理事長　殿</t>
    <rPh sb="1" eb="4">
      <t>リジチョウ</t>
    </rPh>
    <rPh sb="5" eb="6">
      <t>トノ</t>
    </rPh>
    <phoneticPr fontId="8"/>
  </si>
  <si>
    <t>月</t>
    <rPh sb="0" eb="1">
      <t>ゲツ</t>
    </rPh>
    <phoneticPr fontId="8"/>
  </si>
  <si>
    <t>日</t>
    <rPh sb="0" eb="1">
      <t>ヒ</t>
    </rPh>
    <phoneticPr fontId="8"/>
  </si>
  <si>
    <t>住所</t>
    <rPh sb="0" eb="2">
      <t>ジュウショ</t>
    </rPh>
    <phoneticPr fontId="8"/>
  </si>
  <si>
    <t>名称</t>
    <rPh sb="0" eb="2">
      <t>メイショウ</t>
    </rPh>
    <phoneticPr fontId="8"/>
  </si>
  <si>
    <t>※　この誓約書における「暴力団関係者」とは、次に掲げる者をいう。</t>
    <rPh sb="4" eb="7">
      <t>セイヤクショ</t>
    </rPh>
    <rPh sb="12" eb="15">
      <t>ボウリョクダン</t>
    </rPh>
    <rPh sb="15" eb="18">
      <t>カンケイシャ</t>
    </rPh>
    <phoneticPr fontId="8"/>
  </si>
  <si>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8"/>
  </si>
  <si>
    <t>・暴力団又員を雇用している者</t>
    <rPh sb="1" eb="4">
      <t>ボウリョクダン</t>
    </rPh>
    <rPh sb="4" eb="5">
      <t>マタ</t>
    </rPh>
    <rPh sb="5" eb="6">
      <t>イン</t>
    </rPh>
    <rPh sb="7" eb="9">
      <t>コヨウ</t>
    </rPh>
    <rPh sb="13" eb="14">
      <t>モノ</t>
    </rPh>
    <phoneticPr fontId="8"/>
  </si>
  <si>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8"/>
  </si>
  <si>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8"/>
  </si>
  <si>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8"/>
  </si>
  <si>
    <t>（郵便番号）</t>
    <rPh sb="1" eb="3">
      <t>ユウビン</t>
    </rPh>
    <rPh sb="3" eb="5">
      <t>バンゴウ</t>
    </rPh>
    <phoneticPr fontId="8"/>
  </si>
  <si>
    <t>〒</t>
    <phoneticPr fontId="8"/>
  </si>
  <si>
    <t>（住所）</t>
    <rPh sb="1" eb="3">
      <t>ジュウショ</t>
    </rPh>
    <phoneticPr fontId="8"/>
  </si>
  <si>
    <t>施設名</t>
    <rPh sb="0" eb="2">
      <t>シセツ</t>
    </rPh>
    <rPh sb="2" eb="3">
      <t>メイ</t>
    </rPh>
    <phoneticPr fontId="8"/>
  </si>
  <si>
    <t>（氏名）</t>
    <rPh sb="1" eb="3">
      <t>シメイ</t>
    </rPh>
    <phoneticPr fontId="8"/>
  </si>
  <si>
    <t>第４号様式（第８条関係)</t>
    <phoneticPr fontId="8"/>
  </si>
  <si>
    <t>人</t>
    <rPh sb="0" eb="1">
      <t>ニン</t>
    </rPh>
    <phoneticPr fontId="8"/>
  </si>
  <si>
    <t>再生可能エネルギー利用設備の種別</t>
    <rPh sb="0" eb="2">
      <t>サイセイ</t>
    </rPh>
    <rPh sb="2" eb="4">
      <t>カノウ</t>
    </rPh>
    <rPh sb="9" eb="11">
      <t>リヨウ</t>
    </rPh>
    <rPh sb="11" eb="13">
      <t>セツビ</t>
    </rPh>
    <rPh sb="14" eb="16">
      <t>シュベツ</t>
    </rPh>
    <phoneticPr fontId="7"/>
  </si>
  <si>
    <t>１．事業の概要</t>
    <rPh sb="2" eb="4">
      <t>ジギョウ</t>
    </rPh>
    <rPh sb="5" eb="7">
      <t>ガイヨウ</t>
    </rPh>
    <phoneticPr fontId="7"/>
  </si>
  <si>
    <t>施設の名称</t>
    <rPh sb="0" eb="2">
      <t>シセツ</t>
    </rPh>
    <rPh sb="3" eb="5">
      <t>メイショウ</t>
    </rPh>
    <phoneticPr fontId="7"/>
  </si>
  <si>
    <t>〒</t>
    <phoneticPr fontId="7"/>
  </si>
  <si>
    <t>（１）事業の名称・設備の種別</t>
    <rPh sb="3" eb="5">
      <t>ジギョウ</t>
    </rPh>
    <rPh sb="6" eb="8">
      <t>メイショウ</t>
    </rPh>
    <rPh sb="9" eb="11">
      <t>セツビ</t>
    </rPh>
    <rPh sb="12" eb="14">
      <t>シュベツ</t>
    </rPh>
    <phoneticPr fontId="7"/>
  </si>
  <si>
    <t>代表者</t>
    <rPh sb="0" eb="3">
      <t>ダイヒョウシャ</t>
    </rPh>
    <phoneticPr fontId="16"/>
  </si>
  <si>
    <t>役職名</t>
    <rPh sb="0" eb="2">
      <t>ヤクショク</t>
    </rPh>
    <rPh sb="2" eb="3">
      <t>メイ</t>
    </rPh>
    <phoneticPr fontId="16"/>
  </si>
  <si>
    <t>氏名</t>
    <rPh sb="0" eb="2">
      <t>シメイ</t>
    </rPh>
    <phoneticPr fontId="16"/>
  </si>
  <si>
    <t>登記された本社住所</t>
    <rPh sb="0" eb="2">
      <t>トウキ</t>
    </rPh>
    <rPh sb="5" eb="7">
      <t>ホンシャ</t>
    </rPh>
    <rPh sb="7" eb="9">
      <t>ジュウショ</t>
    </rPh>
    <phoneticPr fontId="16"/>
  </si>
  <si>
    <t>〒</t>
    <phoneticPr fontId="16"/>
  </si>
  <si>
    <t>住所</t>
    <rPh sb="0" eb="2">
      <t>ジュウショ</t>
    </rPh>
    <phoneticPr fontId="16"/>
  </si>
  <si>
    <t>電話番号</t>
    <rPh sb="0" eb="2">
      <t>デンワ</t>
    </rPh>
    <rPh sb="2" eb="4">
      <t>バンゴウ</t>
    </rPh>
    <phoneticPr fontId="16"/>
  </si>
  <si>
    <t>E-mail</t>
    <phoneticPr fontId="16"/>
  </si>
  <si>
    <t>部課名</t>
    <rPh sb="0" eb="1">
      <t>ブ</t>
    </rPh>
    <rPh sb="1" eb="2">
      <t>カ</t>
    </rPh>
    <rPh sb="2" eb="3">
      <t>メイ</t>
    </rPh>
    <phoneticPr fontId="16"/>
  </si>
  <si>
    <t>携帯電話</t>
    <rPh sb="0" eb="2">
      <t>ケイタイ</t>
    </rPh>
    <rPh sb="2" eb="4">
      <t>デンワ</t>
    </rPh>
    <phoneticPr fontId="16"/>
  </si>
  <si>
    <t>導入施設所有者</t>
    <rPh sb="0" eb="2">
      <t>ドウニュウ</t>
    </rPh>
    <rPh sb="2" eb="4">
      <t>シセツ</t>
    </rPh>
    <rPh sb="4" eb="7">
      <t>ショユウシャ</t>
    </rPh>
    <phoneticPr fontId="7"/>
  </si>
  <si>
    <t>施設の名称</t>
    <rPh sb="0" eb="2">
      <t>シセツ</t>
    </rPh>
    <rPh sb="3" eb="5">
      <t>メイショウ</t>
    </rPh>
    <phoneticPr fontId="16"/>
  </si>
  <si>
    <t>設置場所</t>
    <rPh sb="0" eb="2">
      <t>セッチ</t>
    </rPh>
    <rPh sb="2" eb="4">
      <t>バショ</t>
    </rPh>
    <phoneticPr fontId="16"/>
  </si>
  <si>
    <t>（２）設備の導入場所</t>
    <rPh sb="3" eb="5">
      <t>セツビ</t>
    </rPh>
    <rPh sb="6" eb="8">
      <t>ドウニュウ</t>
    </rPh>
    <rPh sb="8" eb="10">
      <t>バショ</t>
    </rPh>
    <phoneticPr fontId="7"/>
  </si>
  <si>
    <t>所有代表者</t>
    <rPh sb="0" eb="2">
      <t>ショユウ</t>
    </rPh>
    <rPh sb="2" eb="5">
      <t>ダイヒョウシャ</t>
    </rPh>
    <phoneticPr fontId="7"/>
  </si>
  <si>
    <t>kW</t>
    <phoneticPr fontId="7"/>
  </si>
  <si>
    <t>台数</t>
    <rPh sb="0" eb="2">
      <t>ダイスウ</t>
    </rPh>
    <phoneticPr fontId="8"/>
  </si>
  <si>
    <t>定格容量合計</t>
    <rPh sb="0" eb="2">
      <t>テイカク</t>
    </rPh>
    <rPh sb="2" eb="4">
      <t>ヨウリョウ</t>
    </rPh>
    <rPh sb="4" eb="6">
      <t>ゴウケイ</t>
    </rPh>
    <phoneticPr fontId="7"/>
  </si>
  <si>
    <t>フリガナ</t>
    <phoneticPr fontId="16"/>
  </si>
  <si>
    <t>名称</t>
    <rPh sb="0" eb="2">
      <t>メイショウ</t>
    </rPh>
    <phoneticPr fontId="16"/>
  </si>
  <si>
    <t>会社名</t>
    <rPh sb="0" eb="3">
      <t>カイシャメイ</t>
    </rPh>
    <phoneticPr fontId="16"/>
  </si>
  <si>
    <t>再生可能エネルギー
利用設備の種別</t>
    <rPh sb="0" eb="2">
      <t>サイセイ</t>
    </rPh>
    <rPh sb="2" eb="4">
      <t>カノウ</t>
    </rPh>
    <rPh sb="10" eb="12">
      <t>リヨウ</t>
    </rPh>
    <rPh sb="12" eb="14">
      <t>セツビ</t>
    </rPh>
    <rPh sb="15" eb="17">
      <t>シュベツ</t>
    </rPh>
    <phoneticPr fontId="7"/>
  </si>
  <si>
    <t>大分類</t>
    <rPh sb="0" eb="3">
      <t>ダイブンルイ</t>
    </rPh>
    <phoneticPr fontId="7"/>
  </si>
  <si>
    <t>中分類</t>
    <rPh sb="0" eb="3">
      <t>チュウブンルイ</t>
    </rPh>
    <phoneticPr fontId="7"/>
  </si>
  <si>
    <t>資本金（出資金）</t>
    <rPh sb="0" eb="3">
      <t>シホンキン</t>
    </rPh>
    <rPh sb="4" eb="7">
      <t>シュッシキン</t>
    </rPh>
    <phoneticPr fontId="6"/>
  </si>
  <si>
    <t>従業員数（役員を除く）</t>
    <rPh sb="0" eb="3">
      <t>ジュウギョウイン</t>
    </rPh>
    <rPh sb="3" eb="4">
      <t>スウ</t>
    </rPh>
    <rPh sb="5" eb="7">
      <t>ヤクイン</t>
    </rPh>
    <rPh sb="8" eb="9">
      <t>ノゾ</t>
    </rPh>
    <phoneticPr fontId="6"/>
  </si>
  <si>
    <t>登記された
本社住所</t>
    <rPh sb="0" eb="2">
      <t>トウキ</t>
    </rPh>
    <rPh sb="6" eb="8">
      <t>ホンシャ</t>
    </rPh>
    <rPh sb="8" eb="10">
      <t>ジュウショ</t>
    </rPh>
    <phoneticPr fontId="16"/>
  </si>
  <si>
    <t>２．設備の概要</t>
    <rPh sb="2" eb="4">
      <t>セツビ</t>
    </rPh>
    <rPh sb="5" eb="7">
      <t>ガイヨウ</t>
    </rPh>
    <phoneticPr fontId="7"/>
  </si>
  <si>
    <t>　※複数の型式を導入する場合は、それぞれの型式ごとにまとめること。</t>
    <rPh sb="2" eb="4">
      <t>フクスウ</t>
    </rPh>
    <rPh sb="5" eb="7">
      <t>カタシキ</t>
    </rPh>
    <rPh sb="8" eb="10">
      <t>ドウニュウ</t>
    </rPh>
    <rPh sb="12" eb="14">
      <t>バアイ</t>
    </rPh>
    <rPh sb="21" eb="23">
      <t>カタシキ</t>
    </rPh>
    <phoneticPr fontId="16"/>
  </si>
  <si>
    <t>台</t>
    <rPh sb="0" eb="1">
      <t>ダイ</t>
    </rPh>
    <phoneticPr fontId="16"/>
  </si>
  <si>
    <t>kWh</t>
    <phoneticPr fontId="7"/>
  </si>
  <si>
    <t>定格出力合計（連系）</t>
    <rPh sb="0" eb="2">
      <t>テイカク</t>
    </rPh>
    <rPh sb="2" eb="4">
      <t>シュツリョク</t>
    </rPh>
    <rPh sb="4" eb="6">
      <t>ゴウケイ</t>
    </rPh>
    <rPh sb="7" eb="9">
      <t>レンケイ</t>
    </rPh>
    <phoneticPr fontId="7"/>
  </si>
  <si>
    <t>型式名</t>
    <rPh sb="0" eb="2">
      <t>カタシキ</t>
    </rPh>
    <rPh sb="2" eb="3">
      <t>メイ</t>
    </rPh>
    <phoneticPr fontId="7"/>
  </si>
  <si>
    <t>製造者名（メーカー名）</t>
    <rPh sb="0" eb="3">
      <t>セイゾウシャ</t>
    </rPh>
    <rPh sb="3" eb="4">
      <t>メイ</t>
    </rPh>
    <rPh sb="9" eb="10">
      <t>メイ</t>
    </rPh>
    <phoneticPr fontId="8"/>
  </si>
  <si>
    <t>［添付資料］</t>
    <rPh sb="1" eb="3">
      <t>テンプ</t>
    </rPh>
    <rPh sb="3" eb="5">
      <t>シリョウ</t>
    </rPh>
    <phoneticPr fontId="7"/>
  </si>
  <si>
    <t>４月</t>
    <rPh sb="1" eb="2">
      <t>ガツ</t>
    </rPh>
    <phoneticPr fontId="7"/>
  </si>
  <si>
    <t>５月</t>
  </si>
  <si>
    <t>６月</t>
  </si>
  <si>
    <t>７月</t>
  </si>
  <si>
    <t>８月</t>
  </si>
  <si>
    <t>９月</t>
  </si>
  <si>
    <t>１０月</t>
  </si>
  <si>
    <t>１１月</t>
    <rPh sb="2" eb="3">
      <t>ガツ</t>
    </rPh>
    <phoneticPr fontId="7"/>
  </si>
  <si>
    <t>１２月</t>
  </si>
  <si>
    <t>１月</t>
  </si>
  <si>
    <t>２月</t>
  </si>
  <si>
    <t>３月</t>
  </si>
  <si>
    <t>電力消費量（Ａ）</t>
    <rPh sb="0" eb="2">
      <t>デンリョク</t>
    </rPh>
    <rPh sb="2" eb="5">
      <t>ショウヒリョウ</t>
    </rPh>
    <phoneticPr fontId="7"/>
  </si>
  <si>
    <t>発電電力量（Ｂ）</t>
    <rPh sb="0" eb="2">
      <t>ハツデン</t>
    </rPh>
    <rPh sb="2" eb="4">
      <t>デンリョク</t>
    </rPh>
    <rPh sb="4" eb="5">
      <t>リョウ</t>
    </rPh>
    <rPh sb="5" eb="6">
      <t>デンリョウ</t>
    </rPh>
    <phoneticPr fontId="7"/>
  </si>
  <si>
    <t>差（Ａ－Ｂ）</t>
    <rPh sb="0" eb="1">
      <t>サ</t>
    </rPh>
    <phoneticPr fontId="7"/>
  </si>
  <si>
    <t>（kWh）</t>
    <phoneticPr fontId="7"/>
  </si>
  <si>
    <t>・需要先の年間想定電力消費量(A)</t>
    <rPh sb="1" eb="3">
      <t>ジュヨウ</t>
    </rPh>
    <rPh sb="3" eb="4">
      <t>サキ</t>
    </rPh>
    <rPh sb="5" eb="7">
      <t>ネンカン</t>
    </rPh>
    <rPh sb="7" eb="9">
      <t>ソウテイ</t>
    </rPh>
    <rPh sb="9" eb="11">
      <t>デンリョク</t>
    </rPh>
    <rPh sb="11" eb="14">
      <t>ショウヒリョウ</t>
    </rPh>
    <phoneticPr fontId="7"/>
  </si>
  <si>
    <t>・年間想定発電電力量(B)</t>
    <rPh sb="1" eb="3">
      <t>ネンカン</t>
    </rPh>
    <rPh sb="3" eb="5">
      <t>ソウテイ</t>
    </rPh>
    <rPh sb="5" eb="7">
      <t>ハツデン</t>
    </rPh>
    <rPh sb="7" eb="9">
      <t>デンリョク</t>
    </rPh>
    <rPh sb="9" eb="10">
      <t>リョウ</t>
    </rPh>
    <phoneticPr fontId="7"/>
  </si>
  <si>
    <t>・差 （A－B)</t>
    <rPh sb="1" eb="2">
      <t>サ</t>
    </rPh>
    <phoneticPr fontId="7"/>
  </si>
  <si>
    <t>kWh/年</t>
    <rPh sb="4" eb="5">
      <t>ネン</t>
    </rPh>
    <phoneticPr fontId="7"/>
  </si>
  <si>
    <t>①目的</t>
    <rPh sb="1" eb="3">
      <t>モクテキ</t>
    </rPh>
    <phoneticPr fontId="7"/>
  </si>
  <si>
    <t>（１）事業経費配分</t>
    <rPh sb="3" eb="5">
      <t>ジギョウ</t>
    </rPh>
    <rPh sb="5" eb="7">
      <t>ケイヒ</t>
    </rPh>
    <rPh sb="7" eb="9">
      <t>ハイブン</t>
    </rPh>
    <phoneticPr fontId="7"/>
  </si>
  <si>
    <t>交付決定時期</t>
    <rPh sb="0" eb="2">
      <t>コウフ</t>
    </rPh>
    <rPh sb="2" eb="4">
      <t>ケッテイ</t>
    </rPh>
    <rPh sb="4" eb="6">
      <t>ジキ</t>
    </rPh>
    <phoneticPr fontId="7"/>
  </si>
  <si>
    <t>交付申請額</t>
    <rPh sb="0" eb="2">
      <t>コウフ</t>
    </rPh>
    <rPh sb="2" eb="5">
      <t>シンセイガク</t>
    </rPh>
    <phoneticPr fontId="7"/>
  </si>
  <si>
    <t>・対象施設等で必要とされる電力の計算根拠</t>
    <rPh sb="1" eb="3">
      <t>タイショウ</t>
    </rPh>
    <rPh sb="3" eb="5">
      <t>シセツ</t>
    </rPh>
    <rPh sb="5" eb="6">
      <t>トウ</t>
    </rPh>
    <rPh sb="7" eb="9">
      <t>ヒツヨウ</t>
    </rPh>
    <rPh sb="13" eb="15">
      <t>デンリョク</t>
    </rPh>
    <rPh sb="16" eb="18">
      <t>ケイサン</t>
    </rPh>
    <rPh sb="18" eb="20">
      <t>コンキョ</t>
    </rPh>
    <phoneticPr fontId="7"/>
  </si>
  <si>
    <t>地元調整</t>
    <rPh sb="0" eb="2">
      <t>ジモト</t>
    </rPh>
    <rPh sb="2" eb="4">
      <t>チョウセイ</t>
    </rPh>
    <phoneticPr fontId="7"/>
  </si>
  <si>
    <t>用地確保</t>
    <rPh sb="0" eb="2">
      <t>ヨウチ</t>
    </rPh>
    <rPh sb="2" eb="4">
      <t>カクホ</t>
    </rPh>
    <phoneticPr fontId="7"/>
  </si>
  <si>
    <t>その他</t>
    <rPh sb="2" eb="3">
      <t>タ</t>
    </rPh>
    <phoneticPr fontId="7"/>
  </si>
  <si>
    <t>環境に関する
調査等</t>
    <rPh sb="0" eb="2">
      <t>カンキョウ</t>
    </rPh>
    <rPh sb="3" eb="4">
      <t>カン</t>
    </rPh>
    <rPh sb="7" eb="9">
      <t>チョウサ</t>
    </rPh>
    <rPh sb="9" eb="10">
      <t>トウ</t>
    </rPh>
    <phoneticPr fontId="7"/>
  </si>
  <si>
    <t>法規制に係る
許認可</t>
    <rPh sb="0" eb="1">
      <t>ホウ</t>
    </rPh>
    <rPh sb="1" eb="3">
      <t>キセイ</t>
    </rPh>
    <rPh sb="4" eb="5">
      <t>カカ</t>
    </rPh>
    <rPh sb="7" eb="10">
      <t>キョニンカ</t>
    </rPh>
    <phoneticPr fontId="7"/>
  </si>
  <si>
    <t>事　項</t>
    <rPh sb="0" eb="1">
      <t>コト</t>
    </rPh>
    <rPh sb="2" eb="3">
      <t>コウ</t>
    </rPh>
    <phoneticPr fontId="7"/>
  </si>
  <si>
    <t>事項の有無</t>
    <rPh sb="0" eb="2">
      <t>ジコウ</t>
    </rPh>
    <rPh sb="3" eb="5">
      <t>ウム</t>
    </rPh>
    <phoneticPr fontId="7"/>
  </si>
  <si>
    <t>詳細</t>
    <rPh sb="0" eb="2">
      <t>ショウサイ</t>
    </rPh>
    <phoneticPr fontId="7"/>
  </si>
  <si>
    <t>※　実施上問題となる事項があれば、その内容と解決の見通しを記載すること。</t>
    <rPh sb="2" eb="4">
      <t>ジッシ</t>
    </rPh>
    <phoneticPr fontId="7"/>
  </si>
  <si>
    <t>（添付資料11）</t>
    <rPh sb="1" eb="3">
      <t>テンプ</t>
    </rPh>
    <rPh sb="3" eb="5">
      <t>シリョウ</t>
    </rPh>
    <phoneticPr fontId="7"/>
  </si>
  <si>
    <t>（添付資料12）</t>
    <rPh sb="1" eb="3">
      <t>テンプ</t>
    </rPh>
    <rPh sb="3" eb="5">
      <t>シリョウ</t>
    </rPh>
    <phoneticPr fontId="7"/>
  </si>
  <si>
    <t>①　「需要先の年間想定電力消費量」に対する「年間想定発電電力量」の比率</t>
    <rPh sb="3" eb="5">
      <t>ジュヨウ</t>
    </rPh>
    <rPh sb="5" eb="6">
      <t>サキ</t>
    </rPh>
    <rPh sb="7" eb="9">
      <t>ネンカン</t>
    </rPh>
    <rPh sb="9" eb="11">
      <t>ソウテイ</t>
    </rPh>
    <rPh sb="11" eb="13">
      <t>デンリョク</t>
    </rPh>
    <rPh sb="13" eb="16">
      <t>ショウヒリョウ</t>
    </rPh>
    <rPh sb="16" eb="17">
      <t>リキリョウ</t>
    </rPh>
    <rPh sb="26" eb="28">
      <t>ハツデン</t>
    </rPh>
    <rPh sb="33" eb="35">
      <t>ヒリツ</t>
    </rPh>
    <phoneticPr fontId="7"/>
  </si>
  <si>
    <t>再生可能エネルギー利用設備の種別</t>
    <phoneticPr fontId="7"/>
  </si>
  <si>
    <t>設備容量</t>
    <rPh sb="0" eb="2">
      <t>セツビ</t>
    </rPh>
    <rPh sb="2" eb="4">
      <t>ヨウリョウ</t>
    </rPh>
    <phoneticPr fontId="7"/>
  </si>
  <si>
    <t>（１）許認可・権利関係等事業実施の前提となる事項及び実施上問題となる事項</t>
    <rPh sb="24" eb="25">
      <t>オヨ</t>
    </rPh>
    <phoneticPr fontId="7"/>
  </si>
  <si>
    <t>(２)設備の保守計画</t>
    <rPh sb="3" eb="5">
      <t>セツビ</t>
    </rPh>
    <rPh sb="6" eb="8">
      <t>ホシュ</t>
    </rPh>
    <rPh sb="8" eb="10">
      <t>ケイカク</t>
    </rPh>
    <phoneticPr fontId="7"/>
  </si>
  <si>
    <t>（３）再生可能エネルギー設備の導入に関する計画</t>
    <rPh sb="3" eb="5">
      <t>サイセイ</t>
    </rPh>
    <rPh sb="5" eb="7">
      <t>カノウ</t>
    </rPh>
    <rPh sb="12" eb="14">
      <t>セツビ</t>
    </rPh>
    <rPh sb="15" eb="17">
      <t>ドウニュウ</t>
    </rPh>
    <rPh sb="18" eb="19">
      <t>カン</t>
    </rPh>
    <rPh sb="21" eb="23">
      <t>ケイカク</t>
    </rPh>
    <phoneticPr fontId="7"/>
  </si>
  <si>
    <t>　記載すること。</t>
    <rPh sb="1" eb="3">
      <t>キサイ</t>
    </rPh>
    <phoneticPr fontId="7"/>
  </si>
  <si>
    <t>※　事業実施に当たって許認可（届出）、権利使用（又は取得）の必要なものについて、その取得状況等を</t>
    <rPh sb="2" eb="4">
      <t>ジギョウ</t>
    </rPh>
    <rPh sb="46" eb="47">
      <t>トウ</t>
    </rPh>
    <phoneticPr fontId="7"/>
  </si>
  <si>
    <r>
      <rPr>
        <sz val="12"/>
        <color indexed="8"/>
        <rFont val="ＭＳ Ｐ明朝"/>
        <family val="1"/>
        <charset val="128"/>
      </rPr>
      <t>シートの列んでいる順番に入力していく</t>
    </r>
    <rPh sb="4" eb="5">
      <t>ナラ</t>
    </rPh>
    <rPh sb="9" eb="11">
      <t>ジュンバン</t>
    </rPh>
    <rPh sb="12" eb="14">
      <t>ニュウリョク</t>
    </rPh>
    <phoneticPr fontId="8"/>
  </si>
  <si>
    <r>
      <t>（１）</t>
    </r>
    <r>
      <rPr>
        <b/>
        <sz val="11"/>
        <color indexed="8"/>
        <rFont val="ＭＳ Ｐ明朝"/>
        <family val="1"/>
        <charset val="128"/>
      </rPr>
      <t>「基本情報」入力シートへの入力</t>
    </r>
    <rPh sb="9" eb="11">
      <t>ニュウリョク</t>
    </rPh>
    <rPh sb="16" eb="18">
      <t>ニュウリョク</t>
    </rPh>
    <phoneticPr fontId="8"/>
  </si>
  <si>
    <t>（２）個別様式への入力</t>
    <rPh sb="3" eb="5">
      <t>コベツ</t>
    </rPh>
    <rPh sb="5" eb="7">
      <t>ヨウシキ</t>
    </rPh>
    <rPh sb="9" eb="11">
      <t>ニュウリョク</t>
    </rPh>
    <phoneticPr fontId="8"/>
  </si>
  <si>
    <r>
      <rPr>
        <sz val="11"/>
        <color indexed="8"/>
        <rFont val="ＭＳ Ｐ明朝"/>
        <family val="1"/>
        <charset val="128"/>
      </rPr>
      <t>上述の「基本情報」入力シートへ入力した情報で、個別の様式にリンク可能な情報はリンク自動表示されます。</t>
    </r>
    <rPh sb="0" eb="2">
      <t>ジョウジュツ</t>
    </rPh>
    <rPh sb="15" eb="17">
      <t>ニュウリョク</t>
    </rPh>
    <rPh sb="19" eb="21">
      <t>ジョウホウ</t>
    </rPh>
    <rPh sb="23" eb="25">
      <t>コベツ</t>
    </rPh>
    <rPh sb="26" eb="28">
      <t>ヨウシキ</t>
    </rPh>
    <rPh sb="32" eb="34">
      <t>カノウ</t>
    </rPh>
    <rPh sb="35" eb="37">
      <t>ジョウホウ</t>
    </rPh>
    <rPh sb="41" eb="43">
      <t>ジドウ</t>
    </rPh>
    <rPh sb="43" eb="45">
      <t>ヒョウジ</t>
    </rPh>
    <phoneticPr fontId="8"/>
  </si>
  <si>
    <r>
      <rPr>
        <sz val="11"/>
        <color indexed="8"/>
        <rFont val="ＭＳ Ｐ明朝"/>
        <family val="1"/>
        <charset val="128"/>
      </rPr>
      <t>入力するセルの色使いは「基本情報」入力シートと同じです。</t>
    </r>
    <rPh sb="0" eb="2">
      <t>ニュウリョク</t>
    </rPh>
    <rPh sb="7" eb="8">
      <t>イロ</t>
    </rPh>
    <rPh sb="8" eb="9">
      <t>ツカ</t>
    </rPh>
    <rPh sb="12" eb="14">
      <t>キホン</t>
    </rPh>
    <rPh sb="14" eb="16">
      <t>ジョウホウ</t>
    </rPh>
    <rPh sb="17" eb="19">
      <t>ニュウリョク</t>
    </rPh>
    <rPh sb="23" eb="24">
      <t>オナ</t>
    </rPh>
    <phoneticPr fontId="8"/>
  </si>
  <si>
    <t>１．申請する各様式の印刷について</t>
    <rPh sb="2" eb="4">
      <t>シンセイ</t>
    </rPh>
    <rPh sb="6" eb="7">
      <t>カク</t>
    </rPh>
    <rPh sb="7" eb="9">
      <t>ヨウシキ</t>
    </rPh>
    <rPh sb="10" eb="12">
      <t>インサツ</t>
    </rPh>
    <phoneticPr fontId="8"/>
  </si>
  <si>
    <t>「印刷プレビュー」→「ページ設定」→「シート」タブ→印刷の「白黒印刷」にチェック→「OK」→印刷</t>
    <rPh sb="1" eb="3">
      <t>インサツ</t>
    </rPh>
    <rPh sb="14" eb="16">
      <t>セッテイ</t>
    </rPh>
    <rPh sb="26" eb="28">
      <t>インサツ</t>
    </rPh>
    <rPh sb="30" eb="32">
      <t>シロクロ</t>
    </rPh>
    <rPh sb="32" eb="34">
      <t>インサツ</t>
    </rPh>
    <rPh sb="46" eb="48">
      <t>インサツ</t>
    </rPh>
    <phoneticPr fontId="8"/>
  </si>
  <si>
    <t>←プルダウンリストから選択してください</t>
    <rPh sb="11" eb="13">
      <t>センタク</t>
    </rPh>
    <phoneticPr fontId="16"/>
  </si>
  <si>
    <t>セルの色が黄色い部分に入力してください。　</t>
    <rPh sb="3" eb="4">
      <t>イロ</t>
    </rPh>
    <rPh sb="5" eb="7">
      <t>キイロ</t>
    </rPh>
    <rPh sb="11" eb="13">
      <t>ニュウリョク</t>
    </rPh>
    <phoneticPr fontId="8"/>
  </si>
  <si>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8"/>
  </si>
  <si>
    <t>セルの色がピンク色の部分は、プルダウンリストから選択してください。</t>
    <rPh sb="3" eb="4">
      <t>イロ</t>
    </rPh>
    <rPh sb="8" eb="9">
      <t>イロ</t>
    </rPh>
    <rPh sb="10" eb="12">
      <t>ブブン</t>
    </rPh>
    <rPh sb="24" eb="26">
      <t>センタク</t>
    </rPh>
    <phoneticPr fontId="7"/>
  </si>
  <si>
    <r>
      <t>セルが</t>
    </r>
    <r>
      <rPr>
        <sz val="12"/>
        <color indexed="8"/>
        <rFont val="ＭＳ Ｐ明朝"/>
        <family val="1"/>
        <charset val="128"/>
      </rPr>
      <t>着色されていない部分は、全て保護が掛かっていますので、入力はできません。</t>
    </r>
    <phoneticPr fontId="7"/>
  </si>
  <si>
    <r>
      <t>各様式を印刷するにあたっては、</t>
    </r>
    <r>
      <rPr>
        <u/>
        <sz val="12"/>
        <color indexed="10"/>
        <rFont val="ＭＳ Ｐ明朝"/>
        <family val="1"/>
        <charset val="128"/>
      </rPr>
      <t>セルの色を印刷しないようお願い致します。</t>
    </r>
    <rPh sb="0" eb="1">
      <t>カク</t>
    </rPh>
    <rPh sb="1" eb="3">
      <t>ヨウシキ</t>
    </rPh>
    <rPh sb="4" eb="6">
      <t>インサツ</t>
    </rPh>
    <rPh sb="18" eb="19">
      <t>イロ</t>
    </rPh>
    <rPh sb="20" eb="22">
      <t>インサツ</t>
    </rPh>
    <phoneticPr fontId="8"/>
  </si>
  <si>
    <t>２．設定方法</t>
    <rPh sb="2" eb="4">
      <t>セッテイ</t>
    </rPh>
    <rPh sb="4" eb="6">
      <t>ホウホウ</t>
    </rPh>
    <phoneticPr fontId="8"/>
  </si>
  <si>
    <t>　「基本情報」入力シートに、入力可能な情報を入力してください。</t>
    <phoneticPr fontId="8"/>
  </si>
  <si>
    <t>　（重複する入力等の省力化ができます。）</t>
    <rPh sb="2" eb="4">
      <t>チョウフク</t>
    </rPh>
    <rPh sb="6" eb="8">
      <t>ニュウリョク</t>
    </rPh>
    <rPh sb="8" eb="9">
      <t>ナド</t>
    </rPh>
    <rPh sb="10" eb="12">
      <t>ショウリョク</t>
    </rPh>
    <rPh sb="12" eb="13">
      <t>カ</t>
    </rPh>
    <phoneticPr fontId="8"/>
  </si>
  <si>
    <t>①「ファイル」メニューの「ページ設定」を実行し、「ページ設定」ダイアログボックスを表示する。</t>
    <phoneticPr fontId="8"/>
  </si>
  <si>
    <t>②「シート」タブをクリックして「白黒印刷」チェックボックスをオンにする。</t>
    <phoneticPr fontId="8"/>
  </si>
  <si>
    <t>　もし、設定が解除されておりましたら、下記の手順を基に設定してください。</t>
    <rPh sb="19" eb="21">
      <t>カキ</t>
    </rPh>
    <rPh sb="22" eb="24">
      <t>テジュン</t>
    </rPh>
    <rPh sb="25" eb="26">
      <t>モト</t>
    </rPh>
    <rPh sb="27" eb="29">
      <t>セッテイ</t>
    </rPh>
    <phoneticPr fontId="8"/>
  </si>
  <si>
    <t>※本ファイルは、セルの色を印刷しないよう設定しています。</t>
    <rPh sb="1" eb="2">
      <t>ホン</t>
    </rPh>
    <rPh sb="11" eb="12">
      <t>イロ</t>
    </rPh>
    <rPh sb="13" eb="15">
      <t>インサツ</t>
    </rPh>
    <rPh sb="20" eb="22">
      <t>セッテイ</t>
    </rPh>
    <phoneticPr fontId="8"/>
  </si>
  <si>
    <t>【印刷設定の手順】</t>
    <rPh sb="1" eb="3">
      <t>インサツ</t>
    </rPh>
    <rPh sb="3" eb="5">
      <t>セッテイ</t>
    </rPh>
    <rPh sb="6" eb="8">
      <t>テジュン</t>
    </rPh>
    <phoneticPr fontId="7"/>
  </si>
  <si>
    <t>日本標準産業分類による業種</t>
    <rPh sb="0" eb="2">
      <t>ニホン</t>
    </rPh>
    <rPh sb="2" eb="4">
      <t>ヒョウジュン</t>
    </rPh>
    <rPh sb="4" eb="6">
      <t>サンギョウ</t>
    </rPh>
    <rPh sb="6" eb="8">
      <t>ブンルイ</t>
    </rPh>
    <rPh sb="11" eb="13">
      <t>ギョウシュ</t>
    </rPh>
    <phoneticPr fontId="6"/>
  </si>
  <si>
    <t xml:space="preserve">中分類 </t>
    <phoneticPr fontId="24"/>
  </si>
  <si>
    <t xml:space="preserve">大分類 </t>
  </si>
  <si>
    <t xml:space="preserve">Ａ 農業、林業 </t>
  </si>
  <si>
    <t xml:space="preserve">Ｂ 漁業 </t>
  </si>
  <si>
    <t xml:space="preserve">Ｃ 鉱業、採石業、砂利採取業 </t>
    <phoneticPr fontId="24"/>
  </si>
  <si>
    <t xml:space="preserve">Ｄ 建設業 </t>
  </si>
  <si>
    <t xml:space="preserve">Ｅ 製造業 </t>
  </si>
  <si>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</si>
  <si>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</si>
  <si>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</si>
  <si>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</si>
  <si>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</si>
  <si>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</si>
  <si>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</si>
  <si>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</si>
  <si>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</si>
  <si>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</si>
  <si>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</si>
  <si>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</si>
  <si>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Ｒ サービス業（他に分類されな いもの） </t>
    <phoneticPr fontId="24"/>
  </si>
  <si>
    <t xml:space="preserve">Ｓ 公務（他に分類されるものを 除く） </t>
    <phoneticPr fontId="24"/>
  </si>
  <si>
    <t xml:space="preserve">Ｔ 分類不能の産業 </t>
  </si>
  <si>
    <t xml:space="preserve">1 農業 </t>
    <phoneticPr fontId="24"/>
  </si>
  <si>
    <t xml:space="preserve">2 林業 </t>
    <phoneticPr fontId="24"/>
  </si>
  <si>
    <t xml:space="preserve">3 漁業 </t>
    <phoneticPr fontId="24"/>
  </si>
  <si>
    <t xml:space="preserve">4 水産養殖業 </t>
    <phoneticPr fontId="24"/>
  </si>
  <si>
    <t xml:space="preserve">5 鉱業、採石業、砂利採取業 </t>
    <phoneticPr fontId="24"/>
  </si>
  <si>
    <t xml:space="preserve">6 総合工事業 </t>
    <phoneticPr fontId="24"/>
  </si>
  <si>
    <t xml:space="preserve">7 職別工事業（設備工事業を除く） </t>
    <phoneticPr fontId="24"/>
  </si>
  <si>
    <t xml:space="preserve">8 設備工事業 </t>
    <phoneticPr fontId="24"/>
  </si>
  <si>
    <t xml:space="preserve">9 食料品製造業 </t>
    <phoneticPr fontId="24"/>
  </si>
  <si>
    <t xml:space="preserve">10 飲料・たばこ・飼料製造業 </t>
    <phoneticPr fontId="24"/>
  </si>
  <si>
    <t xml:space="preserve">11 繊維工業 </t>
    <phoneticPr fontId="24"/>
  </si>
  <si>
    <t xml:space="preserve">12 木材・木製品製造業（家具を除く） </t>
    <phoneticPr fontId="24"/>
  </si>
  <si>
    <t xml:space="preserve">13 家具・装備品製造業 </t>
    <phoneticPr fontId="24"/>
  </si>
  <si>
    <t xml:space="preserve">14 パルプ・紙・紙加工品製造業 </t>
    <phoneticPr fontId="24"/>
  </si>
  <si>
    <t xml:space="preserve">15 印刷・同関連業 </t>
    <phoneticPr fontId="24"/>
  </si>
  <si>
    <t xml:space="preserve">16 化学工業 </t>
    <phoneticPr fontId="24"/>
  </si>
  <si>
    <t xml:space="preserve">17 石油製品・石炭製品製造業 </t>
    <phoneticPr fontId="24"/>
  </si>
  <si>
    <t xml:space="preserve">18 プラスチック製品製造業（別掲を除く） </t>
    <phoneticPr fontId="24"/>
  </si>
  <si>
    <t xml:space="preserve">19ゴム製品製造業 </t>
    <phoneticPr fontId="24"/>
  </si>
  <si>
    <t xml:space="preserve">20なめし革・同製品・毛皮製造業 </t>
    <phoneticPr fontId="24"/>
  </si>
  <si>
    <t xml:space="preserve">21 窯業・土石製品製造業 </t>
    <phoneticPr fontId="24"/>
  </si>
  <si>
    <t xml:space="preserve">22 鉄鋼業 </t>
    <phoneticPr fontId="24"/>
  </si>
  <si>
    <t xml:space="preserve">23 非鉄金属製造業 </t>
    <phoneticPr fontId="24"/>
  </si>
  <si>
    <t xml:space="preserve">24 金属製品製造業 </t>
    <phoneticPr fontId="24"/>
  </si>
  <si>
    <t xml:space="preserve">25 はん用機械器具製造業 </t>
    <phoneticPr fontId="24"/>
  </si>
  <si>
    <t xml:space="preserve">26 生産用機械器具製造業 </t>
    <phoneticPr fontId="24"/>
  </si>
  <si>
    <t xml:space="preserve">27 業務用機械器具製造業 </t>
    <phoneticPr fontId="24"/>
  </si>
  <si>
    <t xml:space="preserve">28 電子部品・デバイス・電子回路製造業 </t>
    <phoneticPr fontId="24"/>
  </si>
  <si>
    <t xml:space="preserve">29 電気機械器具製造業 </t>
    <phoneticPr fontId="24"/>
  </si>
  <si>
    <t xml:space="preserve">30 情報通信機械器具製造業 </t>
    <phoneticPr fontId="24"/>
  </si>
  <si>
    <t xml:space="preserve">31 輸送用機械器具製造業 </t>
    <phoneticPr fontId="24"/>
  </si>
  <si>
    <t xml:space="preserve">32 その他の製造業 </t>
    <phoneticPr fontId="24"/>
  </si>
  <si>
    <t xml:space="preserve">33 電気業 </t>
    <phoneticPr fontId="24"/>
  </si>
  <si>
    <t xml:space="preserve">34 ガス業 </t>
    <phoneticPr fontId="24"/>
  </si>
  <si>
    <t xml:space="preserve">35 熱供給業 </t>
    <phoneticPr fontId="24"/>
  </si>
  <si>
    <t xml:space="preserve">36 水道業 </t>
    <phoneticPr fontId="24"/>
  </si>
  <si>
    <t xml:space="preserve">37 通信業 </t>
    <phoneticPr fontId="24"/>
  </si>
  <si>
    <t xml:space="preserve">38 放送業 </t>
    <phoneticPr fontId="24"/>
  </si>
  <si>
    <t xml:space="preserve">39 情報サービス業 </t>
    <phoneticPr fontId="24"/>
  </si>
  <si>
    <t xml:space="preserve">40 インターネット付随サービス業 </t>
    <phoneticPr fontId="24"/>
  </si>
  <si>
    <t xml:space="preserve">41 映像・音声・文字情報制作業 </t>
    <phoneticPr fontId="24"/>
  </si>
  <si>
    <t xml:space="preserve">42 鉄道業 </t>
    <phoneticPr fontId="24"/>
  </si>
  <si>
    <t xml:space="preserve">43 道路旅客運送業 </t>
    <phoneticPr fontId="24"/>
  </si>
  <si>
    <t xml:space="preserve">44 道路貨物運送業 </t>
    <phoneticPr fontId="24"/>
  </si>
  <si>
    <t xml:space="preserve">45 水運業 </t>
    <phoneticPr fontId="24"/>
  </si>
  <si>
    <t xml:space="preserve">46 航空運輸業 </t>
    <phoneticPr fontId="24"/>
  </si>
  <si>
    <t xml:space="preserve">47 倉庫業 </t>
    <phoneticPr fontId="24"/>
  </si>
  <si>
    <t xml:space="preserve">48 運輸に附帯するサービス業 </t>
    <phoneticPr fontId="24"/>
  </si>
  <si>
    <t xml:space="preserve">49 郵便業（信書便事業を含む） </t>
    <phoneticPr fontId="24"/>
  </si>
  <si>
    <t xml:space="preserve">50 各種商品卸売業 </t>
    <phoneticPr fontId="24"/>
  </si>
  <si>
    <t xml:space="preserve">51 繊維・衣服等卸売業 </t>
    <phoneticPr fontId="24"/>
  </si>
  <si>
    <t xml:space="preserve">52 飲食料品卸売業 </t>
    <phoneticPr fontId="24"/>
  </si>
  <si>
    <t xml:space="preserve">53 建築材料、鉱物・金属材料等卸売業 </t>
    <phoneticPr fontId="24"/>
  </si>
  <si>
    <t xml:space="preserve">54 機械器具卸売業 </t>
    <phoneticPr fontId="24"/>
  </si>
  <si>
    <t xml:space="preserve">55 その他の卸売業 </t>
    <phoneticPr fontId="24"/>
  </si>
  <si>
    <t xml:space="preserve">56 各種商品小売業 </t>
    <phoneticPr fontId="24"/>
  </si>
  <si>
    <t xml:space="preserve">57 織物・衣服・身の回り品小売業 </t>
    <phoneticPr fontId="24"/>
  </si>
  <si>
    <t xml:space="preserve">58 飲食料品小売業 </t>
    <phoneticPr fontId="24"/>
  </si>
  <si>
    <t xml:space="preserve">59 機械器具小売業 </t>
    <phoneticPr fontId="24"/>
  </si>
  <si>
    <t xml:space="preserve">60 その他の小売業 </t>
    <phoneticPr fontId="24"/>
  </si>
  <si>
    <t xml:space="preserve">61 無店舗小売業 </t>
    <phoneticPr fontId="24"/>
  </si>
  <si>
    <t xml:space="preserve">62 銀行業 </t>
    <phoneticPr fontId="24"/>
  </si>
  <si>
    <t xml:space="preserve">63 協同組織金融業 </t>
    <phoneticPr fontId="24"/>
  </si>
  <si>
    <t xml:space="preserve">64 貸金業、クレジットカード業等非預金信用機関 </t>
    <phoneticPr fontId="24"/>
  </si>
  <si>
    <t xml:space="preserve">65 金融商品取引業、商品先物取引業 </t>
    <phoneticPr fontId="24"/>
  </si>
  <si>
    <t xml:space="preserve">66 補助的金融業等 </t>
    <phoneticPr fontId="24"/>
  </si>
  <si>
    <t xml:space="preserve">67 保険業（保険媒介代理業、保険サービス業を含む） </t>
    <phoneticPr fontId="24"/>
  </si>
  <si>
    <t xml:space="preserve">68 不動産取引業 </t>
    <phoneticPr fontId="24"/>
  </si>
  <si>
    <t xml:space="preserve">69 不動産賃貸業・管理業 </t>
    <phoneticPr fontId="24"/>
  </si>
  <si>
    <t xml:space="preserve">70 物品賃貸業 </t>
    <phoneticPr fontId="24"/>
  </si>
  <si>
    <t xml:space="preserve">71 学術・開発研究機関 </t>
    <phoneticPr fontId="24"/>
  </si>
  <si>
    <t xml:space="preserve">72 専門サービス業（他に分類されないもの） </t>
    <phoneticPr fontId="24"/>
  </si>
  <si>
    <t xml:space="preserve">73 広告業 </t>
    <phoneticPr fontId="24"/>
  </si>
  <si>
    <t xml:space="preserve">74 技術サービス業（他に分類されないもの） </t>
    <phoneticPr fontId="24"/>
  </si>
  <si>
    <t xml:space="preserve">75 宿泊業 </t>
    <phoneticPr fontId="24"/>
  </si>
  <si>
    <t xml:space="preserve">76 飲食店 </t>
    <phoneticPr fontId="24"/>
  </si>
  <si>
    <t xml:space="preserve">77 持ち帰り・配達飲食サービス業 </t>
    <phoneticPr fontId="24"/>
  </si>
  <si>
    <t xml:space="preserve">78 選択・利用・美容・浴場業 </t>
    <phoneticPr fontId="24"/>
  </si>
  <si>
    <t xml:space="preserve">79 その他の生活関連サービス業 </t>
    <phoneticPr fontId="24"/>
  </si>
  <si>
    <t xml:space="preserve">80 娯楽業 </t>
    <phoneticPr fontId="24"/>
  </si>
  <si>
    <t xml:space="preserve">81 学校教育 </t>
    <phoneticPr fontId="24"/>
  </si>
  <si>
    <t xml:space="preserve">82 その他の教育、学習支援業 </t>
    <phoneticPr fontId="24"/>
  </si>
  <si>
    <t xml:space="preserve">83 医療業 </t>
    <phoneticPr fontId="24"/>
  </si>
  <si>
    <t xml:space="preserve">84 保健衛生 </t>
    <phoneticPr fontId="24"/>
  </si>
  <si>
    <t xml:space="preserve">85 社会保険・社会福祉・介護事業 </t>
    <phoneticPr fontId="24"/>
  </si>
  <si>
    <t xml:space="preserve">86 郵便局 </t>
    <phoneticPr fontId="24"/>
  </si>
  <si>
    <t xml:space="preserve">87 協同組合（他に分類されないもの） </t>
    <phoneticPr fontId="24"/>
  </si>
  <si>
    <t xml:space="preserve">88 廃棄物処理業 </t>
    <phoneticPr fontId="24"/>
  </si>
  <si>
    <t xml:space="preserve">89 自動車整備業 </t>
    <phoneticPr fontId="24"/>
  </si>
  <si>
    <t xml:space="preserve">90 機械等修理業（別掲を除く） </t>
    <phoneticPr fontId="24"/>
  </si>
  <si>
    <t xml:space="preserve">91 職業紹介・労働者派遣業 </t>
    <phoneticPr fontId="24"/>
  </si>
  <si>
    <t xml:space="preserve">92 その他の事業サービス業 </t>
    <phoneticPr fontId="24"/>
  </si>
  <si>
    <t xml:space="preserve">93 政治・経済・文化団体 </t>
    <phoneticPr fontId="24"/>
  </si>
  <si>
    <t xml:space="preserve">94 宗教 </t>
    <phoneticPr fontId="24"/>
  </si>
  <si>
    <t xml:space="preserve">95 その他のサービス業 </t>
    <phoneticPr fontId="24"/>
  </si>
  <si>
    <t xml:space="preserve">96 外国公務 </t>
    <phoneticPr fontId="24"/>
  </si>
  <si>
    <t xml:space="preserve">97 国家公務 </t>
    <phoneticPr fontId="24"/>
  </si>
  <si>
    <t xml:space="preserve">98 地方公務 </t>
    <phoneticPr fontId="24"/>
  </si>
  <si>
    <t xml:space="preserve">99 分類不能の産業 </t>
    <phoneticPr fontId="24"/>
  </si>
  <si>
    <t>日本標準産業中分類</t>
    <rPh sb="0" eb="2">
      <t>ニホン</t>
    </rPh>
    <rPh sb="2" eb="4">
      <t>ヒョウジュン</t>
    </rPh>
    <rPh sb="4" eb="6">
      <t>サンギョウ</t>
    </rPh>
    <rPh sb="6" eb="9">
      <t>チュウブンルイ</t>
    </rPh>
    <phoneticPr fontId="23"/>
  </si>
  <si>
    <t>１台あたりの定格出力（連系）</t>
    <rPh sb="1" eb="2">
      <t>ダイ</t>
    </rPh>
    <rPh sb="6" eb="8">
      <t>テイカク</t>
    </rPh>
    <rPh sb="8" eb="10">
      <t>シュツリョク</t>
    </rPh>
    <rPh sb="11" eb="13">
      <t>レンケイ</t>
    </rPh>
    <phoneticPr fontId="7"/>
  </si>
  <si>
    <t xml:space="preserve">Ｃ 鉱業、採石業、砂利採取業 </t>
  </si>
  <si>
    <t xml:space="preserve">Ｒ サービス業（他に分類されな いもの） </t>
  </si>
  <si>
    <t xml:space="preserve">Ｓ 公務（他に分類されるものを 除く） </t>
  </si>
  <si>
    <t>大分類</t>
    <rPh sb="0" eb="3">
      <t>ダイブンルイ</t>
    </rPh>
    <phoneticPr fontId="23"/>
  </si>
  <si>
    <t>行数</t>
    <rPh sb="0" eb="2">
      <t>ギョウスウ</t>
    </rPh>
    <phoneticPr fontId="23"/>
  </si>
  <si>
    <t>リスト</t>
    <phoneticPr fontId="23"/>
  </si>
  <si>
    <t>３．導入効果</t>
    <rPh sb="2" eb="4">
      <t>ドウニュウ</t>
    </rPh>
    <rPh sb="4" eb="6">
      <t>コウカ</t>
    </rPh>
    <phoneticPr fontId="7"/>
  </si>
  <si>
    <t>※自家消費型再生可能エネルギー発電等設備の年間発電量が、電気事業者とのひとつの需要先（１需給契約の設備）の年間消費電力量の範囲内であること。</t>
    <rPh sb="1" eb="3">
      <t>ジカ</t>
    </rPh>
    <rPh sb="3" eb="6">
      <t>ショウヒガタ</t>
    </rPh>
    <rPh sb="6" eb="8">
      <t>サイセイ</t>
    </rPh>
    <rPh sb="8" eb="10">
      <t>カノウ</t>
    </rPh>
    <rPh sb="15" eb="17">
      <t>ハツデン</t>
    </rPh>
    <rPh sb="17" eb="18">
      <t>トウ</t>
    </rPh>
    <rPh sb="18" eb="20">
      <t>セツビ</t>
    </rPh>
    <rPh sb="21" eb="23">
      <t>ネンカン</t>
    </rPh>
    <rPh sb="23" eb="25">
      <t>ハツデン</t>
    </rPh>
    <rPh sb="25" eb="26">
      <t>リョウ</t>
    </rPh>
    <rPh sb="28" eb="30">
      <t>デンキ</t>
    </rPh>
    <rPh sb="30" eb="33">
      <t>ジギョウシャ</t>
    </rPh>
    <rPh sb="39" eb="41">
      <t>ジュヨウ</t>
    </rPh>
    <rPh sb="41" eb="42">
      <t>サキ</t>
    </rPh>
    <rPh sb="53" eb="55">
      <t>ネンカン</t>
    </rPh>
    <rPh sb="55" eb="57">
      <t>ショウヒ</t>
    </rPh>
    <rPh sb="57" eb="59">
      <t>デンリョク</t>
    </rPh>
    <rPh sb="59" eb="60">
      <t>リョウ</t>
    </rPh>
    <rPh sb="61" eb="64">
      <t>ハンイナイ</t>
    </rPh>
    <phoneticPr fontId="7"/>
  </si>
  <si>
    <t>事業実施計画書</t>
    <rPh sb="0" eb="2">
      <t>ジギョウ</t>
    </rPh>
    <rPh sb="2" eb="4">
      <t>ジッシ</t>
    </rPh>
    <rPh sb="4" eb="7">
      <t>ケイカクショ</t>
    </rPh>
    <phoneticPr fontId="7"/>
  </si>
  <si>
    <r>
      <t>(税抜</t>
    </r>
    <r>
      <rPr>
        <sz val="8"/>
        <color indexed="8"/>
        <rFont val="ＭＳ Ｐ明朝"/>
        <family val="1"/>
        <charset val="128"/>
      </rPr>
      <t>)</t>
    </r>
    <rPh sb="1" eb="3">
      <t>ゼイヌキ</t>
    </rPh>
    <phoneticPr fontId="8"/>
  </si>
  <si>
    <t>※共同申請の場合は、リース使用者も記入すること。</t>
    <rPh sb="1" eb="3">
      <t>キョウドウ</t>
    </rPh>
    <rPh sb="3" eb="5">
      <t>シンセイ</t>
    </rPh>
    <rPh sb="6" eb="8">
      <t>バアイ</t>
    </rPh>
    <rPh sb="13" eb="16">
      <t>シヨウシャ</t>
    </rPh>
    <rPh sb="17" eb="19">
      <t>キニュウ</t>
    </rPh>
    <phoneticPr fontId="7"/>
  </si>
  <si>
    <t>※申請者の組織図を基に、申請代表者、経理担当者、検収責任者、事業実施担当者の所属部署が記載された、申請事業の実施体制を簡潔に記載、あるいは添付すること。</t>
    <rPh sb="1" eb="4">
      <t>シンセイシャ</t>
    </rPh>
    <rPh sb="5" eb="8">
      <t>ソシキズ</t>
    </rPh>
    <rPh sb="9" eb="10">
      <t>モト</t>
    </rPh>
    <rPh sb="12" eb="14">
      <t>シンセイ</t>
    </rPh>
    <rPh sb="14" eb="17">
      <t>ダイヒョウシャ</t>
    </rPh>
    <rPh sb="18" eb="20">
      <t>ケイリ</t>
    </rPh>
    <rPh sb="20" eb="23">
      <t>タントウシャ</t>
    </rPh>
    <rPh sb="24" eb="26">
      <t>ケンシュウ</t>
    </rPh>
    <rPh sb="26" eb="28">
      <t>セキニン</t>
    </rPh>
    <rPh sb="28" eb="29">
      <t>シャ</t>
    </rPh>
    <rPh sb="30" eb="32">
      <t>ジギョウ</t>
    </rPh>
    <rPh sb="32" eb="34">
      <t>ジッシ</t>
    </rPh>
    <rPh sb="34" eb="37">
      <t>タントウシャ</t>
    </rPh>
    <rPh sb="38" eb="40">
      <t>ショゾク</t>
    </rPh>
    <rPh sb="40" eb="42">
      <t>ブショ</t>
    </rPh>
    <rPh sb="43" eb="45">
      <t>キサイ</t>
    </rPh>
    <rPh sb="49" eb="51">
      <t>シンセイ</t>
    </rPh>
    <rPh sb="51" eb="53">
      <t>ジギョウ</t>
    </rPh>
    <rPh sb="54" eb="56">
      <t>ジッシ</t>
    </rPh>
    <rPh sb="56" eb="58">
      <t>タイセイ</t>
    </rPh>
    <rPh sb="59" eb="61">
      <t>カンケツ</t>
    </rPh>
    <rPh sb="62" eb="64">
      <t>キサイ</t>
    </rPh>
    <rPh sb="69" eb="71">
      <t>テンプ</t>
    </rPh>
    <phoneticPr fontId="7"/>
  </si>
  <si>
    <t>第２号様式（第８条関係)</t>
    <rPh sb="0" eb="1">
      <t>ダイ</t>
    </rPh>
    <rPh sb="2" eb="3">
      <t>ゴウ</t>
    </rPh>
    <rPh sb="3" eb="5">
      <t>ヨウシキ</t>
    </rPh>
    <phoneticPr fontId="8"/>
  </si>
  <si>
    <t>～</t>
    <phoneticPr fontId="7"/>
  </si>
  <si>
    <t>第３号様式（第８条関係）</t>
    <phoneticPr fontId="7"/>
  </si>
  <si>
    <t>施設の住所</t>
    <rPh sb="0" eb="2">
      <t>シセツ</t>
    </rPh>
    <rPh sb="3" eb="5">
      <t>ジュウショ</t>
    </rPh>
    <phoneticPr fontId="7"/>
  </si>
  <si>
    <t xml:space="preserve"> フリガナ</t>
    <phoneticPr fontId="7"/>
  </si>
  <si>
    <t xml:space="preserve"> 名称</t>
    <rPh sb="1" eb="3">
      <t>メイショウ</t>
    </rPh>
    <phoneticPr fontId="7"/>
  </si>
  <si>
    <t xml:space="preserve"> 代表者名</t>
    <phoneticPr fontId="7"/>
  </si>
  <si>
    <t xml:space="preserve"> 資本金（出資金）</t>
    <phoneticPr fontId="7"/>
  </si>
  <si>
    <t xml:space="preserve"> 従業員数</t>
    <phoneticPr fontId="7"/>
  </si>
  <si>
    <r>
      <t>日本標準産業分類</t>
    </r>
    <r>
      <rPr>
        <vertAlign val="superscript"/>
        <sz val="10.5"/>
        <rFont val="ＭＳ Ｐ明朝"/>
        <family val="1"/>
        <charset val="128"/>
      </rPr>
      <t>※1</t>
    </r>
    <r>
      <rPr>
        <sz val="10.5"/>
        <rFont val="ＭＳ Ｐ明朝"/>
        <family val="1"/>
        <charset val="128"/>
      </rPr>
      <t>による業種</t>
    </r>
    <r>
      <rPr>
        <vertAlign val="superscript"/>
        <sz val="10.5"/>
        <rFont val="ＭＳ Ｐ明朝"/>
        <family val="1"/>
        <charset val="128"/>
      </rPr>
      <t>※2</t>
    </r>
    <rPh sb="0" eb="2">
      <t>ニホン</t>
    </rPh>
    <rPh sb="2" eb="4">
      <t>ヒョウジュン</t>
    </rPh>
    <rPh sb="4" eb="6">
      <t>サンギョウ</t>
    </rPh>
    <rPh sb="6" eb="8">
      <t>ブンルイ</t>
    </rPh>
    <phoneticPr fontId="7"/>
  </si>
  <si>
    <t>　に規定する統計基準のこと。</t>
  </si>
  <si>
    <t>※2 業種は、売上高が最も大きな業種を記載すること。</t>
  </si>
  <si>
    <t>※1 統計法（平成19年法律第53号。以下「法」という。）第28条第1項及び附則第3条の規定に基づき、法第2条第9項</t>
    <rPh sb="3" eb="6">
      <t>トウケイホウ</t>
    </rPh>
    <rPh sb="7" eb="9">
      <t>ヘイセイ</t>
    </rPh>
    <rPh sb="11" eb="12">
      <t>ネン</t>
    </rPh>
    <rPh sb="12" eb="14">
      <t>ホウリツ</t>
    </rPh>
    <rPh sb="14" eb="15">
      <t>ダイ</t>
    </rPh>
    <rPh sb="17" eb="18">
      <t>ゴウ</t>
    </rPh>
    <rPh sb="19" eb="21">
      <t>イカ</t>
    </rPh>
    <rPh sb="22" eb="23">
      <t>ホウ</t>
    </rPh>
    <rPh sb="29" eb="30">
      <t>ダイ</t>
    </rPh>
    <rPh sb="32" eb="33">
      <t>ジョウ</t>
    </rPh>
    <rPh sb="33" eb="34">
      <t>ダイ</t>
    </rPh>
    <rPh sb="35" eb="36">
      <t>コウ</t>
    </rPh>
    <rPh sb="36" eb="37">
      <t>オヨ</t>
    </rPh>
    <rPh sb="38" eb="40">
      <t>フソク</t>
    </rPh>
    <rPh sb="40" eb="41">
      <t>ダイ</t>
    </rPh>
    <rPh sb="42" eb="43">
      <t>ジョウ</t>
    </rPh>
    <rPh sb="44" eb="46">
      <t>キテイ</t>
    </rPh>
    <rPh sb="47" eb="48">
      <t>モト</t>
    </rPh>
    <rPh sb="51" eb="52">
      <t>ホウ</t>
    </rPh>
    <rPh sb="52" eb="53">
      <t>ダイ</t>
    </rPh>
    <rPh sb="54" eb="55">
      <t>ジョウ</t>
    </rPh>
    <rPh sb="55" eb="56">
      <t>ダイ</t>
    </rPh>
    <rPh sb="57" eb="58">
      <t>コウ</t>
    </rPh>
    <phoneticPr fontId="8"/>
  </si>
  <si>
    <t>１台あたりの定格容量</t>
    <rPh sb="1" eb="2">
      <t>ダイ</t>
    </rPh>
    <rPh sb="6" eb="8">
      <t>テイカク</t>
    </rPh>
    <rPh sb="8" eb="10">
      <t>ヨウリョウ</t>
    </rPh>
    <rPh sb="9" eb="10">
      <t>テイヨウ</t>
    </rPh>
    <phoneticPr fontId="8"/>
  </si>
  <si>
    <t>（１）需要先の想定電力消費量と想定発電電力量（月別、年間の消費量、発電量）</t>
    <rPh sb="3" eb="5">
      <t>ジュヨウ</t>
    </rPh>
    <rPh sb="5" eb="6">
      <t>サキ</t>
    </rPh>
    <rPh sb="7" eb="9">
      <t>ソウテイ</t>
    </rPh>
    <rPh sb="9" eb="11">
      <t>デンリョク</t>
    </rPh>
    <rPh sb="11" eb="14">
      <t>ショウヒリョウ</t>
    </rPh>
    <rPh sb="15" eb="17">
      <t>ソウテイ</t>
    </rPh>
    <rPh sb="17" eb="19">
      <t>ハツデン</t>
    </rPh>
    <rPh sb="19" eb="21">
      <t>デンリョク</t>
    </rPh>
    <rPh sb="21" eb="22">
      <t>リョウ</t>
    </rPh>
    <rPh sb="23" eb="25">
      <t>ツキベツ</t>
    </rPh>
    <rPh sb="26" eb="28">
      <t>ネンカン</t>
    </rPh>
    <rPh sb="29" eb="32">
      <t>ショウヒリョウ</t>
    </rPh>
    <rPh sb="33" eb="35">
      <t>ハツデン</t>
    </rPh>
    <rPh sb="35" eb="36">
      <t>リョウ</t>
    </rPh>
    <rPh sb="36" eb="37">
      <t>デンリョウ</t>
    </rPh>
    <phoneticPr fontId="7"/>
  </si>
  <si>
    <t>・再エネ設備から供給される発電量の計算根拠</t>
    <rPh sb="1" eb="2">
      <t>サイ</t>
    </rPh>
    <rPh sb="4" eb="6">
      <t>セツビ</t>
    </rPh>
    <rPh sb="8" eb="10">
      <t>キョウキュウ</t>
    </rPh>
    <rPh sb="13" eb="15">
      <t>ハツデン</t>
    </rPh>
    <rPh sb="15" eb="16">
      <t>リョウ</t>
    </rPh>
    <rPh sb="17" eb="19">
      <t>ケイサン</t>
    </rPh>
    <rPh sb="19" eb="21">
      <t>コンキョ</t>
    </rPh>
    <phoneticPr fontId="7"/>
  </si>
  <si>
    <t>←公社から照会や指示等の連絡をする際に、窓口となる担当者を記入してください。</t>
    <rPh sb="1" eb="3">
      <t>コウシャ</t>
    </rPh>
    <rPh sb="5" eb="7">
      <t>ショウカイ</t>
    </rPh>
    <rPh sb="8" eb="10">
      <t>シジ</t>
    </rPh>
    <rPh sb="10" eb="11">
      <t>トウ</t>
    </rPh>
    <rPh sb="12" eb="14">
      <t>レンラク</t>
    </rPh>
    <rPh sb="17" eb="18">
      <t>サイ</t>
    </rPh>
    <rPh sb="20" eb="22">
      <t>マドグチ</t>
    </rPh>
    <rPh sb="25" eb="28">
      <t>タントウシャ</t>
    </rPh>
    <rPh sb="29" eb="31">
      <t>キニュウ</t>
    </rPh>
    <phoneticPr fontId="16"/>
  </si>
  <si>
    <t>円</t>
    <rPh sb="0" eb="1">
      <t>エン</t>
    </rPh>
    <phoneticPr fontId="16"/>
  </si>
  <si>
    <t>人</t>
    <rPh sb="0" eb="1">
      <t>ニン</t>
    </rPh>
    <phoneticPr fontId="16"/>
  </si>
  <si>
    <t>共通様式１のとおり</t>
    <rPh sb="0" eb="2">
      <t>キョウツウ</t>
    </rPh>
    <rPh sb="2" eb="4">
      <t>ヨウシキ</t>
    </rPh>
    <phoneticPr fontId="7"/>
  </si>
  <si>
    <t>※ 業種は、売上高が最も大きな業種を記載すること。</t>
  </si>
  <si>
    <t xml:space="preserve"> 地産地消型再エネ増強プロジェクト
申請関係様式の記入要領</t>
    <rPh sb="18" eb="20">
      <t>シンセイ</t>
    </rPh>
    <rPh sb="20" eb="22">
      <t>カンケイ</t>
    </rPh>
    <rPh sb="22" eb="24">
      <t>ヨウシキ</t>
    </rPh>
    <rPh sb="25" eb="27">
      <t>キニュウ</t>
    </rPh>
    <rPh sb="27" eb="29">
      <t>ヨウリョウ</t>
    </rPh>
    <phoneticPr fontId="8"/>
  </si>
  <si>
    <t>地産地消型再エネ増強プロジェクト
申請関係様式の印刷要領</t>
    <rPh sb="17" eb="19">
      <t>シンセイ</t>
    </rPh>
    <rPh sb="19" eb="21">
      <t>カンケイ</t>
    </rPh>
    <rPh sb="21" eb="23">
      <t>ヨウシキ</t>
    </rPh>
    <rPh sb="24" eb="26">
      <t>インサツ</t>
    </rPh>
    <rPh sb="26" eb="28">
      <t>ヨウリョウ</t>
    </rPh>
    <phoneticPr fontId="8"/>
  </si>
  <si>
    <t>地産地消型再エネ増強プロジェクト入力データ</t>
    <rPh sb="16" eb="18">
      <t>ニュウリョク</t>
    </rPh>
    <phoneticPr fontId="16"/>
  </si>
  <si>
    <t>助成対象事業の名称</t>
    <rPh sb="2" eb="4">
      <t>タイショウ</t>
    </rPh>
    <rPh sb="4" eb="6">
      <t>ジギョウ</t>
    </rPh>
    <rPh sb="7" eb="9">
      <t>メイショウ</t>
    </rPh>
    <phoneticPr fontId="7"/>
  </si>
  <si>
    <t>助成対象事業者</t>
    <rPh sb="2" eb="4">
      <t>タイショウ</t>
    </rPh>
    <rPh sb="4" eb="6">
      <t>ジギョウ</t>
    </rPh>
    <rPh sb="6" eb="7">
      <t>シャ</t>
    </rPh>
    <phoneticPr fontId="16"/>
  </si>
  <si>
    <t>第１号様式　別紙1（第８条関係)</t>
    <rPh sb="6" eb="8">
      <t>ベッシ</t>
    </rPh>
    <phoneticPr fontId="8"/>
  </si>
  <si>
    <t>助成金交付申請書</t>
    <rPh sb="0" eb="3">
      <t>ジョセイキン</t>
    </rPh>
    <rPh sb="2" eb="3">
      <t>キン</t>
    </rPh>
    <phoneticPr fontId="7"/>
  </si>
  <si>
    <t>助成対象事業の名称</t>
    <rPh sb="0" eb="2">
      <t>ジョセイ</t>
    </rPh>
    <rPh sb="2" eb="4">
      <t>タイショウ</t>
    </rPh>
    <rPh sb="4" eb="6">
      <t>ジギョウ</t>
    </rPh>
    <phoneticPr fontId="8"/>
  </si>
  <si>
    <t>申請担当者連絡先＊</t>
    <rPh sb="0" eb="2">
      <t>シンセイ</t>
    </rPh>
    <rPh sb="2" eb="5">
      <t>タントウシャ</t>
    </rPh>
    <rPh sb="5" eb="8">
      <t>レンラクサキ</t>
    </rPh>
    <phoneticPr fontId="8"/>
  </si>
  <si>
    <t>会社名</t>
    <rPh sb="0" eb="2">
      <t>カイシャ</t>
    </rPh>
    <rPh sb="2" eb="3">
      <t>メイ</t>
    </rPh>
    <phoneticPr fontId="7"/>
  </si>
  <si>
    <t>部課名</t>
    <rPh sb="0" eb="2">
      <t>ブカ</t>
    </rPh>
    <rPh sb="2" eb="3">
      <t>メイ</t>
    </rPh>
    <phoneticPr fontId="7"/>
  </si>
  <si>
    <t>担当者氏名</t>
    <rPh sb="0" eb="3">
      <t>タントウシャ</t>
    </rPh>
    <rPh sb="3" eb="5">
      <t>シメイ</t>
    </rPh>
    <phoneticPr fontId="7"/>
  </si>
  <si>
    <t>E-mail</t>
    <phoneticPr fontId="7"/>
  </si>
  <si>
    <t>電話番号　</t>
    <rPh sb="0" eb="2">
      <t>デンワ</t>
    </rPh>
    <rPh sb="2" eb="4">
      <t>バンゴウ</t>
    </rPh>
    <phoneticPr fontId="7"/>
  </si>
  <si>
    <t>電話番号</t>
    <phoneticPr fontId="8"/>
  </si>
  <si>
    <r>
      <t>(1) 助成</t>
    </r>
    <r>
      <rPr>
        <sz val="11"/>
        <color indexed="8"/>
        <rFont val="ＭＳ Ｐ明朝"/>
        <family val="1"/>
        <charset val="128"/>
      </rPr>
      <t>事業に要する経費</t>
    </r>
    <rPh sb="4" eb="6">
      <t>ジョセイ</t>
    </rPh>
    <rPh sb="6" eb="8">
      <t>ジギョウ</t>
    </rPh>
    <phoneticPr fontId="7"/>
  </si>
  <si>
    <t>(3) 助成対象経費</t>
    <phoneticPr fontId="7"/>
  </si>
  <si>
    <t>(4) 助成金交付申請額</t>
    <phoneticPr fontId="7"/>
  </si>
  <si>
    <t>（助成対象事業者）</t>
    <rPh sb="3" eb="5">
      <t>タイショウ</t>
    </rPh>
    <rPh sb="5" eb="7">
      <t>ジギョウ</t>
    </rPh>
    <rPh sb="7" eb="8">
      <t>シャ</t>
    </rPh>
    <phoneticPr fontId="8"/>
  </si>
  <si>
    <t>助成対象事業の実施に係る同意書</t>
    <rPh sb="2" eb="4">
      <t>タイショウ</t>
    </rPh>
    <rPh sb="4" eb="6">
      <t>ジギョウ</t>
    </rPh>
    <rPh sb="7" eb="9">
      <t>ジッシ</t>
    </rPh>
    <rPh sb="10" eb="11">
      <t>カカワ</t>
    </rPh>
    <rPh sb="12" eb="15">
      <t>ドウイショ</t>
    </rPh>
    <phoneticPr fontId="8"/>
  </si>
  <si>
    <t>１．助成対象設備の導入施設</t>
    <rPh sb="4" eb="6">
      <t>タイショウ</t>
    </rPh>
    <rPh sb="6" eb="8">
      <t>セツビ</t>
    </rPh>
    <rPh sb="9" eb="11">
      <t>ドウニュウ</t>
    </rPh>
    <rPh sb="11" eb="13">
      <t>シセツ</t>
    </rPh>
    <phoneticPr fontId="8"/>
  </si>
  <si>
    <t>助成対象事業の目的</t>
    <rPh sb="2" eb="4">
      <t>タイショウ</t>
    </rPh>
    <rPh sb="4" eb="6">
      <t>ジギョウ</t>
    </rPh>
    <rPh sb="7" eb="9">
      <t>モクテキ</t>
    </rPh>
    <phoneticPr fontId="7"/>
  </si>
  <si>
    <t>助成対象事業の開始及び
完了予定日</t>
    <rPh sb="2" eb="4">
      <t>タイショウ</t>
    </rPh>
    <rPh sb="4" eb="6">
      <t>ジギョウ</t>
    </rPh>
    <rPh sb="7" eb="9">
      <t>カイシ</t>
    </rPh>
    <rPh sb="9" eb="10">
      <t>オヨ</t>
    </rPh>
    <rPh sb="12" eb="14">
      <t>カンリョウ</t>
    </rPh>
    <rPh sb="14" eb="17">
      <t>ヨテイビ</t>
    </rPh>
    <phoneticPr fontId="8"/>
  </si>
  <si>
    <t>風力発電</t>
  </si>
  <si>
    <t>水力発電</t>
  </si>
  <si>
    <t>地熱発電</t>
  </si>
  <si>
    <t>バイオマス発電</t>
  </si>
  <si>
    <t>太陽熱利用</t>
  </si>
  <si>
    <t>地中熱利用</t>
  </si>
  <si>
    <t>温度差熱利用</t>
  </si>
  <si>
    <t>（助成対象事業者）</t>
    <rPh sb="1" eb="3">
      <t>ジョセイ</t>
    </rPh>
    <rPh sb="3" eb="5">
      <t>タイショウ</t>
    </rPh>
    <phoneticPr fontId="7"/>
  </si>
  <si>
    <t>太陽光発電</t>
    <phoneticPr fontId="16"/>
  </si>
  <si>
    <t>太陽光発電・蓄電池</t>
  </si>
  <si>
    <t>風力発電・蓄電池</t>
  </si>
  <si>
    <t>水力発電・蓄電池</t>
  </si>
  <si>
    <t>地熱発電・蓄電池</t>
  </si>
  <si>
    <t>バイオマス発電・蓄電池</t>
  </si>
  <si>
    <t>住所</t>
    <rPh sb="0" eb="2">
      <t>ジュウショ</t>
    </rPh>
    <phoneticPr fontId="7"/>
  </si>
  <si>
    <t>系統連系協議</t>
    <rPh sb="0" eb="4">
      <t>ケイトウレンケイ</t>
    </rPh>
    <rPh sb="4" eb="6">
      <t>キョウギ</t>
    </rPh>
    <phoneticPr fontId="7"/>
  </si>
  <si>
    <t>助成金等の名称</t>
    <rPh sb="3" eb="4">
      <t>トウ</t>
    </rPh>
    <rPh sb="5" eb="7">
      <t>メイショウ</t>
    </rPh>
    <phoneticPr fontId="7"/>
  </si>
  <si>
    <t>助成金等の目的</t>
    <rPh sb="3" eb="4">
      <t>トウ</t>
    </rPh>
    <rPh sb="5" eb="7">
      <t>モクテキ</t>
    </rPh>
    <phoneticPr fontId="7"/>
  </si>
  <si>
    <t xml:space="preserve">第１号様式（第８条関係)  </t>
    <phoneticPr fontId="8"/>
  </si>
  <si>
    <t>1/2枚目</t>
    <phoneticPr fontId="7"/>
  </si>
  <si>
    <t>2/2枚目</t>
    <phoneticPr fontId="58"/>
  </si>
  <si>
    <t>%</t>
    <phoneticPr fontId="7"/>
  </si>
  <si>
    <t>←「申請者名、設置場所」を入力してください</t>
    <rPh sb="2" eb="5">
      <t>シンセイシャ</t>
    </rPh>
    <rPh sb="5" eb="6">
      <t>メイ</t>
    </rPh>
    <rPh sb="7" eb="9">
      <t>セッチ</t>
    </rPh>
    <rPh sb="9" eb="11">
      <t>バショ</t>
    </rPh>
    <rPh sb="13" eb="15">
      <t>ニュウリョク</t>
    </rPh>
    <phoneticPr fontId="7"/>
  </si>
  <si>
    <t>中分類コード</t>
  </si>
  <si>
    <t>小分類コード</t>
  </si>
  <si>
    <t>細分類コード</t>
  </si>
  <si>
    <t>項目名</t>
  </si>
  <si>
    <t>A</t>
  </si>
  <si>
    <t>農業，林業</t>
  </si>
  <si>
    <t>農業</t>
  </si>
  <si>
    <t>管理，補助的経済活動を行う事業所（01農業）</t>
  </si>
  <si>
    <t>主として管理事務を行う本社等</t>
  </si>
  <si>
    <t>その他の管理，補助的経済活動を行う事業所</t>
  </si>
  <si>
    <t>耕種農業</t>
  </si>
  <si>
    <t>米作農業</t>
  </si>
  <si>
    <t>米作以外の穀作農業</t>
  </si>
  <si>
    <t>野菜作農業（きのこ類の栽培を含む）</t>
  </si>
  <si>
    <t>果樹作農業</t>
  </si>
  <si>
    <t>花き作農業</t>
  </si>
  <si>
    <t>工芸農作物農業</t>
  </si>
  <si>
    <t>ばれいしょ・かんしょ作農業</t>
  </si>
  <si>
    <t>その他の耕種農業</t>
  </si>
  <si>
    <t>畜産農業</t>
  </si>
  <si>
    <t>酪農業</t>
  </si>
  <si>
    <t>肉用牛生産業</t>
  </si>
  <si>
    <t>養豚業</t>
  </si>
  <si>
    <t>養鶏業</t>
  </si>
  <si>
    <t>畜産類似業</t>
  </si>
  <si>
    <t>養蚕農業</t>
  </si>
  <si>
    <t>その他の畜産農業</t>
  </si>
  <si>
    <t>農業サービス業（園芸サービス業を除く）</t>
  </si>
  <si>
    <t>穀作サービス業</t>
  </si>
  <si>
    <t>野菜作・果樹作サービス業</t>
  </si>
  <si>
    <t>穀作，野菜作・果樹作以外の耕種サービス業</t>
  </si>
  <si>
    <t>畜産サービス業（獣医業を除く）</t>
  </si>
  <si>
    <t>園芸サービス業</t>
  </si>
  <si>
    <t>林業</t>
  </si>
  <si>
    <t>管理，補助的経済活動を行う事業所（02林業）</t>
  </si>
  <si>
    <t>育林業</t>
  </si>
  <si>
    <t>素材生産業</t>
  </si>
  <si>
    <t>特用林産物生産業（きのこ類の栽培を除く）</t>
  </si>
  <si>
    <t>製薪炭業</t>
  </si>
  <si>
    <t>その他の特用林産物生産業（きのこ類の栽培を除く）</t>
  </si>
  <si>
    <t>林業サービス業</t>
  </si>
  <si>
    <t>育林サービス業</t>
  </si>
  <si>
    <t>素材生産サービス業</t>
  </si>
  <si>
    <t>山林種苗生産サービス業</t>
  </si>
  <si>
    <t>その他の林業サービス業</t>
  </si>
  <si>
    <t>その他の林業</t>
  </si>
  <si>
    <t>B</t>
  </si>
  <si>
    <t>漁業</t>
  </si>
  <si>
    <t>漁業（水産養殖業を除く）</t>
  </si>
  <si>
    <t>管理，補助的経済活動を行う事業所（03漁業）</t>
  </si>
  <si>
    <t>海面漁業</t>
  </si>
  <si>
    <t>底びき網漁業</t>
  </si>
  <si>
    <t>まき網漁業</t>
  </si>
  <si>
    <t>刺網漁業</t>
  </si>
  <si>
    <t>釣・はえ縄漁業</t>
  </si>
  <si>
    <t>定置網漁業</t>
  </si>
  <si>
    <t>地びき網・船びき網漁業</t>
  </si>
  <si>
    <t>採貝・採藻業</t>
  </si>
  <si>
    <t>捕鯨業</t>
  </si>
  <si>
    <t>その他の海面漁業</t>
  </si>
  <si>
    <t>内水面漁業</t>
  </si>
  <si>
    <t>水産養殖業</t>
  </si>
  <si>
    <t>管理，補助的経済活動を行う事業所（04水産養殖業）</t>
  </si>
  <si>
    <t>海面養殖業</t>
  </si>
  <si>
    <t>魚類養殖業</t>
  </si>
  <si>
    <t>貝類養殖業</t>
  </si>
  <si>
    <t>藻類養殖業</t>
  </si>
  <si>
    <t>真珠養殖業</t>
  </si>
  <si>
    <t>種苗養殖業</t>
  </si>
  <si>
    <t>その他の海面養殖業</t>
  </si>
  <si>
    <t>内水面養殖業</t>
  </si>
  <si>
    <t>C</t>
  </si>
  <si>
    <t>鉱業，採石業，砂利採取業</t>
  </si>
  <si>
    <t>管理，補助的経済活動を行う事業所（05鉱業，採石業，砂利採取業）</t>
  </si>
  <si>
    <t>金属鉱業</t>
  </si>
  <si>
    <t>金・銀鉱業</t>
  </si>
  <si>
    <t>鉛・亜鉛鉱業</t>
  </si>
  <si>
    <t>鉄鉱業</t>
  </si>
  <si>
    <t>その他の金属鉱業</t>
  </si>
  <si>
    <t>石炭・亜炭鉱業</t>
  </si>
  <si>
    <t>石炭鉱業（石炭選別業を含む）</t>
  </si>
  <si>
    <t>亜炭鉱業</t>
  </si>
  <si>
    <t>原油・天然ガス鉱業</t>
  </si>
  <si>
    <t>原油鉱業</t>
  </si>
  <si>
    <t>天然ガス鉱業</t>
  </si>
  <si>
    <t>採石業，砂・砂利・玉石採取業</t>
  </si>
  <si>
    <t>花こう岩・同類似岩石採石業</t>
  </si>
  <si>
    <t>石英粗面岩・同類似岩石採石業</t>
  </si>
  <si>
    <t>安山岩・同類似岩石採石業</t>
  </si>
  <si>
    <t>大理石採石業</t>
  </si>
  <si>
    <t>ぎょう灰岩採石業</t>
  </si>
  <si>
    <t>砂岩採石業</t>
  </si>
  <si>
    <t>粘板岩採石業</t>
  </si>
  <si>
    <t>砂・砂利・玉石採取業</t>
  </si>
  <si>
    <t>その他の採石業，砂・砂利・玉石採取業</t>
  </si>
  <si>
    <t>窯業原料用鉱物鉱業（耐火物・陶磁器・ガラス・セメント原料用に限る）</t>
  </si>
  <si>
    <t>耐火粘土鉱業</t>
  </si>
  <si>
    <t>ろう石鉱業</t>
  </si>
  <si>
    <t>ドロマイト鉱業</t>
  </si>
  <si>
    <t>長石鉱業</t>
  </si>
  <si>
    <t>けい石鉱業</t>
  </si>
  <si>
    <t>天然けい砂鉱業</t>
  </si>
  <si>
    <t>石灰石鉱業</t>
  </si>
  <si>
    <t>その他の窯業原料用鉱物鉱業</t>
  </si>
  <si>
    <t>その他の鉱業</t>
  </si>
  <si>
    <t>酸性白土鉱業</t>
  </si>
  <si>
    <t>ベントナイト鉱業</t>
  </si>
  <si>
    <t>けいそう土鉱業</t>
  </si>
  <si>
    <t>滑石鉱業</t>
  </si>
  <si>
    <t>他に分類されない鉱業</t>
  </si>
  <si>
    <t>D</t>
  </si>
  <si>
    <t>建設業</t>
  </si>
  <si>
    <t>総合工事業</t>
  </si>
  <si>
    <t>管理，補助的経済活動を行う事業所（06総合工事業）</t>
  </si>
  <si>
    <t>一般土木建築工事業</t>
  </si>
  <si>
    <t>土木工事業（舗装工事業を除く）</t>
  </si>
  <si>
    <t>土木工事業(別掲を除く)</t>
  </si>
  <si>
    <t>造園工事業</t>
  </si>
  <si>
    <t>しゅんせつ工事業</t>
  </si>
  <si>
    <t>舗装工事業</t>
  </si>
  <si>
    <t>建築工事業(木造建築工事業を除く)</t>
  </si>
  <si>
    <t>木造建築工事業</t>
  </si>
  <si>
    <t>建築リフォーム工事業</t>
  </si>
  <si>
    <t>職別工事業(設備工事業を除く)</t>
  </si>
  <si>
    <t>管理，補助的経済活動を行う事業所（07職別工事業）</t>
  </si>
  <si>
    <t>大工工事業</t>
  </si>
  <si>
    <t>大工工事業(型枠大工工事業を除く)</t>
  </si>
  <si>
    <t>型枠大工工事業</t>
  </si>
  <si>
    <t>とび・土工・コンクリート工事業</t>
  </si>
  <si>
    <t>とび工事業</t>
  </si>
  <si>
    <t>土工・コンクリート工事業</t>
  </si>
  <si>
    <t>特殊コンクリート工事業</t>
  </si>
  <si>
    <t>鉄骨・鉄筋工事業</t>
  </si>
  <si>
    <t>鉄骨工事業</t>
  </si>
  <si>
    <t>鉄筋工事業</t>
  </si>
  <si>
    <t>石工・れんが・タイル・ブロック工事業</t>
  </si>
  <si>
    <t>石工工事業</t>
  </si>
  <si>
    <t>れんが工事業</t>
  </si>
  <si>
    <t>タイル工事業</t>
  </si>
  <si>
    <t>コンクリートブロック工事業</t>
  </si>
  <si>
    <t>左官工事業</t>
  </si>
  <si>
    <t>板金・金物工事業</t>
  </si>
  <si>
    <t>金属製屋根工事業</t>
  </si>
  <si>
    <t>板金工事業</t>
  </si>
  <si>
    <t>建築金物工事業</t>
  </si>
  <si>
    <t>塗装工事業</t>
  </si>
  <si>
    <t>塗装工事業（道路標示・区画線工事業を除く）</t>
  </si>
  <si>
    <t>道路標示・区画線工事業</t>
  </si>
  <si>
    <t>床・内装工事業</t>
  </si>
  <si>
    <t>床工事業</t>
  </si>
  <si>
    <t>内装工事業</t>
  </si>
  <si>
    <t>その他の職別工事業</t>
  </si>
  <si>
    <t>ガラス工事業</t>
  </si>
  <si>
    <t>金属製建具工事業</t>
  </si>
  <si>
    <t>木製建具工事業</t>
  </si>
  <si>
    <t>屋根工事業（金属製屋根工事業を除く）</t>
  </si>
  <si>
    <t>防水工事業</t>
  </si>
  <si>
    <t>はつり・解体工事業</t>
  </si>
  <si>
    <t>他に分類されない職別工事業</t>
  </si>
  <si>
    <t>設備工事業</t>
  </si>
  <si>
    <t>管理，補助的経済活動を行う事業所（08設備工事業）</t>
  </si>
  <si>
    <t>電気工事業</t>
  </si>
  <si>
    <t>一般電気工事業</t>
  </si>
  <si>
    <t>電気配線工事業</t>
  </si>
  <si>
    <t>電気通信・信号装置工事業</t>
  </si>
  <si>
    <t>電気通信工事業（有線テレビジョン放送設備設置工事業を除く）</t>
  </si>
  <si>
    <t>有線テレビジョン放送設備設置工事業</t>
  </si>
  <si>
    <t>信号装置工事業</t>
  </si>
  <si>
    <t>管工事業（さく井工事業を除く）</t>
  </si>
  <si>
    <t>一般管工事業</t>
  </si>
  <si>
    <t>冷暖房設備工事業</t>
  </si>
  <si>
    <t>給排水・衛生設備工事業</t>
  </si>
  <si>
    <t>その他の管工事業</t>
  </si>
  <si>
    <t>機械器具設置工事業</t>
  </si>
  <si>
    <t>機械器具設置工事業（昇降設備工事業を除く）</t>
  </si>
  <si>
    <t>昇降設備工事業</t>
  </si>
  <si>
    <t>その他の設備工事業</t>
  </si>
  <si>
    <t>築炉工事業</t>
  </si>
  <si>
    <t>熱絶縁工事業</t>
  </si>
  <si>
    <t>道路標識設置工事業</t>
  </si>
  <si>
    <t>さく井工事業</t>
  </si>
  <si>
    <t>E</t>
  </si>
  <si>
    <t>製造業</t>
  </si>
  <si>
    <t>食料品製造業</t>
  </si>
  <si>
    <t>管理，補助的経済活動を行う事業所（09食料品製造業）</t>
  </si>
  <si>
    <t>畜産食料品製造業</t>
  </si>
  <si>
    <t>部分肉・冷凍肉製造業</t>
  </si>
  <si>
    <t>肉加工品製造業</t>
  </si>
  <si>
    <t>処理牛乳・乳飲料製造業</t>
  </si>
  <si>
    <t>乳製品製造業（処理牛乳，乳飲料を除く）</t>
  </si>
  <si>
    <t>その他の畜産食料品製造業</t>
  </si>
  <si>
    <t>水産食料品製造業</t>
  </si>
  <si>
    <t>水産缶詰・瓶詰製造業</t>
  </si>
  <si>
    <t>海藻加工業</t>
  </si>
  <si>
    <t>水産練製品製造業</t>
  </si>
  <si>
    <t>塩干・塩蔵品製造業</t>
  </si>
  <si>
    <t>冷凍水産物製造業</t>
  </si>
  <si>
    <t>冷凍水産食品製造業</t>
  </si>
  <si>
    <t>その他の水産食料品製造業</t>
  </si>
  <si>
    <t>野菜缶詰・果実缶詰・農産保存食料品製造業</t>
  </si>
  <si>
    <t>野菜缶詰・果実缶詰・農産保存食料品製造業（野菜漬物を除く）</t>
  </si>
  <si>
    <t>野菜漬物製造業（缶詰，瓶詰，つぼ詰を除く）</t>
  </si>
  <si>
    <t>調味料製造業</t>
  </si>
  <si>
    <t>味そ製造業</t>
  </si>
  <si>
    <t>しょう油・食用アミノ酸製造業</t>
  </si>
  <si>
    <t>ソース製造業</t>
  </si>
  <si>
    <t>食酢製造業</t>
  </si>
  <si>
    <t>その他の調味料製造業</t>
  </si>
  <si>
    <t>糖類製造業</t>
  </si>
  <si>
    <t>砂糖製造業（砂糖精製業を除く）</t>
  </si>
  <si>
    <t>砂糖精製業</t>
  </si>
  <si>
    <t>ぶどう糖・水あめ・異性化糖製造業</t>
  </si>
  <si>
    <t>精穀・製粉業</t>
  </si>
  <si>
    <t>精米・精麦業</t>
  </si>
  <si>
    <t>小麦粉製造業</t>
  </si>
  <si>
    <t>その他の精穀・製粉業</t>
  </si>
  <si>
    <t>パン・菓子製造業</t>
  </si>
  <si>
    <t>パン製造業</t>
  </si>
  <si>
    <t>生菓子製造業</t>
  </si>
  <si>
    <t>ビスケット類・干菓子製造業</t>
  </si>
  <si>
    <t>米菓製造業</t>
  </si>
  <si>
    <t>その他のパン・菓子製造業</t>
  </si>
  <si>
    <t>動植物油脂製造業</t>
  </si>
  <si>
    <t>動植物油脂製造業（食用油脂加工業を除く）</t>
  </si>
  <si>
    <t>食用油脂加工業</t>
  </si>
  <si>
    <t>その他の食料品製造業</t>
  </si>
  <si>
    <t>でんぷん製造業</t>
  </si>
  <si>
    <t>めん類製造業</t>
  </si>
  <si>
    <t>豆腐・油揚製造業</t>
  </si>
  <si>
    <t>あん類製造業</t>
  </si>
  <si>
    <t>冷凍調理食品製造業</t>
  </si>
  <si>
    <t>そう（惣）菜製造業</t>
  </si>
  <si>
    <t>すし・弁当・調理パン製造業</t>
  </si>
  <si>
    <t>レトルト食品製造業</t>
  </si>
  <si>
    <t>他に分類されない食料品製造業</t>
  </si>
  <si>
    <t>飲料・たばこ・飼料製造業</t>
  </si>
  <si>
    <t>管理，補助的経済活動を行う事業所（10飲料・たばこ・飼料製造業）</t>
  </si>
  <si>
    <t>清涼飲料製造業</t>
  </si>
  <si>
    <t>酒類製造業</t>
  </si>
  <si>
    <t>果実酒製造業</t>
  </si>
  <si>
    <t>ビール類製造業</t>
  </si>
  <si>
    <t>清酒製造業</t>
  </si>
  <si>
    <t>蒸留酒・混成酒製造業</t>
  </si>
  <si>
    <t>茶・コーヒー製造業（清涼飲料を除く）</t>
  </si>
  <si>
    <t>製茶業</t>
  </si>
  <si>
    <t>コーヒー製造業</t>
  </si>
  <si>
    <t>製氷業</t>
  </si>
  <si>
    <t>たばこ製造業</t>
  </si>
  <si>
    <t>たばこ製造業（葉たばこ処理業を除く)</t>
  </si>
  <si>
    <t>葉たばこ処理業</t>
  </si>
  <si>
    <t>飼料・有機質肥料製造業</t>
  </si>
  <si>
    <t>配合飼料製造業</t>
  </si>
  <si>
    <t>単体飼料製造業</t>
  </si>
  <si>
    <t>有機質肥料製造業</t>
  </si>
  <si>
    <t>繊維工業</t>
  </si>
  <si>
    <t>管理，補助的経済活動を行う事業所（11繊維工業）</t>
  </si>
  <si>
    <t>製糸業，紡績業，化学繊維・ねん糸等製造業</t>
  </si>
  <si>
    <t>製糸業</t>
  </si>
  <si>
    <t>化学繊維製造業</t>
  </si>
  <si>
    <t>炭素繊維製造業</t>
  </si>
  <si>
    <t>綿紡績業</t>
  </si>
  <si>
    <t>化学繊維紡績業</t>
  </si>
  <si>
    <t>毛紡績業</t>
  </si>
  <si>
    <t>ねん糸製造業（かさ高加工糸を除く）</t>
  </si>
  <si>
    <t>かさ高加工糸製造業</t>
  </si>
  <si>
    <t>その他の紡績業</t>
  </si>
  <si>
    <t>織物業</t>
  </si>
  <si>
    <t>綿・スフ織物業</t>
  </si>
  <si>
    <t>絹・人絹織物業</t>
  </si>
  <si>
    <t>毛織物業</t>
  </si>
  <si>
    <t>麻織物業</t>
  </si>
  <si>
    <t>細幅織物業</t>
  </si>
  <si>
    <t>その他の織物業</t>
  </si>
  <si>
    <t>ニット生地製造業</t>
  </si>
  <si>
    <t>丸編ニット生地製造業</t>
  </si>
  <si>
    <t>たて編ニット生地製造業</t>
  </si>
  <si>
    <t>横編ニット生地製造業</t>
  </si>
  <si>
    <t>染色整理業</t>
  </si>
  <si>
    <t>綿・スフ・麻織物機械染色業</t>
  </si>
  <si>
    <t>絹・人絹織物機械染色業</t>
  </si>
  <si>
    <t>毛織物機械染色整理業</t>
  </si>
  <si>
    <t>織物整理業</t>
  </si>
  <si>
    <t>織物手加工染色整理業</t>
  </si>
  <si>
    <t>綿状繊維・糸染色整理業</t>
  </si>
  <si>
    <t>ニット・レース染色整理業</t>
  </si>
  <si>
    <t>繊維雑品染色整理業</t>
  </si>
  <si>
    <t>綱・網・レース・繊維粗製品製造業</t>
  </si>
  <si>
    <t>綱製造業</t>
  </si>
  <si>
    <t>漁網製造業</t>
  </si>
  <si>
    <t>網地製造業（漁網を除く）</t>
  </si>
  <si>
    <t>レース製造業</t>
  </si>
  <si>
    <t>組ひも製造業</t>
  </si>
  <si>
    <t>整毛業</t>
  </si>
  <si>
    <t>フェルト・不織布製造業</t>
  </si>
  <si>
    <t>上塗りした織物・防水した織物製造業</t>
  </si>
  <si>
    <t>その他の繊維粗製品製造業</t>
  </si>
  <si>
    <t>外衣・シャツ製造業（和式を除く）</t>
  </si>
  <si>
    <t>織物製成人男子・少年服製造業（不織布製及びレース製を含む）</t>
  </si>
  <si>
    <t>織物製成人女子・少女服製造業（不織布製及びレース製を含む）</t>
  </si>
  <si>
    <t>織物製乳幼児服製造業（不織布製及びレース製を含む）</t>
  </si>
  <si>
    <t>織物製シャツ製造業（不織布製及びレース製を含み、下着を除く）</t>
  </si>
  <si>
    <t>織物製事務用・作業用・衛生用・スポーツ用衣服・学校服製造業（不織布製及びレース製を含む）</t>
  </si>
  <si>
    <t>ニット製外衣製造業（アウターシャツ類，セーター類などを除く）</t>
  </si>
  <si>
    <t>ニット製アウターシャツ類製造業</t>
  </si>
  <si>
    <t>セーター類製造業</t>
  </si>
  <si>
    <t>その他の外衣・シャツ製造業</t>
  </si>
  <si>
    <t>下着類製造業</t>
  </si>
  <si>
    <t>織物製下着製造業</t>
  </si>
  <si>
    <t>ニット製下着製造業</t>
  </si>
  <si>
    <t>織物製・ニット製寝着類製造業</t>
  </si>
  <si>
    <t>補整着製造業</t>
  </si>
  <si>
    <t>和装製品・その他の衣服・繊維製身の回り品製造業</t>
  </si>
  <si>
    <t>和装製品製造業（足袋を含む）</t>
  </si>
  <si>
    <t>ネクタイ製造業</t>
  </si>
  <si>
    <t>スカーフ・マフラー・ハンカチーフ製造業</t>
  </si>
  <si>
    <t>靴下製造業</t>
  </si>
  <si>
    <t>手袋製造業</t>
  </si>
  <si>
    <t>帽子製造業（帽体を含む）</t>
  </si>
  <si>
    <t>他に分類されない衣服・繊維製身の回り品製造業</t>
  </si>
  <si>
    <t>その他の繊維製品製造業</t>
  </si>
  <si>
    <t>寝具製造業</t>
  </si>
  <si>
    <t>毛布製造業</t>
  </si>
  <si>
    <t>じゅうたん・その他の繊維製床敷物製造業</t>
  </si>
  <si>
    <t>帆布製品製造業</t>
  </si>
  <si>
    <t>繊維製袋製造業</t>
  </si>
  <si>
    <t>刺しゅう業</t>
  </si>
  <si>
    <t>タオル製造業</t>
  </si>
  <si>
    <t>繊維製衛生材料製造業</t>
  </si>
  <si>
    <t>他に分類されない繊維製品製造業</t>
  </si>
  <si>
    <t>木材・木製品製造業（家具を除く）</t>
  </si>
  <si>
    <t>管理，補助的経済活動を行う事業所（12木材・木製品製造業）</t>
  </si>
  <si>
    <t>製材業，木製品製造業</t>
  </si>
  <si>
    <t>一般製材業</t>
  </si>
  <si>
    <t>単板（ベニヤ）製造業</t>
  </si>
  <si>
    <t>木材チップ製造業</t>
  </si>
  <si>
    <t>その他の特殊製材業</t>
  </si>
  <si>
    <t>造作材・合板・建築用組立材料製造業</t>
  </si>
  <si>
    <t>造作材製造業（建具を除く）</t>
  </si>
  <si>
    <t>合板製造業</t>
  </si>
  <si>
    <t>集成材製造業</t>
  </si>
  <si>
    <t>建築用木製組立材料製造業</t>
  </si>
  <si>
    <t>パーティクルボード製造業</t>
  </si>
  <si>
    <t>繊維板製造業</t>
  </si>
  <si>
    <t>銘木製造業</t>
  </si>
  <si>
    <t>床板製造業</t>
  </si>
  <si>
    <t>木製容器製造業（竹，とうを含む）</t>
  </si>
  <si>
    <t>竹・とう・きりゅう等容器製造業</t>
  </si>
  <si>
    <t>木箱製造業</t>
  </si>
  <si>
    <t>たる・おけ製造業</t>
  </si>
  <si>
    <t>その他の木製品製造業(竹，とうを含む)</t>
  </si>
  <si>
    <t>木材薬品処理業</t>
  </si>
  <si>
    <t>コルク加工基礎資材・コルク製品製造業</t>
  </si>
  <si>
    <t>他に分類されない木製品製造業(竹，とうを含む)</t>
  </si>
  <si>
    <t>家具・装備品製造業</t>
  </si>
  <si>
    <t>管理，補助的経済活動を行う事業所（13家具・装備品製造業）</t>
  </si>
  <si>
    <t>家具製造業</t>
  </si>
  <si>
    <t>木製家具製造業（漆塗りを除く）</t>
  </si>
  <si>
    <t>金属製家具製造業</t>
  </si>
  <si>
    <t>マットレス・組スプリング製造業</t>
  </si>
  <si>
    <t>宗教用具製造業</t>
  </si>
  <si>
    <t>建具製造業</t>
  </si>
  <si>
    <t>その他の家具・装備品製造業</t>
  </si>
  <si>
    <t>事務所用・店舗用装備品製造業</t>
  </si>
  <si>
    <t>窓用・扉用日よけ，日本びょうぶ等製造業</t>
  </si>
  <si>
    <t>鏡縁・額縁製造業</t>
  </si>
  <si>
    <t>他に分類されない家具・装備品製造業</t>
  </si>
  <si>
    <t>パルプ・紙・紙加工品製造業</t>
  </si>
  <si>
    <t>管理，補助的経済活動を行う事業所（14パルプ・紙・紙加工品製造業）</t>
  </si>
  <si>
    <t>パルプ製造業</t>
  </si>
  <si>
    <t>紙製造業</t>
  </si>
  <si>
    <t>洋紙製造業</t>
  </si>
  <si>
    <t>板紙製造業</t>
  </si>
  <si>
    <t>機械すき和紙製造業</t>
  </si>
  <si>
    <t>手すき和紙製造業</t>
  </si>
  <si>
    <t>加工紙製造業</t>
  </si>
  <si>
    <t>塗工紙製造業（印刷用紙を除く）</t>
  </si>
  <si>
    <t>段ボール製造業</t>
  </si>
  <si>
    <t>壁紙・ふすま紙製造業</t>
  </si>
  <si>
    <t>紙製品製造業</t>
  </si>
  <si>
    <t>事務用・学用紙製品製造業</t>
  </si>
  <si>
    <t>日用紙製品製造業</t>
  </si>
  <si>
    <t>その他の紙製品製造業</t>
  </si>
  <si>
    <t>紙製容器製造業</t>
  </si>
  <si>
    <t>重包装紙袋製造業</t>
  </si>
  <si>
    <t>角底紙袋製造業</t>
  </si>
  <si>
    <t>段ボール箱製造業</t>
  </si>
  <si>
    <t>紙器製造業</t>
  </si>
  <si>
    <t>その他のパルプ・紙・紙加工品製造業</t>
  </si>
  <si>
    <t>印刷・同関連業</t>
  </si>
  <si>
    <t>管理，補助的経済活動を行う事業所（15印刷・同関連業）</t>
  </si>
  <si>
    <t>印刷業</t>
  </si>
  <si>
    <t>オフセット印刷業（紙に対するもの）</t>
  </si>
  <si>
    <t>オフセット印刷以外の印刷業（紙に対するもの）</t>
  </si>
  <si>
    <t>紙以外の印刷業</t>
  </si>
  <si>
    <t>製版業</t>
  </si>
  <si>
    <t>製本業，印刷物加工業</t>
  </si>
  <si>
    <t>製本業</t>
  </si>
  <si>
    <t>印刷物加工業</t>
  </si>
  <si>
    <t>印刷関連サービス業</t>
  </si>
  <si>
    <t>化学工業</t>
  </si>
  <si>
    <t>管理，補助的経済活動を行う事業所（16化学工業）</t>
  </si>
  <si>
    <t>化学肥料製造業</t>
  </si>
  <si>
    <t>窒素質・りん酸質肥料製造業</t>
  </si>
  <si>
    <t>複合肥料製造業</t>
  </si>
  <si>
    <t>その他の化学肥料製造業</t>
  </si>
  <si>
    <t>無機化学工業製品製造業</t>
  </si>
  <si>
    <t>ソーダ工業</t>
  </si>
  <si>
    <t>無機顔料製造業</t>
  </si>
  <si>
    <t>圧縮ガス・液化ガス製造業</t>
  </si>
  <si>
    <t>塩製造業</t>
  </si>
  <si>
    <t>その他の無機化学工業製品製造業</t>
  </si>
  <si>
    <t>有機化学工業製品製造業</t>
  </si>
  <si>
    <t>石油化学系基礎製品製造業（一貫して生産される誘導品を含む）</t>
  </si>
  <si>
    <t>脂肪族系中間物製造業（脂肪族系溶剤を含む）</t>
  </si>
  <si>
    <t>発酵工業</t>
  </si>
  <si>
    <t>環式中間物・合成染料・有機顔料製造業</t>
  </si>
  <si>
    <t>プラスチック製造業</t>
  </si>
  <si>
    <t>合成ゴム製造業</t>
  </si>
  <si>
    <t>その他の有機化学工業製品製造業</t>
  </si>
  <si>
    <t>油脂加工製品・石けん・合成洗剤・界面活性剤・塗料製造業</t>
  </si>
  <si>
    <t>脂肪酸・硬化油・グリセリン製造業</t>
  </si>
  <si>
    <t>石けん・合成洗剤製造業</t>
  </si>
  <si>
    <t>界面活性剤製造業（石けん，合成洗剤を除く）</t>
  </si>
  <si>
    <t>塗料製造業</t>
  </si>
  <si>
    <t>印刷インキ製造業</t>
  </si>
  <si>
    <t>洗浄剤・磨用剤製造業</t>
  </si>
  <si>
    <t>ろうそく製造業</t>
  </si>
  <si>
    <t>医薬品製造業</t>
  </si>
  <si>
    <t>医薬品原薬製造業</t>
  </si>
  <si>
    <t>医薬品製剤製造業</t>
  </si>
  <si>
    <t>生物学的製剤製造業</t>
  </si>
  <si>
    <t>生薬・漢方製剤製造業</t>
  </si>
  <si>
    <t>動物用医薬品製造業</t>
  </si>
  <si>
    <t>化粧品・歯磨・その他の化粧用調整品製造業</t>
  </si>
  <si>
    <t>仕上用・皮膚用化粧品製造業（香水，オーデコロンを含む）</t>
  </si>
  <si>
    <t>頭髪用化粧品製造業</t>
  </si>
  <si>
    <t>その他の化粧品・歯磨・化粧用調整品製造業</t>
  </si>
  <si>
    <t>その他の化学工業</t>
  </si>
  <si>
    <t>火薬類製造業</t>
  </si>
  <si>
    <t>農薬製造業</t>
  </si>
  <si>
    <t>香料製造業</t>
  </si>
  <si>
    <t>ゼラチン・接着剤製造業</t>
  </si>
  <si>
    <t>写真感光材料製造業</t>
  </si>
  <si>
    <t>天然樹脂製品・木材化学製品製造業</t>
  </si>
  <si>
    <t>試薬製造業</t>
  </si>
  <si>
    <t>他に分類されない化学工業製品製造業</t>
  </si>
  <si>
    <t>石油製品・石炭製品製造業</t>
  </si>
  <si>
    <t>管理，補助的経済活動を行う事業所（17石油製品・石炭製品製造業）</t>
  </si>
  <si>
    <t>石油精製業</t>
  </si>
  <si>
    <t>潤滑油・グリース製造業（石油精製業によらないもの）</t>
  </si>
  <si>
    <t>コークス製造業</t>
  </si>
  <si>
    <t>舗装材料製造業</t>
  </si>
  <si>
    <t>その他の石油製品・石炭製品製造業</t>
  </si>
  <si>
    <t>プラスチック製品製造業（別掲を除く）</t>
  </si>
  <si>
    <t>管理，補助的経済活動を行う事業所（18プラスチック製品製造業）</t>
  </si>
  <si>
    <t>プラスチック板・棒・管・継手・異形押出製品製造業</t>
  </si>
  <si>
    <t>プラスチック板・棒製造業</t>
  </si>
  <si>
    <t>プラスチック管製造業</t>
  </si>
  <si>
    <t>プラスチック継手製造業</t>
  </si>
  <si>
    <t>プラスチック異形押出製品製造業</t>
  </si>
  <si>
    <t>プラスチック板・棒・管・継手・異形押出製品加工業</t>
  </si>
  <si>
    <t>プラスチックフィルム・シート・床材・合成皮革製造業</t>
  </si>
  <si>
    <t>プラスチックフィルム製造業</t>
  </si>
  <si>
    <t>プラスチックシート製造業</t>
  </si>
  <si>
    <t>プラスチック床材製造業</t>
  </si>
  <si>
    <t>合成皮革製造業</t>
  </si>
  <si>
    <t>プラスチックフィルム・シート・床材・合成皮革加工業</t>
  </si>
  <si>
    <t>工業用プラスチック製品製造業</t>
  </si>
  <si>
    <t>電気機械器具用プラスチック製品製造業（加工業を除く）</t>
  </si>
  <si>
    <t>輸送機械器具用プラスチック製品製造業（加工業を除く）</t>
  </si>
  <si>
    <t>その他の工業用プラスチック製品製造業（加工業を除く）</t>
  </si>
  <si>
    <t>工業用プラスチック製品加工業</t>
  </si>
  <si>
    <t>発泡・強化プラスチック製品製造業</t>
  </si>
  <si>
    <t>軟質プラスチック発泡製品製造業（半硬質性を含む）</t>
  </si>
  <si>
    <t>硬質プラスチック発泡製品製造業</t>
  </si>
  <si>
    <t>強化プラスチック製板・棒・管・継手製造業</t>
  </si>
  <si>
    <t>強化プラスチック製容器・浴槽等製造業</t>
  </si>
  <si>
    <t>発泡・強化プラスチック製品加工業</t>
  </si>
  <si>
    <t>プラスチック成形材料製造業（廃プラスチックを含む）</t>
  </si>
  <si>
    <t>プラスチック成形材料製造業</t>
  </si>
  <si>
    <t>廃プラスチック製品製造業</t>
  </si>
  <si>
    <t>その他のプラスチック製品製造業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</si>
  <si>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</si>
  <si>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</si>
  <si>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</si>
  <si>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</si>
  <si>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ゴム製品製造業</t>
  </si>
  <si>
    <t>管理，補助的経済活動を行う事業所（19ゴム製品製造業）</t>
  </si>
  <si>
    <t>タイヤ・チューブ製造業</t>
  </si>
  <si>
    <t>自動車タイヤ・チューブ製造業</t>
  </si>
  <si>
    <t>その他のタイヤ・チューブ製造業</t>
  </si>
  <si>
    <t>ゴム製・プラスチック製履物・同附属品製造業</t>
  </si>
  <si>
    <t>ゴム製履物・同附属品製造業</t>
  </si>
  <si>
    <t>プラスチック製履物・同附属品製造業</t>
  </si>
  <si>
    <t>ゴムベルト・ゴムホース・工業用ゴム製品製造業</t>
  </si>
  <si>
    <t>ゴムベルト製造業</t>
  </si>
  <si>
    <t>ゴムホース製造業</t>
  </si>
  <si>
    <t>工業用ゴム製品製造業</t>
  </si>
  <si>
    <t>その他のゴム製品製造業</t>
  </si>
  <si>
    <t>ゴム引布・同製品製造業</t>
  </si>
  <si>
    <t>医療・衛生用ゴム製品製造業</t>
  </si>
  <si>
    <t>ゴム練生地製造業</t>
  </si>
  <si>
    <t>更生タイヤ製造業</t>
  </si>
  <si>
    <t>再生ゴム製造業</t>
  </si>
  <si>
    <t>他に分類されないゴム製品製造業</t>
  </si>
  <si>
    <t>なめし革・同製品・毛皮製造業</t>
  </si>
  <si>
    <t>管理，補助的経済活動を行う事業所（20なめし革・同製品・毛皮製造業）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</si>
  <si>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</si>
  <si>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</si>
  <si>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</si>
  <si>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</si>
  <si>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</si>
  <si>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</si>
  <si>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</si>
  <si>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袋物製造業（ハンドバッグを除く）</t>
  </si>
  <si>
    <t>ハンドバッグ製造業</t>
  </si>
  <si>
    <t>毛皮製造業</t>
  </si>
  <si>
    <t>その他のなめし革製品製造業</t>
  </si>
  <si>
    <t>窯業・土石製品製造業</t>
  </si>
  <si>
    <t>管理，補助的経済活動を行う事業所（21窯業・土石製品製造業）</t>
  </si>
  <si>
    <t>ガラス・同製品製造業</t>
  </si>
  <si>
    <t>板ガラス製造業</t>
  </si>
  <si>
    <t>板ガラス加工業</t>
  </si>
  <si>
    <t>ガラス製加工素材製造業</t>
  </si>
  <si>
    <t>ガラス容器製造業</t>
  </si>
  <si>
    <t>理化学用・医療用ガラス器具製造業</t>
  </si>
  <si>
    <t>卓上用・ちゅう房用ガラス器具製造業</t>
  </si>
  <si>
    <t>ガラス繊維・同製品製造業</t>
  </si>
  <si>
    <t>その他のガラス・同製品製造業</t>
  </si>
  <si>
    <t>セメント・同製品製造業</t>
  </si>
  <si>
    <t>セメント製造業</t>
  </si>
  <si>
    <t>生コンクリート製造業</t>
  </si>
  <si>
    <t>コンクリート製品製造業</t>
  </si>
  <si>
    <t>その他のセメント製品製造業</t>
  </si>
  <si>
    <t>建設用粘土製品製造業（陶磁器製を除く)</t>
  </si>
  <si>
    <t>粘土かわら製造業</t>
  </si>
  <si>
    <t>普通れんが製造業</t>
  </si>
  <si>
    <t>その他の建設用粘土製品製造業</t>
  </si>
  <si>
    <t>陶磁器・同関連製品製造業</t>
  </si>
  <si>
    <t>衛生陶器製造業</t>
  </si>
  <si>
    <t>食卓用・ちゅう房用陶磁器製造業</t>
  </si>
  <si>
    <t>陶磁器製置物製造業</t>
  </si>
  <si>
    <t>電気用陶磁器製造業</t>
  </si>
  <si>
    <t>理化学用・工業用陶磁器製造業</t>
  </si>
  <si>
    <t>陶磁器製タイル製造業</t>
  </si>
  <si>
    <t>陶磁器絵付業</t>
  </si>
  <si>
    <t>陶磁器用はい（坏）土製造業</t>
  </si>
  <si>
    <t>その他の陶磁器・同関連製品製造業</t>
  </si>
  <si>
    <t>耐火物製造業</t>
  </si>
  <si>
    <t>耐火れんが製造業</t>
  </si>
  <si>
    <t>不定形耐火物製造業</t>
  </si>
  <si>
    <t>その他の耐火物製造業</t>
  </si>
  <si>
    <t>炭素・黒鉛製品製造業</t>
  </si>
  <si>
    <t>炭素質電極製造業</t>
  </si>
  <si>
    <t>その他の炭素・黒鉛製品製造業</t>
  </si>
  <si>
    <t>研磨材・同製品製造業</t>
  </si>
  <si>
    <t>研磨材製造業</t>
  </si>
  <si>
    <t>研削と石製造業</t>
  </si>
  <si>
    <t>研磨布紙製造業</t>
  </si>
  <si>
    <t>その他の研磨材・同製品製造業</t>
  </si>
  <si>
    <t>骨材・石工品等製造業</t>
  </si>
  <si>
    <t>砕石製造業</t>
  </si>
  <si>
    <t>再生骨材製造業</t>
  </si>
  <si>
    <t>人工骨材製造業</t>
  </si>
  <si>
    <t>石工品製造業</t>
  </si>
  <si>
    <t>けいそう土・同製品製造業</t>
  </si>
  <si>
    <t>鉱物・土石粉砕等処理業</t>
  </si>
  <si>
    <t>その他の窯業・土石製品製造業</t>
  </si>
  <si>
    <t>ロックウール・同製品製造業</t>
  </si>
  <si>
    <t>石こう（膏）製品製造業</t>
  </si>
  <si>
    <t>石灰製造業</t>
  </si>
  <si>
    <t>鋳型製造業（中子を含む）</t>
  </si>
  <si>
    <t>他に分類されない窯業・土石製品製造業</t>
  </si>
  <si>
    <t>鉄鋼業</t>
  </si>
  <si>
    <t>管理，補助的経済活動を行う事業所（22鉄鋼業）</t>
  </si>
  <si>
    <t>製鉄業</t>
  </si>
  <si>
    <t>高炉による製鉄業</t>
  </si>
  <si>
    <t>高炉によらない製鉄業</t>
  </si>
  <si>
    <t>フェロアロイ製造業</t>
  </si>
  <si>
    <t>製鋼・製鋼圧延業</t>
  </si>
  <si>
    <t>製鋼を行わない鋼材製造業（表面処理鋼材を除く）</t>
  </si>
  <si>
    <t>熱間圧延業（鋼管，伸鉄を除く）</t>
  </si>
  <si>
    <t>冷間圧延業（鋼管，伸鉄を除く）</t>
  </si>
  <si>
    <t>冷間ロール成型形鋼製造業</t>
  </si>
  <si>
    <t>鋼管製造業</t>
  </si>
  <si>
    <t>伸鉄業</t>
  </si>
  <si>
    <t>磨棒鋼製造業</t>
  </si>
  <si>
    <t>引抜鋼管製造業</t>
  </si>
  <si>
    <t>伸線業</t>
  </si>
  <si>
    <t>その他の製鋼を行わない鋼材製造業（表面処理鋼材を除く)</t>
  </si>
  <si>
    <t>表面処理鋼材製造業</t>
  </si>
  <si>
    <t>亜鉛鉄板製造業</t>
  </si>
  <si>
    <t>その他の表面処理鋼材製造業</t>
  </si>
  <si>
    <t>鉄素形材製造業</t>
  </si>
  <si>
    <t>銑鉄鋳物製造業（鋳鉄管，可鍛鋳鉄を除く）</t>
  </si>
  <si>
    <t>可鍛鋳鉄製造業</t>
  </si>
  <si>
    <t>鋳鋼製造業</t>
  </si>
  <si>
    <t>鍛工品製造業</t>
  </si>
  <si>
    <t>鍛鋼製造業</t>
  </si>
  <si>
    <t>その他の鉄鋼業</t>
  </si>
  <si>
    <t>鉄鋼シャースリット業</t>
  </si>
  <si>
    <t>鉄スクラップ加工処理業</t>
  </si>
  <si>
    <t>鋳鉄管製造業</t>
  </si>
  <si>
    <t>他に分類されない鉄鋼業</t>
  </si>
  <si>
    <t>非鉄金属製造業</t>
  </si>
  <si>
    <t>管理，補助的経済活動を行う事業所（23非鉄金属製造業）</t>
  </si>
  <si>
    <t>非鉄金属第1次製錬・精製業</t>
  </si>
  <si>
    <t>銅第1次製錬・精製業</t>
  </si>
  <si>
    <t>亜鉛第1次製錬・精製業</t>
  </si>
  <si>
    <t>その他の非鉄金属第1次製錬・精製業</t>
  </si>
  <si>
    <t>非鉄金属第2次製錬・精製業（非鉄金属合金製造業を含む）</t>
  </si>
  <si>
    <t>鉛第2次製錬・精製業（鉛合金製造業を含む)</t>
  </si>
  <si>
    <t>アルミニウム第2次製錬・精製業（アルミニウム合金製造業を含む）</t>
  </si>
  <si>
    <t>その他の非鉄金属第2次製錬・精製業（非鉄金属合金製造業を含む）</t>
  </si>
  <si>
    <t>非鉄金属・同合金圧延業（抽伸，押出しを含む）</t>
  </si>
  <si>
    <t>伸銅品製造業</t>
  </si>
  <si>
    <t>アルミニウム・同合金圧延業（抽伸，押出しを含む）</t>
  </si>
  <si>
    <t>その他の非鉄金属・同合金圧延業（抽伸，押出しを含む）</t>
  </si>
  <si>
    <t>電線・ケーブル製造業</t>
  </si>
  <si>
    <t>電線・ケーブル製造業（光ファイバケーブルを除く）</t>
  </si>
  <si>
    <t>光ファイバケーブル製造業（通信複合ケーブルを含む）</t>
  </si>
  <si>
    <t>非鉄金属素形材製造業</t>
  </si>
  <si>
    <t>銅・同合金鋳物製造業（ダイカストを除く）</t>
  </si>
  <si>
    <t>非鉄金属鋳物製造業（銅・同合金鋳物及びダイカストを除く）</t>
  </si>
  <si>
    <t>アルミニウム・同合金ダイカスト製造業</t>
  </si>
  <si>
    <t>非鉄金属ダイカスト製造業（アルミニウム・同合金ダイカストを除く）</t>
  </si>
  <si>
    <t>非鉄金属鍛造品製造業</t>
  </si>
  <si>
    <t>その他の非鉄金属製造業</t>
  </si>
  <si>
    <t>核燃料製造業</t>
  </si>
  <si>
    <t>他に分類されない非鉄金属製造業</t>
  </si>
  <si>
    <t>金属製品製造業</t>
  </si>
  <si>
    <t>管理，補助的経済活動を行う事業所（24金属製品製造業）</t>
  </si>
  <si>
    <t>ブリキ缶・その他のめっき板等製品製造業</t>
  </si>
  <si>
    <t>洋食器・刃物・手道具・金物類製造業</t>
  </si>
  <si>
    <t>洋食器製造業</t>
  </si>
  <si>
    <t>機械刃物製造業</t>
  </si>
  <si>
    <t>利器工匠具・手道具製造業（やすり，のこぎり，食卓用刃物を除く）</t>
  </si>
  <si>
    <t>作業工具製造業</t>
  </si>
  <si>
    <t>手引のこぎり・のこ刃製造業</t>
  </si>
  <si>
    <t>農業用器具製造業（農業用機械を除く）</t>
  </si>
  <si>
    <t>その他の金物類製造業</t>
  </si>
  <si>
    <t>暖房・調理等装置,配管工事用附属品製造業</t>
  </si>
  <si>
    <t>配管工事用附属品製造業（バルブ，コックを除く）</t>
  </si>
  <si>
    <t>ガス機器・石油機器製造業</t>
  </si>
  <si>
    <t>温風・温水暖房装置製造業</t>
  </si>
  <si>
    <t>その他の暖房・調理装置製造業（電気機械器具，ガス機器，石油機器を除く）</t>
  </si>
  <si>
    <t>建設用・建築用金属製品製造業（製缶板金業を含む)</t>
  </si>
  <si>
    <t>鉄骨製造業</t>
  </si>
  <si>
    <t>建設用金属製品製造業（鉄骨を除く）</t>
  </si>
  <si>
    <t>金属製サッシ・ドア製造業</t>
  </si>
  <si>
    <t>鉄骨系プレハブ住宅製造業</t>
  </si>
  <si>
    <t>建築用金属製品製造業（サッシ，ドア，建築用金物を除く）</t>
  </si>
  <si>
    <t>製缶板金業</t>
  </si>
  <si>
    <t>金属素形材製品製造業</t>
  </si>
  <si>
    <t>アルミニウム・同合金プレス製品製造業</t>
  </si>
  <si>
    <t>金属プレス製品製造業（アルミニウム・同合金を除く）</t>
  </si>
  <si>
    <t>粉末や金製品製造業</t>
  </si>
  <si>
    <t>金属被覆・彫刻業，熱処理業（ほうろう鉄器を除く）</t>
  </si>
  <si>
    <t>金属製品塗装業</t>
  </si>
  <si>
    <t>溶融めっき業（表面処理鋼材製造業を除く）</t>
  </si>
  <si>
    <t>金属彫刻業</t>
  </si>
  <si>
    <t>電気めっき業（表面処理鋼材製造業を除く）</t>
  </si>
  <si>
    <t>金属熱処理業</t>
  </si>
  <si>
    <t>その他の金属表面処理業</t>
  </si>
  <si>
    <t>金属線製品製造業（ねじ類を除く)</t>
  </si>
  <si>
    <t>くぎ製造業</t>
  </si>
  <si>
    <t>その他の金属線製品製造業</t>
  </si>
  <si>
    <t>ボルト・ナット・リベット・小ねじ・木ねじ等製造業</t>
  </si>
  <si>
    <t>その他の金属製品製造業</t>
  </si>
  <si>
    <t>金庫製造業</t>
  </si>
  <si>
    <t>金属製スプリング製造業</t>
  </si>
  <si>
    <t>他に分類されない金属製品製造業</t>
  </si>
  <si>
    <t>はん用機械器具製造業</t>
  </si>
  <si>
    <t>管理，補助的経済活動を行う事業所（25はん用機械器具製造業）</t>
  </si>
  <si>
    <t>ボイラ・原動機製造業</t>
  </si>
  <si>
    <t>ボイラ製造業</t>
  </si>
  <si>
    <t>蒸気機関・タービン・水力タービン製造業（舶用を除く）</t>
  </si>
  <si>
    <t>はん用内燃機関製造業</t>
  </si>
  <si>
    <t>その他の原動機製造業</t>
  </si>
  <si>
    <t>ポンプ・圧縮機器製造業</t>
  </si>
  <si>
    <t>ポンプ・同装置製造業</t>
  </si>
  <si>
    <t>空気圧縮機・ガス圧縮機・送風機製造業</t>
  </si>
  <si>
    <t>油圧・空圧機器製造業</t>
  </si>
  <si>
    <t>一般産業用機械・装置製造業</t>
  </si>
  <si>
    <t>動力伝導装置製造業（玉軸受，ころ軸受を除く）</t>
  </si>
  <si>
    <t>エレベータ・エスカレータ製造業</t>
  </si>
  <si>
    <t>物流運搬設備製造業</t>
  </si>
  <si>
    <t>工業窯炉製造業</t>
  </si>
  <si>
    <t>冷凍機・温湿調整装置製造業</t>
  </si>
  <si>
    <t>その他のはん用機械・同部分品製造業</t>
  </si>
  <si>
    <t>消火器具・消火装置製造業</t>
  </si>
  <si>
    <t>弁・同附属品製造業</t>
  </si>
  <si>
    <t>パイプ加工・パイプ附属品加工業</t>
  </si>
  <si>
    <t>玉軸受・ころ軸受製造業</t>
  </si>
  <si>
    <t>ピストンリング製造業</t>
  </si>
  <si>
    <t>他に分類されないはん用機械・装置製造業</t>
  </si>
  <si>
    <t>各種機械・同部分品製造修理業（注文製造・修理）</t>
  </si>
  <si>
    <t>生産用機械器具製造業</t>
  </si>
  <si>
    <t>管理，補助的経済活動を行う事業所（26生産用機械器具製造業）</t>
  </si>
  <si>
    <t>農業用機械製造業（農業用器具を除く）</t>
  </si>
  <si>
    <t>建設機械・鉱山機械製造業</t>
  </si>
  <si>
    <t>繊維機械製造業</t>
  </si>
  <si>
    <t>化学繊維機械・紡績機械製造業</t>
  </si>
  <si>
    <t>製織機械・編組機械製造業</t>
  </si>
  <si>
    <t>染色整理仕上機械製造業</t>
  </si>
  <si>
    <t>繊維機械部分品・取付具・附属品製造業</t>
  </si>
  <si>
    <t>縫製機械製造業</t>
  </si>
  <si>
    <t>生活関連産業用機械製造業</t>
  </si>
  <si>
    <t>食品機械・同装置製造業</t>
  </si>
  <si>
    <t>木材加工機械製造業</t>
  </si>
  <si>
    <t>パルプ装置・製紙機械製造業</t>
  </si>
  <si>
    <t>印刷・製本・紙工機械製造業</t>
  </si>
  <si>
    <t>包装・荷造機械製造業</t>
  </si>
  <si>
    <t>基礎素材産業用機械製造業</t>
  </si>
  <si>
    <t>鋳造装置製造業</t>
  </si>
  <si>
    <t>化学機械・同装置製造業</t>
  </si>
  <si>
    <t>プラスチック加工機械・同附属装置製造業</t>
  </si>
  <si>
    <t>金属加工機械製造業</t>
  </si>
  <si>
    <t>金属工作機械製造業</t>
  </si>
  <si>
    <t>金属加工機械製造業（金属工作機械を除く）</t>
  </si>
  <si>
    <t>金属工作機械用・金属加工機械用部分品・附属品製造業（機械工具，金型を除く）</t>
  </si>
  <si>
    <t>機械工具製造業（粉末や金業を除く）</t>
  </si>
  <si>
    <t>半導体・フラットパネルディスプレイ製造装置製造業</t>
  </si>
  <si>
    <t>半導体製造装置製造業</t>
  </si>
  <si>
    <t>フラットパネルディスプレイ製造装置製造業</t>
  </si>
  <si>
    <t>その他の生産用機械・同部分品製造業</t>
  </si>
  <si>
    <t>金属用金型・同部分品・附属品製造業</t>
  </si>
  <si>
    <t>非金属用金型・同部分品・附属品製造業</t>
  </si>
  <si>
    <t>真空装置・真空機器製造業</t>
  </si>
  <si>
    <t>ロボット製造業</t>
  </si>
  <si>
    <t>他に分類されない生産用機械・同部分品製造業</t>
  </si>
  <si>
    <t>業務用機械器具製造業</t>
  </si>
  <si>
    <t>管理，補助的経済活動を行う事業所（27業務用機械器具製造業）</t>
  </si>
  <si>
    <t>事務用機械器具製造業</t>
  </si>
  <si>
    <t>複写機製造業</t>
  </si>
  <si>
    <t>その他の事務用機械器具製造業</t>
  </si>
  <si>
    <t>サービス用・娯楽用機械器具製造業</t>
  </si>
  <si>
    <t>サービス用機械器具製造業</t>
  </si>
  <si>
    <t>娯楽用機械製造業</t>
  </si>
  <si>
    <t>自動販売機製造業</t>
  </si>
  <si>
    <t>その他のサービス用・娯楽用機械器具製造業</t>
  </si>
  <si>
    <t>計量器・測定器・分析機器・試験機・測量機械器具・理化学機械器具製造業</t>
  </si>
  <si>
    <t>体積計製造業</t>
  </si>
  <si>
    <t>はかり製造業</t>
  </si>
  <si>
    <t>圧力計・流量計・液面計等製造業</t>
  </si>
  <si>
    <t>精密測定器製造業</t>
  </si>
  <si>
    <t>分析機器製造業</t>
  </si>
  <si>
    <t>試験機製造業</t>
  </si>
  <si>
    <t>測量機械器具製造業</t>
  </si>
  <si>
    <t>理化学機械器具製造業</t>
  </si>
  <si>
    <t>その他の計量器・測定器・分析機器・試験機・測量機械器具・理化学機械器具製造業</t>
  </si>
  <si>
    <t>医療用機械器具・医療用品製造業</t>
  </si>
  <si>
    <t>医療用機械器具製造業</t>
  </si>
  <si>
    <t>歯科用機械器具製造業</t>
  </si>
  <si>
    <t>医療用品製造業（動物用医療機械器具を含む）</t>
  </si>
  <si>
    <t>歯科材料製造業</t>
  </si>
  <si>
    <t>光学機械器具・レンズ製造業</t>
  </si>
  <si>
    <t>顕微鏡・望遠鏡等製造業</t>
  </si>
  <si>
    <t>写真機・映画用機械・同附属品製造業</t>
  </si>
  <si>
    <t>光学機械用レンズ・プリズム製造業</t>
  </si>
  <si>
    <t>武器製造業</t>
  </si>
  <si>
    <t>電子部品・デバイス・電子回路製造業</t>
  </si>
  <si>
    <t>管理，補助的経済活動を行う事業所（28電子部品・デバイス・電子回路製造業）</t>
  </si>
  <si>
    <t>電子デバイス製造業</t>
  </si>
  <si>
    <t>電子管製造業</t>
  </si>
  <si>
    <t>光電変換素子製造業</t>
  </si>
  <si>
    <t>半導体素子製造業（光電変換素子を除く）</t>
  </si>
  <si>
    <t>集積回路製造業</t>
  </si>
  <si>
    <t>液晶パネル・フラットパネル製造業</t>
  </si>
  <si>
    <t>電子部品製造業</t>
  </si>
  <si>
    <t>抵抗器・コンデンサ・変成器・複合部品製造業</t>
  </si>
  <si>
    <t>音響部品・磁気ヘッド・小形モータ製造業</t>
  </si>
  <si>
    <t>コネクタ・スイッチ・リレー製造業</t>
  </si>
  <si>
    <t>記録メディア製造業</t>
  </si>
  <si>
    <t>半導体メモリメディア製造業</t>
  </si>
  <si>
    <t>光ディスク・磁気ディスク・磁気テープ製造業</t>
  </si>
  <si>
    <t>電子回路製造業</t>
  </si>
  <si>
    <t>電子回路基板製造業</t>
  </si>
  <si>
    <t>電子回路実装基板製造業</t>
  </si>
  <si>
    <t>ユニット部品製造業</t>
  </si>
  <si>
    <t>電源ユニット・高周波ユニット・コントロールユニット製造業</t>
  </si>
  <si>
    <t>その他のユニット部品製造業</t>
  </si>
  <si>
    <t>その他の電子部品・デバイス・電子回路製造業</t>
  </si>
  <si>
    <t>電気機械器具製造業</t>
  </si>
  <si>
    <t>管理，補助的経済活動を行う事業所（29電気機械器具製造業）</t>
  </si>
  <si>
    <t>発電用・送電用・配電用電気機械器具製造業</t>
  </si>
  <si>
    <t>発電機・電動機・その他の回転電気機械製造業</t>
  </si>
  <si>
    <t>変圧器類製造業（電子機器用を除く)</t>
  </si>
  <si>
    <t>電力開閉装置製造業</t>
  </si>
  <si>
    <t>配電盤・電力制御装置製造業</t>
  </si>
  <si>
    <t>配線器具・配線附属品製造業</t>
  </si>
  <si>
    <t>産業用電気機械器具製造業</t>
  </si>
  <si>
    <t>電気溶接機製造業</t>
  </si>
  <si>
    <t>内燃機関電装品製造業</t>
  </si>
  <si>
    <t>その他の産業用電気機械器具製造業（車両用，船舶用を含む）</t>
  </si>
  <si>
    <t>民生用電気機械器具製造業</t>
  </si>
  <si>
    <t>ちゅう房機器製造業</t>
  </si>
  <si>
    <t>空調・住宅関連機器製造業</t>
  </si>
  <si>
    <t>衣料衛生関連機器製造業</t>
  </si>
  <si>
    <t>その他の民生用電気機械器具製造業</t>
  </si>
  <si>
    <t>電球・電気照明器具製造業</t>
  </si>
  <si>
    <t>電球製造業</t>
  </si>
  <si>
    <t>電気照明器具製造業</t>
  </si>
  <si>
    <t>電池製造業</t>
  </si>
  <si>
    <t>蓄電池製造業</t>
  </si>
  <si>
    <t>一次電池（乾電池，湿電池）製造業</t>
  </si>
  <si>
    <t>電子応用装置製造業</t>
  </si>
  <si>
    <t>X線装置製造業</t>
  </si>
  <si>
    <t>医療用電子応用装置製造業</t>
  </si>
  <si>
    <t>その他の電子応用装置製造業</t>
  </si>
  <si>
    <t>電気計測器製造業</t>
  </si>
  <si>
    <t>電気計測器製造業（別掲を除く）</t>
  </si>
  <si>
    <t>工業計器製造業</t>
  </si>
  <si>
    <t>医療用計測器製造業</t>
  </si>
  <si>
    <t>その他の電気機械器具製造業</t>
  </si>
  <si>
    <t>情報通信機械器具製造業</t>
  </si>
  <si>
    <t>管理，補助的経済活動を行う事業所（30情報通信機械器具製造業）</t>
  </si>
  <si>
    <t>通信機械器具・同関連機械器具製造業</t>
  </si>
  <si>
    <t>有線通信機械器具製造業</t>
  </si>
  <si>
    <t>携帯電話機・PHS電話機製造業</t>
  </si>
  <si>
    <t>無線通信機械器具製造業</t>
  </si>
  <si>
    <t>ラジオ受信機・テレビジョン受信機製造業</t>
  </si>
  <si>
    <t>交通信号保安装置製造業</t>
  </si>
  <si>
    <t>その他の通信機械器具・同関連機械器具製造業</t>
  </si>
  <si>
    <t>映像・音響機械器具製造業</t>
  </si>
  <si>
    <t>ビデオ機器製造業</t>
  </si>
  <si>
    <t>デジタルカメラ製造業</t>
  </si>
  <si>
    <t>電気音響機械器具製造業</t>
  </si>
  <si>
    <t>電子計算機・同附属装置製造業</t>
  </si>
  <si>
    <t>電子計算機製造業（パーソナルコンピュータを除く）</t>
  </si>
  <si>
    <t>パーソナルコンピュータ製造業</t>
  </si>
  <si>
    <t>外部記憶装置製造業</t>
  </si>
  <si>
    <t>印刷装置製造業</t>
  </si>
  <si>
    <t>表示装置製造業</t>
  </si>
  <si>
    <t>その他の附属装置製造業</t>
  </si>
  <si>
    <t>輸送用機械器具製造業</t>
  </si>
  <si>
    <t>管理，補助的経済活動を行う事業所（31輸送用機械器具製造業）</t>
  </si>
  <si>
    <t>自動車・同附属品製造業</t>
  </si>
  <si>
    <t>自動車製造業（二輪自動車を含む）</t>
  </si>
  <si>
    <t>自動車車体・附随車製造業</t>
  </si>
  <si>
    <t>自動車部分品・附属品製造業</t>
  </si>
  <si>
    <t>鉄道車両・同部分品製造業</t>
  </si>
  <si>
    <t>鉄道車両製造業</t>
  </si>
  <si>
    <t>鉄道車両用部分品製造業</t>
  </si>
  <si>
    <t>船舶製造・修理業，舶用機関製造業</t>
  </si>
  <si>
    <t>船舶製造・修理業</t>
  </si>
  <si>
    <t>船体ブロック製造業</t>
  </si>
  <si>
    <t>舟艇製造・修理業</t>
  </si>
  <si>
    <t>舶用機関製造業</t>
  </si>
  <si>
    <t>航空機・同附属品製造業</t>
  </si>
  <si>
    <t>航空機製造業</t>
  </si>
  <si>
    <t>航空機用原動機製造業</t>
  </si>
  <si>
    <t>その他の航空機部分品・補助装置製造業</t>
  </si>
  <si>
    <t>産業用運搬車両・同部分品・附属品製造業</t>
  </si>
  <si>
    <t>フォークリフトトラック・同部分品・附属品製造業</t>
  </si>
  <si>
    <t>その他の産業用運搬車両・同部分品・附属品製造業</t>
  </si>
  <si>
    <t>その他の輸送用機械器具製造業</t>
  </si>
  <si>
    <t>自転車・同部分品製造業</t>
  </si>
  <si>
    <t>他に分類されない輸送用機械器具製造業</t>
  </si>
  <si>
    <t>その他の製造業</t>
  </si>
  <si>
    <t>管理，補助的経済活動を行う事業所（32その他の製造業）</t>
  </si>
  <si>
    <t>貴金属・宝石製品製造業</t>
  </si>
  <si>
    <t>貴金属・宝石製装身具（ジュエリー）製品製造業</t>
  </si>
  <si>
    <t>貴金属・宝石製装身具（ジュエリー）附属品・同材料加工業</t>
  </si>
  <si>
    <t>その他の貴金属製品製造業</t>
  </si>
  <si>
    <t>装身具・装飾品・ボタン・同関連品製造業（貴金属・宝石製を除く）</t>
  </si>
  <si>
    <t>装身具・装飾品製造業（貴金属・宝石製を除く）</t>
  </si>
  <si>
    <t>造花・装飾用羽毛製造業</t>
  </si>
  <si>
    <t>ボタン製造業</t>
  </si>
  <si>
    <t>針・ピン・ホック・スナップ・同関連品製造業</t>
  </si>
  <si>
    <t>その他の装身具・装飾品製造業</t>
  </si>
  <si>
    <t>時計・同部分品製造業</t>
  </si>
  <si>
    <t>楽器製造業</t>
  </si>
  <si>
    <t>ピアノ製造業</t>
  </si>
  <si>
    <t>その他の楽器・楽器部品・同材料製造業</t>
  </si>
  <si>
    <t>がん具・運動用具製造業</t>
  </si>
  <si>
    <t>娯楽用具・がん具製造業（人形を除く）</t>
  </si>
  <si>
    <t>人形製造業</t>
  </si>
  <si>
    <t>運動用具製造業</t>
  </si>
  <si>
    <t>ペン・鉛筆・絵画用品・その他の事務用品製造業</t>
  </si>
  <si>
    <t>万年筆・ペン類・鉛筆製造業</t>
  </si>
  <si>
    <t>毛筆・絵画用品製造業（鉛筆を除く）</t>
  </si>
  <si>
    <t>その他の事務用品製造業</t>
  </si>
  <si>
    <t>漆器製造業</t>
  </si>
  <si>
    <t>畳等生活雑貨製品製造業</t>
  </si>
  <si>
    <t>麦わら・パナマ類帽子・わら工品製造業</t>
  </si>
  <si>
    <t>畳製造業</t>
  </si>
  <si>
    <t>うちわ・扇子・ちょうちん製造業</t>
  </si>
  <si>
    <t>ほうき・ブラシ製造業</t>
  </si>
  <si>
    <t>喫煙用具製造業（貴金属・宝石製を除く）</t>
  </si>
  <si>
    <t>その他の生活雑貨製品製造業</t>
  </si>
  <si>
    <t>他に分類されない製造業</t>
  </si>
  <si>
    <t>煙火製造業</t>
  </si>
  <si>
    <t>看板・標識機製造業</t>
  </si>
  <si>
    <t>パレット製造業</t>
  </si>
  <si>
    <t>モデル・模型製造業</t>
  </si>
  <si>
    <t>工業用模型製造業</t>
  </si>
  <si>
    <t>情報記録物製造業（新聞，書籍等の印刷物を除く）</t>
  </si>
  <si>
    <t>眼鏡製造業（枠を含む）</t>
  </si>
  <si>
    <t>他に分類されないその他の製造業</t>
  </si>
  <si>
    <t>F</t>
  </si>
  <si>
    <t>電気・ガス・熱供給・水道業</t>
  </si>
  <si>
    <t>電気業</t>
  </si>
  <si>
    <t>管理，補助的経済活動を行う事業所（33電気業）</t>
  </si>
  <si>
    <t>発電所</t>
  </si>
  <si>
    <t>変電所</t>
  </si>
  <si>
    <t>ガス業</t>
  </si>
  <si>
    <t>管理，補助的経済活動を行う事業所（34ガス業）</t>
  </si>
  <si>
    <t>ガス製造工場</t>
  </si>
  <si>
    <t>ガス供給所</t>
  </si>
  <si>
    <t>熱供給業</t>
  </si>
  <si>
    <t>管理，補助的経済活動を行う事業所（35熱供給業）</t>
  </si>
  <si>
    <t>水道業</t>
  </si>
  <si>
    <t>管理，補助的経済活動を行う事業所（36水道業）</t>
  </si>
  <si>
    <t>上水道業</t>
  </si>
  <si>
    <t>工業用水道業</t>
  </si>
  <si>
    <t>下水道業</t>
  </si>
  <si>
    <t>下水道処理施設維持管理業</t>
  </si>
  <si>
    <t>下水道管路施設維持管理業</t>
  </si>
  <si>
    <t>G</t>
  </si>
  <si>
    <t>情報通信業</t>
  </si>
  <si>
    <t>通信業</t>
  </si>
  <si>
    <t>管理，補助的経済活動を行う事業所（37通信業）</t>
  </si>
  <si>
    <t>固定電気通信業</t>
  </si>
  <si>
    <t>地域電気通信業（有線放送電話業を除く）</t>
  </si>
  <si>
    <t>長距離電気通信業</t>
  </si>
  <si>
    <t>有線放送電話業</t>
  </si>
  <si>
    <t>その他の固定電気通信業</t>
  </si>
  <si>
    <t>移動電気通信業</t>
  </si>
  <si>
    <t>電気通信に附帯するサービス業</t>
  </si>
  <si>
    <t>放送業</t>
  </si>
  <si>
    <t>管理，補助的経済活動を行う事業所（38放送業）</t>
  </si>
  <si>
    <t>公共放送業（有線放送業を除く）</t>
  </si>
  <si>
    <t>民間放送業（有線放送業を除く）</t>
  </si>
  <si>
    <t>テレビジョン放送業（衛星放送業を除く）</t>
  </si>
  <si>
    <t>ラジオ放送業（衛星放送業を除く）</t>
  </si>
  <si>
    <t>衛星放送業</t>
  </si>
  <si>
    <t>その他の民間放送業</t>
  </si>
  <si>
    <t>有線放送業</t>
  </si>
  <si>
    <t>有線テレビジョン放送業</t>
  </si>
  <si>
    <t>有線ラジオ放送業</t>
  </si>
  <si>
    <t>情報サービス業</t>
  </si>
  <si>
    <t>管理，補助的経済活動を行う事業所（39情報サービス業）</t>
  </si>
  <si>
    <t>ソフトウェア業</t>
  </si>
  <si>
    <t>受託開発ソフトウェア業</t>
  </si>
  <si>
    <t>組込みソフトウェア業</t>
  </si>
  <si>
    <t>パッケージソフトウェア業</t>
  </si>
  <si>
    <t>ゲームソフトウェア業</t>
  </si>
  <si>
    <t>情報処理・提供サービス業</t>
  </si>
  <si>
    <t>情報処理サービス業</t>
  </si>
  <si>
    <t>情報提供サービス業</t>
  </si>
  <si>
    <t>市場調査・世論調査・社会調査業</t>
  </si>
  <si>
    <t>その他の情報処理・提供サービス業</t>
  </si>
  <si>
    <t>インターネット附随サービス業</t>
  </si>
  <si>
    <t>管理，補助的経済活動を行う事業所（40インターネット附随サービス業）</t>
  </si>
  <si>
    <t>ポータルサイト・サーバ運営業</t>
  </si>
  <si>
    <t>アプリケーション・サービス・コンテンツ・プロバイダ</t>
  </si>
  <si>
    <t>インターネット利用サポート業</t>
  </si>
  <si>
    <t>映像・音声・文字情報制作業</t>
  </si>
  <si>
    <t>管理，補助的経済活動を行う事業所（41映像・音声・文字情報制作業）</t>
  </si>
  <si>
    <t>映像情報制作・配給業</t>
  </si>
  <si>
    <t>映画・ビデオ制作業（テレビジョン番組制作業，アニメーション制作業を除く）</t>
  </si>
  <si>
    <t>テレビジョン番組制作業（アニメーション制作業を除く）</t>
  </si>
  <si>
    <t>アニメーション制作業</t>
  </si>
  <si>
    <t>映画・ビデオ・テレビジョン番組配給業</t>
  </si>
  <si>
    <t>音声情報制作業</t>
  </si>
  <si>
    <t>レコード制作業</t>
  </si>
  <si>
    <t>ラジオ番組制作業</t>
  </si>
  <si>
    <t>新聞業</t>
  </si>
  <si>
    <t>出版業</t>
  </si>
  <si>
    <t>広告制作業</t>
  </si>
  <si>
    <t>映像・音声・文字情報制作に附帯するサービス業</t>
  </si>
  <si>
    <t>ニュース供給業</t>
  </si>
  <si>
    <t>その他の映像・音声・文字情報制作に附帯するサービス業</t>
  </si>
  <si>
    <t>H</t>
  </si>
  <si>
    <t>運輸業，郵便業</t>
  </si>
  <si>
    <t>鉄道業</t>
  </si>
  <si>
    <t>管理，補助的経済活動を行う事業所（42鉄道業）</t>
  </si>
  <si>
    <t>普通鉄道業</t>
  </si>
  <si>
    <t>軌道業</t>
  </si>
  <si>
    <t>地下鉄道業</t>
  </si>
  <si>
    <t>モノレール鉄道業（地下鉄道業を除く）</t>
  </si>
  <si>
    <t>案内軌条式鉄道業（地下鉄道業を除く）</t>
  </si>
  <si>
    <t>鋼索鉄道業</t>
  </si>
  <si>
    <t>索道業</t>
  </si>
  <si>
    <t>その他の鉄道業</t>
  </si>
  <si>
    <t>道路旅客運送業</t>
  </si>
  <si>
    <t>管理，補助的経済活動を行う事業所（43道路旅客運送業）</t>
  </si>
  <si>
    <t>一般乗合旅客自動車運送業</t>
  </si>
  <si>
    <t>一般乗用旅客自動車運送業</t>
  </si>
  <si>
    <t>一般貸切旅客自動車運送業</t>
  </si>
  <si>
    <t>その他の道路旅客運送業</t>
  </si>
  <si>
    <t>特定旅客自動車運送業</t>
  </si>
  <si>
    <t>他に分類されない道路旅客運送業</t>
  </si>
  <si>
    <t>道路貨物運送業</t>
  </si>
  <si>
    <t>管理，補助的経済活動を行う事業所（44道路貨物運送業）</t>
  </si>
  <si>
    <t>一般貨物自動車運送業</t>
  </si>
  <si>
    <t>一般貨物自動車運送業（特別積合せ貨物運送業を除く）</t>
  </si>
  <si>
    <t>特別積合せ貨物運送業</t>
  </si>
  <si>
    <t>特定貨物自動車運送業</t>
  </si>
  <si>
    <t>貨物軽自動車運送業</t>
  </si>
  <si>
    <t>集配利用運送業</t>
  </si>
  <si>
    <t>その他の道路貨物運送業</t>
  </si>
  <si>
    <t>水運業</t>
  </si>
  <si>
    <t>管理，補助的経済活動を行う事業所（45水運業）</t>
  </si>
  <si>
    <t>外航海運業</t>
  </si>
  <si>
    <t>外航旅客海運業</t>
  </si>
  <si>
    <t>外航貨物海運業</t>
  </si>
  <si>
    <t>沿海海運業</t>
  </si>
  <si>
    <t>沿海旅客海運業</t>
  </si>
  <si>
    <t>沿海貨物海運業</t>
  </si>
  <si>
    <t>内陸水運業</t>
  </si>
  <si>
    <t>港湾旅客海運業</t>
  </si>
  <si>
    <t>河川水運業</t>
  </si>
  <si>
    <t>湖沼水運業</t>
  </si>
  <si>
    <t>船舶貸渡業</t>
  </si>
  <si>
    <t>船舶貸渡業（内航船舶貸渡業を除く）</t>
  </si>
  <si>
    <t>内航船舶貸渡業</t>
  </si>
  <si>
    <t>航空運輸業</t>
  </si>
  <si>
    <t>管理，補助的経済活動を行う事業所（46航空運輸業）</t>
  </si>
  <si>
    <t>航空運送業</t>
  </si>
  <si>
    <t>航空機使用業（航空運送業を除く）</t>
  </si>
  <si>
    <t>倉庫業</t>
  </si>
  <si>
    <t>管理，補助的経済活動を行う事業所（47倉庫業）</t>
  </si>
  <si>
    <t>倉庫業（冷蔵倉庫業を除く）</t>
  </si>
  <si>
    <t>冷蔵倉庫業</t>
  </si>
  <si>
    <t>運輸に附帯するサービス業</t>
  </si>
  <si>
    <t>管理，補助的経済活動を行う事業所（48運輸に附帯するサービス業）</t>
  </si>
  <si>
    <t>港湾運送業</t>
  </si>
  <si>
    <t>貨物運送取扱業（集配利用運送業を除く）</t>
  </si>
  <si>
    <t>利用運送業（集配利用運送業を除く）</t>
  </si>
  <si>
    <t>運送取次業</t>
  </si>
  <si>
    <t>運送代理店</t>
  </si>
  <si>
    <t>こん包業</t>
  </si>
  <si>
    <t>こん包業（組立こん包業を除く）</t>
  </si>
  <si>
    <t>組立こん包業</t>
  </si>
  <si>
    <t>運輸施設提供業</t>
  </si>
  <si>
    <t>鉄道施設提供業</t>
  </si>
  <si>
    <t>道路運送固定施設業</t>
  </si>
  <si>
    <t>自動車ターミナル業</t>
  </si>
  <si>
    <t>貨物荷扱固定施設業</t>
  </si>
  <si>
    <t>桟橋泊きょ業</t>
  </si>
  <si>
    <t>飛行場業</t>
  </si>
  <si>
    <t>その他の運輸に附帯するサービス業</t>
  </si>
  <si>
    <t>海運仲立業</t>
  </si>
  <si>
    <t>他に分類されない運輸に附帯するサービス業</t>
  </si>
  <si>
    <t>郵便業（信書便事業を含む）</t>
  </si>
  <si>
    <t>管理，補助的経済活動を行う事業所（49郵便業）</t>
  </si>
  <si>
    <t>管理，補助的経済活動を行う事業所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</si>
  <si>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</si>
  <si>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</si>
  <si>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</si>
  <si>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</si>
  <si>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</si>
  <si>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</si>
  <si>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</si>
  <si>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</si>
  <si>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</si>
  <si>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</si>
  <si>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</si>
  <si>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</si>
  <si>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</si>
  <si>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</si>
  <si>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</si>
  <si>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</si>
  <si>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</si>
  <si>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管理，補助的経済活動を行う事業所（62銀行業）</t>
  </si>
  <si>
    <t>中央銀行</t>
  </si>
  <si>
    <t>銀行（中央銀行を除く）</t>
  </si>
  <si>
    <t>普通銀行</t>
  </si>
  <si>
    <t>郵便貯金銀行</t>
  </si>
  <si>
    <t>信託銀行</t>
  </si>
  <si>
    <t>その他の銀行</t>
  </si>
  <si>
    <t>協同組織金融業</t>
  </si>
  <si>
    <t>管理，補助的経済活動を行う事業所（63協同組織金融業）</t>
  </si>
  <si>
    <t>中小企業等金融業</t>
  </si>
  <si>
    <t>信用金庫・同連合会</t>
  </si>
  <si>
    <t>信用協同組合・同連合会</t>
  </si>
  <si>
    <t>商工組合中央金庫</t>
  </si>
  <si>
    <t>労働金庫・同連合会</t>
  </si>
  <si>
    <t>農林水産金融業</t>
  </si>
  <si>
    <t>農林中央金庫</t>
  </si>
  <si>
    <t>信用農業協同組合連合会</t>
  </si>
  <si>
    <t>信用漁業協同組合連合会，信用水産加工業協同組合連合会</t>
  </si>
  <si>
    <t>農業協同組合</t>
  </si>
  <si>
    <t>漁業協同組合，水産加工業協同組合</t>
  </si>
  <si>
    <t>貸金業，クレジットカード業等非預金信用機関</t>
  </si>
  <si>
    <t>管理，補助的経済活動を行う事業所（64貸金業，クレジットカード業等非預金信用機関）</t>
  </si>
  <si>
    <t>貸金業</t>
  </si>
  <si>
    <t>消費者向け貸金業</t>
  </si>
  <si>
    <t>事業者向け貸金業</t>
  </si>
  <si>
    <t>質屋</t>
  </si>
  <si>
    <t>クレジットカード業，割賦金融業</t>
  </si>
  <si>
    <t>クレジットカード業</t>
  </si>
  <si>
    <t>割賦金融業</t>
  </si>
  <si>
    <t>その他の非預金信用機関</t>
  </si>
  <si>
    <t>政府関係金融機関</t>
  </si>
  <si>
    <t>住宅専門金融業</t>
  </si>
  <si>
    <t>証券金融業</t>
  </si>
  <si>
    <t>他に分類されない非預金信用機関</t>
  </si>
  <si>
    <t>金融商品取引業，商品先物取引業</t>
  </si>
  <si>
    <t>管理，補助的経済活動を行う事業所（65金融商品取引業，商品先物取引業）</t>
  </si>
  <si>
    <t>金融商品取引業</t>
  </si>
  <si>
    <t>金融商品取引業（投資助言・代理業・運用業，補助的金融商品取引業を除く）</t>
  </si>
  <si>
    <t>投資助言・代理業</t>
  </si>
  <si>
    <t>投資運用業</t>
  </si>
  <si>
    <t>補助的金融商品取引業</t>
  </si>
  <si>
    <t>商品先物取引業，商品投資顧問業</t>
  </si>
  <si>
    <t>商品先物取引業</t>
  </si>
  <si>
    <t>商品投資顧問業</t>
  </si>
  <si>
    <t>その他の商品先物取引業，商品投資顧問業</t>
  </si>
  <si>
    <t>補助的金融業等</t>
  </si>
  <si>
    <t>管理，補助的経済活動を行う事業所（66補助的金融業等）</t>
  </si>
  <si>
    <t>補助的金融業，金融附帯業</t>
  </si>
  <si>
    <t>短資業</t>
  </si>
  <si>
    <t>手形交換所</t>
  </si>
  <si>
    <t>両替業</t>
  </si>
  <si>
    <t>信用保証機関</t>
  </si>
  <si>
    <t>信用保証再保険機関</t>
  </si>
  <si>
    <t>預・貯金等保険機関</t>
  </si>
  <si>
    <t>金融商品取引所</t>
  </si>
  <si>
    <t>商品取引所</t>
  </si>
  <si>
    <t>その他の補助的金融業，金融附帯業</t>
  </si>
  <si>
    <t>信託業</t>
  </si>
  <si>
    <t>運用型信託業</t>
  </si>
  <si>
    <t>管理型信託業</t>
  </si>
  <si>
    <t>金融代理業</t>
  </si>
  <si>
    <t>金融商品仲介業</t>
  </si>
  <si>
    <t>信託契約代理業</t>
  </si>
  <si>
    <t>その他の金融代理業</t>
  </si>
  <si>
    <t>保険業（保険媒介代理業，保険サービス業を含む）</t>
  </si>
  <si>
    <t>管理，補助的経済活動を行う事業所（67保険業）</t>
  </si>
  <si>
    <t>生命保険業</t>
  </si>
  <si>
    <t>生命保険業（郵便保険業，生命保険再保険業を除く）</t>
  </si>
  <si>
    <t>郵便保険業</t>
  </si>
  <si>
    <t>生命保険再保険業</t>
  </si>
  <si>
    <t>その他の生命保険業</t>
  </si>
  <si>
    <t>損害保険業</t>
  </si>
  <si>
    <t>損害保険業（損害保険再保険業を除く）</t>
  </si>
  <si>
    <t>損害保険再保険業</t>
  </si>
  <si>
    <t>その他の損害保険業</t>
  </si>
  <si>
    <t>共済事業，少額短期保険業</t>
  </si>
  <si>
    <t>共済事業（各種災害補償法によるもの）</t>
  </si>
  <si>
    <t>共済事業（各種協同組合法等によるもの）</t>
  </si>
  <si>
    <t>少額短期保険業</t>
  </si>
  <si>
    <t>保険媒介代理業</t>
  </si>
  <si>
    <t>生命保険媒介業</t>
  </si>
  <si>
    <t>損害保険代理業</t>
  </si>
  <si>
    <t>共済事業媒介代理業・少額短期保険代理業</t>
  </si>
  <si>
    <t>保険サービス業</t>
  </si>
  <si>
    <t>保険料率算出団体</t>
  </si>
  <si>
    <t>損害査定業</t>
  </si>
  <si>
    <t>その他の保険サービス業</t>
  </si>
  <si>
    <t>K</t>
  </si>
  <si>
    <t>不動産業，物品賃貸業</t>
  </si>
  <si>
    <t>不動産取引業</t>
  </si>
  <si>
    <t>管理，補助的経済活動を行う事業所（68不動産取引業）</t>
  </si>
  <si>
    <t>建物売買業，土地売買業</t>
  </si>
  <si>
    <t>建物売買業</t>
  </si>
  <si>
    <t>土地売買業</t>
  </si>
  <si>
    <t>不動産代理業・仲介業</t>
  </si>
  <si>
    <t>不動産賃貸業・管理業</t>
  </si>
  <si>
    <t>管理，補助的経済活動を行う事業所（69不動産賃貸業・管理業）</t>
  </si>
  <si>
    <t>不動産賃貸業（貸家業，貸間業を除く）</t>
  </si>
  <si>
    <t>貸事務所業</t>
  </si>
  <si>
    <t>土地賃貸業</t>
  </si>
  <si>
    <t>その他の不動産賃貸業</t>
  </si>
  <si>
    <t>貸家業，貸間業</t>
  </si>
  <si>
    <t>貸家業</t>
  </si>
  <si>
    <t>貸間業</t>
  </si>
  <si>
    <t>駐車場業</t>
  </si>
  <si>
    <t>不動産管理業</t>
  </si>
  <si>
    <t>物品賃貸業</t>
  </si>
  <si>
    <t>管理，補助的経済活動を行う事業所（70物品賃貸業）</t>
  </si>
  <si>
    <t>各種物品賃貸業</t>
  </si>
  <si>
    <t>総合リース業</t>
  </si>
  <si>
    <t>その他の各種物品賃貸業</t>
  </si>
  <si>
    <t>産業用機械器具賃貸業</t>
  </si>
  <si>
    <t>産業用機械器具賃貸業（建設機械器具を除く）</t>
  </si>
  <si>
    <t>建設機械器具賃貸業</t>
  </si>
  <si>
    <t>事務用機械器具賃貸業</t>
  </si>
  <si>
    <t>事務用機械器具賃貸業（電子計算機を除く）</t>
  </si>
  <si>
    <t>電子計算機・同関連機器賃貸業</t>
  </si>
  <si>
    <t>自動車賃貸業</t>
  </si>
  <si>
    <t>スポーツ・娯楽用品賃貸業</t>
  </si>
  <si>
    <t>その他の物品賃貸業</t>
  </si>
  <si>
    <t>映画・演劇用品賃貸業</t>
  </si>
  <si>
    <t>音楽・映像記録物賃貸業（別掲を除く）</t>
  </si>
  <si>
    <t>貸衣しょう業（別掲を除く）</t>
  </si>
  <si>
    <t>他に分類されない物品賃貸業</t>
  </si>
  <si>
    <t>L</t>
  </si>
  <si>
    <t>学術研究，専門・技術サービス業</t>
  </si>
  <si>
    <t>学術・開発研究機関</t>
  </si>
  <si>
    <t>管理，補助的経済活動を行う事業所（71学術・開発研究機関）</t>
  </si>
  <si>
    <t>自然科学研究所</t>
  </si>
  <si>
    <t>理学研究所</t>
  </si>
  <si>
    <t>工学研究所</t>
  </si>
  <si>
    <t>農学研究所</t>
  </si>
  <si>
    <t>医学・薬学研究所</t>
  </si>
  <si>
    <t>人文・社会科学研究所</t>
  </si>
  <si>
    <t>専門サービス業（他に分類されないもの）</t>
  </si>
  <si>
    <t>管理，補助的経済活動を行う事業所（72専門サービス業）</t>
  </si>
  <si>
    <t>法律事務所，特許事務所</t>
  </si>
  <si>
    <t>法律事務所</t>
  </si>
  <si>
    <t>特許事務所</t>
  </si>
  <si>
    <t>公証人役場，司法書士事務所，土地家屋調査士事務所</t>
  </si>
  <si>
    <t>公証人役場，司法書士事務所</t>
  </si>
  <si>
    <t>土地家屋調査士事務所</t>
  </si>
  <si>
    <t>行政書士事務所</t>
  </si>
  <si>
    <t>公認会計士事務所，税理士事務所</t>
  </si>
  <si>
    <t>公認会計士事務所</t>
  </si>
  <si>
    <t>税理士事務所</t>
  </si>
  <si>
    <t>社会保険労務士事務所</t>
  </si>
  <si>
    <t>デザイン業</t>
  </si>
  <si>
    <t>著述・芸術家業</t>
  </si>
  <si>
    <t>著述家業</t>
  </si>
  <si>
    <t>芸術家業</t>
  </si>
  <si>
    <t>経営コンサルタント業，純粋持株会社</t>
  </si>
  <si>
    <t>経営コンサルタント業</t>
  </si>
  <si>
    <t>純粋持株会社</t>
  </si>
  <si>
    <t>その他の専門サービス業</t>
  </si>
  <si>
    <t>興信所</t>
  </si>
  <si>
    <t>翻訳業（著述家業を除く）</t>
  </si>
  <si>
    <t>通訳業，通訳案内業</t>
  </si>
  <si>
    <t>不動産鑑定業</t>
  </si>
  <si>
    <t>他に分類されない専門サービス業</t>
  </si>
  <si>
    <t>広告業</t>
  </si>
  <si>
    <t>管理，補助的経済活動を行う事業所（73広告業）</t>
  </si>
  <si>
    <t>技術サービス業（他に分類されないもの）</t>
  </si>
  <si>
    <t>管理，補助的経済活動を行う事業所（74技術サービス業）</t>
  </si>
  <si>
    <t>獣医業</t>
  </si>
  <si>
    <t>土木建築サービス業</t>
  </si>
  <si>
    <t>建築設計業</t>
  </si>
  <si>
    <t>測量業</t>
  </si>
  <si>
    <t>その他の土木建築サービス業</t>
  </si>
  <si>
    <t>機械設計業</t>
  </si>
  <si>
    <t>商品・非破壊検査業</t>
  </si>
  <si>
    <t>商品検査業</t>
  </si>
  <si>
    <t>非破壊検査業</t>
  </si>
  <si>
    <t>計量証明業</t>
  </si>
  <si>
    <t>一般計量証明業</t>
  </si>
  <si>
    <t>環境計量証明業</t>
  </si>
  <si>
    <t>その他の計量証明業</t>
  </si>
  <si>
    <t>写真業</t>
  </si>
  <si>
    <t>写真業（商業写真業を除く）</t>
  </si>
  <si>
    <t>商業写真業</t>
  </si>
  <si>
    <t>その他の技術サービス業</t>
  </si>
  <si>
    <t>M</t>
  </si>
  <si>
    <t>宿泊業，飲食サービス業</t>
  </si>
  <si>
    <t>宿泊業</t>
  </si>
  <si>
    <t>管理，補助的経済活動を行う事業所（75宿泊業）</t>
  </si>
  <si>
    <t>旅館，ホテル</t>
  </si>
  <si>
    <t>簡易宿所</t>
  </si>
  <si>
    <t>下宿業</t>
  </si>
  <si>
    <t>その他の宿泊業</t>
  </si>
  <si>
    <t>会社・団体の宿泊所</t>
  </si>
  <si>
    <t>リゾートクラブ</t>
  </si>
  <si>
    <t>他に分類されない宿泊業</t>
  </si>
  <si>
    <t>飲食店</t>
  </si>
  <si>
    <t>持ち帰り・配達飲食サービス業</t>
  </si>
  <si>
    <t>N</t>
  </si>
  <si>
    <t>生活関連サービス業，娯楽業</t>
  </si>
  <si>
    <t>洗濯・理容・美容・浴場業</t>
  </si>
  <si>
    <t>管理，補助的経済活動を行う事業所（78洗濯・理容・美容・浴場業）</t>
  </si>
  <si>
    <t>洗濯業</t>
  </si>
  <si>
    <t>普通洗濯業</t>
  </si>
  <si>
    <t>洗濯物取次業</t>
  </si>
  <si>
    <t>リネンサプライ業</t>
  </si>
  <si>
    <t>理容業</t>
  </si>
  <si>
    <t>美容業</t>
  </si>
  <si>
    <t>一般公衆浴場業</t>
  </si>
  <si>
    <t>その他の公衆浴場業</t>
  </si>
  <si>
    <t>その他の洗濯・理容・美容・浴場業</t>
  </si>
  <si>
    <t>洗張・染物業</t>
  </si>
  <si>
    <t>エステティック業</t>
  </si>
  <si>
    <t>リラクゼーション業(手技を用いるもの)</t>
  </si>
  <si>
    <t>ネイルサービス業</t>
  </si>
  <si>
    <t>他に分類されない洗濯・理容・美容・浴場業</t>
  </si>
  <si>
    <t>その他の生活関連サービス業</t>
  </si>
  <si>
    <t>管理，補助的経済活動を行う事業所（79その他の生活関連サービス業）</t>
  </si>
  <si>
    <t>旅行業</t>
  </si>
  <si>
    <t>旅行業(旅行業者代理業を除く)</t>
  </si>
  <si>
    <t>旅行業者代理業</t>
  </si>
  <si>
    <t>家事サービス業</t>
  </si>
  <si>
    <t>家事サービス業（住込みのもの）</t>
  </si>
  <si>
    <t>家事サービス業（住込みでないもの）</t>
  </si>
  <si>
    <t>衣服裁縫修理業</t>
  </si>
  <si>
    <t>物品預り業</t>
  </si>
  <si>
    <t>火葬・墓地管理業</t>
  </si>
  <si>
    <t>火葬業</t>
  </si>
  <si>
    <t>墓地管理業</t>
  </si>
  <si>
    <t>冠婚葬祭業</t>
  </si>
  <si>
    <t>葬儀業</t>
  </si>
  <si>
    <t>結婚式場業</t>
  </si>
  <si>
    <t>冠婚葬祭互助会</t>
  </si>
  <si>
    <t>他に分類されない生活関連サービス業</t>
  </si>
  <si>
    <t>食品賃加工業</t>
  </si>
  <si>
    <t>結婚相談業，結婚式場紹介業</t>
  </si>
  <si>
    <t>写真プリント，現像・焼付業</t>
  </si>
  <si>
    <t>他に分類されないその他の生活関連サービス業</t>
  </si>
  <si>
    <t>娯楽業</t>
  </si>
  <si>
    <t>管理，補助的経済活動を行う事業所（80娯楽業）</t>
  </si>
  <si>
    <t>映画館</t>
  </si>
  <si>
    <t>興行場（別掲を除く），興行団</t>
  </si>
  <si>
    <t>劇場</t>
  </si>
  <si>
    <t>興行場</t>
  </si>
  <si>
    <t>劇団</t>
  </si>
  <si>
    <t>楽団，舞踏団</t>
  </si>
  <si>
    <t>演芸・スポーツ等興行団</t>
  </si>
  <si>
    <t>競輪・競馬等の競走場，競技団</t>
  </si>
  <si>
    <t>競輪場</t>
  </si>
  <si>
    <t>競馬場</t>
  </si>
  <si>
    <t>自動車・モータボートの競走場</t>
  </si>
  <si>
    <t>競輪競技団</t>
  </si>
  <si>
    <t>競馬競技団</t>
  </si>
  <si>
    <t>自動車・モータボートの競技団</t>
  </si>
  <si>
    <t>スポーツ施設提供業</t>
  </si>
  <si>
    <t>スポーツ施設提供業（別掲を除く）</t>
  </si>
  <si>
    <t>体育館</t>
  </si>
  <si>
    <t>ゴルフ場</t>
  </si>
  <si>
    <t>ゴルフ練習場</t>
  </si>
  <si>
    <t>ボウリング場</t>
  </si>
  <si>
    <t>テニス場</t>
  </si>
  <si>
    <t>バッティング・テニス練習場</t>
  </si>
  <si>
    <t>フィットネスクラブ</t>
  </si>
  <si>
    <t>公園，遊園地</t>
  </si>
  <si>
    <t>公園</t>
  </si>
  <si>
    <t>遊園地（テーマパークを除く）</t>
  </si>
  <si>
    <t>テーマパーク</t>
  </si>
  <si>
    <t>遊戯場</t>
  </si>
  <si>
    <t>ビリヤード場</t>
  </si>
  <si>
    <t>囲碁・将棋所</t>
  </si>
  <si>
    <t>マージャンクラブ</t>
  </si>
  <si>
    <t>パチンコホール</t>
  </si>
  <si>
    <t>ゲームセンター</t>
  </si>
  <si>
    <t>その他の遊戯場</t>
  </si>
  <si>
    <t>その他の娯楽業</t>
  </si>
  <si>
    <t>ダンスホール</t>
  </si>
  <si>
    <t>マリーナ業</t>
  </si>
  <si>
    <t>遊漁船業</t>
  </si>
  <si>
    <t>芸ぎ業</t>
  </si>
  <si>
    <t>カラオケボックス業</t>
  </si>
  <si>
    <t>娯楽に附帯するサービス業</t>
  </si>
  <si>
    <t>他に分類されない娯楽業</t>
  </si>
  <si>
    <t>O</t>
  </si>
  <si>
    <t>教育，学習支援業</t>
  </si>
  <si>
    <t>学校教育</t>
  </si>
  <si>
    <t>管理，補助的経済活動を行う事業所（81学校教育）</t>
  </si>
  <si>
    <t>幼稚園</t>
  </si>
  <si>
    <t>小学校</t>
  </si>
  <si>
    <t>中学校</t>
  </si>
  <si>
    <t>高等学校，中等教育学校</t>
  </si>
  <si>
    <t>高等学校</t>
  </si>
  <si>
    <t>中等教育学校</t>
  </si>
  <si>
    <t>特別支援学校</t>
  </si>
  <si>
    <t>高等教育機関</t>
  </si>
  <si>
    <t>大学</t>
  </si>
  <si>
    <t>短期大学</t>
  </si>
  <si>
    <t>高等専門学校</t>
  </si>
  <si>
    <t>専修学校，各種学校</t>
  </si>
  <si>
    <t>専修学校</t>
  </si>
  <si>
    <t>各種学校</t>
  </si>
  <si>
    <t>学校教育支援機関</t>
  </si>
  <si>
    <t>幼保連携型認定こども園</t>
  </si>
  <si>
    <t>その他の教育，学習支援業</t>
  </si>
  <si>
    <t>管理，補助的経済活動を行う事業所（82その他の教育，学習支援業）</t>
  </si>
  <si>
    <t>社会教育</t>
  </si>
  <si>
    <t>公民館</t>
  </si>
  <si>
    <t>図書館</t>
  </si>
  <si>
    <t>博物館，美術館</t>
  </si>
  <si>
    <t>動物園，植物園，水族館</t>
  </si>
  <si>
    <t>青少年教育施設</t>
  </si>
  <si>
    <t>社会通信教育</t>
  </si>
  <si>
    <t>その他の社会教育</t>
  </si>
  <si>
    <t>職業・教育支援施設</t>
  </si>
  <si>
    <t>職員教育施設・支援業</t>
  </si>
  <si>
    <t>職業訓練施設</t>
  </si>
  <si>
    <t>その他の職業・教育支援施設</t>
  </si>
  <si>
    <t>学習塾</t>
  </si>
  <si>
    <t>教養・技能教授業</t>
  </si>
  <si>
    <t>音楽教授業</t>
  </si>
  <si>
    <t>書道教授業</t>
  </si>
  <si>
    <t>生花・茶道教授業</t>
  </si>
  <si>
    <t>そろばん教授業</t>
  </si>
  <si>
    <t>外国語会話教授業</t>
  </si>
  <si>
    <t>スポーツ・健康教授業</t>
  </si>
  <si>
    <t>その他の教養・技能教授業</t>
  </si>
  <si>
    <t>他に分類されない教育，学習支援業</t>
  </si>
  <si>
    <t>P</t>
  </si>
  <si>
    <t>医療，福祉</t>
  </si>
  <si>
    <t>医療業</t>
  </si>
  <si>
    <t>管理，補助的経済活動を行う事業所（83医療業）</t>
  </si>
  <si>
    <t>病院</t>
  </si>
  <si>
    <t>一般病院</t>
  </si>
  <si>
    <t>精神科病院</t>
  </si>
  <si>
    <t>一般診療所</t>
  </si>
  <si>
    <t>有床診療所</t>
  </si>
  <si>
    <t>無床診療所</t>
  </si>
  <si>
    <t>歯科診療所</t>
  </si>
  <si>
    <t>助産・看護業</t>
  </si>
  <si>
    <t>助産所</t>
  </si>
  <si>
    <t>看護業</t>
  </si>
  <si>
    <t>療術業</t>
  </si>
  <si>
    <t>あん摩マッサージ指圧師・はり師・きゅう師・柔道整復師の施術所</t>
  </si>
  <si>
    <t>その他の療術業</t>
  </si>
  <si>
    <t>医療に附帯するサービス業</t>
  </si>
  <si>
    <t>歯科技工所</t>
  </si>
  <si>
    <t>その他の医療に附帯するサービス業</t>
  </si>
  <si>
    <t>保健衛生</t>
  </si>
  <si>
    <t>管理，補助的経済活動を行う事業所（84保健衛生）</t>
  </si>
  <si>
    <t>保健所</t>
  </si>
  <si>
    <t>健康相談施設</t>
  </si>
  <si>
    <t>結核健康相談施設</t>
  </si>
  <si>
    <t>精神保健相談施設</t>
  </si>
  <si>
    <t>母子健康相談施設</t>
  </si>
  <si>
    <t>その他の健康相談施設</t>
  </si>
  <si>
    <t>その他の保健衛生</t>
  </si>
  <si>
    <t>検疫所（動物検疫所，植物防疫所を除く）</t>
  </si>
  <si>
    <t>検査業</t>
  </si>
  <si>
    <t>消毒業</t>
  </si>
  <si>
    <t>他に分類されない保健衛生</t>
  </si>
  <si>
    <t>社会保険・社会福祉・介護事業</t>
  </si>
  <si>
    <t>管理，補助的経済活動を行う事業所（85社会保険・社会福祉・介護事業）</t>
  </si>
  <si>
    <t>社会保険事業団体</t>
  </si>
  <si>
    <t>福祉事務所</t>
  </si>
  <si>
    <t>児童福祉事業</t>
  </si>
  <si>
    <t>保育所</t>
  </si>
  <si>
    <t>その他の児童福祉事業</t>
  </si>
  <si>
    <t>老人福祉・介護事業</t>
  </si>
  <si>
    <t>特別養護老人ホーム</t>
  </si>
  <si>
    <t>介護老人保健施設</t>
  </si>
  <si>
    <t>通所・短期入所介護事業</t>
  </si>
  <si>
    <t>訪問介護事業</t>
  </si>
  <si>
    <t>認知症老人グループホーム</t>
  </si>
  <si>
    <t>有料老人ホーム</t>
  </si>
  <si>
    <t>その他の老人福祉・介護事業</t>
  </si>
  <si>
    <t>障害者福祉事業</t>
  </si>
  <si>
    <t>居住支援事業</t>
  </si>
  <si>
    <t>その他の障害者福祉事業</t>
  </si>
  <si>
    <t>その他の社会保険・社会福祉・介護事業</t>
  </si>
  <si>
    <t>更生保護事業</t>
  </si>
  <si>
    <t>他に分類されない社会保険・社会福祉・介護事業</t>
  </si>
  <si>
    <t>Q</t>
  </si>
  <si>
    <t>複合サービス事業</t>
  </si>
  <si>
    <t>郵便局</t>
  </si>
  <si>
    <t>管理，補助的経済活動を行う事業所（86郵便局）</t>
  </si>
  <si>
    <t>郵便局受託業</t>
  </si>
  <si>
    <t>簡易郵便局</t>
  </si>
  <si>
    <t>その他の郵便局受託業</t>
  </si>
  <si>
    <t>協同組合（他に分類されないもの）</t>
  </si>
  <si>
    <t>管理，補助的経済活動を行う事業所（87協同組合）</t>
  </si>
  <si>
    <t>農林水産業協同組合（他に分類されないもの）</t>
  </si>
  <si>
    <t>農業協同組合（他に分類されないもの）</t>
  </si>
  <si>
    <t>漁業協同組合（他に分類されないもの）</t>
  </si>
  <si>
    <t>水産加工業協同組合（他に分類されないもの）</t>
  </si>
  <si>
    <t>森林組合（他に分類されないもの）</t>
  </si>
  <si>
    <t>事業協同組合（他に分類されないもの）</t>
  </si>
  <si>
    <t>R</t>
  </si>
  <si>
    <t>サービス業（他に分類されないもの）</t>
  </si>
  <si>
    <t>廃棄物処理業</t>
  </si>
  <si>
    <t>管理，補助的経済活動を行う事業所（88廃棄物処理業）</t>
  </si>
  <si>
    <t>一般廃棄物処理業</t>
  </si>
  <si>
    <t>し尿収集運搬業</t>
  </si>
  <si>
    <t>し尿処分業</t>
  </si>
  <si>
    <t>浄化槽清掃業</t>
  </si>
  <si>
    <t>浄化槽保守点検業</t>
  </si>
  <si>
    <t>ごみ収集運搬業</t>
  </si>
  <si>
    <t>ごみ処分業</t>
  </si>
  <si>
    <t>清掃事務所</t>
  </si>
  <si>
    <t>産業廃棄物処理業</t>
  </si>
  <si>
    <t>産業廃棄物収集運搬業</t>
  </si>
  <si>
    <t>産業廃棄物処分業</t>
  </si>
  <si>
    <t>特別管理産業廃棄物収集運搬業</t>
  </si>
  <si>
    <t>特別管理産業廃棄物処分業</t>
  </si>
  <si>
    <t>その他の廃棄物処理業</t>
  </si>
  <si>
    <t>死亡獣畜取扱業</t>
  </si>
  <si>
    <t>他に分類されない廃棄物処理業</t>
  </si>
  <si>
    <t>自動車整備業</t>
  </si>
  <si>
    <t>管理，補助的経済活動を行う事業所（89自動車整備業）</t>
  </si>
  <si>
    <t>自動車一般整備業</t>
  </si>
  <si>
    <t>その他の自動車整備業</t>
  </si>
  <si>
    <t>機械等修理業（別掲を除く）</t>
  </si>
  <si>
    <t>管理，補助的経済活動を行う事業所（90機械等修理業）</t>
  </si>
  <si>
    <t>機械修理業（電気機械器具を除く）</t>
  </si>
  <si>
    <t>一般機械修理業（建設・鉱山機械を除く）</t>
  </si>
  <si>
    <t>建設・鉱山機械整備業</t>
  </si>
  <si>
    <t>電気機械器具修理業</t>
  </si>
  <si>
    <t>表具業</t>
  </si>
  <si>
    <t>その他の修理業</t>
  </si>
  <si>
    <t>家具修理業</t>
  </si>
  <si>
    <t>時計修理業</t>
  </si>
  <si>
    <t>履物修理業</t>
  </si>
  <si>
    <t>かじ業</t>
  </si>
  <si>
    <t>他に分類されない修理業</t>
  </si>
  <si>
    <t>職業紹介・労働者派遣業</t>
  </si>
  <si>
    <t>管理，補助的経済活動を行う事業所（91職業紹介・労働者派遣業）</t>
  </si>
  <si>
    <t>職業紹介業</t>
  </si>
  <si>
    <t>労働者派遣業</t>
  </si>
  <si>
    <t>その他の事業サービス業</t>
  </si>
  <si>
    <t>管理，補助的経済活動を行う事業所（92その他の事業サービス業）</t>
  </si>
  <si>
    <t>速記・ワープロ入力・複写業</t>
  </si>
  <si>
    <t>速記・ワープロ入力業</t>
  </si>
  <si>
    <t>複写業</t>
  </si>
  <si>
    <t>建物サービス業</t>
  </si>
  <si>
    <t>ビルメンテナンス業</t>
  </si>
  <si>
    <t>その他の建物サービス業</t>
  </si>
  <si>
    <t>警備業</t>
  </si>
  <si>
    <t>他に分類されない事業サービス業</t>
  </si>
  <si>
    <t>ディスプレイ業</t>
  </si>
  <si>
    <t>産業用設備洗浄業</t>
  </si>
  <si>
    <t>看板書き業</t>
  </si>
  <si>
    <t>コールセンター業</t>
  </si>
  <si>
    <t>他に分類されないその他の事業サービス業</t>
  </si>
  <si>
    <t>政治・経済・文化団体</t>
  </si>
  <si>
    <t>経済団体</t>
  </si>
  <si>
    <t>実業団体</t>
  </si>
  <si>
    <t>同業団体</t>
  </si>
  <si>
    <t>労働団体</t>
  </si>
  <si>
    <t>学術・文化団体</t>
  </si>
  <si>
    <t>学術団体</t>
  </si>
  <si>
    <t>文化団体</t>
  </si>
  <si>
    <t>政治団体</t>
  </si>
  <si>
    <t>他に分類されない非営利的団体</t>
  </si>
  <si>
    <t>宗教</t>
  </si>
  <si>
    <t>神道系宗教</t>
  </si>
  <si>
    <t>神社，神道教会</t>
  </si>
  <si>
    <t>教派事務所</t>
  </si>
  <si>
    <t>仏教系宗教</t>
  </si>
  <si>
    <t>寺院，仏教教会</t>
  </si>
  <si>
    <t>宗派事務所</t>
  </si>
  <si>
    <t>キリスト教系宗教</t>
  </si>
  <si>
    <t>キリスト教教会，修道院</t>
  </si>
  <si>
    <t>教団事務所</t>
  </si>
  <si>
    <t>その他の宗教</t>
  </si>
  <si>
    <t>その他の宗教の教会</t>
  </si>
  <si>
    <t>その他の宗教の教団事務所</t>
  </si>
  <si>
    <t>その他のサービス業</t>
  </si>
  <si>
    <t>管理，補助的経済活動を行う事業所（95その他のサービス業）</t>
  </si>
  <si>
    <t>集会場</t>
  </si>
  <si>
    <t>と畜場</t>
  </si>
  <si>
    <t>他に分類されないサービス業</t>
  </si>
  <si>
    <t>外国公務</t>
  </si>
  <si>
    <t>外国公館</t>
  </si>
  <si>
    <t>その他の外国公務</t>
  </si>
  <si>
    <t>S</t>
  </si>
  <si>
    <t>公務（他に分類されるものを除く）</t>
  </si>
  <si>
    <t>国家公務</t>
  </si>
  <si>
    <t>立法機関</t>
  </si>
  <si>
    <t>司法機関</t>
  </si>
  <si>
    <t>行政機関</t>
  </si>
  <si>
    <t>地方公務</t>
  </si>
  <si>
    <t>都道府県機関</t>
  </si>
  <si>
    <t>市町村機関</t>
  </si>
  <si>
    <t>T</t>
  </si>
  <si>
    <t>分類不能の産業</t>
  </si>
  <si>
    <t>中小企業法上の分類</t>
    <rPh sb="0" eb="2">
      <t>チュウショウ</t>
    </rPh>
    <rPh sb="2" eb="4">
      <t>キギョウ</t>
    </rPh>
    <rPh sb="4" eb="5">
      <t>ホウ</t>
    </rPh>
    <rPh sb="5" eb="6">
      <t>ジョウ</t>
    </rPh>
    <rPh sb="7" eb="9">
      <t>ブンルイ</t>
    </rPh>
    <phoneticPr fontId="58"/>
  </si>
  <si>
    <t>管理，補助的経済活動を行う事業所（50各種商品卸売業）</t>
  </si>
  <si>
    <t>自家用倉庫</t>
  </si>
  <si>
    <t>各種商品卸売業（従業者が常時100人以上のもの）</t>
  </si>
  <si>
    <t>その他の各種商品卸売業</t>
  </si>
  <si>
    <t>管理，補助的経済活動を行う事業所（51繊維・衣服等卸売業）</t>
  </si>
  <si>
    <t>繊維品卸売業（衣服，身の回り品を除く）</t>
  </si>
  <si>
    <t>繊維原料卸売業</t>
  </si>
  <si>
    <t>糸卸売業</t>
  </si>
  <si>
    <t>織物卸売業（室内装飾繊維品を除く）</t>
  </si>
  <si>
    <t>衣服卸売業</t>
  </si>
  <si>
    <t>男子服卸売業</t>
  </si>
  <si>
    <t>婦人・子供服卸売業</t>
  </si>
  <si>
    <t>下着類卸売業</t>
  </si>
  <si>
    <t>その他の衣服卸売業</t>
  </si>
  <si>
    <t>身の回り品卸売業</t>
  </si>
  <si>
    <t>寝具類卸売業</t>
  </si>
  <si>
    <t>靴・履物卸売業</t>
  </si>
  <si>
    <t>かばん・袋物卸売業</t>
  </si>
  <si>
    <t>その他の身の回り品卸売業</t>
  </si>
  <si>
    <t>管理，補助的経済活動を行う事業所（52飲食料品卸売業）</t>
  </si>
  <si>
    <t>農畜産物・水産物卸売業</t>
  </si>
  <si>
    <t>米麦卸売業</t>
  </si>
  <si>
    <t>雑穀・豆類卸売業</t>
  </si>
  <si>
    <t>野菜卸売業</t>
  </si>
  <si>
    <t>果実卸売業</t>
  </si>
  <si>
    <t>食肉卸売業</t>
  </si>
  <si>
    <t>生鮮魚介卸売業</t>
  </si>
  <si>
    <t>その他の農畜産物・水産物卸売業</t>
  </si>
  <si>
    <t>食料・飲料卸売業</t>
  </si>
  <si>
    <t>砂糖・味そ・しょう油卸売業</t>
  </si>
  <si>
    <t>酒類卸売業</t>
  </si>
  <si>
    <t>乾物卸売業</t>
  </si>
  <si>
    <t>菓子・パン類卸売業</t>
  </si>
  <si>
    <t>飲料卸売業（別掲を除く）</t>
  </si>
  <si>
    <t>茶類卸売業</t>
  </si>
  <si>
    <t>牛乳・乳製品卸売業</t>
  </si>
  <si>
    <t>その他の食料・飲料卸売業</t>
  </si>
  <si>
    <t>管理，補助的経済活動を行う事業所（53建築材料，鉱物・金属材料等卸売業）</t>
  </si>
  <si>
    <t>建築材料卸売業</t>
  </si>
  <si>
    <t>木材・竹材卸売業</t>
  </si>
  <si>
    <t>セメント卸売業</t>
  </si>
  <si>
    <t>板ガラス卸売業</t>
  </si>
  <si>
    <t>建築用金属製品卸売業（建築用金物を除く）</t>
  </si>
  <si>
    <t>その他の建築材料卸売業</t>
  </si>
  <si>
    <t>化学製品卸売業</t>
  </si>
  <si>
    <t>塗料卸売業</t>
  </si>
  <si>
    <t>プラスチック卸売業</t>
  </si>
  <si>
    <t>その他の化学製品卸売業</t>
  </si>
  <si>
    <t>石油・鉱物卸売業</t>
  </si>
  <si>
    <t>石油卸売業</t>
  </si>
  <si>
    <t>鉱物卸売業（石油を除く）</t>
  </si>
  <si>
    <t>鉄鋼製品卸売業</t>
  </si>
  <si>
    <t>鉄鋼粗製品卸売業</t>
  </si>
  <si>
    <t>鉄鋼一次製品卸売業</t>
  </si>
  <si>
    <t>その他の鉄鋼製品卸売業</t>
  </si>
  <si>
    <t>非鉄金属卸売業</t>
  </si>
  <si>
    <t>非鉄金属地金卸売業</t>
  </si>
  <si>
    <t>非鉄金属製品卸売業</t>
  </si>
  <si>
    <t>再生資源卸売業</t>
  </si>
  <si>
    <t>空瓶・空缶等空容器卸売業</t>
  </si>
  <si>
    <t>鉄スクラップ卸売業</t>
  </si>
  <si>
    <t>非鉄金属スクラップ卸売業</t>
  </si>
  <si>
    <t>古紙卸売業</t>
  </si>
  <si>
    <t>その他の再生資源卸売業</t>
  </si>
  <si>
    <t>管理，補助的経済活動を行う事業所（54機械器具卸売業）</t>
  </si>
  <si>
    <t>産業機械器具卸売業</t>
  </si>
  <si>
    <t>農業用機械器具卸売業</t>
  </si>
  <si>
    <t>建設機械・鉱山機械卸売業</t>
  </si>
  <si>
    <t>金属加工機械卸売業</t>
  </si>
  <si>
    <t>事務用機械器具卸売業</t>
  </si>
  <si>
    <t>その他の産業機械器具卸売業</t>
  </si>
  <si>
    <t>自動車卸売業</t>
  </si>
  <si>
    <t>自動車卸売業（二輪自動車を含む）</t>
  </si>
  <si>
    <t>自動車部分品・附属品卸売業（中古品を除く）</t>
  </si>
  <si>
    <t>自動車中古部品卸売業</t>
  </si>
  <si>
    <t>電気機械器具卸売業</t>
  </si>
  <si>
    <t>家庭用電気機械器具卸売業</t>
  </si>
  <si>
    <t>電気機械器具卸売業（家庭用電気機械器具を除く）</t>
  </si>
  <si>
    <t>その他の機械器具卸売業</t>
  </si>
  <si>
    <t>輸送用機械器具卸売業（自動車を除く）</t>
  </si>
  <si>
    <t>計量器・理化学機械器具・光学機械器具等卸売業</t>
  </si>
  <si>
    <t>医療用機械器具卸売業（歯科用機械器具を含む）</t>
  </si>
  <si>
    <t>管理，補助的経済活動を行う事業所（55その他の卸売業）</t>
  </si>
  <si>
    <t>家具・建具・じゅう器等卸売業</t>
  </si>
  <si>
    <t>家具・建具卸売業</t>
  </si>
  <si>
    <t>荒物卸売業</t>
  </si>
  <si>
    <t>畳卸売業</t>
  </si>
  <si>
    <t>室内装飾繊維品卸売業</t>
  </si>
  <si>
    <t>陶磁器・ガラス器卸売業</t>
  </si>
  <si>
    <t>その他のじゅう器卸売業</t>
  </si>
  <si>
    <t>医薬品・化粧品等卸売業</t>
  </si>
  <si>
    <t>医薬品卸売業</t>
  </si>
  <si>
    <t>医療用品卸売業</t>
  </si>
  <si>
    <t>化粧品卸売業</t>
  </si>
  <si>
    <t>合成洗剤卸売業</t>
  </si>
  <si>
    <t>紙・紙製品卸売業</t>
  </si>
  <si>
    <t>紙卸売業</t>
  </si>
  <si>
    <t>紙製品卸売業</t>
  </si>
  <si>
    <t>他に分類されない卸売業</t>
  </si>
  <si>
    <t>金物卸売業</t>
  </si>
  <si>
    <t>肥料・飼料卸売業</t>
  </si>
  <si>
    <t>スポーツ用品卸売業</t>
  </si>
  <si>
    <t>娯楽用品・がん具卸売業</t>
  </si>
  <si>
    <t>たばこ卸売業</t>
  </si>
  <si>
    <t>ジュエリー製品卸売業</t>
  </si>
  <si>
    <t>書籍・雑誌卸売業</t>
  </si>
  <si>
    <t>代理商，仲立業</t>
  </si>
  <si>
    <t>他に分類されないその他の卸売業</t>
  </si>
  <si>
    <t>管理，補助的経済活動を行う事業所（56各種商品小売業）</t>
  </si>
  <si>
    <t>百貨店，総合スーパー</t>
  </si>
  <si>
    <t>その他の各種商品小売業（従業者が常時50人未満のもの）</t>
  </si>
  <si>
    <t>管理，補助的経済活動を行う事業所（57織物・衣服・身の回り品小売業）</t>
  </si>
  <si>
    <t>呉服・服地・寝具小売業</t>
  </si>
  <si>
    <t>呉服・服地小売業</t>
  </si>
  <si>
    <t>寝具小売業</t>
  </si>
  <si>
    <t>男子服小売業</t>
  </si>
  <si>
    <t>婦人・子供服小売業</t>
  </si>
  <si>
    <t>婦人服小売業</t>
  </si>
  <si>
    <t>子供服小売業</t>
  </si>
  <si>
    <t>靴・履物小売業</t>
  </si>
  <si>
    <t>靴小売業</t>
  </si>
  <si>
    <t>履物小売業（靴を除く）</t>
  </si>
  <si>
    <t>その他の織物・衣服・身の回り品小売業</t>
  </si>
  <si>
    <t>かばん・袋物小売業</t>
  </si>
  <si>
    <t>下着類小売業</t>
  </si>
  <si>
    <t>洋品雑貨・小間物小売業</t>
  </si>
  <si>
    <t>他に分類されない織物・衣服・身の回り品小売業</t>
  </si>
  <si>
    <t>管理，補助的経済活動を行う事業所（58飲食料品小売業）</t>
  </si>
  <si>
    <t>各種食料品小売業</t>
  </si>
  <si>
    <t>野菜・果実小売業</t>
  </si>
  <si>
    <t>野菜小売業</t>
  </si>
  <si>
    <t>果実小売業</t>
  </si>
  <si>
    <t>食肉小売業</t>
  </si>
  <si>
    <t>食肉小売業（卵，鳥肉を除く）</t>
  </si>
  <si>
    <t>卵・鳥肉小売業</t>
  </si>
  <si>
    <t>鮮魚小売業</t>
  </si>
  <si>
    <t>酒小売業</t>
  </si>
  <si>
    <t>菓子・パン小売業</t>
  </si>
  <si>
    <t>菓子小売業（製造小売）</t>
  </si>
  <si>
    <t>菓子小売業（製造小売でないもの）</t>
  </si>
  <si>
    <t>パン小売業（製造小売）</t>
  </si>
  <si>
    <t>パン小売業（製造小売でないもの）</t>
  </si>
  <si>
    <t>その他の飲食料品小売業</t>
  </si>
  <si>
    <t>コンビニエンスストア（飲食料品を中心とするものに限る）</t>
  </si>
  <si>
    <t>牛乳小売業</t>
  </si>
  <si>
    <t>飲料小売業（別掲を除く）</t>
  </si>
  <si>
    <t>茶類小売業</t>
  </si>
  <si>
    <t>料理品小売業</t>
  </si>
  <si>
    <t>米穀類小売業</t>
  </si>
  <si>
    <t>豆腐・かまぼこ等加工食品小売業</t>
  </si>
  <si>
    <t>乾物小売業</t>
  </si>
  <si>
    <t>他に分類されない飲食料品小売業</t>
  </si>
  <si>
    <t>管理，補助的経済活動を行う事業所（59機械器具小売業）</t>
  </si>
  <si>
    <t>自動車小売業</t>
  </si>
  <si>
    <t>自動車（新車）小売業</t>
  </si>
  <si>
    <t>中古自動車小売業</t>
  </si>
  <si>
    <t>自動車部分品・附属品小売業</t>
  </si>
  <si>
    <t>二輪自動車小売業（原動機付自転車を含む）</t>
  </si>
  <si>
    <t>自転車小売業</t>
  </si>
  <si>
    <t>機械器具小売業（自動車，自転車を除く）</t>
  </si>
  <si>
    <t>電気機械器具小売業（中古品を除く）</t>
  </si>
  <si>
    <t>電気事務機械器具小売業（中古品を除く）</t>
  </si>
  <si>
    <t>中古電気製品小売業</t>
  </si>
  <si>
    <t>その他の機械器具小売業</t>
  </si>
  <si>
    <t>管理，補助的経済活動を行う事業所（60その他の小売業）</t>
  </si>
  <si>
    <t>家具・建具・畳小売業</t>
  </si>
  <si>
    <t>家具小売業</t>
  </si>
  <si>
    <t>建具小売業</t>
  </si>
  <si>
    <t>畳小売業</t>
  </si>
  <si>
    <t>宗教用具小売業</t>
  </si>
  <si>
    <t>じゅう器小売業</t>
  </si>
  <si>
    <t>金物小売業</t>
  </si>
  <si>
    <t>荒物小売業</t>
  </si>
  <si>
    <t>陶磁器・ガラス器小売業</t>
  </si>
  <si>
    <t>他に分類されないじゅう器小売業</t>
  </si>
  <si>
    <t>医薬品・化粧品小売業</t>
  </si>
  <si>
    <t>ドラッグストア</t>
  </si>
  <si>
    <t>医薬品小売業（調剤薬局を除く）</t>
  </si>
  <si>
    <t>調剤薬局</t>
  </si>
  <si>
    <t>化粧品小売業</t>
  </si>
  <si>
    <t>農耕用品小売業</t>
  </si>
  <si>
    <t>農業用機械器具小売業</t>
  </si>
  <si>
    <t>苗・種子小売業</t>
  </si>
  <si>
    <t>肥料・飼料小売業</t>
  </si>
  <si>
    <t>燃料小売業</t>
  </si>
  <si>
    <t>ガソリンスタンド</t>
  </si>
  <si>
    <t>燃料小売業（ガソリンスタンドを除く）</t>
  </si>
  <si>
    <t>書籍・文房具小売業</t>
  </si>
  <si>
    <t>書籍・雑誌小売業（古本を除く）</t>
  </si>
  <si>
    <t>古本小売業</t>
  </si>
  <si>
    <t>新聞小売業</t>
  </si>
  <si>
    <t>紙・文房具小売業</t>
  </si>
  <si>
    <t>スポーツ用品・がん具・娯楽用品・楽器小売業</t>
  </si>
  <si>
    <t>スポーツ用品小売業</t>
  </si>
  <si>
    <t>がん具・娯楽用品小売業</t>
  </si>
  <si>
    <t>楽器小売業</t>
  </si>
  <si>
    <t>写真機・時計・眼鏡小売業</t>
  </si>
  <si>
    <t>写真機・写真材料小売業</t>
  </si>
  <si>
    <t>時計・眼鏡・光学機械小売業</t>
  </si>
  <si>
    <t>他に分類されない小売業</t>
  </si>
  <si>
    <t>ホームセンター</t>
  </si>
  <si>
    <t>たばこ・喫煙具専門小売業</t>
  </si>
  <si>
    <t>花・植木小売業</t>
  </si>
  <si>
    <t>建築材料小売業</t>
  </si>
  <si>
    <t>ジュエリー製品小売業</t>
  </si>
  <si>
    <t>ペット・ペット用品小売業</t>
  </si>
  <si>
    <t>骨とう品小売業</t>
  </si>
  <si>
    <t>中古品小売業（骨とう品を除く）</t>
  </si>
  <si>
    <t>他に分類されないその他の小売業</t>
  </si>
  <si>
    <t>管理，補助的経済活動を行う事業所（61無店舗小売業）</t>
  </si>
  <si>
    <t>通信販売・訪問販売小売業</t>
  </si>
  <si>
    <t>無店舗小売業（各種商品小売）</t>
  </si>
  <si>
    <t>無店舗小売業（織物・衣服・身の回り品小売）</t>
  </si>
  <si>
    <t>無店舗小売業（飲食料品小売）</t>
  </si>
  <si>
    <t>無店舗小売業（機械器具小売）</t>
  </si>
  <si>
    <t>無店舗小売業（その他の小売）</t>
  </si>
  <si>
    <t>自動販売機による小売業</t>
  </si>
  <si>
    <t>その他の無店舗小売業</t>
  </si>
  <si>
    <t>管理，補助的経済活動を行う事業所（76飲食店）</t>
  </si>
  <si>
    <t>食堂，レストラン（専門料理店を除く）</t>
  </si>
  <si>
    <t>専門料理店</t>
  </si>
  <si>
    <t>日本料理店</t>
  </si>
  <si>
    <t>料亭</t>
  </si>
  <si>
    <t>中華料理店</t>
  </si>
  <si>
    <t>ラーメン店</t>
  </si>
  <si>
    <t>焼肉店</t>
  </si>
  <si>
    <t>その他の専門料理店</t>
  </si>
  <si>
    <t>そば・うどん店</t>
  </si>
  <si>
    <t>すし店</t>
  </si>
  <si>
    <t>酒場，ビヤホール</t>
  </si>
  <si>
    <t>バー，キャバレー，ナイトクラブ</t>
  </si>
  <si>
    <t>喫茶店</t>
  </si>
  <si>
    <t>その他の飲食店</t>
  </si>
  <si>
    <t>ハンバーガー店</t>
  </si>
  <si>
    <t>お好み焼・焼きそば・たこ焼店</t>
  </si>
  <si>
    <t>他に分類されない飲食店</t>
  </si>
  <si>
    <t>管理，補助的経済活動を行う事業所（77持ち帰り・配達飲食サービス業）</t>
  </si>
  <si>
    <t>持ち帰り飲食サービス業</t>
  </si>
  <si>
    <t>配達飲食サービス業</t>
  </si>
  <si>
    <t>卸売業</t>
    <rPh sb="0" eb="3">
      <t>オロシウリギョウ</t>
    </rPh>
    <phoneticPr fontId="58"/>
  </si>
  <si>
    <t>小売業</t>
    <rPh sb="0" eb="3">
      <t>コウリギョウ</t>
    </rPh>
    <phoneticPr fontId="58"/>
  </si>
  <si>
    <t>サービス業</t>
    <rPh sb="4" eb="5">
      <t>ギョウ</t>
    </rPh>
    <phoneticPr fontId="58"/>
  </si>
  <si>
    <t>製造業・その他</t>
    <rPh sb="0" eb="3">
      <t>セイゾウギョウ</t>
    </rPh>
    <rPh sb="6" eb="7">
      <t>タ</t>
    </rPh>
    <phoneticPr fontId="58"/>
  </si>
  <si>
    <t>中小企業法上の分類</t>
    <phoneticPr fontId="58"/>
  </si>
  <si>
    <t>大分類コード</t>
    <phoneticPr fontId="58"/>
  </si>
  <si>
    <t>資本金の額または出資の額の総額</t>
    <rPh sb="0" eb="3">
      <t>シホンキン</t>
    </rPh>
    <rPh sb="4" eb="5">
      <t>ガク</t>
    </rPh>
    <rPh sb="8" eb="10">
      <t>シュッシ</t>
    </rPh>
    <rPh sb="11" eb="12">
      <t>ガク</t>
    </rPh>
    <rPh sb="13" eb="15">
      <t>ソウガク</t>
    </rPh>
    <phoneticPr fontId="58"/>
  </si>
  <si>
    <t>常時使用する従業員の数</t>
    <rPh sb="0" eb="1">
      <t>ジョウ</t>
    </rPh>
    <rPh sb="1" eb="2">
      <t>ジ</t>
    </rPh>
    <rPh sb="2" eb="4">
      <t>シヨウ</t>
    </rPh>
    <rPh sb="6" eb="9">
      <t>ジュウギョウイン</t>
    </rPh>
    <rPh sb="10" eb="11">
      <t>カズ</t>
    </rPh>
    <phoneticPr fontId="58"/>
  </si>
  <si>
    <t>3億円以下</t>
    <rPh sb="1" eb="3">
      <t>オクエン</t>
    </rPh>
    <rPh sb="3" eb="5">
      <t>イカ</t>
    </rPh>
    <phoneticPr fontId="58"/>
  </si>
  <si>
    <t>1億円以下</t>
    <rPh sb="1" eb="3">
      <t>オクエン</t>
    </rPh>
    <rPh sb="3" eb="5">
      <t>イカ</t>
    </rPh>
    <phoneticPr fontId="58"/>
  </si>
  <si>
    <t>5千万円以下</t>
    <rPh sb="1" eb="3">
      <t>センマン</t>
    </rPh>
    <rPh sb="3" eb="4">
      <t>エン</t>
    </rPh>
    <rPh sb="4" eb="6">
      <t>イカ</t>
    </rPh>
    <phoneticPr fontId="58"/>
  </si>
  <si>
    <t>5千万円以下</t>
    <rPh sb="1" eb="4">
      <t>センマンエン</t>
    </rPh>
    <rPh sb="4" eb="6">
      <t>イカ</t>
    </rPh>
    <phoneticPr fontId="58"/>
  </si>
  <si>
    <t>300人以下</t>
    <rPh sb="3" eb="4">
      <t>ニン</t>
    </rPh>
    <rPh sb="4" eb="6">
      <t>イカ</t>
    </rPh>
    <phoneticPr fontId="58"/>
  </si>
  <si>
    <t>100人以下</t>
    <rPh sb="3" eb="4">
      <t>ニン</t>
    </rPh>
    <rPh sb="4" eb="6">
      <t>イカ</t>
    </rPh>
    <phoneticPr fontId="58"/>
  </si>
  <si>
    <t>50人以下</t>
    <rPh sb="2" eb="3">
      <t>ニン</t>
    </rPh>
    <rPh sb="3" eb="5">
      <t>イカ</t>
    </rPh>
    <phoneticPr fontId="58"/>
  </si>
  <si>
    <t>実施期間（開始）</t>
    <rPh sb="0" eb="2">
      <t>ジッシ</t>
    </rPh>
    <rPh sb="2" eb="4">
      <t>キカン</t>
    </rPh>
    <rPh sb="5" eb="7">
      <t>カイシ</t>
    </rPh>
    <phoneticPr fontId="7"/>
  </si>
  <si>
    <t>実施期間（終了）</t>
    <rPh sb="0" eb="2">
      <t>ジッシ</t>
    </rPh>
    <rPh sb="2" eb="4">
      <t>キカン</t>
    </rPh>
    <rPh sb="5" eb="7">
      <t>シュウリョウ</t>
    </rPh>
    <phoneticPr fontId="7"/>
  </si>
  <si>
    <t>日本標準産業分類</t>
    <rPh sb="0" eb="2">
      <t>ニホン</t>
    </rPh>
    <rPh sb="2" eb="4">
      <t>ヒョウジュン</t>
    </rPh>
    <rPh sb="4" eb="6">
      <t>サンギョウ</t>
    </rPh>
    <rPh sb="6" eb="8">
      <t>ブンルイ</t>
    </rPh>
    <phoneticPr fontId="58"/>
  </si>
  <si>
    <t>中小企業法上の分類</t>
    <rPh sb="0" eb="6">
      <t>チュウショウキギョウホウジョウ</t>
    </rPh>
    <rPh sb="7" eb="9">
      <t>ブンルイ</t>
    </rPh>
    <phoneticPr fontId="58"/>
  </si>
  <si>
    <t xml:space="preserve"> 円</t>
    <rPh sb="1" eb="2">
      <t>エン</t>
    </rPh>
    <phoneticPr fontId="58"/>
  </si>
  <si>
    <t>２．助成対象設備の導入施設の所有者</t>
    <rPh sb="4" eb="6">
      <t>タイショウ</t>
    </rPh>
    <rPh sb="6" eb="8">
      <t>セツビ</t>
    </rPh>
    <rPh sb="9" eb="11">
      <t>ドウニュウ</t>
    </rPh>
    <rPh sb="11" eb="13">
      <t>シセツ</t>
    </rPh>
    <rPh sb="14" eb="16">
      <t>ショユウ</t>
    </rPh>
    <rPh sb="16" eb="17">
      <t>シャ</t>
    </rPh>
    <phoneticPr fontId="8"/>
  </si>
  <si>
    <t>会社名</t>
    <rPh sb="0" eb="2">
      <t>カイシャ</t>
    </rPh>
    <rPh sb="2" eb="3">
      <t>メイ</t>
    </rPh>
    <phoneticPr fontId="7"/>
  </si>
  <si>
    <t>役職名</t>
    <rPh sb="0" eb="3">
      <t>ヤクショクメイ</t>
    </rPh>
    <phoneticPr fontId="7"/>
  </si>
  <si>
    <t>住所(東京都）</t>
    <rPh sb="0" eb="2">
      <t>ジュウショ</t>
    </rPh>
    <rPh sb="3" eb="6">
      <t>トウキョウト</t>
    </rPh>
    <phoneticPr fontId="16"/>
  </si>
  <si>
    <t xml:space="preserve">←体制図は第3者所有、自己託送、リース契約のいずれかを行う場合に
作成してください
</t>
    <phoneticPr fontId="7"/>
  </si>
  <si>
    <t>４．事業費</t>
    <rPh sb="2" eb="5">
      <t>ジギョウヒ</t>
    </rPh>
    <phoneticPr fontId="7"/>
  </si>
  <si>
    <t>（２）助成金申請額</t>
    <rPh sb="6" eb="8">
      <t>シンセイ</t>
    </rPh>
    <rPh sb="8" eb="9">
      <t>ガク</t>
    </rPh>
    <phoneticPr fontId="7"/>
  </si>
  <si>
    <t>←データ貼り付けを行うとﾌﾘｶﾞﾅが上手く表示されません</t>
    <rPh sb="4" eb="5">
      <t>ハ</t>
    </rPh>
    <rPh sb="6" eb="7">
      <t>ツ</t>
    </rPh>
    <rPh sb="9" eb="10">
      <t>オコナ</t>
    </rPh>
    <rPh sb="18" eb="20">
      <t>ウマ</t>
    </rPh>
    <rPh sb="21" eb="23">
      <t>ヒョウジ</t>
    </rPh>
    <phoneticPr fontId="16"/>
  </si>
  <si>
    <t>←データ貼り付けを行うとﾌﾘｶﾞﾅが上手く表示されません</t>
    <phoneticPr fontId="16"/>
  </si>
  <si>
    <t>←データ貼り付けを行うとﾌﾘｶﾞﾅが上手く表示されません</t>
    <phoneticPr fontId="16"/>
  </si>
  <si>
    <t>使用設備(負荷一覧)</t>
    <rPh sb="0" eb="2">
      <t>シヨウ</t>
    </rPh>
    <rPh sb="2" eb="4">
      <t>セツビ</t>
    </rPh>
    <rPh sb="5" eb="7">
      <t>フカ</t>
    </rPh>
    <rPh sb="7" eb="9">
      <t>イチラン</t>
    </rPh>
    <phoneticPr fontId="67"/>
  </si>
  <si>
    <t>台数</t>
    <phoneticPr fontId="67"/>
  </si>
  <si>
    <t>使用時間(h)</t>
    <phoneticPr fontId="67"/>
  </si>
  <si>
    <t>合計</t>
    <rPh sb="0" eb="2">
      <t>ゴウケイ</t>
    </rPh>
    <phoneticPr fontId="67"/>
  </si>
  <si>
    <t>【以下説明】</t>
    <rPh sb="1" eb="3">
      <t>イカ</t>
    </rPh>
    <rPh sb="3" eb="5">
      <t>セツメイ</t>
    </rPh>
    <phoneticPr fontId="67"/>
  </si>
  <si>
    <t>特定負荷一覧</t>
    <rPh sb="0" eb="2">
      <t>トクテイ</t>
    </rPh>
    <rPh sb="2" eb="4">
      <t>フカ</t>
    </rPh>
    <rPh sb="4" eb="6">
      <t>イチラン</t>
    </rPh>
    <phoneticPr fontId="67"/>
  </si>
  <si>
    <t>発災時使用時間(h)</t>
    <rPh sb="0" eb="2">
      <t>ハッサイ</t>
    </rPh>
    <rPh sb="2" eb="3">
      <t>ジ</t>
    </rPh>
    <rPh sb="3" eb="5">
      <t>シヨウ</t>
    </rPh>
    <phoneticPr fontId="67"/>
  </si>
  <si>
    <t>上記表をもとに発災時に保持する蓄電容量の算出根拠を記載してください</t>
    <rPh sb="0" eb="2">
      <t>ジョウキ</t>
    </rPh>
    <rPh sb="2" eb="3">
      <t>ヒョウ</t>
    </rPh>
    <rPh sb="7" eb="9">
      <t>ハッサイ</t>
    </rPh>
    <rPh sb="9" eb="10">
      <t>ジ</t>
    </rPh>
    <rPh sb="11" eb="13">
      <t>ホジ</t>
    </rPh>
    <rPh sb="15" eb="17">
      <t>チクデン</t>
    </rPh>
    <rPh sb="17" eb="19">
      <t>ヨウリョウ</t>
    </rPh>
    <rPh sb="20" eb="22">
      <t>サンシュツ</t>
    </rPh>
    <rPh sb="22" eb="24">
      <t>コンキョ</t>
    </rPh>
    <rPh sb="25" eb="27">
      <t>キサイ</t>
    </rPh>
    <phoneticPr fontId="67"/>
  </si>
  <si>
    <t>第4号様式別紙2　発災時の蓄電池活用計画書　(2/5)</t>
    <phoneticPr fontId="67"/>
  </si>
  <si>
    <t>停電時専用電源（コンセント等）の設置場所（配置図）</t>
    <phoneticPr fontId="67"/>
  </si>
  <si>
    <t>停電時専用電源（コンセント等）の設置場所選定理由</t>
    <rPh sb="20" eb="22">
      <t>センテイ</t>
    </rPh>
    <rPh sb="22" eb="24">
      <t>リユウ</t>
    </rPh>
    <phoneticPr fontId="67"/>
  </si>
  <si>
    <t>第4号様式別紙2　発災時の蓄電池活用計画書　(3/5)</t>
    <phoneticPr fontId="67"/>
  </si>
  <si>
    <t>コンセント等までの系統図</t>
    <rPh sb="5" eb="6">
      <t>トウ</t>
    </rPh>
    <rPh sb="9" eb="12">
      <t>ケイトウズ</t>
    </rPh>
    <phoneticPr fontId="67"/>
  </si>
  <si>
    <t>第4号様式別紙2　発災時の蓄電池活用計画書　(4/5)</t>
    <phoneticPr fontId="67"/>
  </si>
  <si>
    <t>停電時の動作説明図</t>
    <rPh sb="0" eb="2">
      <t>テイデン</t>
    </rPh>
    <rPh sb="2" eb="3">
      <t>ジ</t>
    </rPh>
    <rPh sb="4" eb="6">
      <t>ドウサ</t>
    </rPh>
    <rPh sb="6" eb="8">
      <t>セツメイ</t>
    </rPh>
    <rPh sb="8" eb="9">
      <t>ズ</t>
    </rPh>
    <phoneticPr fontId="67"/>
  </si>
  <si>
    <t>第4号様式別紙2　発災時の蓄電池活用計画書　(5/5)</t>
    <phoneticPr fontId="67"/>
  </si>
  <si>
    <t>自然放電時の充電機能説明等</t>
    <rPh sb="0" eb="2">
      <t>シゼン</t>
    </rPh>
    <rPh sb="2" eb="4">
      <t>ホウデン</t>
    </rPh>
    <rPh sb="4" eb="5">
      <t>ジ</t>
    </rPh>
    <rPh sb="6" eb="8">
      <t>ジュウデン</t>
    </rPh>
    <rPh sb="8" eb="10">
      <t>キノウ</t>
    </rPh>
    <rPh sb="10" eb="12">
      <t>セツメイ</t>
    </rPh>
    <rPh sb="12" eb="13">
      <t>トウ</t>
    </rPh>
    <phoneticPr fontId="67"/>
  </si>
  <si>
    <t>・蓄電池容量選定理由書</t>
    <phoneticPr fontId="7"/>
  </si>
  <si>
    <t>・発災時の蓄電池活用計画書</t>
    <phoneticPr fontId="7"/>
  </si>
  <si>
    <t>※　該当事項がある場合は、その内容がわかる資料（添付資料25）を提出すること。</t>
    <rPh sb="2" eb="4">
      <t>ガイトウ</t>
    </rPh>
    <rPh sb="4" eb="6">
      <t>ジコウ</t>
    </rPh>
    <rPh sb="9" eb="11">
      <t>バアイ</t>
    </rPh>
    <rPh sb="15" eb="17">
      <t>ナイヨウ</t>
    </rPh>
    <rPh sb="21" eb="23">
      <t>シリョウ</t>
    </rPh>
    <rPh sb="24" eb="26">
      <t>テンプ</t>
    </rPh>
    <rPh sb="26" eb="28">
      <t>シリョウ</t>
    </rPh>
    <rPh sb="32" eb="34">
      <t>テイシュツ</t>
    </rPh>
    <phoneticPr fontId="7"/>
  </si>
  <si>
    <t>←不動産登記の情報と一致させてください</t>
    <phoneticPr fontId="16"/>
  </si>
  <si>
    <t>消費電力(kW)/１台</t>
    <rPh sb="10" eb="11">
      <t>ダイ</t>
    </rPh>
    <phoneticPr fontId="67"/>
  </si>
  <si>
    <t>消費電力量(kWh)</t>
  </si>
  <si>
    <t>消費電力量合計(kWh)</t>
    <rPh sb="5" eb="7">
      <t>ゴウケイ</t>
    </rPh>
    <phoneticPr fontId="67"/>
  </si>
  <si>
    <t>【第一面】</t>
    <rPh sb="1" eb="2">
      <t>ダイ</t>
    </rPh>
    <rPh sb="2" eb="4">
      <t>イチメン</t>
    </rPh>
    <phoneticPr fontId="7"/>
  </si>
  <si>
    <t>【第二面】</t>
    <rPh sb="1" eb="2">
      <t>ダイ</t>
    </rPh>
    <rPh sb="2" eb="4">
      <t>ニメン</t>
    </rPh>
    <phoneticPr fontId="58"/>
  </si>
  <si>
    <t>３　貴公社理事長又は東京都が必要と認めた場合には、暴力団関係者であるか否かの確認のため、警視庁へ照会がなされることに同意いたします。</t>
    <phoneticPr fontId="8"/>
  </si>
  <si>
    <t>※　法人その他の団体にあっては、主たる事務所の所在地、名称及び代表者の氏名を記入すること。</t>
    <phoneticPr fontId="58"/>
  </si>
  <si>
    <t>【第一面】</t>
    <rPh sb="1" eb="2">
      <t>ダイ</t>
    </rPh>
    <rPh sb="2" eb="4">
      <t>１メン</t>
    </rPh>
    <phoneticPr fontId="58"/>
  </si>
  <si>
    <t>６　本申請書は、事実に基づき、申請者の不利益にならない範囲において訂正される可能性があることについて同意いたします。</t>
    <phoneticPr fontId="58"/>
  </si>
  <si>
    <t>助成金等の交付機関名称</t>
    <rPh sb="3" eb="4">
      <t>トウ</t>
    </rPh>
    <rPh sb="5" eb="7">
      <t>コウフ</t>
    </rPh>
    <rPh sb="7" eb="9">
      <t>キカン</t>
    </rPh>
    <rPh sb="9" eb="11">
      <t>メイショウ</t>
    </rPh>
    <phoneticPr fontId="7"/>
  </si>
  <si>
    <t>５．事業の実施体制</t>
    <rPh sb="2" eb="4">
      <t>ジギョウ</t>
    </rPh>
    <rPh sb="5" eb="7">
      <t>ジッシ</t>
    </rPh>
    <rPh sb="7" eb="9">
      <t>タイセイ</t>
    </rPh>
    <phoneticPr fontId="7"/>
  </si>
  <si>
    <t>６．実施事業に関する事項</t>
    <phoneticPr fontId="7"/>
  </si>
  <si>
    <t>(A)</t>
    <phoneticPr fontId="58"/>
  </si>
  <si>
    <t>(B)</t>
    <phoneticPr fontId="58"/>
  </si>
  <si>
    <t>(D)</t>
    <phoneticPr fontId="58"/>
  </si>
  <si>
    <t>(C)</t>
    <phoneticPr fontId="58"/>
  </si>
  <si>
    <t>(E)</t>
    <phoneticPr fontId="58"/>
  </si>
  <si>
    <t>以下に、助成金交付申請額を記入してください</t>
    <rPh sb="0" eb="2">
      <t>イカ</t>
    </rPh>
    <rPh sb="4" eb="7">
      <t>ジョセイキン</t>
    </rPh>
    <rPh sb="7" eb="9">
      <t>コウフ</t>
    </rPh>
    <rPh sb="9" eb="11">
      <t>シンセイ</t>
    </rPh>
    <rPh sb="11" eb="12">
      <t>ガク</t>
    </rPh>
    <rPh sb="13" eb="15">
      <t>キニュウ</t>
    </rPh>
    <phoneticPr fontId="58"/>
  </si>
  <si>
    <t>(2)他助成金等受給(予定)額の項目で【0】以外を記入した場合、以下の項目に記入してください</t>
    <rPh sb="4" eb="6">
      <t>ジョセイ</t>
    </rPh>
    <rPh sb="16" eb="18">
      <t>コウモク</t>
    </rPh>
    <rPh sb="22" eb="24">
      <t>イガイ</t>
    </rPh>
    <rPh sb="25" eb="27">
      <t>キニュウ</t>
    </rPh>
    <rPh sb="29" eb="31">
      <t>バアイ</t>
    </rPh>
    <rPh sb="32" eb="34">
      <t>イカ</t>
    </rPh>
    <rPh sb="35" eb="37">
      <t>コウモク</t>
    </rPh>
    <rPh sb="38" eb="40">
      <t>キニュウ</t>
    </rPh>
    <phoneticPr fontId="58"/>
  </si>
  <si>
    <t xml:space="preserve">＊　連絡先は、事業全般の内容について総括的な対応が可能であるとともに、申請者に係る公社 </t>
    <phoneticPr fontId="7"/>
  </si>
  <si>
    <t>からの指示に対し、一元的な窓口となる担当者を記載すること。公社より書類等送付する場合</t>
    <phoneticPr fontId="7"/>
  </si>
  <si>
    <t>手続代行担当者連絡先</t>
    <rPh sb="0" eb="2">
      <t>テツヅ</t>
    </rPh>
    <rPh sb="2" eb="4">
      <t>ダイコウ</t>
    </rPh>
    <rPh sb="4" eb="7">
      <t>タントウシャ</t>
    </rPh>
    <rPh sb="7" eb="10">
      <t>レンラクサキ</t>
    </rPh>
    <phoneticPr fontId="7"/>
  </si>
  <si>
    <t>手続代行者</t>
    <rPh sb="0" eb="2">
      <t>テツヅ</t>
    </rPh>
    <rPh sb="2" eb="4">
      <t>ダイコウ</t>
    </rPh>
    <rPh sb="4" eb="5">
      <t>シャ</t>
    </rPh>
    <phoneticPr fontId="16"/>
  </si>
  <si>
    <r>
      <t>（１）事業実施体制図</t>
    </r>
    <r>
      <rPr>
        <b/>
        <u/>
        <sz val="11"/>
        <color theme="1"/>
        <rFont val="ＭＳ Ｐ明朝"/>
        <family val="1"/>
        <charset val="128"/>
      </rPr>
      <t>　(リース契約・第三者所有・自己託送の場合に作成してください）</t>
    </r>
    <rPh sb="3" eb="5">
      <t>ジギョウ</t>
    </rPh>
    <rPh sb="5" eb="7">
      <t>ジッシ</t>
    </rPh>
    <rPh sb="7" eb="9">
      <t>タイセイ</t>
    </rPh>
    <rPh sb="9" eb="10">
      <t>ズ</t>
    </rPh>
    <rPh sb="15" eb="17">
      <t>ケイヤク</t>
    </rPh>
    <rPh sb="18" eb="19">
      <t>ダイ</t>
    </rPh>
    <rPh sb="19" eb="20">
      <t>サン</t>
    </rPh>
    <rPh sb="20" eb="21">
      <t>シャ</t>
    </rPh>
    <rPh sb="21" eb="23">
      <t>ショユウ</t>
    </rPh>
    <rPh sb="24" eb="26">
      <t>ジコ</t>
    </rPh>
    <rPh sb="26" eb="28">
      <t>タクソウ</t>
    </rPh>
    <rPh sb="29" eb="31">
      <t>バアイ</t>
    </rPh>
    <rPh sb="32" eb="34">
      <t>サクセイ</t>
    </rPh>
    <phoneticPr fontId="7"/>
  </si>
  <si>
    <t>の送付先となります。</t>
    <phoneticPr fontId="7"/>
  </si>
  <si>
    <t>上記の表をもとに導入する蓄電池の容量算出根拠を記載してください。</t>
    <rPh sb="8" eb="10">
      <t>ドウニュウ</t>
    </rPh>
    <rPh sb="14" eb="15">
      <t>イケ</t>
    </rPh>
    <phoneticPr fontId="67"/>
  </si>
  <si>
    <t xml:space="preserve">   ［添付資料］</t>
    <rPh sb="4" eb="6">
      <t>テンプ</t>
    </rPh>
    <rPh sb="6" eb="8">
      <t>シリョウ</t>
    </rPh>
    <phoneticPr fontId="7"/>
  </si>
  <si>
    <t>・単線結線図</t>
    <rPh sb="1" eb="3">
      <t>タンセン</t>
    </rPh>
    <rPh sb="3" eb="6">
      <t>ケッセンズ</t>
    </rPh>
    <phoneticPr fontId="7"/>
  </si>
  <si>
    <t>・機器配置図</t>
    <rPh sb="1" eb="3">
      <t>キキ</t>
    </rPh>
    <rPh sb="3" eb="6">
      <t>ハイチズ</t>
    </rPh>
    <phoneticPr fontId="7"/>
  </si>
  <si>
    <t>　　（シート名”日本標準産業中分類”、”会社規模判断資料”参照）</t>
    <rPh sb="6" eb="7">
      <t>メイ</t>
    </rPh>
    <rPh sb="8" eb="10">
      <t>ニホン</t>
    </rPh>
    <rPh sb="10" eb="12">
      <t>ヒョウジュン</t>
    </rPh>
    <rPh sb="12" eb="14">
      <t>サンギョウ</t>
    </rPh>
    <rPh sb="14" eb="17">
      <t>チュウブンルイ</t>
    </rPh>
    <rPh sb="20" eb="22">
      <t>カイシャ</t>
    </rPh>
    <rPh sb="22" eb="24">
      <t>キボ</t>
    </rPh>
    <rPh sb="24" eb="26">
      <t>ハンダン</t>
    </rPh>
    <rPh sb="26" eb="28">
      <t>シリョウ</t>
    </rPh>
    <rPh sb="29" eb="31">
      <t>サンショウ</t>
    </rPh>
    <phoneticPr fontId="16"/>
  </si>
  <si>
    <t xml:space="preserve">Ｌ 学術研究、専門・技術サービス </t>
    <phoneticPr fontId="16"/>
  </si>
  <si>
    <t>法人でなく個人で所有の場合は代表者名の氏名欄のみ記載お願いします</t>
    <rPh sb="0" eb="2">
      <t>ホウジン</t>
    </rPh>
    <phoneticPr fontId="16"/>
  </si>
  <si>
    <t>バイオマス熱利用</t>
    <rPh sb="5" eb="6">
      <t>ネツ</t>
    </rPh>
    <rPh sb="6" eb="8">
      <t>リヨウ</t>
    </rPh>
    <phoneticPr fontId="16"/>
  </si>
  <si>
    <r>
      <t xml:space="preserve">担当者
連絡先
</t>
    </r>
    <r>
      <rPr>
        <sz val="9"/>
        <color rgb="FFFF0000"/>
        <rFont val="ＭＳ Ｐ明朝"/>
        <family val="1"/>
        <charset val="128"/>
      </rPr>
      <t>※公社から照会や指示等の連絡をする際に、窓口となる担当者を記入してください。</t>
    </r>
    <rPh sb="0" eb="3">
      <t>タントウシャ</t>
    </rPh>
    <rPh sb="4" eb="7">
      <t>レンラクサキ</t>
    </rPh>
    <phoneticPr fontId="16"/>
  </si>
  <si>
    <r>
      <t xml:space="preserve">名称
</t>
    </r>
    <r>
      <rPr>
        <sz val="6"/>
        <color rgb="FFFF0000"/>
        <rFont val="ＭＳ Ｐ明朝"/>
        <family val="1"/>
        <charset val="128"/>
      </rPr>
      <t>(法人でなく個人で所有の場合は代表者名の氏名欄のみ記入してください）</t>
    </r>
    <rPh sb="0" eb="2">
      <t>メイショウ</t>
    </rPh>
    <rPh sb="28" eb="30">
      <t>キニュウ</t>
    </rPh>
    <phoneticPr fontId="16"/>
  </si>
  <si>
    <t>小売電気事業者名</t>
    <rPh sb="0" eb="2">
      <t>コウリ</t>
    </rPh>
    <rPh sb="2" eb="4">
      <t>デンキ</t>
    </rPh>
    <rPh sb="4" eb="7">
      <t>ジギョウシャ</t>
    </rPh>
    <rPh sb="7" eb="8">
      <t>メイ</t>
    </rPh>
    <phoneticPr fontId="7"/>
  </si>
  <si>
    <t>再エネ100%電力
利用有無</t>
    <rPh sb="0" eb="1">
      <t>サイ</t>
    </rPh>
    <rPh sb="7" eb="9">
      <t>デンリョク</t>
    </rPh>
    <rPh sb="10" eb="12">
      <t>リヨウ</t>
    </rPh>
    <rPh sb="12" eb="14">
      <t>ウム</t>
    </rPh>
    <phoneticPr fontId="7"/>
  </si>
  <si>
    <t>再エネ100%電力を利用していない場合に記入</t>
    <rPh sb="0" eb="1">
      <t>サイ</t>
    </rPh>
    <rPh sb="7" eb="9">
      <t>デンリョク</t>
    </rPh>
    <rPh sb="10" eb="12">
      <t>リヨウ</t>
    </rPh>
    <rPh sb="17" eb="19">
      <t>バアイ</t>
    </rPh>
    <phoneticPr fontId="7"/>
  </si>
  <si>
    <t>再エネ100%電力を利用している場合に記入</t>
    <rPh sb="0" eb="1">
      <t>サイ</t>
    </rPh>
    <rPh sb="7" eb="9">
      <t>デンリョク</t>
    </rPh>
    <rPh sb="10" eb="12">
      <t>リヨウ</t>
    </rPh>
    <phoneticPr fontId="7"/>
  </si>
  <si>
    <t>利用していない理由</t>
    <rPh sb="0" eb="2">
      <t>リヨウ</t>
    </rPh>
    <rPh sb="7" eb="9">
      <t>リユウ</t>
    </rPh>
    <phoneticPr fontId="7"/>
  </si>
  <si>
    <t>再エネ100%電力メニュー名</t>
    <rPh sb="0" eb="1">
      <t>サイ</t>
    </rPh>
    <rPh sb="7" eb="9">
      <t>デンリョク</t>
    </rPh>
    <rPh sb="13" eb="14">
      <t>メイ</t>
    </rPh>
    <phoneticPr fontId="7"/>
  </si>
  <si>
    <r>
      <t>共通様式１　</t>
    </r>
    <r>
      <rPr>
        <b/>
        <sz val="11"/>
        <rFont val="ＭＳ Ｐ明朝"/>
        <family val="1"/>
        <charset val="128"/>
      </rPr>
      <t>実施要綱第５条第1項の(ア)～(コ)に該当する者</t>
    </r>
    <rPh sb="0" eb="2">
      <t>キョウツウ</t>
    </rPh>
    <rPh sb="2" eb="4">
      <t>ヨウシキ</t>
    </rPh>
    <rPh sb="6" eb="8">
      <t>ジッシ</t>
    </rPh>
    <rPh sb="8" eb="10">
      <t>ヨウコウ</t>
    </rPh>
    <rPh sb="10" eb="11">
      <t>ダイ</t>
    </rPh>
    <rPh sb="12" eb="13">
      <t>ジョウ</t>
    </rPh>
    <rPh sb="13" eb="14">
      <t>ダイ</t>
    </rPh>
    <rPh sb="15" eb="16">
      <t>コウ</t>
    </rPh>
    <rPh sb="25" eb="27">
      <t>ガイトウ</t>
    </rPh>
    <rPh sb="29" eb="30">
      <t>モノ</t>
    </rPh>
    <phoneticPr fontId="7"/>
  </si>
  <si>
    <t>190628訂（助成率分数表示）</t>
    <rPh sb="6" eb="7">
      <t>タダ</t>
    </rPh>
    <rPh sb="10" eb="11">
      <t>リツ</t>
    </rPh>
    <rPh sb="11" eb="13">
      <t>ブンスウ</t>
    </rPh>
    <rPh sb="13" eb="15">
      <t>ヒョウジ</t>
    </rPh>
    <phoneticPr fontId="67"/>
  </si>
  <si>
    <t>191101訂（Ｆ264～Ｆ281端数修正）</t>
    <rPh sb="6" eb="7">
      <t>テイ</t>
    </rPh>
    <rPh sb="17" eb="19">
      <t>ハスウ</t>
    </rPh>
    <rPh sb="19" eb="21">
      <t>シュウセイ</t>
    </rPh>
    <phoneticPr fontId="67"/>
  </si>
  <si>
    <t>助成対象事業経費内訳</t>
    <rPh sb="2" eb="4">
      <t>タイショウ</t>
    </rPh>
    <rPh sb="4" eb="6">
      <t>ジギョウ</t>
    </rPh>
    <rPh sb="6" eb="8">
      <t>ケイヒ</t>
    </rPh>
    <rPh sb="8" eb="10">
      <t>ウチワケ</t>
    </rPh>
    <phoneticPr fontId="7"/>
  </si>
  <si>
    <t>190628-2訂（助成率分数表示）</t>
    <rPh sb="8" eb="9">
      <t>タダ</t>
    </rPh>
    <rPh sb="12" eb="13">
      <t>リツ</t>
    </rPh>
    <rPh sb="13" eb="15">
      <t>ブンスウ</t>
    </rPh>
    <rPh sb="15" eb="17">
      <t>ヒョウジ</t>
    </rPh>
    <phoneticPr fontId="67"/>
  </si>
  <si>
    <t>200114訂（I222セル完全一致）</t>
    <rPh sb="6" eb="7">
      <t>テイ</t>
    </rPh>
    <rPh sb="14" eb="16">
      <t>カンゼン</t>
    </rPh>
    <rPh sb="16" eb="18">
      <t>イッチ</t>
    </rPh>
    <phoneticPr fontId="67"/>
  </si>
  <si>
    <t>190819訂（最終頁計算方法変更）</t>
    <rPh sb="6" eb="7">
      <t>タダ</t>
    </rPh>
    <rPh sb="8" eb="10">
      <t>サイシュウ</t>
    </rPh>
    <rPh sb="10" eb="11">
      <t>ページ</t>
    </rPh>
    <rPh sb="11" eb="13">
      <t>ケイサン</t>
    </rPh>
    <rPh sb="13" eb="15">
      <t>ホウホウ</t>
    </rPh>
    <rPh sb="15" eb="17">
      <t>ヘンコウ</t>
    </rPh>
    <phoneticPr fontId="67"/>
  </si>
  <si>
    <t>190930訂（H45セルエラー訂正）</t>
    <rPh sb="6" eb="7">
      <t>タダ</t>
    </rPh>
    <rPh sb="16" eb="18">
      <t>テイセイ</t>
    </rPh>
    <phoneticPr fontId="67"/>
  </si>
  <si>
    <t>【助成率A】</t>
    <rPh sb="3" eb="4">
      <t>リツ</t>
    </rPh>
    <phoneticPr fontId="67"/>
  </si>
  <si>
    <t>太陽光kW単価（都単独）</t>
    <rPh sb="0" eb="3">
      <t>タイヨウコウ</t>
    </rPh>
    <rPh sb="5" eb="7">
      <t>タンカ</t>
    </rPh>
    <rPh sb="8" eb="9">
      <t>ト</t>
    </rPh>
    <rPh sb="9" eb="11">
      <t>タンドク</t>
    </rPh>
    <phoneticPr fontId="67"/>
  </si>
  <si>
    <t>太陽光kW単価（国併給）</t>
    <rPh sb="0" eb="3">
      <t>タイヨウコウ</t>
    </rPh>
    <rPh sb="5" eb="7">
      <t>タンカ</t>
    </rPh>
    <rPh sb="8" eb="9">
      <t>クニ</t>
    </rPh>
    <rPh sb="9" eb="11">
      <t>ヘイキュウ</t>
    </rPh>
    <phoneticPr fontId="67"/>
  </si>
  <si>
    <t>設備の種類</t>
    <rPh sb="0" eb="2">
      <t>セツビ</t>
    </rPh>
    <rPh sb="3" eb="5">
      <t>シュルイ</t>
    </rPh>
    <phoneticPr fontId="67"/>
  </si>
  <si>
    <t>都助成率（Ａ）</t>
    <rPh sb="0" eb="1">
      <t>ト</t>
    </rPh>
    <rPh sb="3" eb="4">
      <t>リツ</t>
    </rPh>
    <phoneticPr fontId="67"/>
  </si>
  <si>
    <t>国等助成率（Ｂ）</t>
    <rPh sb="0" eb="1">
      <t>クニ</t>
    </rPh>
    <rPh sb="1" eb="2">
      <t>トウ</t>
    </rPh>
    <phoneticPr fontId="67"/>
  </si>
  <si>
    <t>←都助成率（Ａ）を</t>
  </si>
  <si>
    <t>　プルダウンリストから選択してください</t>
    <rPh sb="11" eb="13">
      <t>センタク</t>
    </rPh>
    <phoneticPr fontId="7"/>
  </si>
  <si>
    <t>（単位：円）</t>
    <rPh sb="1" eb="3">
      <t>タンイ</t>
    </rPh>
    <rPh sb="4" eb="5">
      <t>エン</t>
    </rPh>
    <phoneticPr fontId="67"/>
  </si>
  <si>
    <t>交付申請</t>
    <rPh sb="0" eb="2">
      <t>コウフ</t>
    </rPh>
    <rPh sb="2" eb="4">
      <t>シンセイ</t>
    </rPh>
    <phoneticPr fontId="67"/>
  </si>
  <si>
    <t>経費の内容</t>
    <rPh sb="0" eb="2">
      <t>ケイヒ</t>
    </rPh>
    <rPh sb="3" eb="5">
      <t>ナイヨウ</t>
    </rPh>
    <phoneticPr fontId="7"/>
  </si>
  <si>
    <t>助成事業に要する経費</t>
    <rPh sb="2" eb="4">
      <t>ジギョウ</t>
    </rPh>
    <rPh sb="5" eb="6">
      <t>ヨウ</t>
    </rPh>
    <rPh sb="8" eb="10">
      <t>ケイヒ</t>
    </rPh>
    <phoneticPr fontId="7"/>
  </si>
  <si>
    <t>都助成</t>
    <rPh sb="0" eb="1">
      <t>ト</t>
    </rPh>
    <phoneticPr fontId="67"/>
  </si>
  <si>
    <t>上限額</t>
    <rPh sb="0" eb="2">
      <t>ジョウゲン</t>
    </rPh>
    <rPh sb="2" eb="3">
      <t>ガク</t>
    </rPh>
    <phoneticPr fontId="7"/>
  </si>
  <si>
    <t>備考</t>
    <rPh sb="0" eb="2">
      <t>ビコウ</t>
    </rPh>
    <phoneticPr fontId="7"/>
  </si>
  <si>
    <t>種別</t>
    <rPh sb="0" eb="2">
      <t>シュベツ</t>
    </rPh>
    <phoneticPr fontId="67"/>
  </si>
  <si>
    <t>助成率</t>
    <phoneticPr fontId="67"/>
  </si>
  <si>
    <t>※内訳例</t>
    <rPh sb="1" eb="3">
      <t>ウチワケ</t>
    </rPh>
    <rPh sb="3" eb="4">
      <t>レイ</t>
    </rPh>
    <phoneticPr fontId="7"/>
  </si>
  <si>
    <t>事業開始</t>
    <rPh sb="0" eb="2">
      <t>ジギョウ</t>
    </rPh>
    <rPh sb="2" eb="4">
      <t>カイシ</t>
    </rPh>
    <phoneticPr fontId="67"/>
  </si>
  <si>
    <t>助成対象経費</t>
    <phoneticPr fontId="7"/>
  </si>
  <si>
    <t>①</t>
    <phoneticPr fontId="67"/>
  </si>
  <si>
    <t>中小企業基本法（昭和38年法律第154号）第２条第１項に規定する会社</t>
    <rPh sb="0" eb="2">
      <t>チュウショウ</t>
    </rPh>
    <rPh sb="2" eb="4">
      <t>キギョウ</t>
    </rPh>
    <rPh sb="4" eb="7">
      <t>キホンホウ</t>
    </rPh>
    <rPh sb="8" eb="10">
      <t>ショウワ</t>
    </rPh>
    <rPh sb="12" eb="13">
      <t>ネン</t>
    </rPh>
    <rPh sb="13" eb="15">
      <t>ホウリツ</t>
    </rPh>
    <rPh sb="15" eb="16">
      <t>ダイ</t>
    </rPh>
    <rPh sb="19" eb="20">
      <t>ゴウ</t>
    </rPh>
    <rPh sb="21" eb="22">
      <t>ダイ</t>
    </rPh>
    <rPh sb="23" eb="24">
      <t>ジョウ</t>
    </rPh>
    <rPh sb="24" eb="25">
      <t>ダイ</t>
    </rPh>
    <rPh sb="26" eb="27">
      <t>コウ</t>
    </rPh>
    <rPh sb="28" eb="30">
      <t>キテイ</t>
    </rPh>
    <rPh sb="32" eb="34">
      <t>カイシャ</t>
    </rPh>
    <phoneticPr fontId="67"/>
  </si>
  <si>
    <t>2/3</t>
    <phoneticPr fontId="67"/>
  </si>
  <si>
    <t>【設備種別】</t>
    <rPh sb="1" eb="3">
      <t>セツビ</t>
    </rPh>
    <rPh sb="3" eb="5">
      <t>シュベツ</t>
    </rPh>
    <phoneticPr fontId="7"/>
  </si>
  <si>
    <t>実績報告</t>
    <rPh sb="0" eb="2">
      <t>ジッセキ</t>
    </rPh>
    <rPh sb="2" eb="4">
      <t>ホウコク</t>
    </rPh>
    <phoneticPr fontId="67"/>
  </si>
  <si>
    <t>区分</t>
    <rPh sb="0" eb="2">
      <t>クブン</t>
    </rPh>
    <phoneticPr fontId="7"/>
  </si>
  <si>
    <t>内訳</t>
    <rPh sb="0" eb="2">
      <t>ウチワケ</t>
    </rPh>
    <phoneticPr fontId="7"/>
  </si>
  <si>
    <t>見積明細番号</t>
    <rPh sb="0" eb="2">
      <t>ミツモリ</t>
    </rPh>
    <rPh sb="2" eb="4">
      <t>メイサイ</t>
    </rPh>
    <rPh sb="4" eb="6">
      <t>バンゴウ</t>
    </rPh>
    <phoneticPr fontId="7"/>
  </si>
  <si>
    <t>金額</t>
    <rPh sb="0" eb="2">
      <t>キンガク</t>
    </rPh>
    <phoneticPr fontId="7"/>
  </si>
  <si>
    <t>太陽光発電</t>
    <rPh sb="0" eb="3">
      <t>タイヨウコウ</t>
    </rPh>
    <rPh sb="3" eb="5">
      <t>ハツデン</t>
    </rPh>
    <phoneticPr fontId="6"/>
  </si>
  <si>
    <t>太陽電池モジュール</t>
    <rPh sb="0" eb="2">
      <t>タイヨウ</t>
    </rPh>
    <rPh sb="2" eb="4">
      <t>デンチ</t>
    </rPh>
    <phoneticPr fontId="7"/>
  </si>
  <si>
    <t>パワコン付帯設備</t>
    <rPh sb="4" eb="6">
      <t>フタイ</t>
    </rPh>
    <rPh sb="6" eb="8">
      <t>セツビ</t>
    </rPh>
    <phoneticPr fontId="7"/>
  </si>
  <si>
    <t>架台</t>
    <rPh sb="0" eb="2">
      <t>カダイ</t>
    </rPh>
    <phoneticPr fontId="7"/>
  </si>
  <si>
    <t>計測機器</t>
    <rPh sb="0" eb="2">
      <t>ケイソク</t>
    </rPh>
    <rPh sb="2" eb="4">
      <t>キキ</t>
    </rPh>
    <phoneticPr fontId="7"/>
  </si>
  <si>
    <t>システム保護装置</t>
    <rPh sb="4" eb="6">
      <t>ホゴ</t>
    </rPh>
    <rPh sb="6" eb="8">
      <t>ソウチ</t>
    </rPh>
    <phoneticPr fontId="7"/>
  </si>
  <si>
    <t>制御装置</t>
    <rPh sb="0" eb="2">
      <t>セイギョ</t>
    </rPh>
    <rPh sb="2" eb="4">
      <t>ソウチ</t>
    </rPh>
    <phoneticPr fontId="7"/>
  </si>
  <si>
    <t>-</t>
    <phoneticPr fontId="7"/>
  </si>
  <si>
    <t>変更申請</t>
    <rPh sb="0" eb="2">
      <t>ヘンコウ</t>
    </rPh>
    <rPh sb="2" eb="4">
      <t>シンセイ</t>
    </rPh>
    <phoneticPr fontId="67"/>
  </si>
  <si>
    <t>（Ｄ）</t>
    <phoneticPr fontId="7"/>
  </si>
  <si>
    <t>（Ｅ）</t>
    <phoneticPr fontId="67"/>
  </si>
  <si>
    <t>（F）</t>
    <phoneticPr fontId="67"/>
  </si>
  <si>
    <t>（G）</t>
    <phoneticPr fontId="67"/>
  </si>
  <si>
    <t>（H）</t>
    <phoneticPr fontId="7"/>
  </si>
  <si>
    <t>（J）</t>
    <phoneticPr fontId="67"/>
  </si>
  <si>
    <t>（K）</t>
    <phoneticPr fontId="67"/>
  </si>
  <si>
    <t>②</t>
    <phoneticPr fontId="67"/>
  </si>
  <si>
    <t>中小企業基本法（昭和38年法律第154号）第２条第１項に規定する、青色申告を行っている個人事業主</t>
    <rPh sb="0" eb="2">
      <t>チュウショウ</t>
    </rPh>
    <rPh sb="2" eb="4">
      <t>キギョウ</t>
    </rPh>
    <rPh sb="4" eb="6">
      <t>キホン</t>
    </rPh>
    <rPh sb="8" eb="10">
      <t>ショウワ</t>
    </rPh>
    <rPh sb="12" eb="13">
      <t>ネン</t>
    </rPh>
    <rPh sb="13" eb="15">
      <t>ホウリツ</t>
    </rPh>
    <rPh sb="15" eb="16">
      <t>ダイ</t>
    </rPh>
    <rPh sb="19" eb="20">
      <t>ゴウ</t>
    </rPh>
    <rPh sb="21" eb="22">
      <t>ダイ</t>
    </rPh>
    <rPh sb="23" eb="24">
      <t>ジョウ</t>
    </rPh>
    <rPh sb="24" eb="25">
      <t>ダイ</t>
    </rPh>
    <rPh sb="26" eb="27">
      <t>コウ</t>
    </rPh>
    <rPh sb="28" eb="30">
      <t>キテイ</t>
    </rPh>
    <rPh sb="33" eb="35">
      <t>アオイロ</t>
    </rPh>
    <phoneticPr fontId="67"/>
  </si>
  <si>
    <t>風力発電</t>
    <rPh sb="0" eb="2">
      <t>フウリョク</t>
    </rPh>
    <rPh sb="2" eb="4">
      <t>ハツデン</t>
    </rPh>
    <phoneticPr fontId="6"/>
  </si>
  <si>
    <t>発電機</t>
    <rPh sb="0" eb="3">
      <t>ハツデンキ</t>
    </rPh>
    <phoneticPr fontId="7"/>
  </si>
  <si>
    <t>変電設備</t>
    <rPh sb="0" eb="2">
      <t>ヘンデン</t>
    </rPh>
    <rPh sb="2" eb="4">
      <t>セツビ</t>
    </rPh>
    <phoneticPr fontId="7"/>
  </si>
  <si>
    <t>設計費</t>
    <rPh sb="0" eb="2">
      <t>セッケイ</t>
    </rPh>
    <rPh sb="2" eb="3">
      <t>ヒ</t>
    </rPh>
    <phoneticPr fontId="7"/>
  </si>
  <si>
    <t>水力発電</t>
    <rPh sb="0" eb="2">
      <t>スイリョク</t>
    </rPh>
    <rPh sb="2" eb="4">
      <t>ハツデン</t>
    </rPh>
    <phoneticPr fontId="6"/>
  </si>
  <si>
    <t>水車</t>
    <rPh sb="0" eb="2">
      <t>スイシャ</t>
    </rPh>
    <phoneticPr fontId="7"/>
  </si>
  <si>
    <t>上限額</t>
    <rPh sb="0" eb="3">
      <t>ジョウゲンガク</t>
    </rPh>
    <phoneticPr fontId="67"/>
  </si>
  <si>
    <t>仮算定助成金額</t>
    <rPh sb="0" eb="1">
      <t>カリ</t>
    </rPh>
    <rPh sb="1" eb="3">
      <t>サンテイ</t>
    </rPh>
    <rPh sb="3" eb="5">
      <t>ジョセイ</t>
    </rPh>
    <rPh sb="5" eb="7">
      <t>キンガク</t>
    </rPh>
    <phoneticPr fontId="67"/>
  </si>
  <si>
    <t>③</t>
    <phoneticPr fontId="67"/>
  </si>
  <si>
    <t>独立行政法人通則法（平成11年法律第103号）第２条第１項に規定する独立行政法人</t>
    <phoneticPr fontId="67"/>
  </si>
  <si>
    <t>地熱発電</t>
    <rPh sb="0" eb="2">
      <t>チネツ</t>
    </rPh>
    <rPh sb="2" eb="4">
      <t>ハツデン</t>
    </rPh>
    <phoneticPr fontId="6"/>
  </si>
  <si>
    <t>タービン</t>
  </si>
  <si>
    <t>冷却塔</t>
    <rPh sb="0" eb="3">
      <t>レイキャクトウ</t>
    </rPh>
    <phoneticPr fontId="7"/>
  </si>
  <si>
    <t>熱交換機</t>
    <rPh sb="0" eb="1">
      <t>ネツ</t>
    </rPh>
    <rPh sb="1" eb="4">
      <t>コウカンキ</t>
    </rPh>
    <phoneticPr fontId="7"/>
  </si>
  <si>
    <t>ポンプ類</t>
    <rPh sb="3" eb="4">
      <t>ルイ</t>
    </rPh>
    <phoneticPr fontId="7"/>
  </si>
  <si>
    <t>消費税</t>
    <rPh sb="0" eb="3">
      <t>ショウヒゼイ</t>
    </rPh>
    <phoneticPr fontId="7"/>
  </si>
  <si>
    <t>総計</t>
    <rPh sb="0" eb="2">
      <t>ソウケイ</t>
    </rPh>
    <phoneticPr fontId="7"/>
  </si>
  <si>
    <t>バイオマス発電</t>
    <rPh sb="5" eb="7">
      <t>ハツデン</t>
    </rPh>
    <phoneticPr fontId="6"/>
  </si>
  <si>
    <t>バイオマスボイラー</t>
  </si>
  <si>
    <t>バイオマス受入・供給設備</t>
    <rPh sb="5" eb="7">
      <t>ウケイレ</t>
    </rPh>
    <rPh sb="8" eb="10">
      <t>キョウキュウ</t>
    </rPh>
    <rPh sb="10" eb="12">
      <t>セツビ</t>
    </rPh>
    <phoneticPr fontId="7"/>
  </si>
  <si>
    <t>排ガス処理設備</t>
    <rPh sb="0" eb="1">
      <t>ハイ</t>
    </rPh>
    <rPh sb="3" eb="5">
      <t>ショリ</t>
    </rPh>
    <rPh sb="5" eb="7">
      <t>セツビ</t>
    </rPh>
    <phoneticPr fontId="7"/>
  </si>
  <si>
    <t>（小計）</t>
    <rPh sb="1" eb="3">
      <t>ショウケイ</t>
    </rPh>
    <phoneticPr fontId="7"/>
  </si>
  <si>
    <t>④</t>
    <phoneticPr fontId="67"/>
  </si>
  <si>
    <t>国立大学法人、公立大学法人及び学校法人</t>
    <phoneticPr fontId="67"/>
  </si>
  <si>
    <t>太陽熱利用</t>
    <rPh sb="0" eb="3">
      <t>タイヨウネツ</t>
    </rPh>
    <rPh sb="3" eb="5">
      <t>リヨウ</t>
    </rPh>
    <phoneticPr fontId="6"/>
  </si>
  <si>
    <t>集熱器</t>
    <rPh sb="0" eb="1">
      <t>シュウ</t>
    </rPh>
    <rPh sb="1" eb="2">
      <t>ネツ</t>
    </rPh>
    <rPh sb="2" eb="3">
      <t>ウツワ</t>
    </rPh>
    <phoneticPr fontId="7"/>
  </si>
  <si>
    <t>熱交換器</t>
    <rPh sb="0" eb="1">
      <t>ネツ</t>
    </rPh>
    <phoneticPr fontId="7"/>
  </si>
  <si>
    <t>蓄熱槽</t>
    <rPh sb="0" eb="2">
      <t>チクネツ</t>
    </rPh>
    <rPh sb="2" eb="3">
      <t>ソウ</t>
    </rPh>
    <phoneticPr fontId="7"/>
  </si>
  <si>
    <t>冷凍機・冷却塔</t>
    <rPh sb="0" eb="3">
      <t>レイトウキ</t>
    </rPh>
    <rPh sb="4" eb="7">
      <t>レイキャクトウ</t>
    </rPh>
    <phoneticPr fontId="7"/>
  </si>
  <si>
    <t>設備費</t>
    <rPh sb="0" eb="2">
      <t>セツビ</t>
    </rPh>
    <rPh sb="2" eb="3">
      <t>ヒ</t>
    </rPh>
    <phoneticPr fontId="7"/>
  </si>
  <si>
    <t>温度差熱利用</t>
    <rPh sb="0" eb="3">
      <t>オンドサ</t>
    </rPh>
    <rPh sb="3" eb="4">
      <t>ネツ</t>
    </rPh>
    <rPh sb="4" eb="6">
      <t>リヨウ</t>
    </rPh>
    <phoneticPr fontId="6"/>
  </si>
  <si>
    <t>ヒートポンプ</t>
  </si>
  <si>
    <t>ろ過装置</t>
    <rPh sb="1" eb="2">
      <t>カ</t>
    </rPh>
    <rPh sb="2" eb="4">
      <t>ソウチ</t>
    </rPh>
    <phoneticPr fontId="7"/>
  </si>
  <si>
    <t>⑤</t>
    <phoneticPr fontId="67"/>
  </si>
  <si>
    <t>一般社団法人、一般財団法人、公益社団法人及び公益財団法人</t>
    <phoneticPr fontId="67"/>
  </si>
  <si>
    <t>地中熱利用</t>
    <rPh sb="0" eb="2">
      <t>チチュウ</t>
    </rPh>
    <rPh sb="2" eb="3">
      <t>ネツ</t>
    </rPh>
    <rPh sb="3" eb="5">
      <t>リヨウ</t>
    </rPh>
    <phoneticPr fontId="6"/>
  </si>
  <si>
    <t>バイオマス熱利用</t>
    <rPh sb="5" eb="6">
      <t>ネツ</t>
    </rPh>
    <rPh sb="6" eb="8">
      <t>リヨウ</t>
    </rPh>
    <phoneticPr fontId="6"/>
  </si>
  <si>
    <t>冷凍機</t>
    <rPh sb="0" eb="3">
      <t>レイトウキ</t>
    </rPh>
    <phoneticPr fontId="7"/>
  </si>
  <si>
    <t>⑥</t>
    <phoneticPr fontId="67"/>
  </si>
  <si>
    <t>医療法（昭和23年法律第205号）第39条に規定する医療法人</t>
    <phoneticPr fontId="67"/>
  </si>
  <si>
    <t>バイオマス燃料製造</t>
    <rPh sb="5" eb="7">
      <t>ネンリョウ</t>
    </rPh>
    <rPh sb="7" eb="9">
      <t>セイゾウ</t>
    </rPh>
    <phoneticPr fontId="6"/>
  </si>
  <si>
    <t>バイオマス燃料製造設備</t>
    <rPh sb="5" eb="7">
      <t>ネンリョウ</t>
    </rPh>
    <rPh sb="7" eb="9">
      <t>セイゾウ</t>
    </rPh>
    <rPh sb="9" eb="11">
      <t>セツビ</t>
    </rPh>
    <phoneticPr fontId="6"/>
  </si>
  <si>
    <t>バイオマス原料受入・供給設備</t>
    <rPh sb="5" eb="7">
      <t>ゲンリョウ</t>
    </rPh>
    <rPh sb="7" eb="9">
      <t>ウケイレ</t>
    </rPh>
    <rPh sb="10" eb="12">
      <t>キョウキュウ</t>
    </rPh>
    <rPh sb="12" eb="14">
      <t>セツビ</t>
    </rPh>
    <phoneticPr fontId="7"/>
  </si>
  <si>
    <t>バイオマス燃料貯蔵設備</t>
    <rPh sb="5" eb="7">
      <t>ネンリョウ</t>
    </rPh>
    <rPh sb="7" eb="9">
      <t>チョゾウ</t>
    </rPh>
    <rPh sb="9" eb="11">
      <t>セツビ</t>
    </rPh>
    <phoneticPr fontId="6"/>
  </si>
  <si>
    <t>前処理設備</t>
    <rPh sb="0" eb="3">
      <t>マエショリ</t>
    </rPh>
    <rPh sb="3" eb="5">
      <t>セツビ</t>
    </rPh>
    <phoneticPr fontId="7"/>
  </si>
  <si>
    <t>後処理設備</t>
    <rPh sb="0" eb="1">
      <t>アト</t>
    </rPh>
    <rPh sb="1" eb="3">
      <t>ショリ</t>
    </rPh>
    <rPh sb="3" eb="5">
      <t>セツビ</t>
    </rPh>
    <phoneticPr fontId="7"/>
  </si>
  <si>
    <t>蓄電池</t>
    <rPh sb="0" eb="3">
      <t>チクデンチ</t>
    </rPh>
    <phoneticPr fontId="67"/>
  </si>
  <si>
    <t>充放電制御装置</t>
    <rPh sb="0" eb="3">
      <t>ジュウホウデン</t>
    </rPh>
    <rPh sb="3" eb="5">
      <t>セイギョ</t>
    </rPh>
    <rPh sb="5" eb="7">
      <t>ソウチ</t>
    </rPh>
    <phoneticPr fontId="67"/>
  </si>
  <si>
    <t>⑦</t>
    <phoneticPr fontId="67"/>
  </si>
  <si>
    <t>社会福祉法（昭和26年法律第45号）第22条に規定する社会福祉法人</t>
    <phoneticPr fontId="67"/>
  </si>
  <si>
    <t>【工事種別】</t>
    <rPh sb="1" eb="3">
      <t>コウジ</t>
    </rPh>
    <rPh sb="3" eb="5">
      <t>シュベツ</t>
    </rPh>
    <phoneticPr fontId="7"/>
  </si>
  <si>
    <t>⑧</t>
    <phoneticPr fontId="67"/>
  </si>
  <si>
    <t>事業ごとの特別法の規定に基づき設立された協同組合等</t>
    <phoneticPr fontId="67"/>
  </si>
  <si>
    <t>基礎工事</t>
  </si>
  <si>
    <t>据付工事</t>
  </si>
  <si>
    <t>電気工事</t>
  </si>
  <si>
    <t>附帯工事</t>
  </si>
  <si>
    <t>試運転調整</t>
  </si>
  <si>
    <t>諸経費</t>
  </si>
  <si>
    <t>-</t>
  </si>
  <si>
    <t>⑨</t>
    <phoneticPr fontId="67"/>
  </si>
  <si>
    <t>法律により直接設立された法人</t>
    <phoneticPr fontId="67"/>
  </si>
  <si>
    <t>建物工事</t>
  </si>
  <si>
    <t>機械・据付工事</t>
  </si>
  <si>
    <t>土木工事</t>
  </si>
  <si>
    <t>⑩</t>
    <phoneticPr fontId="67"/>
  </si>
  <si>
    <t>上記①から⑨に準ずる者として公社が適当と認める者</t>
    <phoneticPr fontId="67"/>
  </si>
  <si>
    <t>工事費</t>
    <rPh sb="0" eb="3">
      <t>コウジヒ</t>
    </rPh>
    <phoneticPr fontId="7"/>
  </si>
  <si>
    <t>配管工事</t>
  </si>
  <si>
    <t>⑪</t>
    <phoneticPr fontId="67"/>
  </si>
  <si>
    <t>①から⑩以外の民間事業者</t>
    <rPh sb="4" eb="6">
      <t>イガイ</t>
    </rPh>
    <rPh sb="7" eb="9">
      <t>ミンカン</t>
    </rPh>
    <rPh sb="9" eb="11">
      <t>ジギョウ</t>
    </rPh>
    <rPh sb="11" eb="12">
      <t>シャ</t>
    </rPh>
    <phoneticPr fontId="67"/>
  </si>
  <si>
    <t>1/2</t>
    <phoneticPr fontId="67"/>
  </si>
  <si>
    <t>合計</t>
    <rPh sb="0" eb="2">
      <t>ゴウケイ</t>
    </rPh>
    <phoneticPr fontId="7"/>
  </si>
  <si>
    <t>仮算定助成金額総額＝（Ｉ）と（Ｊ）の少ない方</t>
    <rPh sb="0" eb="1">
      <t>カリ</t>
    </rPh>
    <rPh sb="1" eb="3">
      <t>サンテイ</t>
    </rPh>
    <rPh sb="6" eb="7">
      <t>ガク</t>
    </rPh>
    <rPh sb="7" eb="9">
      <t>ソウガク</t>
    </rPh>
    <rPh sb="18" eb="19">
      <t>スク</t>
    </rPh>
    <rPh sb="21" eb="22">
      <t>ホウ</t>
    </rPh>
    <phoneticPr fontId="67"/>
  </si>
  <si>
    <t>※太陽電池出力1kW当たりの単価</t>
    <rPh sb="1" eb="3">
      <t>タイヨウ</t>
    </rPh>
    <rPh sb="3" eb="5">
      <t>デンチ</t>
    </rPh>
    <rPh sb="5" eb="7">
      <t>シュツリョク</t>
    </rPh>
    <rPh sb="10" eb="11">
      <t>ア</t>
    </rPh>
    <rPh sb="14" eb="16">
      <t>タンカ</t>
    </rPh>
    <phoneticPr fontId="67"/>
  </si>
  <si>
    <t>【国等助成】</t>
    <rPh sb="1" eb="2">
      <t>クニ</t>
    </rPh>
    <rPh sb="2" eb="3">
      <t>トウ</t>
    </rPh>
    <phoneticPr fontId="67"/>
  </si>
  <si>
    <t>【都助成】</t>
    <rPh sb="1" eb="2">
      <t>ト</t>
    </rPh>
    <phoneticPr fontId="67"/>
  </si>
  <si>
    <t>円</t>
    <rPh sb="0" eb="1">
      <t>エン</t>
    </rPh>
    <phoneticPr fontId="67"/>
  </si>
  <si>
    <t>　（※都助成率2/3の助成対象事業者は、20万円、都助成率1/2の助成対象事業者は、15万円）</t>
    <rPh sb="3" eb="4">
      <t>ト</t>
    </rPh>
    <rPh sb="13" eb="15">
      <t>タイショウ</t>
    </rPh>
    <rPh sb="15" eb="17">
      <t>ジギョウ</t>
    </rPh>
    <rPh sb="22" eb="24">
      <t>マンエン</t>
    </rPh>
    <rPh sb="25" eb="26">
      <t>ト</t>
    </rPh>
    <rPh sb="35" eb="37">
      <t>タイショウ</t>
    </rPh>
    <rPh sb="37" eb="40">
      <t>ジギョウシャ</t>
    </rPh>
    <rPh sb="44" eb="46">
      <t>マンエン</t>
    </rPh>
    <phoneticPr fontId="67"/>
  </si>
  <si>
    <t>□端数の修正</t>
    <rPh sb="1" eb="3">
      <t>ハスウ</t>
    </rPh>
    <rPh sb="4" eb="6">
      <t>シュウセイ</t>
    </rPh>
    <phoneticPr fontId="67"/>
  </si>
  <si>
    <t>都助成
交付申請額</t>
    <rPh sb="0" eb="1">
      <t>ト</t>
    </rPh>
    <rPh sb="4" eb="6">
      <t>コウフ</t>
    </rPh>
    <rPh sb="6" eb="8">
      <t>シンセイ</t>
    </rPh>
    <rPh sb="8" eb="9">
      <t>ガク</t>
    </rPh>
    <phoneticPr fontId="67"/>
  </si>
  <si>
    <t>都助成
交付予定額</t>
    <rPh sb="0" eb="1">
      <t>ト</t>
    </rPh>
    <rPh sb="4" eb="6">
      <t>コウフ</t>
    </rPh>
    <rPh sb="6" eb="8">
      <t>ヨテイ</t>
    </rPh>
    <rPh sb="8" eb="9">
      <t>ガク</t>
    </rPh>
    <phoneticPr fontId="67"/>
  </si>
  <si>
    <t>助成金交付申請額
（NとFを比較して少ない額）
※千円未満切り捨て</t>
  </si>
  <si>
    <t>交付決定
（予定）額</t>
    <rPh sb="0" eb="2">
      <t>コウフ</t>
    </rPh>
    <rPh sb="2" eb="4">
      <t>ケッテイ</t>
    </rPh>
    <rPh sb="6" eb="8">
      <t>ヨテイ</t>
    </rPh>
    <rPh sb="9" eb="10">
      <t>ガク</t>
    </rPh>
    <phoneticPr fontId="67"/>
  </si>
  <si>
    <t>助成金交付予定額
（NとFを比較して少ない額）
※千円未満切り捨て</t>
    <rPh sb="5" eb="7">
      <t>ヨテイ</t>
    </rPh>
    <phoneticPr fontId="67"/>
  </si>
  <si>
    <t>都助成
実績報告額</t>
    <rPh sb="0" eb="1">
      <t>ト</t>
    </rPh>
    <rPh sb="4" eb="6">
      <t>ジッセキ</t>
    </rPh>
    <rPh sb="6" eb="8">
      <t>ホウコク</t>
    </rPh>
    <rPh sb="8" eb="9">
      <t>ガク</t>
    </rPh>
    <phoneticPr fontId="67"/>
  </si>
  <si>
    <t>助成金実績報告額
（NとFを比較して少ない額）
※千円未満切り捨て</t>
    <rPh sb="3" eb="5">
      <t>ジッセキ</t>
    </rPh>
    <rPh sb="5" eb="7">
      <t>ホウコク</t>
    </rPh>
    <phoneticPr fontId="67"/>
  </si>
  <si>
    <t>交付確定額</t>
    <rPh sb="0" eb="2">
      <t>コウフ</t>
    </rPh>
    <rPh sb="2" eb="4">
      <t>カクテイ</t>
    </rPh>
    <rPh sb="4" eb="5">
      <t>ガク</t>
    </rPh>
    <phoneticPr fontId="67"/>
  </si>
  <si>
    <t>蓄電池要件容量</t>
    <rPh sb="0" eb="3">
      <t>チクデンチ</t>
    </rPh>
    <rPh sb="3" eb="5">
      <t>ヨウケン</t>
    </rPh>
    <rPh sb="5" eb="7">
      <t>ヨウリョウ</t>
    </rPh>
    <phoneticPr fontId="67"/>
  </si>
  <si>
    <t>・蓄電池に関する事業　</t>
    <rPh sb="1" eb="4">
      <t>チクデンチ</t>
    </rPh>
    <rPh sb="5" eb="6">
      <t>カン</t>
    </rPh>
    <rPh sb="8" eb="10">
      <t>ジギョウ</t>
    </rPh>
    <phoneticPr fontId="7"/>
  </si>
  <si>
    <t>蓄電容量 kWh</t>
    <rPh sb="0" eb="2">
      <t>チクデン</t>
    </rPh>
    <rPh sb="2" eb="4">
      <t>ヨウリョウ</t>
    </rPh>
    <phoneticPr fontId="67"/>
  </si>
  <si>
    <t>既設太陽光発電出力 kW</t>
    <rPh sb="0" eb="2">
      <t>キセツ</t>
    </rPh>
    <rPh sb="2" eb="5">
      <t>タイヨウコウ</t>
    </rPh>
    <rPh sb="5" eb="7">
      <t>ハツデン</t>
    </rPh>
    <rPh sb="7" eb="9">
      <t>シュツリョク</t>
    </rPh>
    <phoneticPr fontId="67"/>
  </si>
  <si>
    <t>（１）既設再エネ発電設備：　</t>
    <rPh sb="3" eb="5">
      <t>キセツ</t>
    </rPh>
    <rPh sb="5" eb="6">
      <t>サイ</t>
    </rPh>
    <rPh sb="8" eb="10">
      <t>ハツデン</t>
    </rPh>
    <rPh sb="10" eb="12">
      <t>セツビ</t>
    </rPh>
    <phoneticPr fontId="16"/>
  </si>
  <si>
    <t>（2）既設再エネ発電設備出力</t>
    <phoneticPr fontId="7"/>
  </si>
  <si>
    <t>kW</t>
    <phoneticPr fontId="7"/>
  </si>
  <si>
    <t>(2) 他助成金等受給(予定)額</t>
    <rPh sb="4" eb="5">
      <t>タ</t>
    </rPh>
    <rPh sb="5" eb="7">
      <t>ジョセイ</t>
    </rPh>
    <rPh sb="7" eb="8">
      <t>キン</t>
    </rPh>
    <rPh sb="8" eb="9">
      <t>トウ</t>
    </rPh>
    <rPh sb="9" eb="11">
      <t>ジュキュウ</t>
    </rPh>
    <rPh sb="12" eb="14">
      <t>ヨテイ</t>
    </rPh>
    <rPh sb="15" eb="16">
      <t>ガク</t>
    </rPh>
    <phoneticPr fontId="58"/>
  </si>
  <si>
    <t>蓄電池容量１kWh当たり</t>
    <rPh sb="0" eb="3">
      <t>チクデンチ</t>
    </rPh>
    <rPh sb="3" eb="5">
      <t>ヨウリョウ</t>
    </rPh>
    <rPh sb="9" eb="10">
      <t>ア</t>
    </rPh>
    <phoneticPr fontId="67"/>
  </si>
  <si>
    <t>　（※交付決定（予定）額（F）÷蓄電容量）</t>
    <rPh sb="3" eb="5">
      <t>コウフ</t>
    </rPh>
    <rPh sb="5" eb="7">
      <t>ケッテイ</t>
    </rPh>
    <rPh sb="8" eb="10">
      <t>ヨテイ</t>
    </rPh>
    <rPh sb="11" eb="12">
      <t>ガク</t>
    </rPh>
    <rPh sb="16" eb="18">
      <t>チクデン</t>
    </rPh>
    <rPh sb="18" eb="20">
      <t>ヨウリョウ</t>
    </rPh>
    <phoneticPr fontId="67"/>
  </si>
  <si>
    <t>共同申請者</t>
    <rPh sb="0" eb="2">
      <t>キョウドウ</t>
    </rPh>
    <rPh sb="2" eb="5">
      <t>シンセイシャ</t>
    </rPh>
    <phoneticPr fontId="16"/>
  </si>
  <si>
    <t>発災時利用想定の容量を除いた平常時利用分のみの運用計画を記載してください。</t>
    <rPh sb="0" eb="2">
      <t>ハッサイ</t>
    </rPh>
    <rPh sb="2" eb="3">
      <t>ジ</t>
    </rPh>
    <rPh sb="3" eb="5">
      <t>リヨウ</t>
    </rPh>
    <rPh sb="5" eb="7">
      <t>ソウテイ</t>
    </rPh>
    <rPh sb="8" eb="10">
      <t>ヨウリョウ</t>
    </rPh>
    <rPh sb="11" eb="12">
      <t>ノゾ</t>
    </rPh>
    <rPh sb="14" eb="16">
      <t>ヘイジョウ</t>
    </rPh>
    <rPh sb="16" eb="17">
      <t>ジ</t>
    </rPh>
    <rPh sb="17" eb="19">
      <t>リヨウ</t>
    </rPh>
    <rPh sb="19" eb="20">
      <t>ブン</t>
    </rPh>
    <rPh sb="23" eb="25">
      <t>ウンヨウ</t>
    </rPh>
    <rPh sb="25" eb="27">
      <t>ケイカク</t>
    </rPh>
    <rPh sb="28" eb="30">
      <t>キサイ</t>
    </rPh>
    <phoneticPr fontId="58"/>
  </si>
  <si>
    <t>（共同申請者）</t>
    <rPh sb="1" eb="3">
      <t>キョウドウ</t>
    </rPh>
    <rPh sb="3" eb="6">
      <t>シンセイシャ</t>
    </rPh>
    <phoneticPr fontId="7"/>
  </si>
  <si>
    <t>（手続代行者）</t>
    <rPh sb="1" eb="3">
      <t>テツヅ</t>
    </rPh>
    <rPh sb="3" eb="5">
      <t>ダイコウ</t>
    </rPh>
    <rPh sb="5" eb="6">
      <t>シャ</t>
    </rPh>
    <phoneticPr fontId="7"/>
  </si>
  <si>
    <t>（３）合計蓄電池容量</t>
    <rPh sb="3" eb="5">
      <t>ゴウケイ</t>
    </rPh>
    <rPh sb="5" eb="8">
      <t>チクデンチ</t>
    </rPh>
    <rPh sb="8" eb="10">
      <t>ヨウリョウ</t>
    </rPh>
    <phoneticPr fontId="7"/>
  </si>
  <si>
    <t>　　蓄電池</t>
    <rPh sb="2" eb="5">
      <t>チクデンチ</t>
    </rPh>
    <phoneticPr fontId="16"/>
  </si>
  <si>
    <t>第２号様式（第８条関係)</t>
    <rPh sb="0" eb="1">
      <t>ダイ</t>
    </rPh>
    <rPh sb="2" eb="3">
      <t>ゴウ</t>
    </rPh>
    <rPh sb="3" eb="5">
      <t>ヨウシキ</t>
    </rPh>
    <phoneticPr fontId="7"/>
  </si>
  <si>
    <t>誓　　約　　書</t>
    <rPh sb="0" eb="1">
      <t>チカイ</t>
    </rPh>
    <rPh sb="3" eb="4">
      <t>ヤク</t>
    </rPh>
    <rPh sb="6" eb="7">
      <t>ショ</t>
    </rPh>
    <phoneticPr fontId="7"/>
  </si>
  <si>
    <t>公益財団法人　東京都環境公社</t>
    <rPh sb="0" eb="2">
      <t>コウエキ</t>
    </rPh>
    <rPh sb="2" eb="4">
      <t>ザイダン</t>
    </rPh>
    <rPh sb="4" eb="6">
      <t>ホウジン</t>
    </rPh>
    <phoneticPr fontId="7"/>
  </si>
  <si>
    <t>　理事長　殿</t>
    <rPh sb="1" eb="4">
      <t>リジチョウ</t>
    </rPh>
    <rPh sb="5" eb="6">
      <t>トノ</t>
    </rPh>
    <phoneticPr fontId="7"/>
  </si>
  <si>
    <t>３　貴公社理事長又は東京都が必要と認めた場合には、暴力団関係者であるか否かの確認のため、警視庁へ照会がなされることに同意いたします。</t>
    <phoneticPr fontId="7"/>
  </si>
  <si>
    <t>※　この誓約書における「暴力団関係者」とは、次に掲げる者をいう。</t>
    <rPh sb="4" eb="7">
      <t>セイヤクショ</t>
    </rPh>
    <rPh sb="12" eb="15">
      <t>ボウリョクダン</t>
    </rPh>
    <rPh sb="15" eb="18">
      <t>カンケイシャ</t>
    </rPh>
    <phoneticPr fontId="7"/>
  </si>
  <si>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7"/>
  </si>
  <si>
    <t>・暴力団又員を雇用している者</t>
    <rPh sb="1" eb="4">
      <t>ボウリョクダン</t>
    </rPh>
    <rPh sb="4" eb="5">
      <t>マタ</t>
    </rPh>
    <rPh sb="5" eb="6">
      <t>イン</t>
    </rPh>
    <rPh sb="7" eb="9">
      <t>コヨウ</t>
    </rPh>
    <rPh sb="13" eb="14">
      <t>モノ</t>
    </rPh>
    <phoneticPr fontId="7"/>
  </si>
  <si>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7"/>
  </si>
  <si>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7"/>
  </si>
  <si>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7"/>
  </si>
  <si>
    <t>４　当該申請した事業は、取得財産等の処分制限がかかる期間において「再生可能エネルギー電気の利用の促進に関する特別措置法」（平成23年法律第108号）第９条第４項の認定を受けないことに同意いたします。</t>
    <phoneticPr fontId="7"/>
  </si>
  <si>
    <t>年</t>
    <rPh sb="0" eb="1">
      <t>ネン</t>
    </rPh>
    <phoneticPr fontId="7"/>
  </si>
  <si>
    <t>月</t>
    <rPh sb="0" eb="1">
      <t>ゲツ</t>
    </rPh>
    <phoneticPr fontId="7"/>
  </si>
  <si>
    <t>日</t>
    <rPh sb="0" eb="1">
      <t>ヒ</t>
    </rPh>
    <phoneticPr fontId="7"/>
  </si>
  <si>
    <t>名称</t>
    <rPh sb="0" eb="2">
      <t>メイショウ</t>
    </rPh>
    <phoneticPr fontId="7"/>
  </si>
  <si>
    <t>代表者の職・氏名</t>
    <rPh sb="0" eb="3">
      <t>ダイヒョウシャ</t>
    </rPh>
    <rPh sb="4" eb="5">
      <t>ショク</t>
    </rPh>
    <rPh sb="6" eb="8">
      <t>シメイ</t>
    </rPh>
    <phoneticPr fontId="7"/>
  </si>
  <si>
    <t>第２号様式（第８条関係）</t>
    <rPh sb="0" eb="1">
      <t>ダイ</t>
    </rPh>
    <rPh sb="2" eb="5">
      <t>ゴウヨウシキ</t>
    </rPh>
    <rPh sb="6" eb="7">
      <t>ダイ</t>
    </rPh>
    <rPh sb="8" eb="9">
      <t>ジョウ</t>
    </rPh>
    <rPh sb="9" eb="11">
      <t>カンケイ</t>
    </rPh>
    <phoneticPr fontId="58"/>
  </si>
  <si>
    <t>【第二面】</t>
    <rPh sb="2" eb="3">
      <t>ニ</t>
    </rPh>
    <phoneticPr fontId="58"/>
  </si>
  <si>
    <t>１　貴公社理事長又は東京都が必要と認めた場合には、暴力団関係者であるか否かの確認のため、警視庁へ照会がなされることに同意いたします。</t>
    <phoneticPr fontId="7"/>
  </si>
  <si>
    <t>２　交付要綱及びその他公社が定める交付申請等に係る全ての要件を理解し、申請者との連携を図り、事業が円滑に推進できるよう努めることを誓約いたします。</t>
    <rPh sb="6" eb="7">
      <t>オヨ</t>
    </rPh>
    <rPh sb="10" eb="11">
      <t>タ</t>
    </rPh>
    <rPh sb="11" eb="13">
      <t>コウシャ</t>
    </rPh>
    <rPh sb="14" eb="15">
      <t>サダ</t>
    </rPh>
    <rPh sb="17" eb="19">
      <t>コウフ</t>
    </rPh>
    <rPh sb="19" eb="21">
      <t>シンセイ</t>
    </rPh>
    <rPh sb="21" eb="22">
      <t>トウ</t>
    </rPh>
    <rPh sb="23" eb="24">
      <t>カカ</t>
    </rPh>
    <phoneticPr fontId="58"/>
  </si>
  <si>
    <t>３　公社が必要に応じて実施する手続代行者が行う手続きについての調査により、手続代行者が交付要綱の規定に従って手続を遂行していないと認められ、代行の停止を求めたときは、これに異議なく応じることに同意いたします。</t>
    <rPh sb="2" eb="4">
      <t>コウシャ</t>
    </rPh>
    <rPh sb="5" eb="7">
      <t>ヒツヨウ</t>
    </rPh>
    <rPh sb="8" eb="9">
      <t>オウ</t>
    </rPh>
    <rPh sb="11" eb="13">
      <t>ジッシ</t>
    </rPh>
    <phoneticPr fontId="58"/>
  </si>
  <si>
    <t>【交付金額上限】</t>
    <rPh sb="1" eb="3">
      <t>コウフ</t>
    </rPh>
    <rPh sb="3" eb="5">
      <t>キンガク</t>
    </rPh>
    <rPh sb="5" eb="7">
      <t>ジョウゲン</t>
    </rPh>
    <phoneticPr fontId="58"/>
  </si>
  <si>
    <t>　（※都助成率2/3の助成対象事業者は、400万円、都助成率1/2の助成対象事業者は、300万円）</t>
    <rPh sb="3" eb="4">
      <t>ト</t>
    </rPh>
    <rPh sb="13" eb="15">
      <t>タイショウ</t>
    </rPh>
    <rPh sb="15" eb="17">
      <t>ジギョウ</t>
    </rPh>
    <rPh sb="23" eb="25">
      <t>マンエン</t>
    </rPh>
    <rPh sb="26" eb="27">
      <t>ト</t>
    </rPh>
    <rPh sb="36" eb="38">
      <t>タイショウ</t>
    </rPh>
    <rPh sb="38" eb="41">
      <t>ジギョウシャ</t>
    </rPh>
    <rPh sb="46" eb="48">
      <t>マンエン</t>
    </rPh>
    <phoneticPr fontId="67"/>
  </si>
  <si>
    <t>平常時蓄電容量　（①以下の値）</t>
    <rPh sb="0" eb="2">
      <t>ヘイジョウ</t>
    </rPh>
    <rPh sb="2" eb="3">
      <t>ジ</t>
    </rPh>
    <rPh sb="3" eb="5">
      <t>チクデン</t>
    </rPh>
    <rPh sb="5" eb="7">
      <t>ヨウリョウ</t>
    </rPh>
    <rPh sb="10" eb="12">
      <t>イカ</t>
    </rPh>
    <rPh sb="13" eb="14">
      <t>アタイ</t>
    </rPh>
    <phoneticPr fontId="67"/>
  </si>
  <si>
    <t>kWh</t>
    <phoneticPr fontId="67"/>
  </si>
  <si>
    <t>　助成対象となる蓄電池容量</t>
    <rPh sb="3" eb="5">
      <t>タイショウ</t>
    </rPh>
    <rPh sb="8" eb="11">
      <t>チクデンチ</t>
    </rPh>
    <rPh sb="9" eb="11">
      <t>デンチ</t>
    </rPh>
    <rPh sb="11" eb="13">
      <t>ヨウリョウ</t>
    </rPh>
    <phoneticPr fontId="67"/>
  </si>
  <si>
    <t>発災時蓄電容量　（①以下の値）</t>
    <rPh sb="0" eb="2">
      <t>ハッサイ</t>
    </rPh>
    <rPh sb="2" eb="3">
      <t>ジ</t>
    </rPh>
    <rPh sb="3" eb="5">
      <t>チクデン</t>
    </rPh>
    <rPh sb="5" eb="7">
      <t>ヨウリョウ</t>
    </rPh>
    <rPh sb="10" eb="12">
      <t>イカ</t>
    </rPh>
    <rPh sb="13" eb="14">
      <t>アタイ</t>
    </rPh>
    <phoneticPr fontId="67"/>
  </si>
  <si>
    <t>上記以外の容量</t>
    <rPh sb="0" eb="2">
      <t>ジョウキ</t>
    </rPh>
    <rPh sb="2" eb="4">
      <t>イガイ</t>
    </rPh>
    <rPh sb="5" eb="7">
      <t>ヨウリョウ</t>
    </rPh>
    <phoneticPr fontId="67"/>
  </si>
  <si>
    <t>蓄電池総容量</t>
    <rPh sb="0" eb="3">
      <t>チクデンチ</t>
    </rPh>
    <rPh sb="3" eb="4">
      <t>ソウ</t>
    </rPh>
    <rPh sb="4" eb="6">
      <t>ヨウリョウ</t>
    </rPh>
    <phoneticPr fontId="67"/>
  </si>
  <si>
    <t>　都助成対象比率　（L）</t>
    <rPh sb="1" eb="2">
      <t>ト</t>
    </rPh>
    <rPh sb="4" eb="6">
      <t>タイショウ</t>
    </rPh>
    <rPh sb="6" eb="8">
      <t>ヒリツ</t>
    </rPh>
    <phoneticPr fontId="67"/>
  </si>
  <si>
    <t>（I）＝（A×H×L）</t>
    <phoneticPr fontId="67"/>
  </si>
  <si>
    <t>注）　見積明細番号欄は、「見積書」と金額が突合できるよう見積書の明細に番号等を付け、その番号等を記入してください。</t>
    <rPh sb="0" eb="1">
      <t>チュウ</t>
    </rPh>
    <rPh sb="3" eb="5">
      <t>ミツモリ</t>
    </rPh>
    <rPh sb="5" eb="7">
      <t>メイサイ</t>
    </rPh>
    <rPh sb="7" eb="9">
      <t>バンゴウ</t>
    </rPh>
    <rPh sb="9" eb="10">
      <t>ラン</t>
    </rPh>
    <rPh sb="13" eb="16">
      <t>ミツモリショ</t>
    </rPh>
    <rPh sb="18" eb="20">
      <t>キンガク</t>
    </rPh>
    <rPh sb="21" eb="23">
      <t>トツゴウ</t>
    </rPh>
    <rPh sb="28" eb="30">
      <t>ミツモリ</t>
    </rPh>
    <rPh sb="30" eb="31">
      <t>ショ</t>
    </rPh>
    <rPh sb="32" eb="34">
      <t>メイサイ</t>
    </rPh>
    <rPh sb="35" eb="37">
      <t>バンゴウ</t>
    </rPh>
    <rPh sb="37" eb="38">
      <t>トウ</t>
    </rPh>
    <rPh sb="39" eb="40">
      <t>ツ</t>
    </rPh>
    <rPh sb="44" eb="46">
      <t>バンゴウ</t>
    </rPh>
    <rPh sb="46" eb="47">
      <t>トウ</t>
    </rPh>
    <rPh sb="48" eb="50">
      <t>キニュウ</t>
    </rPh>
    <phoneticPr fontId="67"/>
  </si>
  <si>
    <t>既設再エネ発電設備の有無</t>
    <rPh sb="0" eb="2">
      <t>キセツ</t>
    </rPh>
    <rPh sb="2" eb="3">
      <t>サイ</t>
    </rPh>
    <rPh sb="5" eb="7">
      <t>ハツデン</t>
    </rPh>
    <rPh sb="7" eb="9">
      <t>セツビ</t>
    </rPh>
    <rPh sb="10" eb="12">
      <t>ウム</t>
    </rPh>
    <phoneticPr fontId="67"/>
  </si>
  <si>
    <t>【蓄電池容量】※既設再エネ発電設備がある場合に記入</t>
    <rPh sb="1" eb="4">
      <t>チクデンチ</t>
    </rPh>
    <rPh sb="4" eb="6">
      <t>ヨウリョウ</t>
    </rPh>
    <rPh sb="20" eb="22">
      <t>バアイ</t>
    </rPh>
    <rPh sb="23" eb="25">
      <t>キニュウ</t>
    </rPh>
    <phoneticPr fontId="67"/>
  </si>
  <si>
    <r>
      <t>（３）助成対象事業者に関する情報</t>
    </r>
    <r>
      <rPr>
        <b/>
        <sz val="11"/>
        <color theme="1"/>
        <rFont val="ＭＳ Ｐ明朝"/>
        <family val="1"/>
        <charset val="128"/>
      </rPr>
      <t>（リース契約の場合、リース使用者の情報を入力してください）</t>
    </r>
    <rPh sb="5" eb="7">
      <t>タイショウ</t>
    </rPh>
    <rPh sb="7" eb="9">
      <t>ジギョウ</t>
    </rPh>
    <rPh sb="9" eb="10">
      <t>シャ</t>
    </rPh>
    <rPh sb="11" eb="12">
      <t>カン</t>
    </rPh>
    <rPh sb="14" eb="16">
      <t>ジョウホウ</t>
    </rPh>
    <rPh sb="20" eb="22">
      <t>ケイヤク</t>
    </rPh>
    <rPh sb="23" eb="25">
      <t>バアイ</t>
    </rPh>
    <rPh sb="29" eb="32">
      <t>シヨウシャ</t>
    </rPh>
    <rPh sb="33" eb="35">
      <t>ジョウホウ</t>
    </rPh>
    <rPh sb="36" eb="38">
      <t>ニュウリョク</t>
    </rPh>
    <phoneticPr fontId="7"/>
  </si>
  <si>
    <t>　　パワーコンディショナー（ハイブリットタイプも含む）</t>
    <rPh sb="24" eb="25">
      <t>フク</t>
    </rPh>
    <phoneticPr fontId="16"/>
  </si>
  <si>
    <t>１台あたりの定格出力</t>
    <rPh sb="1" eb="2">
      <t>ダイ</t>
    </rPh>
    <rPh sb="6" eb="8">
      <t>テイカク</t>
    </rPh>
    <rPh sb="8" eb="10">
      <t>シュツリョク</t>
    </rPh>
    <phoneticPr fontId="7"/>
  </si>
  <si>
    <t>定格出力合計</t>
    <rPh sb="0" eb="2">
      <t>テイカク</t>
    </rPh>
    <rPh sb="2" eb="4">
      <t>シュツリョク</t>
    </rPh>
    <rPh sb="4" eb="6">
      <t>ゴウケイ</t>
    </rPh>
    <phoneticPr fontId="7"/>
  </si>
  <si>
    <t>共通様式1　補助資料</t>
    <phoneticPr fontId="67"/>
  </si>
  <si>
    <t>1.蓄電池一体型PCS</t>
    <rPh sb="2" eb="5">
      <t>チクデンチ</t>
    </rPh>
    <rPh sb="5" eb="8">
      <t>イッタイガタ</t>
    </rPh>
    <phoneticPr fontId="67"/>
  </si>
  <si>
    <t>入力欄</t>
    <rPh sb="0" eb="2">
      <t>ニュウリョク</t>
    </rPh>
    <rPh sb="2" eb="3">
      <t>ラン</t>
    </rPh>
    <phoneticPr fontId="67"/>
  </si>
  <si>
    <t>按分方法：PCS単体の価格を蓄電池容量と再エネ設備本体の出力で按分</t>
    <rPh sb="0" eb="2">
      <t>アンブン</t>
    </rPh>
    <rPh sb="2" eb="4">
      <t>ホウホウ</t>
    </rPh>
    <rPh sb="14" eb="17">
      <t>チクデンチ</t>
    </rPh>
    <rPh sb="17" eb="19">
      <t>ヨウリョウ</t>
    </rPh>
    <rPh sb="20" eb="21">
      <t>サイ</t>
    </rPh>
    <rPh sb="23" eb="25">
      <t>セツビ</t>
    </rPh>
    <rPh sb="25" eb="27">
      <t>ホンタイ</t>
    </rPh>
    <rPh sb="28" eb="30">
      <t>シュツリョク</t>
    </rPh>
    <phoneticPr fontId="67"/>
  </si>
  <si>
    <t>自動入力</t>
    <rPh sb="0" eb="2">
      <t>ジドウ</t>
    </rPh>
    <rPh sb="2" eb="4">
      <t>ニュウリョク</t>
    </rPh>
    <phoneticPr fontId="67"/>
  </si>
  <si>
    <t>見積金額</t>
    <rPh sb="0" eb="2">
      <t>ミツモリ</t>
    </rPh>
    <rPh sb="2" eb="4">
      <t>キンガク</t>
    </rPh>
    <phoneticPr fontId="67"/>
  </si>
  <si>
    <t>容量</t>
    <rPh sb="0" eb="2">
      <t>ヨウリョウ</t>
    </rPh>
    <phoneticPr fontId="67"/>
  </si>
  <si>
    <t>按分後金額</t>
    <rPh sb="0" eb="2">
      <t>アンブン</t>
    </rPh>
    <rPh sb="2" eb="3">
      <t>ゴ</t>
    </rPh>
    <rPh sb="3" eb="5">
      <t>キンガク</t>
    </rPh>
    <phoneticPr fontId="67"/>
  </si>
  <si>
    <t>蓄電池一体型ﾊｲﾌﾞﾘｯﾄﾞPCS金額</t>
    <rPh sb="0" eb="3">
      <t>チクデンチ</t>
    </rPh>
    <rPh sb="3" eb="6">
      <t>イッタイガタ</t>
    </rPh>
    <rPh sb="17" eb="19">
      <t>キンガク</t>
    </rPh>
    <phoneticPr fontId="67"/>
  </si>
  <si>
    <t>再エネ設備容量(kw)・・・①</t>
    <rPh sb="5" eb="7">
      <t>ヨウリョウ</t>
    </rPh>
    <phoneticPr fontId="67"/>
  </si>
  <si>
    <t>再エネ設備側計上分</t>
    <rPh sb="5" eb="6">
      <t>ガワ</t>
    </rPh>
    <rPh sb="6" eb="8">
      <t>ケイジョウ</t>
    </rPh>
    <rPh sb="8" eb="9">
      <t>ブン</t>
    </rPh>
    <phoneticPr fontId="67"/>
  </si>
  <si>
    <t>蓄電池金額</t>
    <rPh sb="0" eb="3">
      <t>チクデンチ</t>
    </rPh>
    <rPh sb="3" eb="5">
      <t>キンガク</t>
    </rPh>
    <phoneticPr fontId="67"/>
  </si>
  <si>
    <t>蓄電池容量(kwh)・・・②</t>
    <rPh sb="0" eb="3">
      <t>チクデンチ</t>
    </rPh>
    <rPh sb="3" eb="5">
      <t>ヨウリョウ</t>
    </rPh>
    <phoneticPr fontId="67"/>
  </si>
  <si>
    <t>蓄電池側計上分</t>
    <rPh sb="0" eb="3">
      <t>チクデンチ</t>
    </rPh>
    <rPh sb="3" eb="4">
      <t>ガワ</t>
    </rPh>
    <rPh sb="4" eb="6">
      <t>ケイジョウ</t>
    </rPh>
    <rPh sb="6" eb="7">
      <t>ブン</t>
    </rPh>
    <phoneticPr fontId="67"/>
  </si>
  <si>
    <t>ハイブリッドPCS金額(※1)</t>
    <rPh sb="9" eb="11">
      <t>キンガク</t>
    </rPh>
    <phoneticPr fontId="67"/>
  </si>
  <si>
    <t>合計容量（①+②）</t>
    <rPh sb="0" eb="2">
      <t>ゴウケイ</t>
    </rPh>
    <rPh sb="2" eb="4">
      <t>ヨウリョウ</t>
    </rPh>
    <phoneticPr fontId="67"/>
  </si>
  <si>
    <t>合計金額</t>
    <rPh sb="0" eb="2">
      <t>ゴウケイ</t>
    </rPh>
    <rPh sb="2" eb="4">
      <t>キンガク</t>
    </rPh>
    <phoneticPr fontId="67"/>
  </si>
  <si>
    <t>(蓄電池一体型PCS見積金額）</t>
    <rPh sb="1" eb="4">
      <t>チクデンチ</t>
    </rPh>
    <rPh sb="4" eb="7">
      <t>イッタイガタ</t>
    </rPh>
    <rPh sb="10" eb="12">
      <t>ミツモリ</t>
    </rPh>
    <rPh sb="12" eb="14">
      <t>キンガク</t>
    </rPh>
    <phoneticPr fontId="67"/>
  </si>
  <si>
    <t>費用の按分が必要となる例</t>
    <rPh sb="0" eb="2">
      <t>ヒヨウ</t>
    </rPh>
    <rPh sb="3" eb="5">
      <t>アンブン</t>
    </rPh>
    <rPh sb="6" eb="8">
      <t>ヒツヨウ</t>
    </rPh>
    <rPh sb="11" eb="12">
      <t>レイ</t>
    </rPh>
    <phoneticPr fontId="67"/>
  </si>
  <si>
    <t>※1：金額の根拠の提出すること（機器金額のわかるもの、見積書、メーカー発行の金額構成資料等）</t>
    <rPh sb="3" eb="5">
      <t>キンガク</t>
    </rPh>
    <rPh sb="6" eb="8">
      <t>コンキョ</t>
    </rPh>
    <rPh sb="9" eb="11">
      <t>テイシュツ</t>
    </rPh>
    <rPh sb="16" eb="18">
      <t>キキ</t>
    </rPh>
    <rPh sb="18" eb="20">
      <t>キンガク</t>
    </rPh>
    <rPh sb="27" eb="30">
      <t>ミツモリショ</t>
    </rPh>
    <rPh sb="35" eb="37">
      <t>ハッコウ</t>
    </rPh>
    <rPh sb="38" eb="40">
      <t>キンガク</t>
    </rPh>
    <rPh sb="40" eb="42">
      <t>コウセイ</t>
    </rPh>
    <rPh sb="42" eb="44">
      <t>シリョウ</t>
    </rPh>
    <rPh sb="44" eb="45">
      <t>トウ</t>
    </rPh>
    <phoneticPr fontId="67"/>
  </si>
  <si>
    <t>・再エネ設備と蓄電池の共有利用設備</t>
    <rPh sb="1" eb="2">
      <t>サイ</t>
    </rPh>
    <rPh sb="4" eb="6">
      <t>セツビ</t>
    </rPh>
    <rPh sb="7" eb="10">
      <t>チクデンチ</t>
    </rPh>
    <rPh sb="11" eb="13">
      <t>キョウユウ</t>
    </rPh>
    <rPh sb="13" eb="15">
      <t>リヨウ</t>
    </rPh>
    <rPh sb="15" eb="17">
      <t>セツビ</t>
    </rPh>
    <phoneticPr fontId="67"/>
  </si>
  <si>
    <t>・複数の再エネ設備の共通利用設備</t>
    <rPh sb="1" eb="3">
      <t>フクスウ</t>
    </rPh>
    <rPh sb="4" eb="5">
      <t>サイ</t>
    </rPh>
    <rPh sb="7" eb="9">
      <t>セツビ</t>
    </rPh>
    <rPh sb="10" eb="12">
      <t>キョウツウ</t>
    </rPh>
    <rPh sb="12" eb="14">
      <t>リヨウ</t>
    </rPh>
    <rPh sb="14" eb="16">
      <t>セツビ</t>
    </rPh>
    <phoneticPr fontId="67"/>
  </si>
  <si>
    <t>・助成対象外分と助成対象分との共通利用設備</t>
    <rPh sb="3" eb="5">
      <t>タイショウ</t>
    </rPh>
    <rPh sb="5" eb="6">
      <t>ガイ</t>
    </rPh>
    <rPh sb="6" eb="7">
      <t>ブン</t>
    </rPh>
    <rPh sb="10" eb="12">
      <t>タイショウ</t>
    </rPh>
    <rPh sb="12" eb="13">
      <t>ブン</t>
    </rPh>
    <rPh sb="15" eb="17">
      <t>キョウツウ</t>
    </rPh>
    <rPh sb="17" eb="19">
      <t>リヨウ</t>
    </rPh>
    <rPh sb="19" eb="21">
      <t>セツビ</t>
    </rPh>
    <phoneticPr fontId="67"/>
  </si>
  <si>
    <t>・共通工事に関しても同様の考え方となります。</t>
    <rPh sb="1" eb="3">
      <t>キョウツウ</t>
    </rPh>
    <rPh sb="3" eb="5">
      <t>コウジ</t>
    </rPh>
    <rPh sb="6" eb="7">
      <t>カン</t>
    </rPh>
    <rPh sb="10" eb="12">
      <t>ドウヨウ</t>
    </rPh>
    <rPh sb="13" eb="14">
      <t>カンガ</t>
    </rPh>
    <rPh sb="15" eb="16">
      <t>カタ</t>
    </rPh>
    <phoneticPr fontId="67"/>
  </si>
  <si>
    <t>2.ハイブリッドPCS</t>
    <phoneticPr fontId="67"/>
  </si>
  <si>
    <t>按分方法：蓄電池容量と再エネ設備本体の出力で按分</t>
    <rPh sb="0" eb="2">
      <t>アンブン</t>
    </rPh>
    <rPh sb="2" eb="4">
      <t>ホウホウ</t>
    </rPh>
    <rPh sb="11" eb="12">
      <t>サイ</t>
    </rPh>
    <rPh sb="14" eb="16">
      <t>セツビ</t>
    </rPh>
    <rPh sb="16" eb="18">
      <t>ホンタイ</t>
    </rPh>
    <phoneticPr fontId="67"/>
  </si>
  <si>
    <t>ハイブリッドPCS金額</t>
    <rPh sb="9" eb="11">
      <t>キンガク</t>
    </rPh>
    <phoneticPr fontId="67"/>
  </si>
  <si>
    <t>(ハイブリッドPCS見積金額）</t>
    <rPh sb="10" eb="12">
      <t>ミツモリ</t>
    </rPh>
    <rPh sb="12" eb="14">
      <t>キンガク</t>
    </rPh>
    <phoneticPr fontId="67"/>
  </si>
  <si>
    <t>・共通設備按分計算</t>
    <rPh sb="1" eb="3">
      <t>キョウツウ</t>
    </rPh>
    <rPh sb="3" eb="5">
      <t>セツビ</t>
    </rPh>
    <rPh sb="5" eb="7">
      <t>アンブン</t>
    </rPh>
    <rPh sb="7" eb="9">
      <t>ケイサン</t>
    </rPh>
    <phoneticPr fontId="67"/>
  </si>
  <si>
    <t>按分方法：共通設備の価格を導入設備の容量で按分</t>
    <rPh sb="0" eb="2">
      <t>アンブン</t>
    </rPh>
    <rPh sb="2" eb="4">
      <t>ホウホウ</t>
    </rPh>
    <rPh sb="5" eb="7">
      <t>キョウツウ</t>
    </rPh>
    <rPh sb="7" eb="9">
      <t>セツビ</t>
    </rPh>
    <rPh sb="10" eb="12">
      <t>カカク</t>
    </rPh>
    <rPh sb="13" eb="15">
      <t>ドウニュウ</t>
    </rPh>
    <rPh sb="15" eb="17">
      <t>セツビ</t>
    </rPh>
    <rPh sb="18" eb="20">
      <t>ヨウリョウ</t>
    </rPh>
    <phoneticPr fontId="67"/>
  </si>
  <si>
    <t>按分対象項目の金額</t>
    <rPh sb="0" eb="2">
      <t>アンブン</t>
    </rPh>
    <rPh sb="2" eb="4">
      <t>タイショウ</t>
    </rPh>
    <rPh sb="4" eb="6">
      <t>コウモク</t>
    </rPh>
    <rPh sb="7" eb="9">
      <t>キンガク</t>
    </rPh>
    <phoneticPr fontId="67"/>
  </si>
  <si>
    <t>設備①容量・・・①</t>
    <rPh sb="0" eb="2">
      <t>セツビ</t>
    </rPh>
    <rPh sb="3" eb="5">
      <t>ヨウリョウ</t>
    </rPh>
    <phoneticPr fontId="67"/>
  </si>
  <si>
    <t>設備①側計上分</t>
    <rPh sb="3" eb="4">
      <t>ガワ</t>
    </rPh>
    <rPh sb="4" eb="6">
      <t>ケイジョウ</t>
    </rPh>
    <rPh sb="6" eb="7">
      <t>ブン</t>
    </rPh>
    <phoneticPr fontId="67"/>
  </si>
  <si>
    <t>設備②容量・・・②</t>
    <rPh sb="0" eb="2">
      <t>セツビ</t>
    </rPh>
    <rPh sb="3" eb="5">
      <t>ヨウリョウ</t>
    </rPh>
    <phoneticPr fontId="67"/>
  </si>
  <si>
    <t>設備②側計上分</t>
    <rPh sb="0" eb="2">
      <t>セツビ</t>
    </rPh>
    <rPh sb="3" eb="4">
      <t>ガワ</t>
    </rPh>
    <rPh sb="4" eb="6">
      <t>ケイジョウ</t>
    </rPh>
    <rPh sb="6" eb="7">
      <t>ブン</t>
    </rPh>
    <phoneticPr fontId="67"/>
  </si>
  <si>
    <t>(機器見積金額）</t>
    <rPh sb="1" eb="3">
      <t>キキ</t>
    </rPh>
    <rPh sb="3" eb="5">
      <t>ミツモリ</t>
    </rPh>
    <rPh sb="5" eb="7">
      <t>キンガク</t>
    </rPh>
    <phoneticPr fontId="67"/>
  </si>
  <si>
    <t>共通設備の例：計測器（蓄電池残量、発電量測定）、液晶表示装置（蓄電池残量、発電量表示）etc</t>
    <rPh sb="0" eb="2">
      <t>キョウツウ</t>
    </rPh>
    <rPh sb="2" eb="4">
      <t>セツビ</t>
    </rPh>
    <rPh sb="5" eb="6">
      <t>レイ</t>
    </rPh>
    <rPh sb="7" eb="10">
      <t>ケイソクキ</t>
    </rPh>
    <rPh sb="11" eb="14">
      <t>チクデンチ</t>
    </rPh>
    <rPh sb="14" eb="16">
      <t>ザンリョウ</t>
    </rPh>
    <rPh sb="17" eb="19">
      <t>ハツデン</t>
    </rPh>
    <rPh sb="19" eb="20">
      <t>リョウ</t>
    </rPh>
    <rPh sb="20" eb="22">
      <t>ソクテイ</t>
    </rPh>
    <rPh sb="24" eb="26">
      <t>エキショウ</t>
    </rPh>
    <rPh sb="26" eb="28">
      <t>ヒョウジ</t>
    </rPh>
    <rPh sb="28" eb="30">
      <t>ソウチ</t>
    </rPh>
    <rPh sb="31" eb="34">
      <t>チクデンチ</t>
    </rPh>
    <rPh sb="34" eb="36">
      <t>ザンリョウ</t>
    </rPh>
    <rPh sb="37" eb="39">
      <t>ハツデン</t>
    </rPh>
    <rPh sb="39" eb="40">
      <t>リョウ</t>
    </rPh>
    <rPh sb="40" eb="42">
      <t>ヒョウジ</t>
    </rPh>
    <phoneticPr fontId="67"/>
  </si>
  <si>
    <t>経費の内容</t>
  </si>
  <si>
    <t>助成事業に要する経費</t>
  </si>
  <si>
    <t>国等助成</t>
  </si>
  <si>
    <t>都助成</t>
  </si>
  <si>
    <t>上限額</t>
  </si>
  <si>
    <t>備考</t>
  </si>
  <si>
    <t>助成対象経費</t>
  </si>
  <si>
    <t>区分</t>
  </si>
  <si>
    <t>内訳</t>
  </si>
  <si>
    <t>見積明細番号</t>
  </si>
  <si>
    <t>金額</t>
  </si>
  <si>
    <t>（Ｄ）</t>
  </si>
  <si>
    <t>（Ｅ）</t>
  </si>
  <si>
    <t>（F）</t>
  </si>
  <si>
    <t>（G）</t>
  </si>
  <si>
    <t>（H）</t>
  </si>
  <si>
    <t>（I）＝（A×H×L）</t>
  </si>
  <si>
    <t>（J）</t>
  </si>
  <si>
    <t>（K）</t>
  </si>
  <si>
    <t>都助成
交付申請額</t>
  </si>
  <si>
    <t>交付決定
（予定）額</t>
  </si>
  <si>
    <t>都助成の対象と
なる国交付決定
（予定）額</t>
  </si>
  <si>
    <t>※既設再エネ発電設備の有無を選択してください。</t>
    <phoneticPr fontId="7"/>
  </si>
  <si>
    <t>　　蓄電池（ハイブリッドパワコン一体型タイプ）</t>
    <rPh sb="2" eb="5">
      <t>チクデンチ</t>
    </rPh>
    <rPh sb="16" eb="19">
      <t>イッタイガタ</t>
    </rPh>
    <phoneticPr fontId="16"/>
  </si>
  <si>
    <t>本申請以外の他助成金等受給(予定)額</t>
    <rPh sb="0" eb="1">
      <t>ホン</t>
    </rPh>
    <rPh sb="1" eb="3">
      <t>シンセイ</t>
    </rPh>
    <rPh sb="3" eb="5">
      <t>イガイ</t>
    </rPh>
    <phoneticPr fontId="67"/>
  </si>
  <si>
    <t>本助成の対象となるその他交付決定
（予定）額</t>
    <rPh sb="0" eb="1">
      <t>ホン</t>
    </rPh>
    <rPh sb="4" eb="6">
      <t>タイショウ</t>
    </rPh>
    <rPh sb="11" eb="12">
      <t>タ</t>
    </rPh>
    <rPh sb="12" eb="14">
      <t>コウフ</t>
    </rPh>
    <rPh sb="14" eb="16">
      <t>ケッテイ</t>
    </rPh>
    <rPh sb="18" eb="20">
      <t>ヨテイ</t>
    </rPh>
    <rPh sb="21" eb="22">
      <t>ガク</t>
    </rPh>
    <phoneticPr fontId="67"/>
  </si>
  <si>
    <t>本助成の対象となるその他交付決定
（予定）額</t>
    <rPh sb="0" eb="1">
      <t>ホン</t>
    </rPh>
    <rPh sb="1" eb="3">
      <t>ジョセイ</t>
    </rPh>
    <rPh sb="4" eb="6">
      <t>タイショウ</t>
    </rPh>
    <rPh sb="11" eb="12">
      <t>タ</t>
    </rPh>
    <rPh sb="12" eb="14">
      <t>コウフ</t>
    </rPh>
    <rPh sb="14" eb="16">
      <t>ケッテイ</t>
    </rPh>
    <rPh sb="18" eb="20">
      <t>ヨテイ</t>
    </rPh>
    <rPh sb="21" eb="22">
      <t>ガク</t>
    </rPh>
    <phoneticPr fontId="67"/>
  </si>
  <si>
    <t>本助成の対象となるその他交付確定額</t>
    <rPh sb="0" eb="1">
      <t>ホン</t>
    </rPh>
    <rPh sb="1" eb="3">
      <t>ジョセイ</t>
    </rPh>
    <rPh sb="4" eb="6">
      <t>タイショウ</t>
    </rPh>
    <rPh sb="11" eb="12">
      <t>タ</t>
    </rPh>
    <rPh sb="12" eb="14">
      <t>コウフ</t>
    </rPh>
    <rPh sb="14" eb="16">
      <t>カクテイ</t>
    </rPh>
    <rPh sb="16" eb="17">
      <t>ガク</t>
    </rPh>
    <phoneticPr fontId="67"/>
  </si>
  <si>
    <t>第７号様式（第13条関係）</t>
    <phoneticPr fontId="7"/>
  </si>
  <si>
    <t>部分を入力してください。</t>
    <rPh sb="0" eb="2">
      <t>ブブン</t>
    </rPh>
    <rPh sb="3" eb="5">
      <t>ニュウリョク</t>
    </rPh>
    <phoneticPr fontId="67"/>
  </si>
  <si>
    <t>年</t>
    <rPh sb="0" eb="1">
      <t>ネン</t>
    </rPh>
    <phoneticPr fontId="67"/>
  </si>
  <si>
    <t>月</t>
    <rPh sb="0" eb="1">
      <t>ガツ</t>
    </rPh>
    <phoneticPr fontId="67"/>
  </si>
  <si>
    <t>日</t>
    <rPh sb="0" eb="1">
      <t>ニチ</t>
    </rPh>
    <phoneticPr fontId="67"/>
  </si>
  <si>
    <t>公益財団法人 東京都環境公社</t>
    <rPh sb="0" eb="2">
      <t>コウエキ</t>
    </rPh>
    <phoneticPr fontId="7"/>
  </si>
  <si>
    <t>（助成事業者）</t>
    <phoneticPr fontId="67"/>
  </si>
  <si>
    <t>　理事長 殿</t>
    <phoneticPr fontId="67"/>
  </si>
  <si>
    <t>住　　所</t>
    <phoneticPr fontId="67"/>
  </si>
  <si>
    <t>名　　称</t>
    <rPh sb="0" eb="1">
      <t>メイ</t>
    </rPh>
    <rPh sb="3" eb="4">
      <t>ショウ</t>
    </rPh>
    <phoneticPr fontId="7"/>
  </si>
  <si>
    <t>（共同申請者）</t>
    <rPh sb="5" eb="6">
      <t>モノ</t>
    </rPh>
    <phoneticPr fontId="7"/>
  </si>
  <si>
    <t>助成事業開始届</t>
    <phoneticPr fontId="7"/>
  </si>
  <si>
    <t>日付</t>
    <rPh sb="0" eb="1">
      <t>ニチ</t>
    </rPh>
    <rPh sb="1" eb="2">
      <t>ヅケ</t>
    </rPh>
    <phoneticPr fontId="67"/>
  </si>
  <si>
    <t>都環公地温第</t>
    <rPh sb="0" eb="1">
      <t>ト</t>
    </rPh>
    <rPh sb="1" eb="2">
      <t>ワ</t>
    </rPh>
    <rPh sb="2" eb="3">
      <t>コウ</t>
    </rPh>
    <rPh sb="3" eb="4">
      <t>チ</t>
    </rPh>
    <rPh sb="4" eb="5">
      <t>オン</t>
    </rPh>
    <rPh sb="5" eb="6">
      <t>ダイ</t>
    </rPh>
    <phoneticPr fontId="67"/>
  </si>
  <si>
    <t>号で交付決定の通知を受けた</t>
    <rPh sb="7" eb="9">
      <t>ツウチ</t>
    </rPh>
    <rPh sb="10" eb="11">
      <t>ウ</t>
    </rPh>
    <phoneticPr fontId="67"/>
  </si>
  <si>
    <t>←交付決定通知書の右上の日付・番号を記入してください。</t>
    <rPh sb="1" eb="3">
      <t>コウフ</t>
    </rPh>
    <rPh sb="3" eb="5">
      <t>ケッテイ</t>
    </rPh>
    <rPh sb="5" eb="8">
      <t>ツウチショ</t>
    </rPh>
    <rPh sb="9" eb="11">
      <t>ミギウエ</t>
    </rPh>
    <rPh sb="12" eb="14">
      <t>ヒヅケ</t>
    </rPh>
    <rPh sb="15" eb="17">
      <t>バンゴウ</t>
    </rPh>
    <rPh sb="18" eb="20">
      <t>キニュウ</t>
    </rPh>
    <phoneticPr fontId="7"/>
  </si>
  <si>
    <t>記</t>
    <rPh sb="0" eb="1">
      <t>キ</t>
    </rPh>
    <phoneticPr fontId="67"/>
  </si>
  <si>
    <t>助成事業の名称</t>
    <rPh sb="2" eb="4">
      <t>ジギョウ</t>
    </rPh>
    <phoneticPr fontId="7"/>
  </si>
  <si>
    <t>（交付決定番号）</t>
    <rPh sb="1" eb="3">
      <t>コウフ</t>
    </rPh>
    <rPh sb="3" eb="5">
      <t>ケッテイ</t>
    </rPh>
    <rPh sb="5" eb="7">
      <t>バンゴウ</t>
    </rPh>
    <phoneticPr fontId="67"/>
  </si>
  <si>
    <t>（</t>
    <phoneticPr fontId="67"/>
  </si>
  <si>
    <t>）</t>
    <phoneticPr fontId="67"/>
  </si>
  <si>
    <t>工事期間</t>
    <rPh sb="0" eb="2">
      <t>コウジ</t>
    </rPh>
    <rPh sb="2" eb="4">
      <t>キカン</t>
    </rPh>
    <phoneticPr fontId="7"/>
  </si>
  <si>
    <t>着手年月日</t>
    <phoneticPr fontId="7"/>
  </si>
  <si>
    <t>:</t>
    <phoneticPr fontId="7"/>
  </si>
  <si>
    <t>月</t>
    <rPh sb="0" eb="1">
      <t>ガツ</t>
    </rPh>
    <phoneticPr fontId="7"/>
  </si>
  <si>
    <t>日</t>
    <rPh sb="0" eb="1">
      <t>ニチ</t>
    </rPh>
    <phoneticPr fontId="7"/>
  </si>
  <si>
    <t>←着手日は工事契約の締結日を記載してください。</t>
    <rPh sb="1" eb="3">
      <t>チャクシュ</t>
    </rPh>
    <rPh sb="3" eb="4">
      <t>ビ</t>
    </rPh>
    <rPh sb="5" eb="7">
      <t>コウジ</t>
    </rPh>
    <rPh sb="7" eb="9">
      <t>ケイヤク</t>
    </rPh>
    <rPh sb="10" eb="12">
      <t>テイケツ</t>
    </rPh>
    <rPh sb="12" eb="13">
      <t>ビ</t>
    </rPh>
    <rPh sb="14" eb="16">
      <t>キサイ</t>
    </rPh>
    <phoneticPr fontId="7"/>
  </si>
  <si>
    <t>完了予定年月日</t>
    <phoneticPr fontId="7"/>
  </si>
  <si>
    <t>←完了日は施工業者への支払予定日を記載してください。</t>
    <rPh sb="1" eb="3">
      <t>カンリョウ</t>
    </rPh>
    <rPh sb="3" eb="4">
      <t>ビ</t>
    </rPh>
    <rPh sb="5" eb="7">
      <t>セコウ</t>
    </rPh>
    <rPh sb="7" eb="9">
      <t>ギョウシャ</t>
    </rPh>
    <rPh sb="11" eb="13">
      <t>シハライ</t>
    </rPh>
    <rPh sb="13" eb="15">
      <t>ヨテイ</t>
    </rPh>
    <rPh sb="15" eb="16">
      <t>ヒ</t>
    </rPh>
    <rPh sb="17" eb="19">
      <t>キサイ</t>
    </rPh>
    <phoneticPr fontId="7"/>
  </si>
  <si>
    <t>添付書類</t>
  </si>
  <si>
    <t>・工事契約書（写し）</t>
    <phoneticPr fontId="67"/>
  </si>
  <si>
    <t>←必要に応じて追記してください</t>
    <rPh sb="1" eb="3">
      <t>ヒツヨウ</t>
    </rPh>
    <rPh sb="4" eb="5">
      <t>オウ</t>
    </rPh>
    <rPh sb="7" eb="9">
      <t>ツイキ</t>
    </rPh>
    <phoneticPr fontId="7"/>
  </si>
  <si>
    <t>←工程に変更が生じた場合は、第11号様式を提出してください。</t>
    <rPh sb="1" eb="3">
      <t>コウテイ</t>
    </rPh>
    <rPh sb="4" eb="6">
      <t>ヘンコウ</t>
    </rPh>
    <rPh sb="7" eb="8">
      <t>ショウ</t>
    </rPh>
    <rPh sb="10" eb="12">
      <t>バアイ</t>
    </rPh>
    <rPh sb="14" eb="15">
      <t>ダイ</t>
    </rPh>
    <rPh sb="17" eb="18">
      <t>ゴウ</t>
    </rPh>
    <rPh sb="18" eb="20">
      <t>ヨウシキ</t>
    </rPh>
    <rPh sb="21" eb="23">
      <t>テイシュツ</t>
    </rPh>
    <phoneticPr fontId="67"/>
  </si>
  <si>
    <t>※交付決定に伴う工程変更は第11号様式（助成事業計画変更申請書）は不要ですが、それ以外による工程変更は、第11号様式を提出してください。</t>
    <rPh sb="1" eb="3">
      <t>コウフ</t>
    </rPh>
    <rPh sb="3" eb="5">
      <t>ケッテイ</t>
    </rPh>
    <rPh sb="6" eb="7">
      <t>トモナ</t>
    </rPh>
    <rPh sb="8" eb="10">
      <t>コウテイ</t>
    </rPh>
    <rPh sb="10" eb="12">
      <t>ヘンコウ</t>
    </rPh>
    <rPh sb="13" eb="14">
      <t>ダイ</t>
    </rPh>
    <rPh sb="16" eb="17">
      <t>ゴウ</t>
    </rPh>
    <rPh sb="17" eb="19">
      <t>ヨウシキ</t>
    </rPh>
    <rPh sb="22" eb="24">
      <t>ジギョウ</t>
    </rPh>
    <rPh sb="24" eb="26">
      <t>ケイカク</t>
    </rPh>
    <rPh sb="26" eb="28">
      <t>ヘンコウ</t>
    </rPh>
    <rPh sb="28" eb="30">
      <t>シンセイ</t>
    </rPh>
    <rPh sb="30" eb="31">
      <t>ショ</t>
    </rPh>
    <rPh sb="33" eb="35">
      <t>フヨウ</t>
    </rPh>
    <rPh sb="41" eb="43">
      <t>イガイ</t>
    </rPh>
    <rPh sb="46" eb="48">
      <t>コウテイ</t>
    </rPh>
    <rPh sb="48" eb="50">
      <t>ヘンコウ</t>
    </rPh>
    <rPh sb="52" eb="53">
      <t>ダイ</t>
    </rPh>
    <rPh sb="55" eb="56">
      <t>ゴウ</t>
    </rPh>
    <rPh sb="56" eb="58">
      <t>ヨウシキ</t>
    </rPh>
    <rPh sb="59" eb="61">
      <t>テイシュツ</t>
    </rPh>
    <phoneticPr fontId="67"/>
  </si>
  <si>
    <t>第８号様式（第14条関係）</t>
    <phoneticPr fontId="7"/>
  </si>
  <si>
    <t>（助成事業者）</t>
    <rPh sb="1" eb="3">
      <t>ジョセイ</t>
    </rPh>
    <rPh sb="3" eb="5">
      <t>ジギョウ</t>
    </rPh>
    <rPh sb="5" eb="6">
      <t>シャ</t>
    </rPh>
    <phoneticPr fontId="7"/>
  </si>
  <si>
    <t>住　　所</t>
  </si>
  <si>
    <t>　</t>
    <phoneticPr fontId="67"/>
  </si>
  <si>
    <t xml:space="preserve">   </t>
    <phoneticPr fontId="67"/>
  </si>
  <si>
    <t xml:space="preserve">理事長 殿 </t>
    <phoneticPr fontId="67"/>
  </si>
  <si>
    <t>助成金交付申請撤回届出書</t>
    <rPh sb="2" eb="3">
      <t>キン</t>
    </rPh>
    <rPh sb="3" eb="5">
      <t>コウフ</t>
    </rPh>
    <rPh sb="5" eb="7">
      <t>シンセイ</t>
    </rPh>
    <rPh sb="7" eb="9">
      <t>テッカイ</t>
    </rPh>
    <rPh sb="9" eb="12">
      <t>トドケデショ</t>
    </rPh>
    <phoneticPr fontId="7"/>
  </si>
  <si>
    <t>交付申請年月日</t>
    <rPh sb="0" eb="2">
      <t>コウフ</t>
    </rPh>
    <rPh sb="2" eb="4">
      <t>シンセイ</t>
    </rPh>
    <rPh sb="4" eb="7">
      <t>ネンガッピ</t>
    </rPh>
    <phoneticPr fontId="7"/>
  </si>
  <si>
    <t>撤回の理由</t>
    <rPh sb="0" eb="2">
      <t>テッカイ</t>
    </rPh>
    <rPh sb="3" eb="5">
      <t>リユウ</t>
    </rPh>
    <phoneticPr fontId="67"/>
  </si>
  <si>
    <t>連絡先</t>
    <rPh sb="0" eb="3">
      <t>レンラクサキ</t>
    </rPh>
    <phoneticPr fontId="67"/>
  </si>
  <si>
    <t>会社名</t>
    <rPh sb="0" eb="3">
      <t>カイシャメイ</t>
    </rPh>
    <phoneticPr fontId="67"/>
  </si>
  <si>
    <t>部課名</t>
    <rPh sb="0" eb="1">
      <t>ブ</t>
    </rPh>
    <rPh sb="1" eb="2">
      <t>カ</t>
    </rPh>
    <rPh sb="2" eb="3">
      <t>メイ</t>
    </rPh>
    <phoneticPr fontId="67"/>
  </si>
  <si>
    <t>担当者氏名</t>
    <rPh sb="0" eb="3">
      <t>タントウシャ</t>
    </rPh>
    <rPh sb="3" eb="5">
      <t>シメイ</t>
    </rPh>
    <phoneticPr fontId="67"/>
  </si>
  <si>
    <t>（電話番号</t>
    <rPh sb="1" eb="3">
      <t>デンワ</t>
    </rPh>
    <rPh sb="3" eb="5">
      <t>バンゴウ</t>
    </rPh>
    <phoneticPr fontId="67"/>
  </si>
  <si>
    <t>（携帯電話</t>
    <rPh sb="1" eb="3">
      <t>ケイタイ</t>
    </rPh>
    <rPh sb="3" eb="5">
      <t>デンワ</t>
    </rPh>
    <phoneticPr fontId="67"/>
  </si>
  <si>
    <t>（Ｅ-mail</t>
    <phoneticPr fontId="67"/>
  </si>
  <si>
    <t>第９号様式（第15条関係）</t>
    <phoneticPr fontId="7"/>
  </si>
  <si>
    <t>理事長 殿</t>
    <phoneticPr fontId="67"/>
  </si>
  <si>
    <t>助成事業承継承認申請書</t>
    <rPh sb="2" eb="4">
      <t>ジギョウ</t>
    </rPh>
    <rPh sb="4" eb="6">
      <t>ショウケイ</t>
    </rPh>
    <rPh sb="6" eb="8">
      <t>ショウニン</t>
    </rPh>
    <rPh sb="8" eb="10">
      <t>シンセイ</t>
    </rPh>
    <rPh sb="10" eb="11">
      <t>ショ</t>
    </rPh>
    <phoneticPr fontId="7"/>
  </si>
  <si>
    <t xml:space="preserve">号で交付決定の通知を受けた </t>
    <rPh sb="7" eb="9">
      <t>ツウチ</t>
    </rPh>
    <rPh sb="10" eb="11">
      <t>ウ</t>
    </rPh>
    <phoneticPr fontId="67"/>
  </si>
  <si>
    <t>承継前の助成事業者</t>
    <rPh sb="2" eb="3">
      <t>マエ</t>
    </rPh>
    <rPh sb="6" eb="8">
      <t>ジギョウ</t>
    </rPh>
    <rPh sb="8" eb="9">
      <t>シャ</t>
    </rPh>
    <phoneticPr fontId="7"/>
  </si>
  <si>
    <t>住　　所</t>
    <rPh sb="0" eb="1">
      <t>ジュウ</t>
    </rPh>
    <rPh sb="3" eb="4">
      <t>ショ</t>
    </rPh>
    <phoneticPr fontId="67"/>
  </si>
  <si>
    <t>承継の理由</t>
    <rPh sb="3" eb="5">
      <t>リユウ</t>
    </rPh>
    <phoneticPr fontId="67"/>
  </si>
  <si>
    <t>承継後の総括的連絡先</t>
    <rPh sb="2" eb="3">
      <t>ゴ</t>
    </rPh>
    <rPh sb="4" eb="6">
      <t>ソウカツ</t>
    </rPh>
    <rPh sb="6" eb="7">
      <t>テキ</t>
    </rPh>
    <rPh sb="7" eb="10">
      <t>レンラクサキ</t>
    </rPh>
    <phoneticPr fontId="67"/>
  </si>
  <si>
    <t>※助成事業の承継が確認できる書類を添付すること。</t>
    <rPh sb="3" eb="5">
      <t>ジギョウ</t>
    </rPh>
    <rPh sb="9" eb="11">
      <t>カクニン</t>
    </rPh>
    <rPh sb="14" eb="16">
      <t>ショルイ</t>
    </rPh>
    <rPh sb="17" eb="19">
      <t>テンプ</t>
    </rPh>
    <phoneticPr fontId="67"/>
  </si>
  <si>
    <t>第11号様式（第16条関係）</t>
    <phoneticPr fontId="7"/>
  </si>
  <si>
    <t>　理事長 殿</t>
    <rPh sb="1" eb="4">
      <t>リジチョウ</t>
    </rPh>
    <rPh sb="5" eb="6">
      <t>ドノ</t>
    </rPh>
    <phoneticPr fontId="7"/>
  </si>
  <si>
    <t>（共同申請者）</t>
    <rPh sb="5" eb="6">
      <t>シャ</t>
    </rPh>
    <phoneticPr fontId="7"/>
  </si>
  <si>
    <t>助成事業計画変更申請書</t>
    <rPh sb="2" eb="4">
      <t>ジギョウ</t>
    </rPh>
    <rPh sb="4" eb="6">
      <t>ケイカク</t>
    </rPh>
    <rPh sb="6" eb="8">
      <t>ヘンコウ</t>
    </rPh>
    <rPh sb="8" eb="10">
      <t>シンセイ</t>
    </rPh>
    <rPh sb="10" eb="11">
      <t>ショ</t>
    </rPh>
    <phoneticPr fontId="7"/>
  </si>
  <si>
    <t>変更の内容</t>
    <rPh sb="0" eb="2">
      <t>ヘンコウ</t>
    </rPh>
    <rPh sb="3" eb="5">
      <t>ナイヨウ</t>
    </rPh>
    <phoneticPr fontId="7"/>
  </si>
  <si>
    <t>変更の理由</t>
    <rPh sb="0" eb="2">
      <t>ヘンコウ</t>
    </rPh>
    <rPh sb="3" eb="5">
      <t>リユウ</t>
    </rPh>
    <phoneticPr fontId="67"/>
  </si>
  <si>
    <t>変更による影響</t>
    <rPh sb="0" eb="2">
      <t>ヘンコウ</t>
    </rPh>
    <rPh sb="5" eb="7">
      <t>エイキョウ</t>
    </rPh>
    <phoneticPr fontId="67"/>
  </si>
  <si>
    <t>変更後の助成事業に要する経費等</t>
    <rPh sb="0" eb="2">
      <t>ヘンコウ</t>
    </rPh>
    <rPh sb="2" eb="3">
      <t>ゴ</t>
    </rPh>
    <rPh sb="6" eb="8">
      <t>ジギョウ</t>
    </rPh>
    <rPh sb="9" eb="10">
      <t>ヨウ</t>
    </rPh>
    <rPh sb="12" eb="14">
      <t>ケイヒ</t>
    </rPh>
    <rPh sb="14" eb="15">
      <t>トウ</t>
    </rPh>
    <phoneticPr fontId="67"/>
  </si>
  <si>
    <t>共通様式１のとおり</t>
    <phoneticPr fontId="67"/>
  </si>
  <si>
    <t>※　変更の内容について、詳細を説明する資料を添付すること。</t>
    <rPh sb="2" eb="4">
      <t>ヘンコウ</t>
    </rPh>
    <rPh sb="5" eb="7">
      <t>ナイヨウ</t>
    </rPh>
    <rPh sb="12" eb="14">
      <t>ショウサイ</t>
    </rPh>
    <rPh sb="15" eb="17">
      <t>セツメイ</t>
    </rPh>
    <rPh sb="19" eb="21">
      <t>シリョウ</t>
    </rPh>
    <rPh sb="22" eb="24">
      <t>テンプ</t>
    </rPh>
    <phoneticPr fontId="67"/>
  </si>
  <si>
    <t>第13号様式（第18条関係）</t>
    <phoneticPr fontId="7"/>
  </si>
  <si>
    <t>事業者情報の変更届出書</t>
    <rPh sb="0" eb="2">
      <t>ジギョウ</t>
    </rPh>
    <rPh sb="2" eb="3">
      <t>シャ</t>
    </rPh>
    <rPh sb="3" eb="5">
      <t>ジョウホウ</t>
    </rPh>
    <rPh sb="6" eb="8">
      <t>ヘンコウ</t>
    </rPh>
    <rPh sb="8" eb="11">
      <t>トドケデショ</t>
    </rPh>
    <phoneticPr fontId="7"/>
  </si>
  <si>
    <t>変更事項</t>
    <rPh sb="0" eb="2">
      <t>ヘンコウ</t>
    </rPh>
    <rPh sb="2" eb="4">
      <t>ジコウ</t>
    </rPh>
    <phoneticPr fontId="67"/>
  </si>
  <si>
    <t>変更前</t>
    <rPh sb="0" eb="2">
      <t>ヘンコウ</t>
    </rPh>
    <rPh sb="2" eb="3">
      <t>マエ</t>
    </rPh>
    <phoneticPr fontId="67"/>
  </si>
  <si>
    <t>変更後</t>
    <rPh sb="0" eb="2">
      <t>ヘンコウ</t>
    </rPh>
    <rPh sb="2" eb="3">
      <t>ゴ</t>
    </rPh>
    <phoneticPr fontId="67"/>
  </si>
  <si>
    <t>（該当のものに○）</t>
    <rPh sb="1" eb="3">
      <t>ガイトウ</t>
    </rPh>
    <phoneticPr fontId="67"/>
  </si>
  <si>
    <t>（変更事項のみ記載）</t>
    <rPh sb="1" eb="3">
      <t>ヘンコウ</t>
    </rPh>
    <rPh sb="3" eb="5">
      <t>ジコウ</t>
    </rPh>
    <rPh sb="7" eb="9">
      <t>キサイ</t>
    </rPh>
    <phoneticPr fontId="67"/>
  </si>
  <si>
    <t>１　法人登記住所の変更</t>
    <rPh sb="2" eb="4">
      <t>ホウジン</t>
    </rPh>
    <rPh sb="4" eb="6">
      <t>トウキ</t>
    </rPh>
    <rPh sb="6" eb="8">
      <t>ジュウショ</t>
    </rPh>
    <rPh sb="9" eb="11">
      <t>ヘンコウ</t>
    </rPh>
    <phoneticPr fontId="7"/>
  </si>
  <si>
    <t>２　組織変更（株式会社化など）</t>
    <rPh sb="2" eb="4">
      <t>ソシキ</t>
    </rPh>
    <rPh sb="4" eb="6">
      <t>ヘンコウ</t>
    </rPh>
    <rPh sb="7" eb="12">
      <t>カブシキガイシャカ</t>
    </rPh>
    <phoneticPr fontId="67"/>
  </si>
  <si>
    <t>３　代表者変更</t>
    <rPh sb="2" eb="5">
      <t>ダイヒョウシャ</t>
    </rPh>
    <rPh sb="5" eb="7">
      <t>ヘンコウ</t>
    </rPh>
    <phoneticPr fontId="67"/>
  </si>
  <si>
    <t>４　その他</t>
    <rPh sb="4" eb="5">
      <t>タ</t>
    </rPh>
    <phoneticPr fontId="67"/>
  </si>
  <si>
    <t>（注）本様式の他に、変更内容が確認できる書類を必ず添付すること。（登記簿謄本、定款等）</t>
    <rPh sb="1" eb="2">
      <t>チュウ</t>
    </rPh>
    <rPh sb="3" eb="4">
      <t>ホン</t>
    </rPh>
    <rPh sb="4" eb="6">
      <t>ヨウシキ</t>
    </rPh>
    <rPh sb="7" eb="8">
      <t>ホカ</t>
    </rPh>
    <rPh sb="10" eb="12">
      <t>ヘンコウ</t>
    </rPh>
    <rPh sb="12" eb="14">
      <t>ナイヨウ</t>
    </rPh>
    <rPh sb="15" eb="17">
      <t>カクニン</t>
    </rPh>
    <rPh sb="20" eb="22">
      <t>ショルイ</t>
    </rPh>
    <rPh sb="23" eb="24">
      <t>カナラ</t>
    </rPh>
    <rPh sb="25" eb="27">
      <t>テンプ</t>
    </rPh>
    <rPh sb="33" eb="36">
      <t>トウキボ</t>
    </rPh>
    <rPh sb="36" eb="38">
      <t>トウホン</t>
    </rPh>
    <rPh sb="39" eb="41">
      <t>テイカン</t>
    </rPh>
    <rPh sb="41" eb="42">
      <t>トウ</t>
    </rPh>
    <phoneticPr fontId="67"/>
  </si>
  <si>
    <t>第14号様式（第20条関係）</t>
    <phoneticPr fontId="7"/>
  </si>
  <si>
    <t>工事遅延等報告書</t>
    <rPh sb="0" eb="2">
      <t>コウジ</t>
    </rPh>
    <rPh sb="2" eb="4">
      <t>チエン</t>
    </rPh>
    <rPh sb="4" eb="5">
      <t>トウ</t>
    </rPh>
    <rPh sb="5" eb="8">
      <t>ホウコクショ</t>
    </rPh>
    <phoneticPr fontId="7"/>
  </si>
  <si>
    <t>遅延等の内容及び原因</t>
    <rPh sb="0" eb="2">
      <t>チエン</t>
    </rPh>
    <rPh sb="2" eb="3">
      <t>トウ</t>
    </rPh>
    <rPh sb="4" eb="6">
      <t>ナイヨウ</t>
    </rPh>
    <rPh sb="6" eb="7">
      <t>オヨ</t>
    </rPh>
    <rPh sb="8" eb="10">
      <t>ゲンイン</t>
    </rPh>
    <phoneticPr fontId="7"/>
  </si>
  <si>
    <t>遅延等に対する対処</t>
    <rPh sb="0" eb="2">
      <t>チエン</t>
    </rPh>
    <rPh sb="2" eb="3">
      <t>トウ</t>
    </rPh>
    <rPh sb="4" eb="5">
      <t>タイ</t>
    </rPh>
    <rPh sb="7" eb="9">
      <t>タイショ</t>
    </rPh>
    <phoneticPr fontId="7"/>
  </si>
  <si>
    <t>遅延等が助成事業に及ぼす
影響</t>
    <rPh sb="0" eb="2">
      <t>チエン</t>
    </rPh>
    <rPh sb="2" eb="3">
      <t>トウ</t>
    </rPh>
    <rPh sb="6" eb="8">
      <t>ジギョウ</t>
    </rPh>
    <rPh sb="9" eb="10">
      <t>オヨ</t>
    </rPh>
    <rPh sb="13" eb="15">
      <t>エイキョウ</t>
    </rPh>
    <phoneticPr fontId="67"/>
  </si>
  <si>
    <t>事業開始時の
工事完了予定年月日</t>
    <rPh sb="0" eb="2">
      <t>ジギョウ</t>
    </rPh>
    <rPh sb="2" eb="4">
      <t>カイシ</t>
    </rPh>
    <rPh sb="4" eb="5">
      <t>ジ</t>
    </rPh>
    <rPh sb="7" eb="9">
      <t>コウジ</t>
    </rPh>
    <rPh sb="9" eb="11">
      <t>カンリョウ</t>
    </rPh>
    <rPh sb="11" eb="13">
      <t>ヨテイ</t>
    </rPh>
    <rPh sb="13" eb="16">
      <t>ネンガッピ</t>
    </rPh>
    <phoneticPr fontId="67"/>
  </si>
  <si>
    <r>
      <rPr>
        <sz val="10.5"/>
        <color theme="1"/>
        <rFont val="ＭＳ Ｐ明朝"/>
        <family val="1"/>
        <charset val="128"/>
      </rPr>
      <t>月</t>
    </r>
    <rPh sb="0" eb="1">
      <t>ガツ</t>
    </rPh>
    <phoneticPr fontId="67"/>
  </si>
  <si>
    <t>本報告時の
工事完了予定年月日</t>
    <rPh sb="0" eb="1">
      <t>ホン</t>
    </rPh>
    <rPh sb="1" eb="3">
      <t>ホウコク</t>
    </rPh>
    <rPh sb="3" eb="4">
      <t>ジ</t>
    </rPh>
    <rPh sb="6" eb="8">
      <t>コウジ</t>
    </rPh>
    <rPh sb="8" eb="10">
      <t>カンリョウ</t>
    </rPh>
    <rPh sb="10" eb="12">
      <t>ヨテイ</t>
    </rPh>
    <rPh sb="12" eb="15">
      <t>ネンガッピ</t>
    </rPh>
    <phoneticPr fontId="67"/>
  </si>
  <si>
    <t>第15号様式（第21条関係）</t>
    <phoneticPr fontId="7"/>
  </si>
  <si>
    <t>理事長 殿</t>
    <rPh sb="0" eb="3">
      <t>リジチョウ</t>
    </rPh>
    <rPh sb="4" eb="5">
      <t>ドノ</t>
    </rPh>
    <phoneticPr fontId="7"/>
  </si>
  <si>
    <t>（共同申請者）</t>
    <rPh sb="3" eb="6">
      <t>シンセイシャ</t>
    </rPh>
    <phoneticPr fontId="7"/>
  </si>
  <si>
    <t>助成事業中止（廃止）申請書</t>
    <rPh sb="2" eb="4">
      <t>ジギョウ</t>
    </rPh>
    <rPh sb="4" eb="6">
      <t>チュウシ</t>
    </rPh>
    <rPh sb="7" eb="9">
      <t>ハイシ</t>
    </rPh>
    <rPh sb="10" eb="12">
      <t>シンセイ</t>
    </rPh>
    <rPh sb="12" eb="13">
      <t>ショ</t>
    </rPh>
    <phoneticPr fontId="7"/>
  </si>
  <si>
    <t>号で交付決定の通知を受けた事業に</t>
    <phoneticPr fontId="67"/>
  </si>
  <si>
    <t>中止（廃止）の理由</t>
    <rPh sb="0" eb="2">
      <t>チュウシ</t>
    </rPh>
    <rPh sb="3" eb="5">
      <t>ハイシ</t>
    </rPh>
    <rPh sb="7" eb="9">
      <t>リユウ</t>
    </rPh>
    <phoneticPr fontId="7"/>
  </si>
  <si>
    <t>中止（廃止）による影響</t>
    <rPh sb="0" eb="2">
      <t>チュウシ</t>
    </rPh>
    <rPh sb="3" eb="5">
      <t>ハイシ</t>
    </rPh>
    <rPh sb="9" eb="11">
      <t>エイキョウ</t>
    </rPh>
    <phoneticPr fontId="7"/>
  </si>
  <si>
    <r>
      <t xml:space="preserve">中止の期間
</t>
    </r>
    <r>
      <rPr>
        <sz val="9"/>
        <color theme="1"/>
        <rFont val="ＭＳ Ｐ明朝"/>
        <family val="1"/>
        <charset val="128"/>
      </rPr>
      <t>※中止する場合に記載</t>
    </r>
    <rPh sb="0" eb="2">
      <t>チュウシ</t>
    </rPh>
    <rPh sb="3" eb="5">
      <t>キカン</t>
    </rPh>
    <rPh sb="7" eb="9">
      <t>チュウシ</t>
    </rPh>
    <rPh sb="11" eb="13">
      <t>バアイ</t>
    </rPh>
    <rPh sb="14" eb="16">
      <t>キサイ</t>
    </rPh>
    <phoneticPr fontId="67"/>
  </si>
  <si>
    <t>～</t>
    <phoneticPr fontId="67"/>
  </si>
  <si>
    <t>（助成事業者）</t>
    <rPh sb="1" eb="3">
      <t>ジョセイ</t>
    </rPh>
    <rPh sb="3" eb="5">
      <t>ジギョウ</t>
    </rPh>
    <rPh sb="5" eb="6">
      <t>シャ</t>
    </rPh>
    <phoneticPr fontId="67"/>
  </si>
  <si>
    <t>実績報告書兼助成金交付請求書</t>
    <rPh sb="0" eb="2">
      <t>ジッセキ</t>
    </rPh>
    <rPh sb="2" eb="5">
      <t>ホウコクショ</t>
    </rPh>
    <rPh sb="5" eb="6">
      <t>ケン</t>
    </rPh>
    <rPh sb="6" eb="9">
      <t>ジョセイキン</t>
    </rPh>
    <rPh sb="9" eb="11">
      <t>コウフ</t>
    </rPh>
    <rPh sb="11" eb="14">
      <t>セイキュウショ</t>
    </rPh>
    <phoneticPr fontId="7"/>
  </si>
  <si>
    <t>【第一面】</t>
    <rPh sb="1" eb="3">
      <t>ダイイチ</t>
    </rPh>
    <rPh sb="3" eb="4">
      <t>メン</t>
    </rPh>
    <phoneticPr fontId="67"/>
  </si>
  <si>
    <t>太陽光発電・蓄電池</t>
    <rPh sb="0" eb="3">
      <t>タイヨウコウ</t>
    </rPh>
    <rPh sb="3" eb="5">
      <t>ハツデン</t>
    </rPh>
    <rPh sb="6" eb="9">
      <t>チクデンチ</t>
    </rPh>
    <phoneticPr fontId="6"/>
  </si>
  <si>
    <t>風力発電・蓄電池</t>
    <rPh sb="0" eb="2">
      <t>フウリョク</t>
    </rPh>
    <rPh sb="2" eb="4">
      <t>ハツデン</t>
    </rPh>
    <rPh sb="5" eb="8">
      <t>チクデンチ</t>
    </rPh>
    <phoneticPr fontId="6"/>
  </si>
  <si>
    <t>水力発電・蓄電池</t>
    <rPh sb="0" eb="2">
      <t>スイリョク</t>
    </rPh>
    <rPh sb="2" eb="4">
      <t>ハツデン</t>
    </rPh>
    <rPh sb="5" eb="8">
      <t>チクデンチ</t>
    </rPh>
    <phoneticPr fontId="6"/>
  </si>
  <si>
    <t>地熱発電・蓄電池</t>
    <rPh sb="0" eb="2">
      <t>チネツ</t>
    </rPh>
    <rPh sb="2" eb="4">
      <t>ハツデン</t>
    </rPh>
    <phoneticPr fontId="6"/>
  </si>
  <si>
    <t>再生可能エネルギー利用設備の種別</t>
    <phoneticPr fontId="67"/>
  </si>
  <si>
    <t>バイオマス発電・蓄電池</t>
    <rPh sb="5" eb="7">
      <t>ハツデン</t>
    </rPh>
    <rPh sb="8" eb="11">
      <t>チクデンチ</t>
    </rPh>
    <phoneticPr fontId="6"/>
  </si>
  <si>
    <t>助成金実績報告額</t>
    <rPh sb="3" eb="5">
      <t>ジッセキ</t>
    </rPh>
    <rPh sb="5" eb="7">
      <t>ホウコク</t>
    </rPh>
    <rPh sb="7" eb="8">
      <t>ガク</t>
    </rPh>
    <phoneticPr fontId="7"/>
  </si>
  <si>
    <t>(1) 助成事業に要する経費</t>
    <phoneticPr fontId="7"/>
  </si>
  <si>
    <t>円</t>
    <rPh sb="0" eb="1">
      <t>エン</t>
    </rPh>
    <phoneticPr fontId="58"/>
  </si>
  <si>
    <r>
      <t>(税抜</t>
    </r>
    <r>
      <rPr>
        <sz val="8"/>
        <color indexed="8"/>
        <rFont val="ＭＳ Ｐ明朝"/>
        <family val="1"/>
        <charset val="128"/>
      </rPr>
      <t>)</t>
    </r>
    <rPh sb="1" eb="3">
      <t>ゼイヌキ</t>
    </rPh>
    <phoneticPr fontId="31"/>
  </si>
  <si>
    <t>(2) 助成対象経費</t>
    <phoneticPr fontId="7"/>
  </si>
  <si>
    <t>(3) 助成金実績報告額</t>
    <rPh sb="7" eb="9">
      <t>ジッセキ</t>
    </rPh>
    <rPh sb="9" eb="11">
      <t>ホウコク</t>
    </rPh>
    <rPh sb="11" eb="12">
      <t>ガク</t>
    </rPh>
    <phoneticPr fontId="7"/>
  </si>
  <si>
    <t>事業実施期間</t>
    <phoneticPr fontId="7"/>
  </si>
  <si>
    <t>←着手日：契約完了日</t>
    <rPh sb="1" eb="3">
      <t>チャクシュ</t>
    </rPh>
    <rPh sb="3" eb="4">
      <t>ビ</t>
    </rPh>
    <rPh sb="5" eb="7">
      <t>ケイヤク</t>
    </rPh>
    <rPh sb="7" eb="9">
      <t>カンリョウ</t>
    </rPh>
    <rPh sb="9" eb="10">
      <t>ヒ</t>
    </rPh>
    <phoneticPr fontId="7"/>
  </si>
  <si>
    <t>完了年月日</t>
    <phoneticPr fontId="7"/>
  </si>
  <si>
    <t>←完了日：施工業者への支払日</t>
    <rPh sb="1" eb="3">
      <t>カンリョウ</t>
    </rPh>
    <rPh sb="3" eb="4">
      <t>ヒ</t>
    </rPh>
    <rPh sb="5" eb="7">
      <t>セコウ</t>
    </rPh>
    <rPh sb="7" eb="9">
      <t>ギョウシャ</t>
    </rPh>
    <rPh sb="11" eb="13">
      <t>シハライ</t>
    </rPh>
    <rPh sb="13" eb="14">
      <t>ヒ</t>
    </rPh>
    <phoneticPr fontId="7"/>
  </si>
  <si>
    <t>・口座情報</t>
    <rPh sb="1" eb="3">
      <t>コウザ</t>
    </rPh>
    <rPh sb="3" eb="5">
      <t>ジョウホウ</t>
    </rPh>
    <phoneticPr fontId="67"/>
  </si>
  <si>
    <t>　（第17号様式　第二面）</t>
    <rPh sb="2" eb="3">
      <t>ダイ</t>
    </rPh>
    <rPh sb="5" eb="6">
      <t>ゴウ</t>
    </rPh>
    <rPh sb="6" eb="8">
      <t>ヨウシキ</t>
    </rPh>
    <rPh sb="9" eb="10">
      <t>ダイ</t>
    </rPh>
    <rPh sb="10" eb="12">
      <t>２メン</t>
    </rPh>
    <phoneticPr fontId="67"/>
  </si>
  <si>
    <t>・助成対象事業経費内訳</t>
    <rPh sb="3" eb="5">
      <t>タイショウ</t>
    </rPh>
    <rPh sb="5" eb="7">
      <t>ジギョウ</t>
    </rPh>
    <rPh sb="7" eb="9">
      <t>ケイヒ</t>
    </rPh>
    <rPh sb="9" eb="11">
      <t>ウチワケ</t>
    </rPh>
    <phoneticPr fontId="67"/>
  </si>
  <si>
    <t>　（共通様式１）</t>
    <rPh sb="2" eb="4">
      <t>キョウツウ</t>
    </rPh>
    <rPh sb="4" eb="6">
      <t>ヨウシキ</t>
    </rPh>
    <phoneticPr fontId="67"/>
  </si>
  <si>
    <t>・</t>
    <phoneticPr fontId="67"/>
  </si>
  <si>
    <t>・銘板写真</t>
    <rPh sb="1" eb="3">
      <t>メイバン</t>
    </rPh>
    <rPh sb="3" eb="5">
      <t>シャシン</t>
    </rPh>
    <phoneticPr fontId="67"/>
  </si>
  <si>
    <t>・工事写真</t>
    <phoneticPr fontId="67"/>
  </si>
  <si>
    <t>【第二面】</t>
    <rPh sb="1" eb="2">
      <t>ダイ</t>
    </rPh>
    <rPh sb="2" eb="4">
      <t>ニメン</t>
    </rPh>
    <phoneticPr fontId="67"/>
  </si>
  <si>
    <t>交付請求額</t>
    <rPh sb="0" eb="2">
      <t>コウフ</t>
    </rPh>
    <rPh sb="2" eb="4">
      <t>セイキュウ</t>
    </rPh>
    <rPh sb="4" eb="5">
      <t>ガク</t>
    </rPh>
    <phoneticPr fontId="7"/>
  </si>
  <si>
    <t>金</t>
    <rPh sb="0" eb="1">
      <t>キン</t>
    </rPh>
    <phoneticPr fontId="67"/>
  </si>
  <si>
    <t>（助成金振込先）</t>
    <rPh sb="4" eb="6">
      <t>フリコミ</t>
    </rPh>
    <rPh sb="6" eb="7">
      <t>サキ</t>
    </rPh>
    <phoneticPr fontId="67"/>
  </si>
  <si>
    <t>金融機関
コード</t>
    <rPh sb="0" eb="2">
      <t>キンユウ</t>
    </rPh>
    <rPh sb="2" eb="4">
      <t>キカン</t>
    </rPh>
    <phoneticPr fontId="7"/>
  </si>
  <si>
    <t>支店コード</t>
    <rPh sb="0" eb="2">
      <t>シテン</t>
    </rPh>
    <phoneticPr fontId="7"/>
  </si>
  <si>
    <r>
      <rPr>
        <sz val="10.5"/>
        <rFont val="ＭＳ Ｐ明朝"/>
        <family val="1"/>
        <charset val="128"/>
      </rPr>
      <t>預金種類</t>
    </r>
    <r>
      <rPr>
        <sz val="9"/>
        <rFont val="ＭＳ Ｐ明朝"/>
        <family val="1"/>
        <charset val="128"/>
      </rPr>
      <t xml:space="preserve">
</t>
    </r>
    <r>
      <rPr>
        <sz val="8"/>
        <rFont val="ＭＳ Ｐ明朝"/>
        <family val="1"/>
        <charset val="128"/>
      </rPr>
      <t>（該当項目に✔）</t>
    </r>
    <rPh sb="0" eb="2">
      <t>ヨキン</t>
    </rPh>
    <rPh sb="2" eb="4">
      <t>シュルイ</t>
    </rPh>
    <rPh sb="6" eb="8">
      <t>ガイトウ</t>
    </rPh>
    <rPh sb="8" eb="10">
      <t>コウモク</t>
    </rPh>
    <phoneticPr fontId="7"/>
  </si>
  <si>
    <t>　　</t>
    <phoneticPr fontId="7"/>
  </si>
  <si>
    <t>口座名義（※）
（カタカナ）</t>
    <rPh sb="0" eb="2">
      <t>コウザ</t>
    </rPh>
    <rPh sb="2" eb="4">
      <t>メイギ</t>
    </rPh>
    <phoneticPr fontId="7"/>
  </si>
  <si>
    <t>※必ずカタカナで記入してください。</t>
    <rPh sb="1" eb="2">
      <t>カナラ</t>
    </rPh>
    <rPh sb="8" eb="10">
      <t>キニュウ</t>
    </rPh>
    <phoneticPr fontId="7"/>
  </si>
  <si>
    <t>口座番号
（右詰）</t>
    <rPh sb="0" eb="2">
      <t>コウザ</t>
    </rPh>
    <rPh sb="2" eb="4">
      <t>バンゴウ</t>
    </rPh>
    <rPh sb="6" eb="7">
      <t>ミギ</t>
    </rPh>
    <rPh sb="7" eb="8">
      <t>ツ</t>
    </rPh>
    <phoneticPr fontId="7"/>
  </si>
  <si>
    <t>　</t>
    <phoneticPr fontId="7"/>
  </si>
  <si>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67"/>
  </si>
  <si>
    <t>第21号様式（第25条関係）</t>
    <phoneticPr fontId="7"/>
  </si>
  <si>
    <t>（助成事業者）</t>
    <phoneticPr fontId="112"/>
  </si>
  <si>
    <t>住　　所</t>
    <phoneticPr fontId="112"/>
  </si>
  <si>
    <t>助成金返還報告書</t>
    <rPh sb="2" eb="3">
      <t>キン</t>
    </rPh>
    <rPh sb="3" eb="5">
      <t>ヘンカン</t>
    </rPh>
    <rPh sb="5" eb="8">
      <t>ホウコクショ</t>
    </rPh>
    <phoneticPr fontId="7"/>
  </si>
  <si>
    <t>号で交付額確定の通知を受けた事業</t>
    <rPh sb="4" eb="5">
      <t>ガク</t>
    </rPh>
    <rPh sb="5" eb="7">
      <t>カクテイ</t>
    </rPh>
    <rPh sb="14" eb="16">
      <t>ジギョウ</t>
    </rPh>
    <phoneticPr fontId="67"/>
  </si>
  <si>
    <t>既に交付を受けている
助成金額</t>
    <rPh sb="0" eb="1">
      <t>スデ</t>
    </rPh>
    <rPh sb="2" eb="4">
      <t>コウフ</t>
    </rPh>
    <rPh sb="5" eb="6">
      <t>ウ</t>
    </rPh>
    <rPh sb="13" eb="15">
      <t>キンガク</t>
    </rPh>
    <phoneticPr fontId="67"/>
  </si>
  <si>
    <t>返還を請求された
年月日及び金額</t>
    <rPh sb="0" eb="2">
      <t>ヘンカン</t>
    </rPh>
    <rPh sb="3" eb="5">
      <t>セイキュウ</t>
    </rPh>
    <rPh sb="9" eb="12">
      <t>ネンガッピ</t>
    </rPh>
    <rPh sb="12" eb="13">
      <t>オヨ</t>
    </rPh>
    <rPh sb="14" eb="16">
      <t>キンガク</t>
    </rPh>
    <phoneticPr fontId="67"/>
  </si>
  <si>
    <t>令和</t>
    <rPh sb="0" eb="2">
      <t>レイワ</t>
    </rPh>
    <phoneticPr fontId="67"/>
  </si>
  <si>
    <t>返還した
年月日及び金額</t>
    <rPh sb="0" eb="2">
      <t>ヘンカン</t>
    </rPh>
    <rPh sb="5" eb="8">
      <t>ネンガッピ</t>
    </rPh>
    <rPh sb="8" eb="9">
      <t>オヨ</t>
    </rPh>
    <rPh sb="10" eb="12">
      <t>キンガク</t>
    </rPh>
    <phoneticPr fontId="67"/>
  </si>
  <si>
    <t>（１）返還金</t>
    <rPh sb="3" eb="6">
      <t>ヘンカンキン</t>
    </rPh>
    <phoneticPr fontId="67"/>
  </si>
  <si>
    <t>（２）加算金</t>
    <rPh sb="3" eb="6">
      <t>カサンキン</t>
    </rPh>
    <phoneticPr fontId="67"/>
  </si>
  <si>
    <t>（３）延滞金</t>
    <rPh sb="3" eb="6">
      <t>エンタイキン</t>
    </rPh>
    <phoneticPr fontId="67"/>
  </si>
  <si>
    <t>添付資料</t>
    <rPh sb="0" eb="2">
      <t>テンプ</t>
    </rPh>
    <rPh sb="2" eb="4">
      <t>シリョウ</t>
    </rPh>
    <phoneticPr fontId="67"/>
  </si>
  <si>
    <t>・加算金及び延滞金の算出根拠資料</t>
    <rPh sb="1" eb="4">
      <t>カサンキン</t>
    </rPh>
    <rPh sb="4" eb="5">
      <t>オヨ</t>
    </rPh>
    <rPh sb="6" eb="9">
      <t>エンタイキン</t>
    </rPh>
    <rPh sb="10" eb="12">
      <t>サンシュツ</t>
    </rPh>
    <rPh sb="12" eb="14">
      <t>コンキョ</t>
    </rPh>
    <rPh sb="14" eb="16">
      <t>シリョウ</t>
    </rPh>
    <phoneticPr fontId="67"/>
  </si>
  <si>
    <t>未納返還金額</t>
    <rPh sb="0" eb="2">
      <t>ミノウ</t>
    </rPh>
    <rPh sb="2" eb="4">
      <t>ヘンカン</t>
    </rPh>
    <rPh sb="4" eb="6">
      <t>キンガク</t>
    </rPh>
    <phoneticPr fontId="67"/>
  </si>
  <si>
    <t>第22号様式(第29条関係）</t>
    <rPh sb="0" eb="1">
      <t>ダイ</t>
    </rPh>
    <rPh sb="3" eb="4">
      <t>ゴウ</t>
    </rPh>
    <rPh sb="4" eb="6">
      <t>ヨウシキ</t>
    </rPh>
    <rPh sb="7" eb="8">
      <t>ダイ</t>
    </rPh>
    <rPh sb="10" eb="11">
      <t>ジョウ</t>
    </rPh>
    <rPh sb="11" eb="13">
      <t>カンケイ</t>
    </rPh>
    <phoneticPr fontId="67"/>
  </si>
  <si>
    <t>所有者変更承認申請書</t>
    <rPh sb="0" eb="3">
      <t>ショユウシャ</t>
    </rPh>
    <rPh sb="3" eb="5">
      <t>ヘンコウ</t>
    </rPh>
    <rPh sb="5" eb="7">
      <t>ショウニン</t>
    </rPh>
    <rPh sb="7" eb="10">
      <t>シンセイショ</t>
    </rPh>
    <phoneticPr fontId="7"/>
  </si>
  <si>
    <t>号で交付額確定の通知を受けた事業</t>
    <rPh sb="4" eb="5">
      <t>ガク</t>
    </rPh>
    <rPh sb="5" eb="7">
      <t>カクテイ</t>
    </rPh>
    <phoneticPr fontId="67"/>
  </si>
  <si>
    <t>助成事業者住所</t>
    <rPh sb="2" eb="4">
      <t>ジギョウ</t>
    </rPh>
    <rPh sb="4" eb="5">
      <t>シャ</t>
    </rPh>
    <rPh sb="5" eb="7">
      <t>ジュウショ</t>
    </rPh>
    <phoneticPr fontId="67"/>
  </si>
  <si>
    <t>フリガナ</t>
    <phoneticPr fontId="67"/>
  </si>
  <si>
    <t>助成事業者名</t>
    <rPh sb="2" eb="4">
      <t>ジギョウ</t>
    </rPh>
    <rPh sb="4" eb="5">
      <t>シャ</t>
    </rPh>
    <rPh sb="5" eb="6">
      <t>メイ</t>
    </rPh>
    <phoneticPr fontId="67"/>
  </si>
  <si>
    <t>電話番号</t>
    <rPh sb="0" eb="2">
      <t>デンワ</t>
    </rPh>
    <rPh sb="2" eb="4">
      <t>バンゴウ</t>
    </rPh>
    <phoneticPr fontId="67"/>
  </si>
  <si>
    <t>変更理由</t>
    <rPh sb="0" eb="2">
      <t>ヘンコウ</t>
    </rPh>
    <rPh sb="2" eb="4">
      <t>リユウ</t>
    </rPh>
    <phoneticPr fontId="67"/>
  </si>
  <si>
    <t>変更年月日</t>
    <rPh sb="0" eb="2">
      <t>ヘンコウ</t>
    </rPh>
    <rPh sb="2" eb="5">
      <t>ネンガッピ</t>
    </rPh>
    <phoneticPr fontId="67"/>
  </si>
  <si>
    <t>月</t>
    <rPh sb="0" eb="1">
      <t>ツキ</t>
    </rPh>
    <phoneticPr fontId="67"/>
  </si>
  <si>
    <t>【助成金の交付に伴う義務】</t>
    <rPh sb="3" eb="4">
      <t>キン</t>
    </rPh>
    <rPh sb="5" eb="7">
      <t>コウフ</t>
    </rPh>
    <rPh sb="8" eb="9">
      <t>トモナ</t>
    </rPh>
    <rPh sb="10" eb="12">
      <t>ギム</t>
    </rPh>
    <phoneticPr fontId="7"/>
  </si>
  <si>
    <t>　　　　</t>
    <phoneticPr fontId="67"/>
  </si>
  <si>
    <t>承諾します</t>
    <rPh sb="0" eb="2">
      <t>ショウダク</t>
    </rPh>
    <phoneticPr fontId="67"/>
  </si>
  <si>
    <t>助成対象設備の所有者の変更に伴い、交付要綱に定められた本助成金の交付に伴う全ての条件、義務等についても、助成対象設備の変更後の所有者に移転することを承諾します。</t>
    <rPh sb="2" eb="4">
      <t>タイショウ</t>
    </rPh>
    <rPh sb="4" eb="6">
      <t>セツビ</t>
    </rPh>
    <rPh sb="7" eb="10">
      <t>ショユウシャ</t>
    </rPh>
    <rPh sb="11" eb="13">
      <t>ヘンコウ</t>
    </rPh>
    <rPh sb="14" eb="15">
      <t>トモナ</t>
    </rPh>
    <rPh sb="17" eb="19">
      <t>コウフ</t>
    </rPh>
    <rPh sb="19" eb="21">
      <t>ヨウコウ</t>
    </rPh>
    <rPh sb="22" eb="23">
      <t>サダ</t>
    </rPh>
    <rPh sb="27" eb="28">
      <t>ホン</t>
    </rPh>
    <rPh sb="28" eb="31">
      <t>ジョセイキン</t>
    </rPh>
    <rPh sb="32" eb="34">
      <t>コウフ</t>
    </rPh>
    <rPh sb="35" eb="36">
      <t>トモナ</t>
    </rPh>
    <rPh sb="37" eb="38">
      <t>スベ</t>
    </rPh>
    <rPh sb="40" eb="42">
      <t>ジョウケン</t>
    </rPh>
    <rPh sb="43" eb="45">
      <t>ギム</t>
    </rPh>
    <rPh sb="45" eb="46">
      <t>ナド</t>
    </rPh>
    <rPh sb="54" eb="56">
      <t>タイショウ</t>
    </rPh>
    <rPh sb="56" eb="58">
      <t>セツビ</t>
    </rPh>
    <rPh sb="59" eb="61">
      <t>ヘンコウ</t>
    </rPh>
    <rPh sb="61" eb="62">
      <t>ゴ</t>
    </rPh>
    <rPh sb="63" eb="66">
      <t>ショユウシャ</t>
    </rPh>
    <rPh sb="67" eb="69">
      <t>イテン</t>
    </rPh>
    <rPh sb="74" eb="76">
      <t>ショウダク</t>
    </rPh>
    <phoneticPr fontId="7"/>
  </si>
  <si>
    <t>←チェックボックスにチェックを入れてください。</t>
    <rPh sb="15" eb="16">
      <t>イ</t>
    </rPh>
    <phoneticPr fontId="67"/>
  </si>
  <si>
    <t>第24号様式（第29条関係）</t>
    <phoneticPr fontId="7"/>
  </si>
  <si>
    <t>取得財産等処分承認申請書</t>
    <rPh sb="0" eb="2">
      <t>シュトク</t>
    </rPh>
    <rPh sb="2" eb="4">
      <t>ザイサン</t>
    </rPh>
    <rPh sb="4" eb="5">
      <t>トウ</t>
    </rPh>
    <rPh sb="5" eb="7">
      <t>ショブン</t>
    </rPh>
    <rPh sb="7" eb="9">
      <t>ショウニン</t>
    </rPh>
    <rPh sb="9" eb="12">
      <t>シンセイショ</t>
    </rPh>
    <phoneticPr fontId="7"/>
  </si>
  <si>
    <t>号で交付額確定の通知を受</t>
    <rPh sb="4" eb="5">
      <t>ガク</t>
    </rPh>
    <rPh sb="5" eb="7">
      <t>カクテイ</t>
    </rPh>
    <phoneticPr fontId="67"/>
  </si>
  <si>
    <t>処分しようとする取得財産等</t>
    <rPh sb="0" eb="2">
      <t>ショブン</t>
    </rPh>
    <rPh sb="8" eb="10">
      <t>シュトク</t>
    </rPh>
    <rPh sb="10" eb="12">
      <t>ザイサン</t>
    </rPh>
    <rPh sb="12" eb="13">
      <t>トウ</t>
    </rPh>
    <phoneticPr fontId="7"/>
  </si>
  <si>
    <t>処分の理由</t>
    <rPh sb="0" eb="2">
      <t>ショブン</t>
    </rPh>
    <rPh sb="3" eb="5">
      <t>リユウ</t>
    </rPh>
    <phoneticPr fontId="67"/>
  </si>
  <si>
    <t>処分の方法</t>
    <rPh sb="0" eb="2">
      <t>ショブン</t>
    </rPh>
    <rPh sb="3" eb="5">
      <t>ホウホウ</t>
    </rPh>
    <phoneticPr fontId="67"/>
  </si>
  <si>
    <t>処分の
相手方※</t>
    <rPh sb="0" eb="2">
      <t>ショブン</t>
    </rPh>
    <rPh sb="4" eb="7">
      <t>アイテガタ</t>
    </rPh>
    <phoneticPr fontId="67"/>
  </si>
  <si>
    <t>名称</t>
    <rPh sb="0" eb="2">
      <t>メイショウ</t>
    </rPh>
    <phoneticPr fontId="67"/>
  </si>
  <si>
    <t>住所</t>
    <rPh sb="0" eb="2">
      <t>ジュウショ</t>
    </rPh>
    <phoneticPr fontId="67"/>
  </si>
  <si>
    <t>使用場所</t>
    <rPh sb="0" eb="2">
      <t>シヨウ</t>
    </rPh>
    <rPh sb="2" eb="4">
      <t>バショ</t>
    </rPh>
    <phoneticPr fontId="67"/>
  </si>
  <si>
    <t>処分の条件※</t>
    <rPh sb="0" eb="2">
      <t>ショブン</t>
    </rPh>
    <rPh sb="3" eb="5">
      <t>ジョウケン</t>
    </rPh>
    <phoneticPr fontId="67"/>
  </si>
  <si>
    <t>処分予定日</t>
    <rPh sb="0" eb="2">
      <t>ショブン</t>
    </rPh>
    <rPh sb="2" eb="5">
      <t>ヨテイビ</t>
    </rPh>
    <phoneticPr fontId="67"/>
  </si>
  <si>
    <r>
      <t>（注）</t>
    </r>
    <r>
      <rPr>
        <u/>
        <sz val="9"/>
        <color theme="1"/>
        <rFont val="ＭＳ 明朝"/>
        <family val="1"/>
        <charset val="128"/>
      </rPr>
      <t>売却、譲渡、交換、貸与、担保提供の相手方のある場合は、それぞれの相手方、</t>
    </r>
    <rPh sb="3" eb="5">
      <t>バイキャク</t>
    </rPh>
    <rPh sb="6" eb="8">
      <t>ジョウト</t>
    </rPh>
    <rPh sb="9" eb="11">
      <t>コウカン</t>
    </rPh>
    <rPh sb="12" eb="14">
      <t>タイヨ</t>
    </rPh>
    <rPh sb="15" eb="17">
      <t>タンポ</t>
    </rPh>
    <rPh sb="17" eb="19">
      <t>テイキョウ</t>
    </rPh>
    <rPh sb="20" eb="23">
      <t>アイテガタ</t>
    </rPh>
    <rPh sb="26" eb="28">
      <t>バアイ</t>
    </rPh>
    <rPh sb="35" eb="38">
      <t>アイテガタ</t>
    </rPh>
    <phoneticPr fontId="67"/>
  </si>
  <si>
    <r>
      <t xml:space="preserve">  </t>
    </r>
    <r>
      <rPr>
        <u/>
        <sz val="9"/>
        <color theme="1"/>
        <rFont val="ＭＳ 明朝"/>
        <family val="1"/>
        <charset val="128"/>
      </rPr>
      <t>条件及び金額について記載すること。</t>
    </r>
    <phoneticPr fontId="67"/>
  </si>
  <si>
    <t>蓄電池</t>
    <rPh sb="0" eb="3">
      <t>チクデンチ</t>
    </rPh>
    <phoneticPr fontId="16"/>
  </si>
  <si>
    <t>蓄電池</t>
    <rPh sb="0" eb="3">
      <t>チクデンチ</t>
    </rPh>
    <phoneticPr fontId="7"/>
  </si>
  <si>
    <t>設備の仕様が確認できるURL</t>
    <rPh sb="0" eb="2">
      <t>セツビ</t>
    </rPh>
    <rPh sb="3" eb="5">
      <t>シヨウ</t>
    </rPh>
    <rPh sb="6" eb="8">
      <t>カクニン</t>
    </rPh>
    <phoneticPr fontId="7"/>
  </si>
  <si>
    <t>４　当該申請した事業は、取得財産等の処分制限がかかる期間において「電気事業者による再生可能エネルギー電気の調達に関する特別措置法」（平成23年法律第108号）第９条第４項の認定を受けないことに同意いたします。</t>
    <rPh sb="96" eb="98">
      <t>ドウイ</t>
    </rPh>
    <phoneticPr fontId="7"/>
  </si>
  <si>
    <r>
      <t xml:space="preserve">助成金交付申請額等
</t>
    </r>
    <r>
      <rPr>
        <sz val="11"/>
        <color rgb="FFFF0000"/>
        <rFont val="ＭＳ Ｐ明朝"/>
        <family val="1"/>
        <charset val="128"/>
      </rPr>
      <t xml:space="preserve">
</t>
    </r>
    <rPh sb="0" eb="2">
      <t>ジョセイ</t>
    </rPh>
    <rPh sb="2" eb="3">
      <t>キン</t>
    </rPh>
    <rPh sb="8" eb="9">
      <t>トウ</t>
    </rPh>
    <phoneticPr fontId="7"/>
  </si>
  <si>
    <t>※共通様式１から転記されます。共通様式1を記入後に金額確認をしてください。</t>
    <rPh sb="15" eb="17">
      <t>キョウツウ</t>
    </rPh>
    <rPh sb="17" eb="19">
      <t>ヨウシキ</t>
    </rPh>
    <rPh sb="21" eb="23">
      <t>キニュウ</t>
    </rPh>
    <rPh sb="23" eb="24">
      <t>ゴ</t>
    </rPh>
    <rPh sb="25" eb="27">
      <t>キンガク</t>
    </rPh>
    <rPh sb="27" eb="29">
      <t>カクニン</t>
    </rPh>
    <phoneticPr fontId="58"/>
  </si>
  <si>
    <t>　　　　以上の事項全てを満たすことを誓約いたします。</t>
    <phoneticPr fontId="58"/>
  </si>
  <si>
    <t>←誓約書の内容を確認し、同意のうえでチェックしてください</t>
    <rPh sb="1" eb="4">
      <t>セイヤクショ</t>
    </rPh>
    <rPh sb="5" eb="7">
      <t>ナイヨウ</t>
    </rPh>
    <rPh sb="8" eb="10">
      <t>カクニン</t>
    </rPh>
    <rPh sb="12" eb="14">
      <t>ドウイ</t>
    </rPh>
    <phoneticPr fontId="58"/>
  </si>
  <si>
    <t>助成対象事業者</t>
    <rPh sb="0" eb="2">
      <t>ジョセイ</t>
    </rPh>
    <rPh sb="2" eb="4">
      <t>タイショウ</t>
    </rPh>
    <rPh sb="4" eb="6">
      <t>ジギョウ</t>
    </rPh>
    <rPh sb="6" eb="7">
      <t>シャ</t>
    </rPh>
    <phoneticPr fontId="7"/>
  </si>
  <si>
    <t>共同申請者</t>
    <rPh sb="0" eb="2">
      <t>キョウドウ</t>
    </rPh>
    <rPh sb="2" eb="5">
      <t>シンセイシャ</t>
    </rPh>
    <phoneticPr fontId="7"/>
  </si>
  <si>
    <t>施設所有者</t>
    <rPh sb="0" eb="2">
      <t>シセツ</t>
    </rPh>
    <rPh sb="2" eb="5">
      <t>ショユウシャ</t>
    </rPh>
    <phoneticPr fontId="7"/>
  </si>
  <si>
    <t>←見積明細番号を転記し、申請書と見積書で突合できるようにしてください</t>
    <rPh sb="1" eb="3">
      <t>ミツモリ</t>
    </rPh>
    <rPh sb="3" eb="5">
      <t>メイサイ</t>
    </rPh>
    <rPh sb="5" eb="7">
      <t>バンゴウ</t>
    </rPh>
    <rPh sb="8" eb="10">
      <t>テンキ</t>
    </rPh>
    <rPh sb="12" eb="15">
      <t>シンセイショ</t>
    </rPh>
    <rPh sb="16" eb="19">
      <t>ミツモリショ</t>
    </rPh>
    <rPh sb="20" eb="22">
      <t>トツゴウ</t>
    </rPh>
    <phoneticPr fontId="7"/>
  </si>
  <si>
    <t>（２）蓄電池の導入計画</t>
    <rPh sb="3" eb="6">
      <t>チクデンチ</t>
    </rPh>
    <rPh sb="7" eb="9">
      <t>ドウニュウ</t>
    </rPh>
    <rPh sb="9" eb="11">
      <t>ケイカク</t>
    </rPh>
    <phoneticPr fontId="7"/>
  </si>
  <si>
    <t>選択してください。</t>
    <rPh sb="0" eb="2">
      <t>センタク</t>
    </rPh>
    <phoneticPr fontId="7"/>
  </si>
  <si>
    <t>競争に付すことが困難で、事前に公社が認めた方法により業者を選定した。</t>
    <rPh sb="0" eb="2">
      <t>キョウソウ</t>
    </rPh>
    <rPh sb="3" eb="4">
      <t>フ</t>
    </rPh>
    <rPh sb="8" eb="10">
      <t>コンナン</t>
    </rPh>
    <rPh sb="12" eb="14">
      <t>ジゼン</t>
    </rPh>
    <rPh sb="15" eb="17">
      <t>コウシャ</t>
    </rPh>
    <rPh sb="18" eb="19">
      <t>ミト</t>
    </rPh>
    <rPh sb="21" eb="23">
      <t>ホウホウ</t>
    </rPh>
    <rPh sb="26" eb="28">
      <t>ギョウシャ</t>
    </rPh>
    <rPh sb="29" eb="31">
      <t>センテイ</t>
    </rPh>
    <phoneticPr fontId="7"/>
  </si>
  <si>
    <t>複数社から見積書を徴収し、最安値の業者を選定した。</t>
    <rPh sb="0" eb="2">
      <t>フクスウ</t>
    </rPh>
    <rPh sb="2" eb="3">
      <t>シャ</t>
    </rPh>
    <rPh sb="5" eb="8">
      <t>ミツモリショ</t>
    </rPh>
    <rPh sb="9" eb="11">
      <t>チョウシュウ</t>
    </rPh>
    <rPh sb="13" eb="16">
      <t>サイヤスネ</t>
    </rPh>
    <rPh sb="17" eb="19">
      <t>ギョウシャ</t>
    </rPh>
    <rPh sb="20" eb="22">
      <t>センテイ</t>
    </rPh>
    <phoneticPr fontId="7"/>
  </si>
  <si>
    <t>複数社から見積書を徴収以外のその他の方法により競争に付し、業者を選定した。</t>
    <rPh sb="0" eb="2">
      <t>フクスウ</t>
    </rPh>
    <rPh sb="2" eb="3">
      <t>シャ</t>
    </rPh>
    <rPh sb="5" eb="8">
      <t>ミツモリショ</t>
    </rPh>
    <rPh sb="9" eb="11">
      <t>チョウシュウ</t>
    </rPh>
    <rPh sb="11" eb="13">
      <t>イガイ</t>
    </rPh>
    <rPh sb="16" eb="17">
      <t>タ</t>
    </rPh>
    <rPh sb="18" eb="20">
      <t>ホウホウ</t>
    </rPh>
    <rPh sb="23" eb="25">
      <t>キョウソウ</t>
    </rPh>
    <rPh sb="26" eb="27">
      <t>フ</t>
    </rPh>
    <rPh sb="29" eb="31">
      <t>ギョウシャ</t>
    </rPh>
    <rPh sb="32" eb="34">
      <t>センテイ</t>
    </rPh>
    <phoneticPr fontId="7"/>
  </si>
  <si>
    <t>（２）請負会社の選定方法をプルダウンから選択してください。</t>
    <rPh sb="20" eb="22">
      <t>センタク</t>
    </rPh>
    <phoneticPr fontId="7"/>
  </si>
  <si>
    <t>※競争により請負会社を選定する場合は、同等程度の仕様として認められるものを徴収してください。</t>
    <rPh sb="1" eb="3">
      <t>キョウソウ</t>
    </rPh>
    <rPh sb="6" eb="8">
      <t>ウケオイ</t>
    </rPh>
    <rPh sb="8" eb="10">
      <t>ガイシャ</t>
    </rPh>
    <rPh sb="11" eb="13">
      <t>センテイ</t>
    </rPh>
    <rPh sb="15" eb="17">
      <t>バアイ</t>
    </rPh>
    <rPh sb="24" eb="26">
      <t>シヨウ</t>
    </rPh>
    <rPh sb="29" eb="30">
      <t>ミト</t>
    </rPh>
    <rPh sb="37" eb="39">
      <t>チョウシュウ</t>
    </rPh>
    <phoneticPr fontId="7"/>
  </si>
  <si>
    <t>　機器番号/見積明細番号</t>
    <rPh sb="1" eb="3">
      <t>キキ</t>
    </rPh>
    <rPh sb="3" eb="5">
      <t>バンゴウ</t>
    </rPh>
    <rPh sb="6" eb="8">
      <t>ミツモリ</t>
    </rPh>
    <rPh sb="8" eb="10">
      <t>メイサイ</t>
    </rPh>
    <rPh sb="10" eb="12">
      <t>バンゴウ</t>
    </rPh>
    <phoneticPr fontId="7"/>
  </si>
  <si>
    <t>　定格容量合計</t>
    <rPh sb="1" eb="3">
      <t>テイカク</t>
    </rPh>
    <rPh sb="3" eb="5">
      <t>ヨウリョウ</t>
    </rPh>
    <rPh sb="5" eb="7">
      <t>ゴウケイ</t>
    </rPh>
    <phoneticPr fontId="7"/>
  </si>
  <si>
    <t>１台あたりの定格容量</t>
    <rPh sb="1" eb="2">
      <t>ダイ</t>
    </rPh>
    <rPh sb="6" eb="8">
      <t>テイカク</t>
    </rPh>
    <rPh sb="8" eb="10">
      <t>ヨウリョウ</t>
    </rPh>
    <phoneticPr fontId="7"/>
  </si>
  <si>
    <r>
      <t xml:space="preserve">第４号様式：別紙１ </t>
    </r>
    <r>
      <rPr>
        <b/>
        <sz val="10.5"/>
        <rFont val="ＭＳ Ｐ明朝"/>
        <family val="1"/>
        <charset val="128"/>
      </rPr>
      <t>（既設発電設備がある場合に提出）</t>
    </r>
    <rPh sb="23" eb="25">
      <t>テイシュツ</t>
    </rPh>
    <phoneticPr fontId="7"/>
  </si>
  <si>
    <r>
      <t xml:space="preserve">第４号様式：別紙２ </t>
    </r>
    <r>
      <rPr>
        <b/>
        <sz val="10.5"/>
        <rFont val="ＭＳ Ｐ明朝"/>
        <family val="1"/>
        <charset val="128"/>
      </rPr>
      <t>（既設発電設備がある場合に提出）</t>
    </r>
    <phoneticPr fontId="7"/>
  </si>
  <si>
    <t>第4号様式：別紙1 蓄電池容量選定理由書 （既設発電設備がある場合に提出）</t>
    <phoneticPr fontId="67"/>
  </si>
  <si>
    <t>第4号様式別紙2　発災時の蓄電池活用計画書　(1/5) （既設発電設備がある場合に提出）</t>
    <rPh sb="0" eb="1">
      <t>ダイ</t>
    </rPh>
    <rPh sb="2" eb="3">
      <t>ゴウ</t>
    </rPh>
    <rPh sb="3" eb="5">
      <t>ヨウシキ</t>
    </rPh>
    <rPh sb="5" eb="7">
      <t>ベッシ</t>
    </rPh>
    <rPh sb="9" eb="11">
      <t>ハッサイ</t>
    </rPh>
    <rPh sb="11" eb="12">
      <t>ジ</t>
    </rPh>
    <rPh sb="13" eb="16">
      <t>チクデンチ</t>
    </rPh>
    <rPh sb="16" eb="18">
      <t>カツヨウ</t>
    </rPh>
    <rPh sb="18" eb="20">
      <t>ケイカク</t>
    </rPh>
    <rPh sb="20" eb="21">
      <t>ショ</t>
    </rPh>
    <phoneticPr fontId="67"/>
  </si>
  <si>
    <t>・単線結線図</t>
    <phoneticPr fontId="67"/>
  </si>
  <si>
    <t>・機器配置図</t>
    <phoneticPr fontId="67"/>
  </si>
  <si>
    <t>第17号様式（第22条関係）</t>
    <phoneticPr fontId="7"/>
  </si>
  <si>
    <t>導入年度</t>
    <phoneticPr fontId="7"/>
  </si>
  <si>
    <t>上記において導入予定がない場合に記入</t>
    <rPh sb="0" eb="2">
      <t>ジョウキ</t>
    </rPh>
    <rPh sb="6" eb="8">
      <t>ドウニュウ</t>
    </rPh>
    <rPh sb="8" eb="10">
      <t>ヨテイ</t>
    </rPh>
    <rPh sb="13" eb="15">
      <t>バアイ</t>
    </rPh>
    <rPh sb="16" eb="18">
      <t>キニュウ</t>
    </rPh>
    <phoneticPr fontId="7"/>
  </si>
  <si>
    <t>導入予定がない理由</t>
    <rPh sb="0" eb="2">
      <t>ドウニュウ</t>
    </rPh>
    <rPh sb="2" eb="4">
      <t>ヨテイ</t>
    </rPh>
    <rPh sb="7" eb="9">
      <t>リユウ</t>
    </rPh>
    <phoneticPr fontId="7"/>
  </si>
  <si>
    <t>①既設再エネ発電出力 kW</t>
    <rPh sb="1" eb="3">
      <t>キセツ</t>
    </rPh>
    <rPh sb="3" eb="4">
      <t>サイ</t>
    </rPh>
    <rPh sb="6" eb="8">
      <t>ハツデン</t>
    </rPh>
    <rPh sb="8" eb="10">
      <t>シュツリョク</t>
    </rPh>
    <phoneticPr fontId="67"/>
  </si>
  <si>
    <r>
      <t>１．</t>
    </r>
    <r>
      <rPr>
        <b/>
        <sz val="12"/>
        <color indexed="8"/>
        <rFont val="ＭＳ Ｐ明朝"/>
        <family val="1"/>
        <charset val="128"/>
      </rPr>
      <t>入力の流れ</t>
    </r>
    <rPh sb="2" eb="4">
      <t>ニュウリョク</t>
    </rPh>
    <rPh sb="5" eb="6">
      <t>ナガ</t>
    </rPh>
    <phoneticPr fontId="8"/>
  </si>
  <si>
    <t>２．入力の手順</t>
    <rPh sb="2" eb="4">
      <t>ニュウリョク</t>
    </rPh>
    <rPh sb="5" eb="7">
      <t>テ</t>
    </rPh>
    <phoneticPr fontId="8"/>
  </si>
  <si>
    <t>←太陽光発電設備の場合、太陽光パネルの総出力とパワーコンディショナーの総出力のどちらか低いほうを記入</t>
    <rPh sb="1" eb="4">
      <t>タイヨウコウ</t>
    </rPh>
    <rPh sb="4" eb="6">
      <t>ハツデン</t>
    </rPh>
    <rPh sb="6" eb="8">
      <t>セツビ</t>
    </rPh>
    <rPh sb="9" eb="11">
      <t>バアイ</t>
    </rPh>
    <rPh sb="12" eb="15">
      <t>タイヨウコウ</t>
    </rPh>
    <rPh sb="19" eb="22">
      <t>ソウシュツリョク</t>
    </rPh>
    <rPh sb="35" eb="38">
      <t>ソウシュツリョク</t>
    </rPh>
    <rPh sb="43" eb="44">
      <t>ヒク</t>
    </rPh>
    <rPh sb="48" eb="50">
      <t>キニュウ</t>
    </rPh>
    <phoneticPr fontId="7"/>
  </si>
  <si>
    <t>　　　　　　　　　　　　　　　　　　　　※小数点以下切り捨て</t>
    <phoneticPr fontId="7"/>
  </si>
  <si>
    <t>※既設再エネ発電設備がない施設に蓄電池を導入する場合に記入</t>
    <rPh sb="1" eb="3">
      <t>キセツ</t>
    </rPh>
    <rPh sb="3" eb="4">
      <t>サイ</t>
    </rPh>
    <rPh sb="6" eb="8">
      <t>ハツデン</t>
    </rPh>
    <rPh sb="8" eb="10">
      <t>セツビ</t>
    </rPh>
    <rPh sb="13" eb="15">
      <t>シセツ</t>
    </rPh>
    <rPh sb="16" eb="19">
      <t>チクデンチ</t>
    </rPh>
    <rPh sb="20" eb="22">
      <t>ドウニュウ</t>
    </rPh>
    <rPh sb="24" eb="26">
      <t>バアイ</t>
    </rPh>
    <rPh sb="27" eb="29">
      <t>キニュウ</t>
    </rPh>
    <phoneticPr fontId="7"/>
  </si>
  <si>
    <t>本申請の蓄電池設置場所における将来の導入計画について</t>
    <phoneticPr fontId="7"/>
  </si>
  <si>
    <t>（４）再エネ100%電力利用状況 ※既設再エネ発電設備がない施設に蓄電池を導入する場合に記入</t>
    <rPh sb="3" eb="4">
      <t>サイ</t>
    </rPh>
    <rPh sb="10" eb="12">
      <t>デンリョク</t>
    </rPh>
    <rPh sb="12" eb="14">
      <t>リヨウ</t>
    </rPh>
    <rPh sb="14" eb="16">
      <t>ジョウキョウ</t>
    </rPh>
    <rPh sb="18" eb="21">
      <t>キセツサイ</t>
    </rPh>
    <rPh sb="23" eb="27">
      <t>ハツデンセツビ</t>
    </rPh>
    <rPh sb="30" eb="32">
      <t>シセツ</t>
    </rPh>
    <rPh sb="33" eb="36">
      <t>チクデンチ</t>
    </rPh>
    <rPh sb="37" eb="39">
      <t>ドウニュウ</t>
    </rPh>
    <rPh sb="41" eb="43">
      <t>バアイ</t>
    </rPh>
    <rPh sb="44" eb="46">
      <t>キニュウ</t>
    </rPh>
    <phoneticPr fontId="7"/>
  </si>
  <si>
    <t>・保証書又は出荷証明書（写し）</t>
    <rPh sb="1" eb="4">
      <t>ホショウショ</t>
    </rPh>
    <rPh sb="4" eb="5">
      <t>マタ</t>
    </rPh>
    <rPh sb="6" eb="8">
      <t>シュッカ</t>
    </rPh>
    <rPh sb="8" eb="10">
      <t>ショウメイ</t>
    </rPh>
    <rPh sb="10" eb="11">
      <t>ショ</t>
    </rPh>
    <rPh sb="12" eb="13">
      <t>ウツ</t>
    </rPh>
    <phoneticPr fontId="67"/>
  </si>
  <si>
    <t>・試運転結果報告書</t>
    <rPh sb="1" eb="4">
      <t>シウンテン</t>
    </rPh>
    <rPh sb="4" eb="6">
      <t>ケッカ</t>
    </rPh>
    <rPh sb="6" eb="9">
      <t>ホウコクショ</t>
    </rPh>
    <phoneticPr fontId="67"/>
  </si>
  <si>
    <t>・契約書（写し）、請求書（写し）、領収書（写し）</t>
    <rPh sb="1" eb="4">
      <t>ケイヤクショ</t>
    </rPh>
    <rPh sb="5" eb="6">
      <t>ウツ</t>
    </rPh>
    <phoneticPr fontId="67"/>
  </si>
  <si>
    <t>・蓄電池情報及び省エネルギー対策の取組内容の公表資料</t>
    <phoneticPr fontId="67"/>
  </si>
  <si>
    <t>・振込口座が確認できる資料</t>
    <phoneticPr fontId="67"/>
  </si>
  <si>
    <t>・電子データ一式</t>
    <phoneticPr fontId="67"/>
  </si>
  <si>
    <t>２　この誓約に違反又は相違があり、交付要綱第24条の規定により助成金交付決定の全部又は一部の取消しを受けた場合において、交付要綱第25条に規定する助成金の返還を請求されたときは、これに異議なく応じることを誓約いたします。</t>
    <phoneticPr fontId="8"/>
  </si>
  <si>
    <t>５　地産地消型再エネ増強プロジェクト助成金（蓄電池単独設置）交付要綱、その他法令の規程を遵守することを誓約いたします。</t>
    <rPh sb="2" eb="6">
      <t>チサンチショウ</t>
    </rPh>
    <rPh sb="6" eb="7">
      <t>ガタ</t>
    </rPh>
    <rPh sb="7" eb="8">
      <t>サイ</t>
    </rPh>
    <rPh sb="10" eb="12">
      <t>ゾウキョウ</t>
    </rPh>
    <rPh sb="18" eb="20">
      <t>ジョセイ</t>
    </rPh>
    <rPh sb="20" eb="21">
      <t>キン</t>
    </rPh>
    <rPh sb="30" eb="32">
      <t>コウフ</t>
    </rPh>
    <rPh sb="32" eb="34">
      <t>ヨウコウ</t>
    </rPh>
    <rPh sb="51" eb="53">
      <t>セイヤク</t>
    </rPh>
    <phoneticPr fontId="58"/>
  </si>
  <si>
    <t>２　この誓約に違反又は相違があり、交付要綱第24条の規定により助成金交付決定の全部又は一部の取消しを受けた場合において、交付要綱第25条に規定する助成金の返還を請求されたときは、これに異議なく応じることを誓約いたします。</t>
    <phoneticPr fontId="7"/>
  </si>
  <si>
    <t>５　地産地消型再エネ増強プロジェクト助成金(蓄電池単独設置）交付要綱、その他法令の規程を遵守することを誓約いたします。</t>
    <rPh sb="2" eb="6">
      <t>チサンチショウ</t>
    </rPh>
    <rPh sb="6" eb="7">
      <t>ガタ</t>
    </rPh>
    <rPh sb="7" eb="8">
      <t>サイ</t>
    </rPh>
    <rPh sb="10" eb="12">
      <t>ゾウキョウ</t>
    </rPh>
    <rPh sb="18" eb="20">
      <t>ジョセイ</t>
    </rPh>
    <rPh sb="20" eb="21">
      <t>キン</t>
    </rPh>
    <rPh sb="30" eb="32">
      <t>コウフ</t>
    </rPh>
    <rPh sb="32" eb="34">
      <t>ヨウコウ</t>
    </rPh>
    <rPh sb="51" eb="53">
      <t>セイヤク</t>
    </rPh>
    <phoneticPr fontId="58"/>
  </si>
  <si>
    <r>
      <t>（注）</t>
    </r>
    <r>
      <rPr>
        <u/>
        <sz val="9"/>
        <rFont val="ＭＳ 明朝"/>
        <family val="1"/>
        <charset val="128"/>
      </rPr>
      <t>変更後の現在事項全部証明書又は履歴事項全部証明書の写し（発行後３ヵ月以内のもの）を提出してください。</t>
    </r>
    <rPh sb="1" eb="2">
      <t>チュウ</t>
    </rPh>
    <rPh sb="7" eb="9">
      <t>ゲンザイ</t>
    </rPh>
    <rPh sb="9" eb="11">
      <t>ジコウ</t>
    </rPh>
    <rPh sb="11" eb="13">
      <t>ゼンブ</t>
    </rPh>
    <rPh sb="13" eb="16">
      <t>ショウメイショ</t>
    </rPh>
    <rPh sb="16" eb="17">
      <t>マタ</t>
    </rPh>
    <rPh sb="18" eb="20">
      <t>リレキ</t>
    </rPh>
    <rPh sb="20" eb="22">
      <t>ジコウ</t>
    </rPh>
    <rPh sb="22" eb="24">
      <t>ゼンブ</t>
    </rPh>
    <rPh sb="24" eb="27">
      <t>ショウメイショ</t>
    </rPh>
    <rPh sb="28" eb="29">
      <t>ウツ</t>
    </rPh>
    <rPh sb="31" eb="33">
      <t>ハッコウ</t>
    </rPh>
    <rPh sb="33" eb="34">
      <t>ゴ</t>
    </rPh>
    <rPh sb="36" eb="37">
      <t>ゲツ</t>
    </rPh>
    <phoneticPr fontId="7"/>
  </si>
  <si>
    <t>（添付資料7）</t>
    <rPh sb="1" eb="3">
      <t>テンプ</t>
    </rPh>
    <rPh sb="3" eb="5">
      <t>シリョウ</t>
    </rPh>
    <phoneticPr fontId="7"/>
  </si>
  <si>
    <t>（添付資料8）</t>
    <rPh sb="1" eb="3">
      <t>テンプ</t>
    </rPh>
    <rPh sb="3" eb="5">
      <t>シリョウ</t>
    </rPh>
    <phoneticPr fontId="7"/>
  </si>
  <si>
    <t>様式一式</t>
    <rPh sb="0" eb="4">
      <t>ヨウシキイッシキ</t>
    </rPh>
    <phoneticPr fontId="58"/>
  </si>
  <si>
    <t>～目次～</t>
    <rPh sb="1" eb="3">
      <t>モクジ</t>
    </rPh>
    <phoneticPr fontId="58"/>
  </si>
  <si>
    <t>シート名・様式名</t>
    <rPh sb="3" eb="4">
      <t>メイ</t>
    </rPh>
    <rPh sb="5" eb="8">
      <t>ヨウシキメイ</t>
    </rPh>
    <phoneticPr fontId="58"/>
  </si>
  <si>
    <t>記載要領</t>
    <rPh sb="0" eb="4">
      <t>キサイヨウリョウ</t>
    </rPh>
    <phoneticPr fontId="67"/>
  </si>
  <si>
    <t>日本標準産業中分類</t>
    <rPh sb="0" eb="9">
      <t>ニホンヒョウジュンサンギョウチュウブンルイ</t>
    </rPh>
    <phoneticPr fontId="67"/>
  </si>
  <si>
    <t>会社規模判断材料</t>
    <rPh sb="0" eb="8">
      <t>カイシャキボハンダンザイリョウ</t>
    </rPh>
    <phoneticPr fontId="67"/>
  </si>
  <si>
    <t>基本情報入力シート</t>
    <phoneticPr fontId="67"/>
  </si>
  <si>
    <t>【第１号様式】助成金交付申請書　第一面</t>
    <rPh sb="4" eb="6">
      <t>ヨウシキ</t>
    </rPh>
    <rPh sb="16" eb="19">
      <t>ダイイチメン</t>
    </rPh>
    <phoneticPr fontId="67"/>
  </si>
  <si>
    <t>【第１号様式】助成金交付申請書　第二面</t>
    <rPh sb="4" eb="6">
      <t>ヨウシキ</t>
    </rPh>
    <rPh sb="16" eb="17">
      <t>ダイ</t>
    </rPh>
    <rPh sb="17" eb="18">
      <t>ニ</t>
    </rPh>
    <rPh sb="18" eb="19">
      <t>メン</t>
    </rPh>
    <phoneticPr fontId="67"/>
  </si>
  <si>
    <t>按分補助資料（機器按分参考資料）</t>
    <phoneticPr fontId="67"/>
  </si>
  <si>
    <t>【第３号様式】助成対象事業の実施に係る同意書</t>
    <phoneticPr fontId="67"/>
  </si>
  <si>
    <t>【第４号様式】事業実施計画書</t>
    <rPh sb="4" eb="6">
      <t>ヨウシキ</t>
    </rPh>
    <phoneticPr fontId="67"/>
  </si>
  <si>
    <t>【第４号様式：別紙１】蓄電池容量選定理由書</t>
    <rPh sb="4" eb="6">
      <t>ヨウシキ</t>
    </rPh>
    <phoneticPr fontId="67"/>
  </si>
  <si>
    <t>【第４号様式：別紙２】発災時の蓄電池活用計画書</t>
    <rPh sb="4" eb="6">
      <t>ヨウシキ</t>
    </rPh>
    <phoneticPr fontId="67"/>
  </si>
  <si>
    <t>【共通様式１】助成対象事業経費内訳</t>
    <rPh sb="1" eb="3">
      <t>キョウツウ</t>
    </rPh>
    <rPh sb="3" eb="5">
      <t>ヨウシキ</t>
    </rPh>
    <phoneticPr fontId="67"/>
  </si>
  <si>
    <t>【第７号様式】助成事業開始届</t>
    <rPh sb="4" eb="6">
      <t>ヨウシキ</t>
    </rPh>
    <phoneticPr fontId="67"/>
  </si>
  <si>
    <t>【第８号様式】助成金交付申請撤回届出書</t>
    <rPh sb="4" eb="6">
      <t>ヨウシキ</t>
    </rPh>
    <phoneticPr fontId="67"/>
  </si>
  <si>
    <t>【第９号様式】助成事業承継承認申請書</t>
    <rPh sb="4" eb="6">
      <t>ヨウシキ</t>
    </rPh>
    <phoneticPr fontId="67"/>
  </si>
  <si>
    <t>【第11号様式】助成事業計画変更申請書</t>
    <rPh sb="5" eb="7">
      <t>ヨウシキ</t>
    </rPh>
    <phoneticPr fontId="67"/>
  </si>
  <si>
    <t>【第13号様式】事業者情報の変更届出書</t>
    <rPh sb="5" eb="7">
      <t>ヨウシキ</t>
    </rPh>
    <phoneticPr fontId="67"/>
  </si>
  <si>
    <t>【第14号様式】工事遅延等報告書</t>
    <rPh sb="5" eb="7">
      <t>ヨウシキ</t>
    </rPh>
    <phoneticPr fontId="67"/>
  </si>
  <si>
    <t>【第15号様式】助成事業中止（廃止）申請書</t>
    <rPh sb="5" eb="7">
      <t>ヨウシキ</t>
    </rPh>
    <phoneticPr fontId="67"/>
  </si>
  <si>
    <t>【第17号様式】実績報告書兼助成金交付請求書</t>
    <rPh sb="5" eb="7">
      <t>ヨウシキ</t>
    </rPh>
    <phoneticPr fontId="67"/>
  </si>
  <si>
    <t>【第21号様式】助成金返還報告書</t>
    <rPh sb="5" eb="7">
      <t>ヨウシキ</t>
    </rPh>
    <phoneticPr fontId="67"/>
  </si>
  <si>
    <t>【第22号様式】所有者変更承認申請書</t>
    <rPh sb="5" eb="7">
      <t>ヨウシキ</t>
    </rPh>
    <phoneticPr fontId="67"/>
  </si>
  <si>
    <t>【第24号様式】取得財産等処分承認申請書</t>
    <rPh sb="5" eb="7">
      <t>ヨウシキ</t>
    </rPh>
    <phoneticPr fontId="67"/>
  </si>
  <si>
    <t>【第２号様式】誓約書（助成対象事業者用）</t>
    <rPh sb="4" eb="6">
      <t>ヨウシキ</t>
    </rPh>
    <rPh sb="11" eb="19">
      <t>ジョセイタイショウジギョウシャヨウ</t>
    </rPh>
    <phoneticPr fontId="67"/>
  </si>
  <si>
    <t>【第２号様式】誓約書（共同申請者用）</t>
    <rPh sb="4" eb="6">
      <t>ヨウシキ</t>
    </rPh>
    <rPh sb="11" eb="17">
      <t>キョウドウシンセイシャヨウ</t>
    </rPh>
    <phoneticPr fontId="67"/>
  </si>
  <si>
    <t>【第２号様式】誓約書（手続き代行者用）</t>
    <rPh sb="4" eb="6">
      <t>ヨウシキ</t>
    </rPh>
    <rPh sb="11" eb="13">
      <t>テツヅ</t>
    </rPh>
    <rPh sb="14" eb="18">
      <t>ダイコウシャヨウ</t>
    </rPh>
    <phoneticPr fontId="67"/>
  </si>
  <si>
    <t>地産地消型再エネ増強プロジェクト助成金（蓄電池単独設置）交付要綱（令和４年６月20日付４都環公地温第665号 ） 第8条第1項の規定に基づき、下記のとおり助成金の交付を申請します。</t>
    <rPh sb="16" eb="18">
      <t>ジョセイ</t>
    </rPh>
    <rPh sb="18" eb="19">
      <t>キン</t>
    </rPh>
    <rPh sb="71" eb="73">
      <t>カキ</t>
    </rPh>
    <rPh sb="77" eb="80">
      <t>ジョセイキン</t>
    </rPh>
    <rPh sb="81" eb="83">
      <t>コウフ</t>
    </rPh>
    <phoneticPr fontId="7"/>
  </si>
  <si>
    <t>１　地産地消型再エネ増強プロジェクト助成金（蓄電池単独設置）交付要綱（令和４年６月20日付４都環公地温第665号  。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４条に規定する助成対象事業者に該当し、将来にわたっても該当するよう法令等を遵守することをここに誓約いたします。</t>
    <phoneticPr fontId="8"/>
  </si>
  <si>
    <t>１　地産地消型再エネ増強プロジェクト助成金(蓄電池単独設置）交付要綱（令和４年６月20日付４都環公地温第665号 ） 。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４条に規定する助成対象事業者に該当し、将来にわたっても該当するよう法令等を遵守することをここに誓約いたします。</t>
    <phoneticPr fontId="7"/>
  </si>
  <si>
    <t>地産地消型再エネ増強プロジェクト助成金(蓄電池単独設置）交付要綱（令和４年６月20日付４都環公地温第665号 ） 。以下「交付要綱」という。）第９条の規定に基づき、助成対象事業者から依頼を受け、当該申請に係る手続きの代行を行うもの（以下、「手続き代行者」という。）が、以下の項目について理解し、遵守することをここに誓約いたします。</t>
    <rPh sb="82" eb="84">
      <t>ジョセイ</t>
    </rPh>
    <rPh sb="84" eb="86">
      <t>タイショウ</t>
    </rPh>
    <rPh sb="86" eb="88">
      <t>ジギョウ</t>
    </rPh>
    <rPh sb="88" eb="89">
      <t>シャ</t>
    </rPh>
    <rPh sb="91" eb="93">
      <t>イライ</t>
    </rPh>
    <rPh sb="94" eb="95">
      <t>ウ</t>
    </rPh>
    <rPh sb="97" eb="99">
      <t>トウガイ</t>
    </rPh>
    <rPh sb="99" eb="101">
      <t>シンセイ</t>
    </rPh>
    <rPh sb="102" eb="103">
      <t>カカ</t>
    </rPh>
    <rPh sb="104" eb="106">
      <t>テツヅ</t>
    </rPh>
    <rPh sb="108" eb="110">
      <t>ダイコウ</t>
    </rPh>
    <rPh sb="111" eb="112">
      <t>オコナ</t>
    </rPh>
    <rPh sb="116" eb="118">
      <t>イカ</t>
    </rPh>
    <rPh sb="120" eb="122">
      <t>テツヅ</t>
    </rPh>
    <rPh sb="123" eb="126">
      <t>ダイコウシャ</t>
    </rPh>
    <rPh sb="134" eb="136">
      <t>イカ</t>
    </rPh>
    <rPh sb="137" eb="139">
      <t>コウモク</t>
    </rPh>
    <rPh sb="143" eb="145">
      <t>リカイ</t>
    </rPh>
    <phoneticPr fontId="7"/>
  </si>
  <si>
    <t>地産地消型再エネ増強プロジェクト助成金（蓄電池単独設置）交付要綱（令和４年６月20日付４都環公地温第665号 ） 第３条、第５条、第12条、第29条、第31条、第32条及び第33条の規定を確認の上、上記の事業者の助成金交付申請に同意します。</t>
    <rPh sb="28" eb="30">
      <t>コウフ</t>
    </rPh>
    <rPh sb="30" eb="32">
      <t>ヨウコウ</t>
    </rPh>
    <rPh sb="70" eb="71">
      <t>ダイ</t>
    </rPh>
    <rPh sb="73" eb="74">
      <t>ジョウ</t>
    </rPh>
    <rPh sb="75" eb="76">
      <t>ダイ</t>
    </rPh>
    <rPh sb="78" eb="79">
      <t>ジョウ</t>
    </rPh>
    <phoneticPr fontId="8"/>
  </si>
  <si>
    <t xml:space="preserve">事業について、事業を開始したので、地産地消型再エネ増強プロジェクト助成金（蓄電池単独設置）交付要綱（令和４年６月20日付４都環公地温第665号 ） 第13条第2項の規定に基づき、下記のとおり届け出ます。
</t>
    <rPh sb="7" eb="9">
      <t>ジギョウ</t>
    </rPh>
    <rPh sb="10" eb="12">
      <t>カイシ</t>
    </rPh>
    <rPh sb="89" eb="91">
      <t>カキ</t>
    </rPh>
    <phoneticPr fontId="7"/>
  </si>
  <si>
    <t>事業について、助成金の交付申請を下記のとおり撤回したいので、地産地消型再エネ増強プロジェクト助成金（蓄電池単独設置）交付要綱（令和４年６月20日付４都環公地温第665号 ） 第14条の規定に基づき、届け出ます。</t>
    <rPh sb="0" eb="2">
      <t>ジギョウ</t>
    </rPh>
    <rPh sb="11" eb="13">
      <t>コウフ</t>
    </rPh>
    <rPh sb="13" eb="15">
      <t>シンセイ</t>
    </rPh>
    <rPh sb="16" eb="18">
      <t>カキ</t>
    </rPh>
    <rPh sb="22" eb="24">
      <t>テッカイ</t>
    </rPh>
    <rPh sb="99" eb="100">
      <t>トド</t>
    </rPh>
    <rPh sb="101" eb="102">
      <t>デ</t>
    </rPh>
    <phoneticPr fontId="7"/>
  </si>
  <si>
    <t>事業について、助成事業者の地位を承継し、当該助成事業を継続して実施したいので、地産地消型再エネ増強プロジェクト助成金（蓄電池単独設置）交付要綱（令和４年６月20日付４都環公地温第665号  ）第15条第１項の規定に基づき、下記のとおり申請します。</t>
    <rPh sb="0" eb="2">
      <t>ジギョウ</t>
    </rPh>
    <rPh sb="9" eb="11">
      <t>ジギョウ</t>
    </rPh>
    <rPh sb="11" eb="12">
      <t>シャ</t>
    </rPh>
    <rPh sb="13" eb="15">
      <t>チイ</t>
    </rPh>
    <rPh sb="20" eb="22">
      <t>トウガイ</t>
    </rPh>
    <rPh sb="24" eb="26">
      <t>ジギョウ</t>
    </rPh>
    <rPh sb="27" eb="29">
      <t>ケイゾク</t>
    </rPh>
    <rPh sb="31" eb="33">
      <t>ジッシ</t>
    </rPh>
    <rPh sb="99" eb="100">
      <t>ジョウ</t>
    </rPh>
    <rPh sb="100" eb="101">
      <t>ダイ</t>
    </rPh>
    <rPh sb="102" eb="103">
      <t>コウ</t>
    </rPh>
    <rPh sb="111" eb="113">
      <t>カキ</t>
    </rPh>
    <rPh sb="117" eb="119">
      <t>シンセイ</t>
    </rPh>
    <phoneticPr fontId="7"/>
  </si>
  <si>
    <t>事業について、事業計画を変更したいので、地産地消型再エネ増強プロジェクト助成金（蓄電池単独設置）交付要綱（令和４年６月20日付４都環公地温第665号 ） 第16条第１項の規定に基づき、下記のとおり申請します。</t>
    <rPh sb="0" eb="2">
      <t>ジギョウ</t>
    </rPh>
    <rPh sb="7" eb="9">
      <t>ジギョウ</t>
    </rPh>
    <rPh sb="9" eb="11">
      <t>ケイカク</t>
    </rPh>
    <rPh sb="12" eb="14">
      <t>ヘンコウ</t>
    </rPh>
    <rPh sb="80" eb="81">
      <t>ジョウ</t>
    </rPh>
    <rPh sb="81" eb="82">
      <t>ダイ</t>
    </rPh>
    <rPh sb="83" eb="84">
      <t>コウ</t>
    </rPh>
    <rPh sb="92" eb="94">
      <t>カキ</t>
    </rPh>
    <rPh sb="98" eb="100">
      <t>シンセイ</t>
    </rPh>
    <phoneticPr fontId="7"/>
  </si>
  <si>
    <t>事業について、事業者情報等に変更が生じたため、地産地消型再エネ増強プロジェクト助成金（蓄電池単独設置）交付要綱（令和４年６月20日付４都環公地温第665号 ） 第18条の規定に基づき、下記のとおり届け出ます。</t>
    <rPh sb="0" eb="2">
      <t>ジギョウ</t>
    </rPh>
    <rPh sb="7" eb="9">
      <t>ジギョウ</t>
    </rPh>
    <rPh sb="9" eb="10">
      <t>シャ</t>
    </rPh>
    <rPh sb="10" eb="12">
      <t>ジョウホウ</t>
    </rPh>
    <rPh sb="12" eb="13">
      <t>トウ</t>
    </rPh>
    <rPh sb="14" eb="16">
      <t>ヘンコウ</t>
    </rPh>
    <rPh sb="17" eb="18">
      <t>ショウ</t>
    </rPh>
    <rPh sb="83" eb="84">
      <t>ジョウ</t>
    </rPh>
    <rPh sb="92" eb="94">
      <t>カキ</t>
    </rPh>
    <rPh sb="98" eb="99">
      <t>トドケ</t>
    </rPh>
    <rPh sb="100" eb="101">
      <t>デ</t>
    </rPh>
    <phoneticPr fontId="7"/>
  </si>
  <si>
    <t>事業について、地産地消型再エネ増強プロジェクト助成金（蓄電池単独設置）交付要綱（令和４年６月20日付４都環公地温第665号 ） 第20条第２項の規定に基づき、下記のとおり工事の遅延等を報告します。</t>
    <rPh sb="0" eb="2">
      <t>ジギョウ</t>
    </rPh>
    <rPh sb="67" eb="68">
      <t>ジョウ</t>
    </rPh>
    <rPh sb="68" eb="69">
      <t>ダイ</t>
    </rPh>
    <rPh sb="70" eb="71">
      <t>コウ</t>
    </rPh>
    <rPh sb="79" eb="81">
      <t>カキ</t>
    </rPh>
    <rPh sb="85" eb="87">
      <t>コウジ</t>
    </rPh>
    <rPh sb="88" eb="90">
      <t>チエン</t>
    </rPh>
    <rPh sb="90" eb="91">
      <t>トウ</t>
    </rPh>
    <rPh sb="92" eb="94">
      <t>ホウコク</t>
    </rPh>
    <phoneticPr fontId="7"/>
  </si>
  <si>
    <t>ついて、下記のとおり事業を中止（廃止）したいので、地産地消型再エネ増強プロジェクト助成金（蓄電池単独設置）交付要綱（令和４年６月20日付４都環公地温第665号 ） 第21条第１項の規定に基づき、申請します。</t>
    <rPh sb="4" eb="6">
      <t>カキ</t>
    </rPh>
    <rPh sb="10" eb="12">
      <t>ジギョウ</t>
    </rPh>
    <rPh sb="13" eb="15">
      <t>チュウシ</t>
    </rPh>
    <rPh sb="16" eb="18">
      <t>ハイシ</t>
    </rPh>
    <rPh sb="85" eb="86">
      <t>ジョウ</t>
    </rPh>
    <rPh sb="86" eb="87">
      <t>ダイ</t>
    </rPh>
    <rPh sb="88" eb="89">
      <t>コウ</t>
    </rPh>
    <rPh sb="97" eb="99">
      <t>シンセイ</t>
    </rPh>
    <phoneticPr fontId="7"/>
  </si>
  <si>
    <t xml:space="preserve">た事業について、事業が完了したので、地産地消型再エネ増強プロジェクト助成金（蓄電池単独設置）交付要綱（令和４年６月20日付４都環公地温第665号 ） 第22条第１項の規定に基づき、下記のとおり届け出ます。
</t>
    <rPh sb="8" eb="10">
      <t>ジギョウ</t>
    </rPh>
    <rPh sb="11" eb="13">
      <t>カンリョウ</t>
    </rPh>
    <rPh sb="90" eb="92">
      <t>カキ</t>
    </rPh>
    <phoneticPr fontId="7"/>
  </si>
  <si>
    <t>■記載方法に関する注意事項
・口座名義人は、申請者と同一名義であること
・口座名義は、カタカナで記入
・濁点、半濁点は一文字分とする
・口座名義は、前株の場合は「カ)20」、後株の場合は、「20(カ」と記入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</si>
  <si>
    <t>について、助成金を返還しましたので、地産地消型再エネ増強プロジェクト助成金（蓄電池単独設置）交付要綱（令和４年６月20日付４都環公地温第665号 ） 第25条第３項の規定に基づき、報告します。</t>
    <rPh sb="9" eb="11">
      <t>ヘンカン</t>
    </rPh>
    <rPh sb="78" eb="79">
      <t>ジョウ</t>
    </rPh>
    <rPh sb="79" eb="80">
      <t>ダイ</t>
    </rPh>
    <rPh sb="81" eb="82">
      <t>コウ</t>
    </rPh>
    <rPh sb="90" eb="92">
      <t>ホウコク</t>
    </rPh>
    <phoneticPr fontId="7"/>
  </si>
  <si>
    <t>について、下記のとおり取得財産を処分したいので、地産地消型再エネ増強プロジェクト助成金（蓄電池単独設置）交付要綱（令和４年６月20日付４都環公地温第665号 ） 第29条第１項第三号の規定に基づき、申請します。</t>
    <rPh sb="5" eb="7">
      <t>カキ</t>
    </rPh>
    <rPh sb="11" eb="13">
      <t>シュトク</t>
    </rPh>
    <rPh sb="13" eb="15">
      <t>ザイサン</t>
    </rPh>
    <rPh sb="16" eb="18">
      <t>ショブン</t>
    </rPh>
    <rPh sb="84" eb="85">
      <t>ジョウ</t>
    </rPh>
    <rPh sb="85" eb="86">
      <t>ダイ</t>
    </rPh>
    <rPh sb="87" eb="88">
      <t>コウ</t>
    </rPh>
    <rPh sb="88" eb="89">
      <t>ダイ</t>
    </rPh>
    <rPh sb="89" eb="90">
      <t>３</t>
    </rPh>
    <rPh sb="90" eb="91">
      <t>ゴウ</t>
    </rPh>
    <rPh sb="99" eb="101">
      <t>シンセイ</t>
    </rPh>
    <phoneticPr fontId="7"/>
  </si>
  <si>
    <t>けた事業について、下記のとおり取得財産を処分したいので、地産地消型再エネ増強プロジェクト助成金（蓄電池単独設置）交付要綱（令和４年６月20日付４都環公地温第665号 ） 第29条第1項第六号の規定に基づき、申請します。</t>
    <rPh sb="9" eb="11">
      <t>カキ</t>
    </rPh>
    <rPh sb="15" eb="17">
      <t>シュトク</t>
    </rPh>
    <rPh sb="17" eb="19">
      <t>ザイサン</t>
    </rPh>
    <rPh sb="20" eb="22">
      <t>ショブン</t>
    </rPh>
    <rPh sb="88" eb="89">
      <t>ジョウ</t>
    </rPh>
    <rPh sb="89" eb="90">
      <t>ダイ</t>
    </rPh>
    <rPh sb="91" eb="92">
      <t>コウ</t>
    </rPh>
    <rPh sb="92" eb="93">
      <t>ダイ</t>
    </rPh>
    <rPh sb="93" eb="94">
      <t>６</t>
    </rPh>
    <rPh sb="94" eb="95">
      <t>ゴウ</t>
    </rPh>
    <rPh sb="103" eb="105">
      <t>シンセイ</t>
    </rPh>
    <phoneticPr fontId="7"/>
  </si>
  <si>
    <t>地産地消型再エネ増強プロジェクト（蓄電池単独設置）</t>
    <rPh sb="0" eb="6">
      <t>チサンチショウガタサイ</t>
    </rPh>
    <rPh sb="8" eb="10">
      <t>ゾウキョウ</t>
    </rPh>
    <rPh sb="17" eb="24">
      <t>チクデンチタンドクセッチ</t>
    </rPh>
    <phoneticPr fontId="58"/>
  </si>
  <si>
    <t>蓄電池単体</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</si>
</sst>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yyyy&quot;年&quot;m&quot;月&quot;d&quot;日&quot;;@"/>
    <numFmt numFmtId="177" formatCode="#,##0;&quot;▲ &quot;#,##0"/>
    <numFmt numFmtId="178" formatCode="#,##0.00;&quot;▲ &quot;#,##0.00"/>
    <numFmt numFmtId="179" formatCode="#,##0.0;&quot;▲ &quot;#,##0.0"/>
    <numFmt numFmtId="180" formatCode="0.0_ "/>
    <numFmt numFmtId="181" formatCode="#,##0_);[Red]\(#,##0\)"/>
    <numFmt numFmtId="182" formatCode="0.00_ "/>
    <numFmt numFmtId="183" formatCode="yyyy&quot;年&quot;m&quot;月&quot;;@"/>
    <numFmt numFmtId="184" formatCode="#,##0_ ;[Red]\-#,##0\ "/>
    <numFmt numFmtId="185" formatCode="0.000"/>
    <numFmt numFmtId="186" formatCode="[&lt;=999]000;[&lt;=9999]000\-00;000\-0000"/>
    <numFmt numFmtId="187" formatCode="&quot;〒&quot;000\-0000"/>
    <numFmt numFmtId="188" formatCode="0;0;&quot;&quot;;@"/>
    <numFmt numFmtId="189" formatCode="0.000000000_);[Red]\(0.000000000\)"/>
    <numFmt numFmtId="190" formatCode="#,##0_ "/>
    <numFmt numFmtId="191" formatCode="0.0"/>
    <numFmt numFmtId="192" formatCode="#,##0&quot;kW&quot;"/>
    <numFmt numFmtId="193" formatCode="#,##0.00_ ;[Red]\-#,##0.00\ "/>
    <numFmt numFmtId="194" formatCode="#,##0.00_ "/>
    <numFmt numFmtId="195" formatCode="0.0%"/>
    <numFmt numFmtId="196" formatCode="0_);[Red]\(0\)"/>
    <numFmt numFmtId="197" formatCode="#,##0_);\(#,##0\)"/>
    <numFmt numFmtId="198" formatCode="&quot;機&quot;&quot;器&quot;&quot;番&quot;&quot;号&quot;\:@"/>
  </numFmts>
  <fonts count="12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明朝"/>
      <family val="1"/>
      <charset val="128"/>
    </font>
    <font>
      <sz val="6"/>
      <name val="ＭＳ Ｐゴシック"/>
      <family val="3"/>
      <charset val="128"/>
    </font>
    <font>
      <sz val="6"/>
      <name val="ＭＳ Ｐゴシック"/>
      <family val="3"/>
      <charset val="128"/>
    </font>
    <font>
      <sz val="10.5"/>
      <color indexed="8"/>
      <name val="ＭＳ Ｐ明朝"/>
      <family val="1"/>
      <charset val="128"/>
    </font>
    <font>
      <sz val="22"/>
      <color indexed="8"/>
      <name val="ＭＳ Ｐ明朝"/>
      <family val="1"/>
      <charset val="128"/>
    </font>
    <font>
      <sz val="8"/>
      <color indexed="8"/>
      <name val="ＭＳ Ｐ明朝"/>
      <family val="1"/>
      <charset val="128"/>
    </font>
    <font>
      <sz val="11"/>
      <name val="ＭＳ Ｐ明朝"/>
      <family val="1"/>
      <charset val="128"/>
    </font>
    <font>
      <sz val="9"/>
      <color indexed="8"/>
      <name val="ＭＳ Ｐ明朝"/>
      <family val="1"/>
      <charset val="128"/>
    </font>
    <font>
      <sz val="12"/>
      <color indexed="8"/>
      <name val="ＭＳ Ｐ明朝"/>
      <family val="1"/>
      <charset val="128"/>
    </font>
    <font>
      <u/>
      <sz val="12"/>
      <color indexed="10"/>
      <name val="ＭＳ Ｐ明朝"/>
      <family val="1"/>
      <charset val="128"/>
    </font>
    <font>
      <sz val="6"/>
      <name val="ＭＳ Ｐゴシック"/>
      <family val="3"/>
      <charset val="128"/>
    </font>
    <font>
      <sz val="11"/>
      <name val="ＭＳ Ｐゴシック"/>
      <family val="3"/>
      <charset val="128"/>
    </font>
    <font>
      <sz val="10.5"/>
      <name val="ＭＳ Ｐ明朝"/>
      <family val="1"/>
      <charset val="128"/>
    </font>
    <font>
      <b/>
      <sz val="11"/>
      <color indexed="8"/>
      <name val="ＭＳ Ｐ明朝"/>
      <family val="1"/>
      <charset val="128"/>
    </font>
    <font>
      <sz val="14"/>
      <color indexed="8"/>
      <name val="ＭＳ Ｐ明朝"/>
      <family val="1"/>
      <charset val="128"/>
    </font>
    <font>
      <b/>
      <sz val="12"/>
      <color indexed="8"/>
      <name val="ＭＳ Ｐ明朝"/>
      <family val="1"/>
      <charset val="128"/>
    </font>
    <font>
      <sz val="12"/>
      <name val="Arial Unicode MS"/>
      <family val="3"/>
      <charset val="128"/>
    </font>
    <font>
      <sz val="6"/>
      <name val="ＭＳ Ｐゴシック"/>
      <family val="3"/>
      <charset val="128"/>
    </font>
    <font>
      <sz val="11"/>
      <color indexed="0"/>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1"/>
      <color theme="1"/>
      <name val="ＭＳ Ｐゴシック"/>
      <family val="3"/>
      <charset val="128"/>
      <scheme val="minor"/>
    </font>
    <font>
      <u/>
      <sz val="12.65"/>
      <color theme="10"/>
      <name val="ＭＳ Ｐゴシック"/>
      <family val="3"/>
      <charset val="128"/>
    </font>
    <font>
      <sz val="16"/>
      <color theme="1"/>
      <name val="ＭＳ ゴシック"/>
      <family val="3"/>
      <charset val="128"/>
    </font>
    <font>
      <sz val="11"/>
      <color theme="1"/>
      <name val="ＭＳ Ｐ明朝"/>
      <family val="1"/>
      <charset val="128"/>
    </font>
    <font>
      <b/>
      <u/>
      <sz val="11"/>
      <color theme="1"/>
      <name val="ＭＳ Ｐ明朝"/>
      <family val="1"/>
      <charset val="128"/>
    </font>
    <font>
      <sz val="12"/>
      <color theme="1"/>
      <name val="ＭＳ Ｐ明朝"/>
      <family val="1"/>
      <charset val="128"/>
    </font>
    <font>
      <sz val="8"/>
      <color theme="1"/>
      <name val="ＭＳ Ｐ明朝"/>
      <family val="1"/>
      <charset val="128"/>
    </font>
    <font>
      <sz val="13"/>
      <color theme="1"/>
      <name val="ＭＳ Ｐ明朝"/>
      <family val="1"/>
      <charset val="128"/>
    </font>
    <font>
      <b/>
      <sz val="11"/>
      <color theme="1"/>
      <name val="ＭＳ Ｐ明朝"/>
      <family val="1"/>
      <charset val="128"/>
    </font>
    <font>
      <sz val="10.5"/>
      <color theme="1"/>
      <name val="ＭＳ Ｐ明朝"/>
      <family val="1"/>
      <charset val="128"/>
    </font>
    <font>
      <sz val="9"/>
      <color theme="1"/>
      <name val="ＭＳ Ｐ明朝"/>
      <family val="1"/>
      <charset val="128"/>
    </font>
    <font>
      <sz val="10"/>
      <color theme="1"/>
      <name val="ＭＳ Ｐ明朝"/>
      <family val="1"/>
      <charset val="128"/>
    </font>
    <font>
      <b/>
      <u/>
      <sz val="11"/>
      <color rgb="FFC00000"/>
      <name val="ＭＳ Ｐ明朝"/>
      <family val="1"/>
      <charset val="128"/>
    </font>
    <font>
      <b/>
      <sz val="11"/>
      <color rgb="FFC00000"/>
      <name val="ＭＳ Ｐ明朝"/>
      <family val="1"/>
      <charset val="128"/>
    </font>
    <font>
      <sz val="12"/>
      <color theme="1"/>
      <name val="ＭＳ Ｐゴシック"/>
      <family val="3"/>
      <charset val="128"/>
    </font>
    <font>
      <sz val="14"/>
      <color theme="1"/>
      <name val="ＭＳ Ｐ明朝"/>
      <family val="1"/>
      <charset val="128"/>
    </font>
    <font>
      <b/>
      <sz val="12"/>
      <color theme="1"/>
      <name val="ＭＳ Ｐ明朝"/>
      <family val="1"/>
      <charset val="128"/>
    </font>
    <font>
      <sz val="11"/>
      <color rgb="FF0070C0"/>
      <name val="ＭＳ Ｐ明朝"/>
      <family val="1"/>
      <charset val="128"/>
    </font>
    <font>
      <u/>
      <sz val="12"/>
      <color theme="10"/>
      <name val="ＭＳ Ｐ明朝"/>
      <family val="1"/>
      <charset val="128"/>
    </font>
    <font>
      <sz val="12"/>
      <color rgb="FF0070C0"/>
      <name val="ＭＳ Ｐ明朝"/>
      <family val="1"/>
      <charset val="128"/>
    </font>
    <font>
      <sz val="11"/>
      <color rgb="FFC00000"/>
      <name val="ＭＳ Ｐ明朝"/>
      <family val="1"/>
      <charset val="128"/>
    </font>
    <font>
      <sz val="11"/>
      <color theme="1"/>
      <name val="ＭＳ Ｐゴシック"/>
      <family val="3"/>
      <charset val="128"/>
    </font>
    <font>
      <b/>
      <sz val="11"/>
      <color theme="1"/>
      <name val="ＭＳ Ｐゴシック"/>
      <family val="3"/>
      <charset val="128"/>
    </font>
    <font>
      <sz val="18"/>
      <color theme="1"/>
      <name val="ＭＳ Ｐ明朝"/>
      <family val="1"/>
      <charset val="128"/>
    </font>
    <font>
      <vertAlign val="superscript"/>
      <sz val="10.5"/>
      <name val="ＭＳ Ｐ明朝"/>
      <family val="1"/>
      <charset val="128"/>
    </font>
    <font>
      <sz val="11"/>
      <color rgb="FFFF0000"/>
      <name val="ＭＳ Ｐ明朝"/>
      <family val="1"/>
      <charset val="128"/>
    </font>
    <font>
      <sz val="10.5"/>
      <color rgb="FFFF0000"/>
      <name val="ＭＳ Ｐ明朝"/>
      <family val="1"/>
      <charset val="128"/>
    </font>
    <font>
      <b/>
      <sz val="11"/>
      <name val="ＭＳ Ｐ明朝"/>
      <family val="1"/>
      <charset val="128"/>
    </font>
    <font>
      <b/>
      <u/>
      <sz val="10.5"/>
      <color rgb="FFC00000"/>
      <name val="ＭＳ Ｐ明朝"/>
      <family val="1"/>
      <charset val="128"/>
    </font>
    <font>
      <sz val="10"/>
      <color indexed="8"/>
      <name val="ＭＳ Ｐ明朝"/>
      <family val="1"/>
      <charset val="128"/>
    </font>
    <font>
      <sz val="6"/>
      <name val="ＭＳ Ｐゴシック"/>
      <family val="3"/>
      <charset val="128"/>
      <scheme val="minor"/>
    </font>
    <font>
      <sz val="9"/>
      <color rgb="FF000000"/>
      <name val="Meiryo UI"/>
      <family val="3"/>
      <charset val="128"/>
    </font>
    <font>
      <b/>
      <sz val="10.5"/>
      <color rgb="FFFF0000"/>
      <name val="ＭＳ Ｐ明朝"/>
      <family val="1"/>
      <charset val="128"/>
    </font>
    <font>
      <b/>
      <sz val="20"/>
      <color rgb="FFFF0000"/>
      <name val="ＭＳ Ｐ明朝"/>
      <family val="1"/>
      <charset val="128"/>
    </font>
    <font>
      <b/>
      <sz val="20"/>
      <color rgb="FFFF0000"/>
      <name val="ＭＳ Ｐゴシック"/>
      <family val="3"/>
      <charset val="128"/>
      <scheme val="minor"/>
    </font>
    <font>
      <b/>
      <sz val="11"/>
      <color rgb="FFFF0000"/>
      <name val="ＭＳ Ｐ明朝"/>
      <family val="1"/>
      <charset val="128"/>
    </font>
    <font>
      <b/>
      <sz val="11"/>
      <color theme="1"/>
      <name val="ＭＳ Ｐゴシック"/>
      <family val="3"/>
      <charset val="128"/>
      <scheme val="minor"/>
    </font>
    <font>
      <sz val="12"/>
      <color theme="1"/>
      <name val="ＭＳ Ｐゴシック"/>
      <family val="3"/>
      <charset val="128"/>
      <scheme val="minor"/>
    </font>
    <font>
      <b/>
      <sz val="11"/>
      <color rgb="FFFF0000"/>
      <name val="ＭＳ Ｐゴシック"/>
      <family val="3"/>
      <charset val="128"/>
      <scheme val="minor"/>
    </font>
    <font>
      <sz val="6"/>
      <name val="ＭＳ Ｐゴシック"/>
      <family val="2"/>
      <charset val="128"/>
      <scheme val="minor"/>
    </font>
    <font>
      <b/>
      <sz val="18"/>
      <color rgb="FFFF0000"/>
      <name val="ＭＳ Ｐ明朝"/>
      <family val="1"/>
      <charset val="128"/>
    </font>
    <font>
      <b/>
      <sz val="11"/>
      <color rgb="FFC00000"/>
      <name val="ＭＳ Ｐゴシック"/>
      <family val="3"/>
      <charset val="128"/>
      <scheme val="minor"/>
    </font>
    <font>
      <b/>
      <sz val="9"/>
      <color rgb="FFC00000"/>
      <name val="ＭＳ Ｐ明朝"/>
      <family val="1"/>
      <charset val="128"/>
    </font>
    <font>
      <b/>
      <sz val="14"/>
      <color rgb="FFC00000"/>
      <name val="ＭＳ Ｐ明朝"/>
      <family val="1"/>
      <charset val="128"/>
    </font>
    <font>
      <b/>
      <sz val="10.5"/>
      <color rgb="FFC00000"/>
      <name val="ＭＳ Ｐ明朝"/>
      <family val="1"/>
      <charset val="128"/>
    </font>
    <font>
      <b/>
      <sz val="10.5"/>
      <name val="ＭＳ Ｐ明朝"/>
      <family val="1"/>
      <charset val="128"/>
    </font>
    <font>
      <b/>
      <sz val="16"/>
      <color rgb="FFC00000"/>
      <name val="ＭＳ Ｐ明朝"/>
      <family val="1"/>
      <charset val="128"/>
    </font>
    <font>
      <b/>
      <sz val="10"/>
      <color rgb="FFC00000"/>
      <name val="ＭＳ Ｐ明朝"/>
      <family val="1"/>
      <charset val="128"/>
    </font>
    <font>
      <sz val="22"/>
      <color theme="1"/>
      <name val="ＭＳ Ｐ明朝"/>
      <family val="1"/>
      <charset val="128"/>
    </font>
    <font>
      <sz val="20"/>
      <color theme="1"/>
      <name val="ＭＳ Ｐ明朝"/>
      <family val="1"/>
      <charset val="128"/>
    </font>
    <font>
      <sz val="9"/>
      <color rgb="FFFF0000"/>
      <name val="ＭＳ Ｐ明朝"/>
      <family val="1"/>
      <charset val="128"/>
    </font>
    <font>
      <sz val="6"/>
      <color rgb="FFFF0000"/>
      <name val="ＭＳ Ｐ明朝"/>
      <family val="1"/>
      <charset val="128"/>
    </font>
    <font>
      <b/>
      <sz val="12"/>
      <color rgb="FFFF0000"/>
      <name val="ＭＳ Ｐ明朝"/>
      <family val="1"/>
      <charset val="128"/>
    </font>
    <font>
      <sz val="14"/>
      <name val="ＭＳ Ｐ明朝"/>
      <family val="1"/>
      <charset val="128"/>
    </font>
    <font>
      <sz val="11"/>
      <color rgb="FF002060"/>
      <name val="ＭＳ Ｐ明朝"/>
      <family val="1"/>
      <charset val="128"/>
    </font>
    <font>
      <sz val="12"/>
      <color rgb="FF002060"/>
      <name val="ＭＳ Ｐ明朝"/>
      <family val="1"/>
      <charset val="128"/>
    </font>
    <font>
      <b/>
      <sz val="12"/>
      <color rgb="FF0070C0"/>
      <name val="ＭＳ Ｐ明朝"/>
      <family val="1"/>
      <charset val="128"/>
    </font>
    <font>
      <sz val="11"/>
      <color rgb="FF0516BB"/>
      <name val="ＭＳ Ｐ明朝"/>
      <family val="1"/>
      <charset val="128"/>
    </font>
    <font>
      <sz val="9"/>
      <color rgb="FFC00000"/>
      <name val="ＭＳ Ｐ明朝"/>
      <family val="1"/>
      <charset val="128"/>
    </font>
    <font>
      <sz val="10"/>
      <color rgb="FF002060"/>
      <name val="ＭＳ Ｐ明朝"/>
      <family val="1"/>
      <charset val="128"/>
    </font>
    <font>
      <strike/>
      <sz val="10"/>
      <name val="ＭＳ Ｐ明朝"/>
      <family val="1"/>
      <charset val="128"/>
    </font>
    <font>
      <strike/>
      <sz val="11"/>
      <name val="ＭＳ Ｐ明朝"/>
      <family val="1"/>
      <charset val="128"/>
    </font>
    <font>
      <b/>
      <sz val="12"/>
      <color rgb="FFC00000"/>
      <name val="ＭＳ Ｐ明朝"/>
      <family val="1"/>
      <charset val="128"/>
    </font>
    <font>
      <b/>
      <sz val="14"/>
      <color rgb="FFFF0000"/>
      <name val="ＭＳ Ｐゴシック"/>
      <family val="3"/>
      <charset val="128"/>
      <scheme val="minor"/>
    </font>
    <font>
      <b/>
      <sz val="18"/>
      <color rgb="FFC00000"/>
      <name val="ＭＳ Ｐ明朝"/>
      <family val="1"/>
      <charset val="128"/>
    </font>
    <font>
      <b/>
      <sz val="18"/>
      <color rgb="FFC00000"/>
      <name val="ＭＳ Ｐゴシック"/>
      <family val="3"/>
      <charset val="128"/>
      <scheme val="minor"/>
    </font>
    <font>
      <b/>
      <sz val="20"/>
      <color theme="1"/>
      <name val="ＭＳ Ｐ明朝"/>
      <family val="1"/>
      <charset val="128"/>
    </font>
    <font>
      <sz val="10"/>
      <color theme="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font>
    <font>
      <sz val="10.5"/>
      <color theme="1"/>
      <name val="Century"/>
      <family val="1"/>
    </font>
    <font>
      <sz val="9"/>
      <color theme="1"/>
      <name val="ＭＳ Ｐゴシック"/>
      <family val="2"/>
      <charset val="128"/>
      <scheme val="minor"/>
    </font>
    <font>
      <sz val="9"/>
      <color rgb="FF000000"/>
      <name val="MS UI Gothic"/>
      <family val="3"/>
      <charset val="128"/>
    </font>
    <font>
      <b/>
      <sz val="18"/>
      <color theme="1"/>
      <name val="ＭＳ Ｐ明朝"/>
      <family val="1"/>
      <charset val="128"/>
    </font>
    <font>
      <b/>
      <sz val="24"/>
      <color theme="1"/>
      <name val="ＭＳ Ｐ明朝"/>
      <family val="1"/>
      <charset val="128"/>
    </font>
    <font>
      <b/>
      <sz val="20"/>
      <color theme="1"/>
      <name val="ＭＳ Ｐゴシック"/>
      <family val="2"/>
      <charset val="128"/>
      <scheme val="minor"/>
    </font>
    <font>
      <sz val="8"/>
      <name val="ＭＳ Ｐ明朝"/>
      <family val="1"/>
      <charset val="128"/>
    </font>
    <font>
      <b/>
      <sz val="8"/>
      <name val="ＭＳ Ｐ明朝"/>
      <family val="1"/>
      <charset val="128"/>
    </font>
    <font>
      <b/>
      <sz val="6"/>
      <name val="ＭＳ Ｐ明朝"/>
      <family val="1"/>
      <charset val="128"/>
    </font>
    <font>
      <sz val="6"/>
      <name val="ＭＳ Ｐ明朝"/>
      <family val="1"/>
      <charset val="128"/>
    </font>
    <font>
      <sz val="11"/>
      <name val="ＭＳ 明朝"/>
      <family val="1"/>
      <charset val="128"/>
    </font>
    <font>
      <sz val="10.5"/>
      <color rgb="FF000000"/>
      <name val="ＭＳ Ｐ明朝"/>
      <family val="1"/>
      <charset val="128"/>
    </font>
    <font>
      <sz val="6"/>
      <name val="ＭＳ Ｐゴシック"/>
      <family val="2"/>
      <charset val="128"/>
    </font>
    <font>
      <sz val="11"/>
      <color rgb="FF000000"/>
      <name val="ＭＳ Ｐ明朝"/>
      <family val="1"/>
      <charset val="128"/>
    </font>
    <font>
      <sz val="10"/>
      <color rgb="FF000000"/>
      <name val="ＭＳ Ｐ明朝"/>
      <family val="1"/>
      <charset val="128"/>
    </font>
    <font>
      <sz val="9"/>
      <name val="ＭＳ 明朝"/>
      <family val="1"/>
      <charset val="128"/>
    </font>
    <font>
      <sz val="14"/>
      <name val="ＭＳ 明朝"/>
      <family val="1"/>
      <charset val="128"/>
    </font>
    <font>
      <u/>
      <sz val="9"/>
      <name val="ＭＳ 明朝"/>
      <family val="1"/>
      <charset val="128"/>
    </font>
    <font>
      <u/>
      <sz val="9"/>
      <color theme="1"/>
      <name val="ＭＳ Ｐ明朝"/>
      <family val="1"/>
      <charset val="128"/>
    </font>
    <font>
      <sz val="9"/>
      <color theme="1"/>
      <name val="ＭＳ 明朝"/>
      <family val="1"/>
      <charset val="128"/>
    </font>
    <font>
      <u/>
      <sz val="9"/>
      <color theme="1"/>
      <name val="ＭＳ 明朝"/>
      <family val="1"/>
      <charset val="128"/>
    </font>
    <font>
      <sz val="10.5"/>
      <color theme="8" tint="0.79998168889431442"/>
      <name val="ＭＳ Ｐ明朝"/>
      <family val="1"/>
      <charset val="128"/>
    </font>
    <font>
      <sz val="1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s>
  <fills count="11">
    <fill>
      <patternFill patternType="none"/>
    </fill>
    <fill>
      <patternFill patternType="gray125"/>
    </fill>
    <fill>
      <patternFill patternType="solid">
        <fgColor indexed="1"/>
        <bgColor indexed="64"/>
      </patternFill>
    </fill>
    <fill>
      <patternFill patternType="solid">
        <fgColor rgb="FFFFFF6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59999389629810485"/>
        <bgColor indexed="64"/>
      </patternFill>
    </fill>
  </fills>
  <borders count="148">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rgb="FF002060"/>
      </left>
      <right style="double">
        <color rgb="FF002060"/>
      </right>
      <top style="double">
        <color rgb="FF002060"/>
      </top>
      <bottom style="double">
        <color rgb="FF00206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style="thin">
        <color rgb="FFC00000"/>
      </right>
      <top style="thin">
        <color rgb="FFC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rgb="FFC00000"/>
      </left>
      <right style="thin">
        <color rgb="FFC00000"/>
      </right>
      <top style="thin">
        <color rgb="FFC00000"/>
      </top>
      <bottom style="thin">
        <color rgb="FFC00000"/>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C00000"/>
      </left>
      <right style="thin">
        <color rgb="FFC00000"/>
      </right>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diagonalUp="1">
      <left style="medium">
        <color indexed="64"/>
      </left>
      <right style="medium">
        <color indexed="64"/>
      </right>
      <top style="medium">
        <color indexed="64"/>
      </top>
      <bottom/>
      <diagonal style="thin">
        <color indexed="64"/>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diagonalUp="1">
      <left style="medium">
        <color indexed="64"/>
      </left>
      <right style="medium">
        <color indexed="64"/>
      </right>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top style="thin">
        <color indexed="64"/>
      </top>
      <bottom style="thin">
        <color indexed="64"/>
      </bottom>
      <diagonal style="hair">
        <color indexed="64"/>
      </diagonal>
    </border>
    <border diagonalUp="1">
      <left style="medium">
        <color indexed="64"/>
      </left>
      <right style="medium">
        <color indexed="64"/>
      </right>
      <top style="thin">
        <color indexed="64"/>
      </top>
      <bottom style="thin">
        <color indexed="64"/>
      </bottom>
      <diagonal style="hair">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rgb="FFC00000"/>
      </left>
      <right style="thin">
        <color rgb="FFC00000"/>
      </right>
      <top/>
      <bottom style="double">
        <color rgb="FFC00000"/>
      </bottom>
      <diagonal/>
    </border>
    <border>
      <left style="thin">
        <color rgb="FFC00000"/>
      </left>
      <right style="thin">
        <color rgb="FFC00000"/>
      </right>
      <top style="double">
        <color rgb="FFC00000"/>
      </top>
      <bottom style="thin">
        <color rgb="FFC00000"/>
      </bottom>
      <diagonal/>
    </border>
    <border diagonalUp="1">
      <left style="medium">
        <color indexed="64"/>
      </left>
      <right style="medium">
        <color indexed="64"/>
      </right>
      <top/>
      <bottom style="medium">
        <color indexed="64"/>
      </bottom>
      <diagonal style="thin">
        <color indexed="64"/>
      </diagonal>
    </border>
    <border diagonalUp="1">
      <left/>
      <right style="medium">
        <color indexed="64"/>
      </right>
      <top style="thin">
        <color indexed="64"/>
      </top>
      <bottom style="thin">
        <color indexed="64"/>
      </bottom>
      <diagonal style="hair">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style="hair">
        <color auto="1"/>
      </left>
      <right style="hair">
        <color auto="1"/>
      </right>
      <top style="hair">
        <color auto="1"/>
      </top>
      <bottom style="hair">
        <color auto="1"/>
      </bottom>
      <diagonal/>
    </border>
    <border>
      <left style="hair">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auto="1"/>
      </right>
      <top style="thin">
        <color indexed="64"/>
      </top>
      <bottom style="double">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0">
    <xf numFmtId="0" fontId="0" fillId="0" borderId="0">
      <alignment vertical="center"/>
    </xf>
    <xf numFmtId="0" fontId="29" fillId="0" borderId="0" applyNumberFormat="0" applyFill="0" applyBorder="0" applyAlignment="0" applyProtection="0">
      <alignment vertical="top"/>
      <protection locked="0"/>
    </xf>
    <xf numFmtId="38" fontId="28"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22" fillId="0" borderId="0"/>
    <xf numFmtId="0" fontId="30" fillId="0" borderId="0">
      <alignment vertical="center"/>
    </xf>
    <xf numFmtId="0" fontId="28" fillId="0" borderId="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7" fillId="0" borderId="0">
      <alignment vertical="center"/>
    </xf>
    <xf numFmtId="0" fontId="1" fillId="0" borderId="0">
      <alignment vertical="center"/>
    </xf>
  </cellStyleXfs>
  <cellXfs count="1813">
    <xf numFmtId="0" fontId="0" fillId="0" borderId="0" xfId="0">
      <alignment vertical="center"/>
    </xf>
    <xf numFmtId="0" fontId="31" fillId="0" borderId="0" xfId="0" applyFont="1">
      <alignment vertical="center"/>
    </xf>
    <xf numFmtId="0" fontId="31" fillId="0" borderId="0" xfId="0" applyFont="1" applyAlignment="1">
      <alignment horizontal="center" vertical="center"/>
    </xf>
    <xf numFmtId="0" fontId="31" fillId="0" borderId="0" xfId="0" applyFont="1" applyBorder="1">
      <alignment vertical="center"/>
    </xf>
    <xf numFmtId="0" fontId="31" fillId="0" borderId="0" xfId="0" applyFont="1" applyBorder="1" applyProtection="1">
      <alignment vertical="center"/>
    </xf>
    <xf numFmtId="0" fontId="31" fillId="0" borderId="0" xfId="0" applyFont="1" applyFill="1" applyBorder="1" applyAlignment="1" applyProtection="1">
      <alignment horizontal="right" vertical="center"/>
    </xf>
    <xf numFmtId="0" fontId="31" fillId="0" borderId="6" xfId="0" applyFont="1" applyFill="1" applyBorder="1" applyAlignment="1" applyProtection="1">
      <alignment vertical="center"/>
    </xf>
    <xf numFmtId="0" fontId="31" fillId="0" borderId="0" xfId="0" applyFont="1" applyFill="1" applyBorder="1" applyProtection="1">
      <alignment vertical="center"/>
    </xf>
    <xf numFmtId="0" fontId="31" fillId="0" borderId="0" xfId="0" applyFont="1" applyFill="1" applyBorder="1" applyAlignment="1" applyProtection="1">
      <alignment vertical="center" shrinkToFit="1"/>
    </xf>
    <xf numFmtId="0" fontId="6" fillId="0" borderId="0" xfId="0" applyFont="1" applyBorder="1" applyProtection="1">
      <alignment vertical="center"/>
    </xf>
    <xf numFmtId="0" fontId="33" fillId="0" borderId="0" xfId="0" applyFont="1">
      <alignment vertical="center"/>
    </xf>
    <xf numFmtId="0" fontId="36" fillId="0" borderId="0" xfId="0" applyFont="1">
      <alignment vertical="center"/>
    </xf>
    <xf numFmtId="0" fontId="31" fillId="0" borderId="0" xfId="0" quotePrefix="1" applyFont="1">
      <alignment vertical="center"/>
    </xf>
    <xf numFmtId="0" fontId="0" fillId="0" borderId="0" xfId="0" applyFont="1">
      <alignment vertical="center"/>
    </xf>
    <xf numFmtId="0" fontId="18" fillId="0" borderId="0" xfId="0" applyFont="1" applyFill="1" applyBorder="1" applyAlignment="1" applyProtection="1">
      <alignment horizontal="left" vertical="center"/>
    </xf>
    <xf numFmtId="0" fontId="18" fillId="0" borderId="0" xfId="0" applyFont="1" applyFill="1" applyAlignment="1" applyProtection="1">
      <alignment horizontal="left" vertical="center"/>
    </xf>
    <xf numFmtId="182" fontId="18" fillId="0" borderId="0" xfId="0" applyNumberFormat="1" applyFont="1" applyFill="1" applyBorder="1" applyAlignment="1" applyProtection="1">
      <alignment vertical="center"/>
    </xf>
    <xf numFmtId="0" fontId="12" fillId="0" borderId="10" xfId="0" applyFont="1" applyFill="1" applyBorder="1" applyAlignment="1" applyProtection="1">
      <alignment horizontal="left" vertical="center"/>
    </xf>
    <xf numFmtId="0" fontId="43" fillId="0" borderId="0" xfId="0" applyFont="1" applyAlignment="1">
      <alignment horizontal="center" vertical="center"/>
    </xf>
    <xf numFmtId="0" fontId="45" fillId="0" borderId="0" xfId="0" applyFont="1">
      <alignment vertical="center"/>
    </xf>
    <xf numFmtId="0" fontId="14" fillId="0" borderId="0" xfId="0" applyFont="1" applyAlignment="1">
      <alignment vertical="center"/>
    </xf>
    <xf numFmtId="0" fontId="6" fillId="0" borderId="0" xfId="0" applyFont="1" applyAlignment="1">
      <alignment vertical="center"/>
    </xf>
    <xf numFmtId="0" fontId="19" fillId="0" borderId="0" xfId="0" applyFont="1">
      <alignment vertical="center"/>
    </xf>
    <xf numFmtId="0" fontId="46" fillId="0" borderId="0" xfId="1" applyFont="1" applyAlignment="1" applyProtection="1">
      <alignment vertical="center"/>
    </xf>
    <xf numFmtId="0" fontId="33" fillId="0" borderId="0" xfId="0" quotePrefix="1" applyFont="1">
      <alignment vertical="center"/>
    </xf>
    <xf numFmtId="0" fontId="44" fillId="0" borderId="0" xfId="0" applyFont="1" applyAlignment="1">
      <alignment horizontal="left" vertical="center"/>
    </xf>
    <xf numFmtId="0" fontId="33" fillId="0" borderId="0" xfId="0" applyFont="1" applyAlignment="1">
      <alignment horizontal="left" vertical="center"/>
    </xf>
    <xf numFmtId="0" fontId="44" fillId="0" borderId="0" xfId="0" applyFont="1">
      <alignment vertical="center"/>
    </xf>
    <xf numFmtId="0" fontId="33" fillId="0" borderId="0" xfId="0" quotePrefix="1" applyFont="1" applyAlignment="1">
      <alignment horizontal="center" vertical="center"/>
    </xf>
    <xf numFmtId="0" fontId="33" fillId="5" borderId="13" xfId="0" applyFont="1" applyFill="1" applyBorder="1">
      <alignment vertical="center"/>
    </xf>
    <xf numFmtId="0" fontId="14" fillId="0" borderId="0" xfId="0" applyFont="1">
      <alignment vertical="center"/>
    </xf>
    <xf numFmtId="0" fontId="33" fillId="4" borderId="13" xfId="0" applyFont="1" applyFill="1" applyBorder="1">
      <alignment vertical="center"/>
    </xf>
    <xf numFmtId="0" fontId="21" fillId="0" borderId="0" xfId="0" applyFont="1">
      <alignment vertical="center"/>
    </xf>
    <xf numFmtId="0" fontId="14" fillId="0" borderId="0" xfId="0" applyFont="1" applyAlignment="1">
      <alignment vertical="center" wrapText="1"/>
    </xf>
    <xf numFmtId="0" fontId="33" fillId="0" borderId="13" xfId="0" applyFont="1" applyFill="1" applyBorder="1">
      <alignment vertical="center"/>
    </xf>
    <xf numFmtId="0" fontId="33" fillId="3" borderId="13" xfId="0" applyFont="1" applyFill="1" applyBorder="1">
      <alignment vertical="center"/>
    </xf>
    <xf numFmtId="0" fontId="14" fillId="0" borderId="0" xfId="0" applyFont="1" applyBorder="1" applyAlignment="1">
      <alignment vertical="center"/>
    </xf>
    <xf numFmtId="0" fontId="33" fillId="0" borderId="2" xfId="0" applyFont="1" applyFill="1" applyBorder="1">
      <alignment vertical="center"/>
    </xf>
    <xf numFmtId="0" fontId="31" fillId="0" borderId="0" xfId="0" applyFont="1" applyAlignment="1">
      <alignment vertical="top" wrapText="1"/>
    </xf>
    <xf numFmtId="0" fontId="33" fillId="0" borderId="10" xfId="0" applyFont="1" applyFill="1" applyBorder="1">
      <alignment vertical="center"/>
    </xf>
    <xf numFmtId="0" fontId="14" fillId="0" borderId="8" xfId="0" applyFont="1" applyBorder="1" applyAlignment="1">
      <alignment vertical="center"/>
    </xf>
    <xf numFmtId="0" fontId="25" fillId="0" borderId="0" xfId="5" applyFont="1" applyAlignment="1">
      <alignment vertical="center"/>
    </xf>
    <xf numFmtId="0" fontId="24" fillId="6" borderId="13" xfId="5" applyNumberFormat="1" applyFont="1" applyFill="1" applyBorder="1" applyAlignment="1" applyProtection="1">
      <alignment horizontal="center" vertical="center" wrapText="1"/>
    </xf>
    <xf numFmtId="0" fontId="47" fillId="0" borderId="0" xfId="5" applyFont="1" applyAlignment="1">
      <alignment vertical="center"/>
    </xf>
    <xf numFmtId="0" fontId="33" fillId="0" borderId="0" xfId="0" applyFont="1" applyAlignment="1">
      <alignment horizontal="center" vertical="center"/>
    </xf>
    <xf numFmtId="0" fontId="24" fillId="6" borderId="3" xfId="5" applyNumberFormat="1" applyFont="1" applyFill="1" applyBorder="1" applyAlignment="1" applyProtection="1">
      <alignment horizontal="center" vertical="center" wrapText="1"/>
    </xf>
    <xf numFmtId="0" fontId="24" fillId="0" borderId="3" xfId="5" applyNumberFormat="1" applyFont="1" applyFill="1" applyBorder="1" applyAlignment="1" applyProtection="1">
      <alignment horizontal="left" vertical="top" wrapText="1"/>
    </xf>
    <xf numFmtId="0" fontId="24" fillId="0" borderId="13" xfId="5" applyNumberFormat="1" applyFont="1" applyFill="1" applyBorder="1" applyAlignment="1" applyProtection="1">
      <alignment horizontal="left" vertical="center" wrapText="1"/>
    </xf>
    <xf numFmtId="0" fontId="24" fillId="0" borderId="13" xfId="5" applyNumberFormat="1" applyFont="1" applyFill="1" applyBorder="1" applyAlignment="1" applyProtection="1">
      <alignment vertical="center" wrapText="1"/>
    </xf>
    <xf numFmtId="0" fontId="45" fillId="6" borderId="0" xfId="5" applyNumberFormat="1" applyFont="1" applyFill="1" applyBorder="1" applyAlignment="1" applyProtection="1">
      <alignment horizontal="center" vertical="center" wrapText="1"/>
    </xf>
    <xf numFmtId="0" fontId="45" fillId="2" borderId="0" xfId="5" applyNumberFormat="1" applyFont="1" applyFill="1" applyBorder="1" applyAlignment="1" applyProtection="1">
      <alignment vertical="center" wrapText="1"/>
    </xf>
    <xf numFmtId="0" fontId="45" fillId="2" borderId="0" xfId="5" applyNumberFormat="1" applyFont="1" applyFill="1" applyBorder="1" applyAlignment="1" applyProtection="1">
      <alignment horizontal="left" vertical="center" wrapText="1"/>
    </xf>
    <xf numFmtId="0" fontId="31" fillId="3" borderId="0" xfId="0" applyFont="1" applyFill="1" applyBorder="1" applyAlignment="1" applyProtection="1">
      <alignment horizontal="center" vertical="center" shrinkToFit="1"/>
      <protection locked="0"/>
    </xf>
    <xf numFmtId="180" fontId="18" fillId="4" borderId="10" xfId="0" applyNumberFormat="1" applyFont="1" applyFill="1" applyBorder="1" applyAlignment="1" applyProtection="1">
      <alignment horizontal="center" vertical="center" shrinkToFit="1"/>
    </xf>
    <xf numFmtId="0" fontId="54" fillId="0" borderId="0" xfId="0" applyFont="1" applyFill="1" applyBorder="1" applyAlignment="1" applyProtection="1">
      <alignment horizontal="left" vertical="center"/>
    </xf>
    <xf numFmtId="0" fontId="12" fillId="0" borderId="0" xfId="0" applyFont="1" applyBorder="1" applyAlignment="1" applyProtection="1">
      <alignment vertical="top"/>
    </xf>
    <xf numFmtId="0" fontId="31" fillId="0" borderId="0" xfId="0" applyFont="1" applyProtection="1">
      <alignment vertical="center"/>
    </xf>
    <xf numFmtId="0" fontId="31" fillId="0" borderId="0" xfId="0" applyFont="1" applyAlignment="1" applyProtection="1">
      <alignment horizontal="center" vertical="center"/>
    </xf>
    <xf numFmtId="0" fontId="31" fillId="0" borderId="0" xfId="0" applyFont="1" applyBorder="1" applyAlignment="1" applyProtection="1">
      <alignment horizontal="left" vertical="center"/>
    </xf>
    <xf numFmtId="176" fontId="31" fillId="0" borderId="0" xfId="0" applyNumberFormat="1" applyFont="1" applyBorder="1" applyAlignment="1" applyProtection="1">
      <alignment vertical="center"/>
    </xf>
    <xf numFmtId="176" fontId="31" fillId="0" borderId="0" xfId="0" applyNumberFormat="1" applyFont="1" applyBorder="1" applyAlignment="1" applyProtection="1">
      <alignment horizontal="center" vertical="center"/>
    </xf>
    <xf numFmtId="0" fontId="36" fillId="0" borderId="0" xfId="0" applyFont="1" applyProtection="1">
      <alignment vertical="center"/>
    </xf>
    <xf numFmtId="176" fontId="31" fillId="0" borderId="0" xfId="0" applyNumberFormat="1" applyFont="1" applyFill="1" applyBorder="1" applyAlignment="1" applyProtection="1">
      <alignment vertical="center"/>
    </xf>
    <xf numFmtId="0" fontId="32" fillId="0" borderId="0" xfId="0" applyFont="1" applyProtection="1">
      <alignment vertical="center"/>
    </xf>
    <xf numFmtId="0" fontId="6" fillId="0" borderId="0" xfId="0" applyFont="1" applyBorder="1" applyAlignment="1" applyProtection="1"/>
    <xf numFmtId="0" fontId="37" fillId="0" borderId="0" xfId="0" applyFont="1" applyFill="1" applyBorder="1" applyAlignment="1" applyProtection="1">
      <alignment horizontal="center" vertical="center"/>
    </xf>
    <xf numFmtId="0" fontId="33" fillId="0" borderId="0"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31" fillId="0" borderId="0" xfId="0" applyFont="1" applyBorder="1" applyAlignment="1" applyProtection="1">
      <alignment horizontal="right" vertical="center"/>
    </xf>
    <xf numFmtId="0" fontId="31" fillId="0" borderId="0" xfId="0" applyFont="1" applyBorder="1" applyAlignment="1" applyProtection="1">
      <alignment vertical="center"/>
    </xf>
    <xf numFmtId="0" fontId="31" fillId="0" borderId="0" xfId="0" applyFont="1" applyFill="1" applyAlignment="1" applyProtection="1">
      <alignment horizontal="center" vertical="center"/>
    </xf>
    <xf numFmtId="0" fontId="31" fillId="0" borderId="0" xfId="0" applyFont="1" applyFill="1" applyProtection="1">
      <alignment vertical="center"/>
    </xf>
    <xf numFmtId="0" fontId="40" fillId="0" borderId="0" xfId="0" applyFont="1" applyProtection="1">
      <alignment vertical="center"/>
    </xf>
    <xf numFmtId="0" fontId="13" fillId="0" borderId="0" xfId="0" applyFont="1" applyProtection="1">
      <alignment vertical="center"/>
    </xf>
    <xf numFmtId="0" fontId="38" fillId="0" borderId="0" xfId="0" applyFont="1" applyProtection="1">
      <alignment vertical="center"/>
    </xf>
    <xf numFmtId="0" fontId="31" fillId="0" borderId="0" xfId="0" applyFont="1" applyAlignment="1" applyProtection="1">
      <alignment horizontal="left" vertical="center"/>
    </xf>
    <xf numFmtId="0" fontId="31" fillId="5" borderId="13" xfId="0" applyFont="1" applyFill="1" applyBorder="1" applyAlignment="1" applyProtection="1">
      <alignment horizontal="center" vertical="center" shrinkToFit="1"/>
      <protection locked="0"/>
    </xf>
    <xf numFmtId="0" fontId="56" fillId="0" borderId="0" xfId="0" applyFont="1" applyFill="1" applyAlignment="1" applyProtection="1">
      <alignment horizontal="left" vertical="center"/>
    </xf>
    <xf numFmtId="0" fontId="33" fillId="0" borderId="0" xfId="0" applyFont="1" applyProtection="1">
      <alignment vertical="center"/>
    </xf>
    <xf numFmtId="0" fontId="18" fillId="0" borderId="0" xfId="0" applyFont="1" applyFill="1" applyBorder="1" applyAlignment="1" applyProtection="1">
      <alignment horizontal="right" vertical="center"/>
    </xf>
    <xf numFmtId="0" fontId="57" fillId="0" borderId="0" xfId="0" applyFont="1" applyAlignment="1">
      <alignment vertical="center"/>
    </xf>
    <xf numFmtId="0" fontId="31" fillId="7" borderId="0" xfId="0" applyFont="1" applyFill="1" applyBorder="1" applyAlignment="1" applyProtection="1">
      <alignment horizontal="right" vertical="center"/>
    </xf>
    <xf numFmtId="0" fontId="31" fillId="7" borderId="0" xfId="0" applyFont="1" applyFill="1" applyBorder="1" applyAlignment="1" applyProtection="1">
      <alignment vertical="center"/>
    </xf>
    <xf numFmtId="0" fontId="31" fillId="7" borderId="0" xfId="0" applyFont="1" applyFill="1" applyBorder="1" applyProtection="1">
      <alignment vertical="center"/>
    </xf>
    <xf numFmtId="0" fontId="6" fillId="7" borderId="0" xfId="0" applyFont="1" applyFill="1" applyBorder="1" applyProtection="1">
      <alignment vertical="center"/>
    </xf>
    <xf numFmtId="0" fontId="31" fillId="0" borderId="10" xfId="0" applyFont="1" applyFill="1" applyBorder="1" applyAlignment="1" applyProtection="1">
      <alignment vertical="center"/>
    </xf>
    <xf numFmtId="0" fontId="35" fillId="0" borderId="0" xfId="0" applyFont="1" applyAlignment="1" applyProtection="1">
      <alignment vertical="center" shrinkToFit="1"/>
    </xf>
    <xf numFmtId="0" fontId="0" fillId="0" borderId="0" xfId="0" applyFont="1">
      <alignment vertical="center"/>
    </xf>
    <xf numFmtId="0" fontId="0" fillId="0" borderId="0" xfId="0" applyFont="1">
      <alignment vertical="center"/>
    </xf>
    <xf numFmtId="0" fontId="31" fillId="0" borderId="0" xfId="0" applyFont="1" applyFill="1" applyBorder="1" applyAlignment="1" applyProtection="1">
      <alignment vertical="center"/>
    </xf>
    <xf numFmtId="0" fontId="31" fillId="0" borderId="0" xfId="0" applyFont="1" applyBorder="1" applyAlignment="1" applyProtection="1">
      <alignment horizontal="center" vertical="center"/>
    </xf>
    <xf numFmtId="0" fontId="9" fillId="0" borderId="0" xfId="0" applyFont="1" applyBorder="1" applyAlignment="1" applyProtection="1">
      <alignment vertical="center" wrapText="1"/>
    </xf>
    <xf numFmtId="181" fontId="54" fillId="0" borderId="0" xfId="0" applyNumberFormat="1" applyFont="1" applyFill="1" applyBorder="1" applyAlignment="1" applyProtection="1">
      <alignment horizontal="center" vertical="center" shrinkToFit="1"/>
    </xf>
    <xf numFmtId="182" fontId="54" fillId="0" borderId="0" xfId="0" applyNumberFormat="1" applyFont="1" applyFill="1" applyBorder="1" applyAlignment="1" applyProtection="1">
      <alignment horizontal="center" vertical="center" shrinkToFit="1"/>
    </xf>
    <xf numFmtId="0" fontId="31" fillId="0" borderId="1" xfId="0" applyFont="1" applyBorder="1" applyProtection="1">
      <alignment vertical="center"/>
    </xf>
    <xf numFmtId="0" fontId="31" fillId="0" borderId="6" xfId="0" applyFont="1" applyBorder="1" applyProtection="1">
      <alignment vertical="center"/>
    </xf>
    <xf numFmtId="0" fontId="31" fillId="0" borderId="8" xfId="0" applyFont="1" applyBorder="1" applyProtection="1">
      <alignment vertical="center"/>
    </xf>
    <xf numFmtId="0" fontId="48" fillId="0" borderId="0" xfId="0" applyFont="1" applyProtection="1">
      <alignment vertical="center"/>
    </xf>
    <xf numFmtId="0" fontId="40" fillId="0" borderId="0" xfId="0" applyFont="1" applyAlignment="1" applyProtection="1">
      <alignment vertical="center"/>
    </xf>
    <xf numFmtId="0" fontId="41" fillId="0" borderId="0" xfId="0" applyFont="1" applyAlignment="1" applyProtection="1">
      <alignment vertical="top"/>
    </xf>
    <xf numFmtId="0" fontId="39" fillId="0" borderId="0" xfId="0" applyFont="1" applyBorder="1" applyAlignment="1" applyProtection="1"/>
    <xf numFmtId="0" fontId="39" fillId="0" borderId="0" xfId="0" applyFont="1" applyBorder="1" applyProtection="1">
      <alignment vertical="center"/>
    </xf>
    <xf numFmtId="0" fontId="6" fillId="0" borderId="0" xfId="0" applyFont="1" applyAlignment="1" applyProtection="1">
      <alignment horizontal="right" vertical="center"/>
    </xf>
    <xf numFmtId="0" fontId="31" fillId="0" borderId="13" xfId="0" applyFont="1" applyFill="1" applyBorder="1" applyAlignment="1" applyProtection="1">
      <alignment horizontal="center" vertical="center"/>
    </xf>
    <xf numFmtId="0" fontId="0" fillId="0" borderId="0" xfId="0" applyProtection="1">
      <alignment vertical="center"/>
    </xf>
    <xf numFmtId="0" fontId="31" fillId="0" borderId="0" xfId="0" applyFont="1" applyAlignment="1" applyProtection="1">
      <alignment horizontal="right" vertical="center"/>
    </xf>
    <xf numFmtId="0" fontId="9" fillId="0" borderId="10" xfId="0" applyFont="1" applyBorder="1" applyAlignment="1" applyProtection="1">
      <alignment vertical="center"/>
    </xf>
    <xf numFmtId="38" fontId="31" fillId="0" borderId="2" xfId="2" applyFont="1" applyFill="1" applyBorder="1" applyAlignment="1" applyProtection="1">
      <alignment vertical="center" shrinkToFit="1"/>
    </xf>
    <xf numFmtId="0" fontId="9" fillId="0" borderId="11" xfId="0" applyFont="1" applyBorder="1" applyAlignment="1" applyProtection="1">
      <alignment vertical="center" shrinkToFit="1"/>
    </xf>
    <xf numFmtId="0" fontId="9" fillId="0" borderId="2" xfId="0" applyFont="1" applyBorder="1" applyAlignment="1" applyProtection="1">
      <alignment vertical="center" shrinkToFit="1"/>
    </xf>
    <xf numFmtId="0" fontId="9" fillId="0" borderId="5" xfId="0" applyFont="1" applyBorder="1" applyAlignment="1" applyProtection="1">
      <alignment vertical="center" shrinkToFit="1"/>
    </xf>
    <xf numFmtId="0" fontId="6" fillId="0" borderId="0" xfId="0" applyFont="1" applyBorder="1" applyAlignment="1" applyProtection="1">
      <alignment vertical="top"/>
    </xf>
    <xf numFmtId="0" fontId="31" fillId="0" borderId="3" xfId="0" applyFont="1" applyBorder="1" applyProtection="1">
      <alignment vertical="center"/>
    </xf>
    <xf numFmtId="0" fontId="31" fillId="0" borderId="4" xfId="0" applyFont="1" applyBorder="1" applyProtection="1">
      <alignment vertical="center"/>
    </xf>
    <xf numFmtId="58" fontId="31" fillId="0" borderId="2" xfId="0" applyNumberFormat="1" applyFont="1" applyFill="1" applyBorder="1" applyAlignment="1" applyProtection="1">
      <alignment horizontal="center" vertical="center" shrinkToFit="1"/>
    </xf>
    <xf numFmtId="0" fontId="6" fillId="0" borderId="0" xfId="0" applyFont="1" applyBorder="1" applyAlignment="1" applyProtection="1">
      <alignment vertical="center" shrinkToFit="1"/>
    </xf>
    <xf numFmtId="0" fontId="31" fillId="0" borderId="1" xfId="0" applyFont="1" applyBorder="1" applyAlignment="1" applyProtection="1">
      <alignment vertical="center"/>
    </xf>
    <xf numFmtId="0" fontId="31" fillId="0" borderId="4" xfId="0" applyFont="1" applyBorder="1" applyAlignment="1" applyProtection="1">
      <alignment vertical="center"/>
    </xf>
    <xf numFmtId="0" fontId="18" fillId="0" borderId="11" xfId="0" applyFont="1" applyFill="1" applyBorder="1" applyAlignment="1" applyProtection="1">
      <alignment vertical="center" wrapText="1"/>
    </xf>
    <xf numFmtId="0" fontId="18" fillId="0" borderId="5" xfId="0" applyFont="1" applyBorder="1" applyAlignment="1" applyProtection="1">
      <alignment horizontal="center" vertical="center" shrinkToFit="1"/>
    </xf>
    <xf numFmtId="0" fontId="9" fillId="0" borderId="0" xfId="0" applyFont="1" applyBorder="1" applyAlignment="1" applyProtection="1">
      <alignment vertical="center" shrinkToFit="1"/>
    </xf>
    <xf numFmtId="177" fontId="9" fillId="0" borderId="0" xfId="0" applyNumberFormat="1" applyFont="1" applyFill="1" applyBorder="1" applyAlignment="1" applyProtection="1">
      <alignment vertical="center" shrinkToFit="1"/>
    </xf>
    <xf numFmtId="38" fontId="31" fillId="0" borderId="0" xfId="2" applyFont="1" applyFill="1" applyBorder="1" applyAlignment="1" applyProtection="1">
      <alignment vertical="center" shrinkToFit="1"/>
    </xf>
    <xf numFmtId="0" fontId="26" fillId="0" borderId="0" xfId="0" applyFont="1" applyBorder="1" applyAlignment="1" applyProtection="1">
      <alignment horizontal="left"/>
    </xf>
    <xf numFmtId="0" fontId="9" fillId="0" borderId="0" xfId="0" applyFont="1" applyBorder="1" applyAlignment="1" applyProtection="1">
      <alignment horizontal="left" vertical="center" indent="1"/>
    </xf>
    <xf numFmtId="0" fontId="9" fillId="0" borderId="0" xfId="0" applyFont="1" applyBorder="1" applyAlignment="1" applyProtection="1">
      <alignment vertical="center"/>
    </xf>
    <xf numFmtId="0" fontId="26"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0" xfId="0" applyFont="1" applyBorder="1" applyAlignment="1" applyProtection="1">
      <alignment vertical="center"/>
    </xf>
    <xf numFmtId="0" fontId="38" fillId="0" borderId="0" xfId="0" applyFont="1" applyBorder="1" applyProtection="1">
      <alignment vertical="center"/>
    </xf>
    <xf numFmtId="0" fontId="41" fillId="0" borderId="0" xfId="0" applyFont="1" applyProtection="1">
      <alignment vertical="center"/>
    </xf>
    <xf numFmtId="0" fontId="12" fillId="0" borderId="0" xfId="0" applyFont="1" applyBorder="1" applyProtection="1">
      <alignment vertical="center"/>
    </xf>
    <xf numFmtId="0" fontId="31" fillId="0" borderId="13" xfId="0" applyFont="1" applyBorder="1" applyAlignment="1" applyProtection="1">
      <alignment horizontal="center" vertical="center" shrinkToFit="1"/>
    </xf>
    <xf numFmtId="0" fontId="31" fillId="0" borderId="15" xfId="0" applyFont="1" applyBorder="1" applyAlignment="1" applyProtection="1">
      <alignment horizontal="center" vertical="center" shrinkToFit="1"/>
    </xf>
    <xf numFmtId="0" fontId="31" fillId="0" borderId="10" xfId="0" applyFont="1" applyBorder="1" applyProtection="1">
      <alignment vertical="center"/>
    </xf>
    <xf numFmtId="177" fontId="54" fillId="0" borderId="0" xfId="0" applyNumberFormat="1" applyFont="1" applyFill="1" applyBorder="1" applyAlignment="1" applyProtection="1">
      <alignment horizontal="left" vertical="center" shrinkToFit="1"/>
    </xf>
    <xf numFmtId="0" fontId="53" fillId="0" borderId="0" xfId="0" applyFont="1" applyFill="1" applyBorder="1" applyProtection="1">
      <alignment vertical="center"/>
    </xf>
    <xf numFmtId="0" fontId="31" fillId="0" borderId="0" xfId="0" applyFont="1" applyFill="1" applyBorder="1" applyAlignment="1" applyProtection="1">
      <alignment vertical="center" wrapText="1"/>
    </xf>
    <xf numFmtId="0" fontId="6" fillId="0" borderId="0" xfId="0" applyFont="1" applyBorder="1" applyAlignment="1" applyProtection="1">
      <alignment horizontal="left" vertical="center"/>
    </xf>
    <xf numFmtId="0" fontId="13" fillId="0" borderId="0" xfId="0" applyFont="1" applyBorder="1" applyAlignment="1" applyProtection="1">
      <alignment vertical="top"/>
    </xf>
    <xf numFmtId="0" fontId="13" fillId="0" borderId="0" xfId="0" applyFont="1" applyBorder="1" applyProtection="1">
      <alignment vertical="center"/>
    </xf>
    <xf numFmtId="0" fontId="60" fillId="0" borderId="0" xfId="0" applyNumberFormat="1" applyFont="1" applyFill="1" applyBorder="1" applyAlignment="1" applyProtection="1">
      <alignment horizontal="left" vertical="center"/>
    </xf>
    <xf numFmtId="0" fontId="63" fillId="0" borderId="0" xfId="0" applyFont="1" applyProtection="1">
      <alignment vertical="center"/>
    </xf>
    <xf numFmtId="0" fontId="31" fillId="7" borderId="0" xfId="0" applyFont="1" applyFill="1" applyProtection="1">
      <alignment vertical="center"/>
    </xf>
    <xf numFmtId="0" fontId="0" fillId="0" borderId="0" xfId="0" applyAlignment="1" applyProtection="1">
      <alignment vertical="center" shrinkToFit="1"/>
    </xf>
    <xf numFmtId="0" fontId="31" fillId="7" borderId="0" xfId="0" applyFont="1" applyFill="1" applyBorder="1" applyAlignment="1" applyProtection="1">
      <alignment horizontal="center" vertical="center" shrinkToFit="1"/>
    </xf>
    <xf numFmtId="0" fontId="33" fillId="7" borderId="0" xfId="0" applyFont="1" applyFill="1" applyBorder="1" applyAlignment="1" applyProtection="1">
      <alignment horizontal="center" vertical="center" shrinkToFit="1"/>
    </xf>
    <xf numFmtId="0" fontId="31" fillId="7" borderId="0" xfId="0" applyFont="1" applyFill="1" applyBorder="1" applyAlignment="1" applyProtection="1">
      <alignment vertical="center" shrinkToFit="1"/>
    </xf>
    <xf numFmtId="0" fontId="31" fillId="7" borderId="0" xfId="0" applyFont="1" applyFill="1" applyBorder="1" applyAlignment="1" applyProtection="1">
      <alignment horizontal="left" vertical="center"/>
    </xf>
    <xf numFmtId="0" fontId="31" fillId="7" borderId="0" xfId="0" applyFont="1" applyFill="1" applyBorder="1" applyAlignment="1" applyProtection="1">
      <alignment horizontal="left" vertical="center" shrinkToFit="1"/>
    </xf>
    <xf numFmtId="0" fontId="0" fillId="0" borderId="13" xfId="0" applyBorder="1" applyAlignment="1" applyProtection="1">
      <alignment vertical="center" shrinkToFit="1"/>
    </xf>
    <xf numFmtId="0" fontId="0" fillId="0" borderId="13" xfId="0" applyBorder="1" applyAlignment="1" applyProtection="1">
      <alignment vertical="center" shrinkToFit="1"/>
      <protection locked="0"/>
    </xf>
    <xf numFmtId="0" fontId="6" fillId="7" borderId="0" xfId="0" applyFont="1" applyFill="1" applyBorder="1" applyAlignment="1" applyProtection="1">
      <alignment vertical="center"/>
    </xf>
    <xf numFmtId="0" fontId="9" fillId="7" borderId="0" xfId="0" applyFont="1" applyFill="1" applyBorder="1" applyAlignment="1" applyProtection="1">
      <alignment vertical="center" wrapText="1"/>
    </xf>
    <xf numFmtId="0" fontId="6" fillId="7" borderId="0" xfId="0" applyFont="1" applyFill="1" applyBorder="1" applyAlignment="1" applyProtection="1">
      <alignment horizontal="center" vertical="center" wrapText="1"/>
    </xf>
    <xf numFmtId="177" fontId="31" fillId="7" borderId="0" xfId="0" applyNumberFormat="1" applyFont="1" applyFill="1" applyBorder="1" applyAlignment="1" applyProtection="1">
      <alignment vertical="center" shrinkToFit="1"/>
    </xf>
    <xf numFmtId="177" fontId="0" fillId="7" borderId="0" xfId="0" applyNumberFormat="1" applyFill="1" applyBorder="1" applyAlignment="1" applyProtection="1">
      <alignment vertical="center" shrinkToFit="1"/>
    </xf>
    <xf numFmtId="38" fontId="6" fillId="7" borderId="0" xfId="2" applyFont="1" applyFill="1" applyBorder="1" applyAlignment="1" applyProtection="1">
      <alignment horizontal="center" vertical="center"/>
    </xf>
    <xf numFmtId="0" fontId="34" fillId="7" borderId="0" xfId="0" applyFont="1" applyFill="1" applyBorder="1" applyAlignment="1" applyProtection="1">
      <alignment horizontal="left" vertical="center"/>
    </xf>
    <xf numFmtId="0" fontId="0" fillId="0" borderId="0" xfId="0" applyAlignment="1" applyProtection="1">
      <alignment vertical="center" shrinkToFit="1"/>
    </xf>
    <xf numFmtId="0" fontId="53" fillId="0" borderId="0" xfId="0" applyFont="1" applyBorder="1" applyProtection="1">
      <alignment vertical="center"/>
    </xf>
    <xf numFmtId="0" fontId="31" fillId="4" borderId="5" xfId="0" applyNumberFormat="1" applyFont="1" applyFill="1" applyBorder="1" applyAlignment="1" applyProtection="1">
      <alignment vertical="center" shrinkToFit="1"/>
    </xf>
    <xf numFmtId="0" fontId="0" fillId="0" borderId="0" xfId="0" applyBorder="1" applyAlignment="1" applyProtection="1">
      <alignment vertical="center" shrinkToFit="1"/>
    </xf>
    <xf numFmtId="0" fontId="0" fillId="0" borderId="0" xfId="0" applyBorder="1" applyAlignment="1" applyProtection="1">
      <alignment horizontal="center" vertical="center" shrinkToFit="1"/>
    </xf>
    <xf numFmtId="0" fontId="0" fillId="0" borderId="0" xfId="0" applyBorder="1" applyAlignment="1">
      <alignment horizontal="center" vertical="center" shrinkToFit="1"/>
    </xf>
    <xf numFmtId="0" fontId="64" fillId="0" borderId="13" xfId="0" applyFont="1" applyBorder="1" applyAlignment="1" applyProtection="1">
      <alignment vertical="center" shrinkToFit="1"/>
    </xf>
    <xf numFmtId="0" fontId="41" fillId="0" borderId="0" xfId="0" applyFont="1" applyAlignment="1" applyProtection="1">
      <alignment vertical="center" wrapText="1"/>
    </xf>
    <xf numFmtId="0" fontId="71" fillId="0" borderId="0" xfId="0" applyFont="1" applyAlignment="1" applyProtection="1">
      <alignment vertical="center"/>
    </xf>
    <xf numFmtId="0" fontId="41" fillId="0" borderId="0" xfId="0" applyFont="1" applyBorder="1" applyProtection="1">
      <alignment vertical="center"/>
    </xf>
    <xf numFmtId="0" fontId="72" fillId="0" borderId="0" xfId="0" applyFont="1" applyBorder="1" applyAlignment="1" applyProtection="1">
      <alignment vertical="center" shrinkToFit="1"/>
    </xf>
    <xf numFmtId="0" fontId="72" fillId="0" borderId="0" xfId="0" applyFont="1" applyFill="1" applyBorder="1" applyAlignment="1" applyProtection="1">
      <alignment horizontal="left" vertical="center"/>
    </xf>
    <xf numFmtId="0" fontId="72" fillId="0" borderId="0" xfId="0" applyFont="1" applyFill="1" applyAlignment="1" applyProtection="1">
      <alignment horizontal="left" vertical="center"/>
    </xf>
    <xf numFmtId="0" fontId="73" fillId="0" borderId="0" xfId="0" applyFont="1" applyFill="1" applyAlignment="1" applyProtection="1">
      <alignment horizontal="left" vertical="center"/>
    </xf>
    <xf numFmtId="0" fontId="41" fillId="0" borderId="0" xfId="0" applyFont="1" applyFill="1" applyBorder="1" applyProtection="1">
      <alignment vertical="center"/>
    </xf>
    <xf numFmtId="0" fontId="41" fillId="0" borderId="0" xfId="0" applyFont="1" applyFill="1" applyProtection="1">
      <alignment vertical="center"/>
    </xf>
    <xf numFmtId="0" fontId="36" fillId="0" borderId="0" xfId="0" applyFont="1" applyFill="1" applyProtection="1">
      <alignment vertical="center"/>
    </xf>
    <xf numFmtId="0" fontId="74" fillId="0" borderId="0" xfId="0" applyFont="1" applyAlignment="1" applyProtection="1">
      <alignment vertical="center"/>
    </xf>
    <xf numFmtId="0" fontId="36" fillId="0" borderId="0" xfId="0" applyFont="1" applyFill="1" applyBorder="1" applyProtection="1">
      <alignment vertical="center"/>
    </xf>
    <xf numFmtId="0" fontId="41" fillId="0" borderId="0" xfId="0" applyFont="1" applyBorder="1" applyAlignment="1" applyProtection="1">
      <alignment vertical="center"/>
    </xf>
    <xf numFmtId="0" fontId="41" fillId="0" borderId="0" xfId="0" applyFont="1" applyBorder="1" applyAlignment="1" applyProtection="1">
      <alignment horizontal="left" vertical="center"/>
    </xf>
    <xf numFmtId="0" fontId="41" fillId="0" borderId="0" xfId="0" applyFont="1" applyBorder="1" applyAlignment="1" applyProtection="1">
      <alignment horizontal="center" vertical="center"/>
    </xf>
    <xf numFmtId="0" fontId="41" fillId="0" borderId="0" xfId="0" applyFont="1" applyAlignment="1" applyProtection="1">
      <alignment horizontal="center" vertical="center"/>
    </xf>
    <xf numFmtId="0" fontId="41" fillId="0" borderId="0" xfId="0" applyFont="1" applyAlignment="1" applyProtection="1">
      <alignment vertical="center"/>
    </xf>
    <xf numFmtId="0" fontId="70" fillId="0" borderId="0" xfId="0" applyFont="1" applyBorder="1" applyAlignment="1" applyProtection="1">
      <alignment vertical="top"/>
    </xf>
    <xf numFmtId="0" fontId="70" fillId="0" borderId="0" xfId="0" applyFont="1" applyAlignment="1" applyProtection="1">
      <alignment vertical="top"/>
    </xf>
    <xf numFmtId="0" fontId="64" fillId="8" borderId="13" xfId="0" applyFont="1" applyFill="1" applyBorder="1" applyAlignment="1" applyProtection="1">
      <alignment vertical="center" shrinkToFit="1"/>
    </xf>
    <xf numFmtId="0" fontId="64" fillId="8" borderId="13" xfId="0" applyFont="1" applyFill="1" applyBorder="1" applyAlignment="1" applyProtection="1">
      <alignment vertical="center" shrinkToFit="1"/>
      <protection locked="0"/>
    </xf>
    <xf numFmtId="0" fontId="64" fillId="8" borderId="39" xfId="0" applyFont="1" applyFill="1" applyBorder="1" applyAlignment="1" applyProtection="1">
      <alignment vertical="center" shrinkToFit="1"/>
    </xf>
    <xf numFmtId="0" fontId="64" fillId="8" borderId="42" xfId="0" applyFont="1" applyFill="1" applyBorder="1" applyAlignment="1" applyProtection="1">
      <alignment vertical="center" shrinkToFit="1"/>
    </xf>
    <xf numFmtId="0" fontId="64" fillId="8" borderId="44" xfId="0" applyFont="1" applyFill="1" applyBorder="1" applyAlignment="1" applyProtection="1">
      <alignment vertical="center" shrinkToFit="1"/>
    </xf>
    <xf numFmtId="0" fontId="69" fillId="0" borderId="0" xfId="0" applyFont="1">
      <alignment vertical="center"/>
    </xf>
    <xf numFmtId="49" fontId="69" fillId="0" borderId="0" xfId="0" applyNumberFormat="1" applyFont="1" applyBorder="1" applyAlignment="1">
      <alignment vertical="center"/>
    </xf>
    <xf numFmtId="0" fontId="69" fillId="0" borderId="0" xfId="0" applyFont="1" applyBorder="1">
      <alignment vertical="center"/>
    </xf>
    <xf numFmtId="0" fontId="69" fillId="0" borderId="0" xfId="0" applyFont="1" applyBorder="1" applyAlignment="1">
      <alignment vertical="center" wrapText="1"/>
    </xf>
    <xf numFmtId="0" fontId="69" fillId="0" borderId="0" xfId="0" applyNumberFormat="1" applyFont="1" applyBorder="1" applyAlignment="1">
      <alignment horizontal="center" vertical="center"/>
    </xf>
    <xf numFmtId="0" fontId="69" fillId="6" borderId="0" xfId="0" applyFont="1" applyFill="1" applyBorder="1" applyAlignment="1">
      <alignment horizontal="center" vertical="center"/>
    </xf>
    <xf numFmtId="0" fontId="69" fillId="0" borderId="0" xfId="0" applyFont="1" applyBorder="1" applyAlignment="1">
      <alignment horizontal="center" vertical="center"/>
    </xf>
    <xf numFmtId="49" fontId="69" fillId="0" borderId="0" xfId="0" applyNumberFormat="1" applyFont="1" applyBorder="1" applyAlignment="1">
      <alignment horizontal="center" vertical="center"/>
    </xf>
    <xf numFmtId="0" fontId="69" fillId="0" borderId="0" xfId="0" applyFont="1" applyAlignment="1">
      <alignment vertical="center" wrapText="1"/>
    </xf>
    <xf numFmtId="0" fontId="69" fillId="0" borderId="0" xfId="0" applyFont="1" applyAlignment="1">
      <alignment horizontal="right" vertical="center"/>
    </xf>
    <xf numFmtId="0" fontId="69" fillId="6" borderId="0" xfId="0" applyFont="1" applyFill="1" applyBorder="1" applyAlignment="1">
      <alignment vertical="center"/>
    </xf>
    <xf numFmtId="0" fontId="69" fillId="0" borderId="0" xfId="0" applyFont="1" applyBorder="1" applyAlignment="1">
      <alignment horizontal="right" vertical="center"/>
    </xf>
    <xf numFmtId="0" fontId="69" fillId="0" borderId="0" xfId="0" applyFont="1" applyBorder="1" applyAlignment="1">
      <alignment horizontal="left" vertical="center"/>
    </xf>
    <xf numFmtId="0" fontId="69" fillId="0" borderId="0" xfId="0" applyFont="1" applyAlignment="1">
      <alignment vertical="top"/>
    </xf>
    <xf numFmtId="0" fontId="66" fillId="0" borderId="0" xfId="0" applyFont="1" applyBorder="1">
      <alignment vertical="center"/>
    </xf>
    <xf numFmtId="0" fontId="66" fillId="0" borderId="0" xfId="0" applyFont="1" applyBorder="1" applyAlignment="1">
      <alignment vertical="center"/>
    </xf>
    <xf numFmtId="177" fontId="66" fillId="0" borderId="0" xfId="0" applyNumberFormat="1" applyFont="1" applyBorder="1" applyAlignment="1">
      <alignment horizontal="center" vertical="center"/>
    </xf>
    <xf numFmtId="177" fontId="66" fillId="0" borderId="0" xfId="0" applyNumberFormat="1" applyFont="1" applyBorder="1">
      <alignment vertical="center"/>
    </xf>
    <xf numFmtId="0" fontId="64" fillId="0" borderId="0" xfId="0" applyFont="1" applyBorder="1">
      <alignment vertical="center"/>
    </xf>
    <xf numFmtId="0" fontId="31" fillId="0" borderId="0" xfId="0" applyFont="1" applyBorder="1" applyAlignment="1" applyProtection="1">
      <alignment horizontal="centerContinuous" vertical="center"/>
    </xf>
    <xf numFmtId="0" fontId="76" fillId="0" borderId="0" xfId="0" applyFont="1" applyBorder="1" applyAlignment="1" applyProtection="1">
      <alignment horizontal="centerContinuous" vertical="center"/>
    </xf>
    <xf numFmtId="0" fontId="65" fillId="0" borderId="0" xfId="0" applyFont="1" applyProtection="1">
      <alignment vertical="center"/>
    </xf>
    <xf numFmtId="0" fontId="33" fillId="7" borderId="0" xfId="0" applyFont="1" applyFill="1" applyAlignment="1">
      <alignment vertical="center" wrapText="1"/>
    </xf>
    <xf numFmtId="0" fontId="33" fillId="0" borderId="0" xfId="0" applyFont="1" applyAlignment="1" applyProtection="1">
      <alignment horizontal="left" vertical="center" wrapText="1"/>
    </xf>
    <xf numFmtId="0" fontId="0" fillId="0" borderId="0" xfId="0" applyFont="1" applyProtection="1">
      <alignment vertical="center"/>
    </xf>
    <xf numFmtId="0" fontId="77" fillId="0" borderId="0" xfId="0" applyFont="1" applyProtection="1">
      <alignment vertical="center"/>
    </xf>
    <xf numFmtId="0" fontId="74" fillId="0" borderId="0" xfId="0" applyFont="1" applyProtection="1">
      <alignment vertical="center"/>
    </xf>
    <xf numFmtId="0" fontId="39" fillId="0" borderId="6" xfId="0" applyFont="1" applyFill="1" applyBorder="1" applyAlignment="1" applyProtection="1">
      <alignment horizontal="left"/>
    </xf>
    <xf numFmtId="0" fontId="50" fillId="0" borderId="6" xfId="0" applyFont="1" applyFill="1" applyBorder="1" applyAlignment="1" applyProtection="1">
      <alignment horizontal="left" vertical="center"/>
    </xf>
    <xf numFmtId="0" fontId="49" fillId="0" borderId="6" xfId="0" applyFont="1" applyFill="1" applyBorder="1" applyAlignment="1" applyProtection="1">
      <alignment horizontal="left" vertical="center" shrinkToFit="1"/>
    </xf>
    <xf numFmtId="0" fontId="49" fillId="0" borderId="6" xfId="0" applyFont="1" applyFill="1" applyBorder="1" applyAlignment="1" applyProtection="1">
      <alignment horizontal="left" vertical="center"/>
    </xf>
    <xf numFmtId="0" fontId="42" fillId="0" borderId="6" xfId="0" applyFont="1" applyFill="1" applyBorder="1" applyAlignment="1" applyProtection="1">
      <alignment horizontal="left" vertical="center"/>
    </xf>
    <xf numFmtId="0" fontId="49" fillId="0" borderId="0" xfId="0" applyFont="1" applyFill="1" applyBorder="1" applyAlignment="1" applyProtection="1">
      <alignment horizontal="left" vertical="center" shrinkToFit="1"/>
    </xf>
    <xf numFmtId="0" fontId="18" fillId="7" borderId="0" xfId="0" applyFont="1" applyFill="1" applyBorder="1" applyAlignment="1" applyProtection="1">
      <alignment horizontal="left" vertical="center"/>
    </xf>
    <xf numFmtId="182" fontId="18" fillId="7" borderId="0" xfId="0" applyNumberFormat="1" applyFont="1" applyFill="1" applyBorder="1" applyAlignment="1" applyProtection="1">
      <alignment vertical="center"/>
    </xf>
    <xf numFmtId="0" fontId="31" fillId="0" borderId="0" xfId="0" applyFont="1" applyFill="1" applyBorder="1" applyAlignment="1" applyProtection="1">
      <alignment vertical="center" wrapText="1"/>
    </xf>
    <xf numFmtId="0" fontId="0" fillId="0" borderId="0" xfId="0" applyFill="1" applyBorder="1" applyAlignment="1">
      <alignment vertical="center"/>
    </xf>
    <xf numFmtId="0" fontId="31" fillId="7" borderId="0" xfId="0" applyFont="1" applyFill="1" applyBorder="1" applyAlignment="1" applyProtection="1">
      <alignment vertical="center" wrapText="1"/>
    </xf>
    <xf numFmtId="0" fontId="41" fillId="7" borderId="0" xfId="0" applyFont="1" applyFill="1" applyBorder="1" applyProtection="1">
      <alignment vertical="center"/>
    </xf>
    <xf numFmtId="0" fontId="72" fillId="7" borderId="0" xfId="0" applyFont="1" applyFill="1" applyBorder="1" applyAlignment="1" applyProtection="1">
      <alignment horizontal="left" vertical="center"/>
    </xf>
    <xf numFmtId="0" fontId="41" fillId="7" borderId="0" xfId="0" applyFont="1" applyFill="1" applyBorder="1" applyAlignment="1" applyProtection="1">
      <alignment vertical="center" wrapText="1"/>
    </xf>
    <xf numFmtId="0" fontId="33" fillId="0" borderId="0" xfId="0" applyFont="1" applyAlignment="1" applyProtection="1">
      <alignment horizontal="center" vertical="center"/>
    </xf>
    <xf numFmtId="0" fontId="31" fillId="0" borderId="0" xfId="0" applyNumberFormat="1" applyFont="1" applyFill="1" applyBorder="1" applyAlignment="1" applyProtection="1">
      <alignment horizontal="center" vertical="center" shrinkToFit="1"/>
    </xf>
    <xf numFmtId="0" fontId="33" fillId="0" borderId="0" xfId="0" applyFont="1" applyAlignment="1" applyProtection="1">
      <alignment vertical="center" shrinkToFit="1"/>
    </xf>
    <xf numFmtId="0" fontId="31" fillId="0" borderId="3" xfId="0" applyFont="1" applyBorder="1" applyAlignment="1">
      <alignment horizontal="center" vertical="center"/>
    </xf>
    <xf numFmtId="0" fontId="31" fillId="0" borderId="3" xfId="0" applyFont="1" applyBorder="1" applyAlignment="1">
      <alignment horizontal="center" vertical="center" shrinkToFit="1"/>
    </xf>
    <xf numFmtId="0" fontId="31" fillId="3" borderId="3" xfId="0" applyFont="1" applyFill="1" applyBorder="1" applyAlignment="1" applyProtection="1">
      <alignment vertical="center" wrapText="1" shrinkToFit="1"/>
      <protection locked="0"/>
    </xf>
    <xf numFmtId="0" fontId="31" fillId="4" borderId="2" xfId="0" applyNumberFormat="1" applyFont="1" applyFill="1" applyBorder="1" applyAlignment="1" applyProtection="1">
      <alignment vertical="center" wrapText="1" shrinkToFit="1"/>
    </xf>
    <xf numFmtId="0" fontId="31" fillId="4" borderId="5" xfId="0" applyFont="1" applyFill="1" applyBorder="1" applyAlignment="1" applyProtection="1">
      <alignment vertical="center" wrapText="1" shrinkToFit="1"/>
    </xf>
    <xf numFmtId="0" fontId="31" fillId="0" borderId="1" xfId="0" applyFont="1" applyBorder="1" applyAlignment="1">
      <alignment horizontal="center" vertical="center" shrinkToFit="1"/>
    </xf>
    <xf numFmtId="0" fontId="31" fillId="0" borderId="16" xfId="0" applyFont="1" applyBorder="1" applyAlignment="1">
      <alignment horizontal="center" vertical="center"/>
    </xf>
    <xf numFmtId="0" fontId="33" fillId="4" borderId="0" xfId="0" applyNumberFormat="1" applyFont="1" applyFill="1" applyAlignment="1" applyProtection="1">
      <alignment horizontal="center" vertical="center" shrinkToFit="1"/>
    </xf>
    <xf numFmtId="0" fontId="31" fillId="0" borderId="0" xfId="0" applyFont="1" applyBorder="1" applyAlignment="1" applyProtection="1">
      <alignment vertical="center"/>
    </xf>
    <xf numFmtId="179" fontId="31" fillId="3" borderId="13" xfId="0" applyNumberFormat="1" applyFont="1" applyFill="1" applyBorder="1" applyAlignment="1" applyProtection="1">
      <alignment vertical="center" shrinkToFit="1"/>
      <protection locked="0"/>
    </xf>
    <xf numFmtId="179" fontId="31" fillId="0" borderId="0" xfId="0" applyNumberFormat="1" applyFont="1" applyFill="1" applyBorder="1" applyAlignment="1" applyProtection="1">
      <alignment horizontal="right" vertical="center" indent="1" shrinkToFit="1"/>
    </xf>
    <xf numFmtId="179" fontId="31" fillId="4" borderId="16" xfId="0" applyNumberFormat="1" applyFont="1" applyFill="1" applyBorder="1" applyAlignment="1" applyProtection="1">
      <alignment vertical="center" shrinkToFit="1"/>
    </xf>
    <xf numFmtId="179" fontId="31" fillId="4" borderId="13" xfId="0" applyNumberFormat="1" applyFont="1" applyFill="1" applyBorder="1" applyAlignment="1" applyProtection="1">
      <alignment vertical="center" shrinkToFit="1"/>
    </xf>
    <xf numFmtId="178" fontId="31" fillId="3" borderId="13" xfId="0" applyNumberFormat="1" applyFont="1" applyFill="1" applyBorder="1" applyAlignment="1" applyProtection="1">
      <alignment vertical="center" shrinkToFit="1"/>
      <protection locked="0"/>
    </xf>
    <xf numFmtId="0" fontId="12" fillId="0" borderId="0" xfId="7" applyFont="1" applyProtection="1">
      <alignment vertical="center"/>
    </xf>
    <xf numFmtId="0" fontId="31" fillId="0" borderId="0" xfId="7" applyFont="1" applyProtection="1">
      <alignment vertical="center"/>
    </xf>
    <xf numFmtId="0" fontId="80" fillId="0" borderId="0" xfId="7" applyFont="1" applyAlignment="1" applyProtection="1">
      <alignment vertical="center" wrapText="1"/>
    </xf>
    <xf numFmtId="0" fontId="81" fillId="0" borderId="0" xfId="7" applyFont="1" applyAlignment="1" applyProtection="1">
      <alignment vertical="center"/>
    </xf>
    <xf numFmtId="188" fontId="81" fillId="0" borderId="0" xfId="7" applyNumberFormat="1" applyFont="1" applyFill="1" applyAlignment="1" applyProtection="1">
      <alignment vertical="center"/>
    </xf>
    <xf numFmtId="12" fontId="80" fillId="0" borderId="0" xfId="7" applyNumberFormat="1" applyFont="1" applyAlignment="1" applyProtection="1">
      <alignment vertical="center" wrapText="1"/>
    </xf>
    <xf numFmtId="0" fontId="63" fillId="0" borderId="0" xfId="7" applyFont="1" applyAlignment="1" applyProtection="1">
      <alignment vertical="center" wrapText="1"/>
    </xf>
    <xf numFmtId="0" fontId="25" fillId="0" borderId="0" xfId="7" applyFont="1" applyProtection="1">
      <alignment vertical="center"/>
    </xf>
    <xf numFmtId="188" fontId="12" fillId="0" borderId="0" xfId="7" applyNumberFormat="1" applyFont="1" applyFill="1" applyAlignment="1" applyProtection="1">
      <alignment horizontal="right" vertical="center"/>
    </xf>
    <xf numFmtId="0" fontId="82" fillId="0" borderId="0" xfId="7" applyFont="1" applyAlignment="1" applyProtection="1">
      <alignment horizontal="center" vertical="center" wrapText="1"/>
    </xf>
    <xf numFmtId="0" fontId="82" fillId="0" borderId="0" xfId="7" applyFont="1" applyAlignment="1" applyProtection="1">
      <alignment horizontal="center" vertical="center"/>
    </xf>
    <xf numFmtId="0" fontId="82" fillId="0" borderId="0" xfId="7" applyFont="1" applyAlignment="1" applyProtection="1">
      <alignment horizontal="center" vertical="center" shrinkToFit="1"/>
    </xf>
    <xf numFmtId="0" fontId="12" fillId="0" borderId="3" xfId="7" applyFont="1" applyBorder="1" applyAlignment="1" applyProtection="1">
      <alignment horizontal="center" vertical="center" shrinkToFit="1"/>
    </xf>
    <xf numFmtId="12" fontId="82" fillId="0" borderId="47" xfId="7" applyNumberFormat="1" applyFont="1" applyBorder="1" applyAlignment="1" applyProtection="1">
      <alignment horizontal="center" vertical="center" wrapText="1"/>
    </xf>
    <xf numFmtId="12" fontId="82" fillId="0" borderId="0" xfId="7" applyNumberFormat="1" applyFont="1" applyAlignment="1" applyProtection="1">
      <alignment horizontal="center" vertical="center"/>
    </xf>
    <xf numFmtId="189" fontId="83" fillId="0" borderId="0" xfId="7" applyNumberFormat="1" applyFont="1" applyAlignment="1" applyProtection="1">
      <alignment horizontal="center" vertical="center" wrapText="1"/>
    </xf>
    <xf numFmtId="190" fontId="82" fillId="0" borderId="0" xfId="7" applyNumberFormat="1" applyFont="1" applyAlignment="1" applyProtection="1">
      <alignment horizontal="center" vertical="center"/>
    </xf>
    <xf numFmtId="0" fontId="45" fillId="0" borderId="0" xfId="7" applyFont="1" applyProtection="1">
      <alignment vertical="center"/>
    </xf>
    <xf numFmtId="12" fontId="12" fillId="3" borderId="3" xfId="7" applyNumberFormat="1" applyFont="1" applyFill="1" applyBorder="1" applyAlignment="1" applyProtection="1">
      <alignment horizontal="center" vertical="center" shrinkToFit="1"/>
      <protection locked="0"/>
    </xf>
    <xf numFmtId="0" fontId="84" fillId="0" borderId="0" xfId="7" applyFont="1" applyAlignment="1" applyProtection="1">
      <alignment vertical="center" wrapText="1"/>
    </xf>
    <xf numFmtId="0" fontId="41" fillId="0" borderId="0" xfId="7" applyFont="1" applyAlignment="1" applyProtection="1">
      <alignment vertical="center" wrapText="1"/>
    </xf>
    <xf numFmtId="0" fontId="48" fillId="0" borderId="0" xfId="7" applyFont="1" applyProtection="1">
      <alignment vertical="center"/>
    </xf>
    <xf numFmtId="0" fontId="18" fillId="0" borderId="64" xfId="7" applyFont="1" applyBorder="1" applyAlignment="1" applyProtection="1">
      <alignment horizontal="center" vertical="center" wrapText="1"/>
    </xf>
    <xf numFmtId="0" fontId="48" fillId="0" borderId="0" xfId="7" applyFont="1" applyAlignment="1" applyProtection="1">
      <alignment vertical="center" wrapText="1"/>
    </xf>
    <xf numFmtId="49" fontId="18" fillId="0" borderId="69" xfId="7" applyNumberFormat="1" applyFont="1" applyBorder="1" applyAlignment="1" applyProtection="1">
      <alignment horizontal="center" vertical="center" shrinkToFit="1"/>
    </xf>
    <xf numFmtId="0" fontId="18" fillId="0" borderId="69" xfId="7" applyFont="1" applyBorder="1" applyAlignment="1" applyProtection="1">
      <alignment horizontal="center" vertical="center" shrinkToFit="1"/>
    </xf>
    <xf numFmtId="0" fontId="18" fillId="0" borderId="66" xfId="7" applyFont="1" applyBorder="1" applyAlignment="1" applyProtection="1">
      <alignment horizontal="center" vertical="center" shrinkToFit="1"/>
    </xf>
    <xf numFmtId="0" fontId="18" fillId="0" borderId="70" xfId="7" applyFont="1" applyBorder="1" applyAlignment="1" applyProtection="1">
      <alignment horizontal="center" vertical="center" shrinkToFit="1"/>
    </xf>
    <xf numFmtId="0" fontId="26" fillId="0" borderId="66" xfId="7" applyNumberFormat="1" applyFont="1" applyBorder="1" applyAlignment="1" applyProtection="1">
      <alignment horizontal="center" vertical="center" shrinkToFit="1"/>
    </xf>
    <xf numFmtId="0" fontId="26" fillId="0" borderId="31" xfId="7" applyNumberFormat="1" applyFont="1" applyBorder="1" applyAlignment="1" applyProtection="1">
      <alignment horizontal="center" vertical="center" shrinkToFit="1"/>
    </xf>
    <xf numFmtId="0" fontId="26" fillId="3" borderId="72" xfId="7" applyFont="1" applyFill="1" applyBorder="1" applyAlignment="1" applyProtection="1">
      <alignment vertical="center" shrinkToFit="1"/>
      <protection locked="0"/>
    </xf>
    <xf numFmtId="0" fontId="18" fillId="3" borderId="73" xfId="7" applyFont="1" applyFill="1" applyBorder="1" applyAlignment="1" applyProtection="1">
      <alignment horizontal="center" vertical="center" shrinkToFit="1"/>
      <protection locked="0"/>
    </xf>
    <xf numFmtId="177" fontId="18" fillId="3" borderId="74" xfId="7" applyNumberFormat="1" applyFont="1" applyFill="1" applyBorder="1" applyAlignment="1" applyProtection="1">
      <alignment horizontal="right" vertical="center" shrinkToFit="1"/>
      <protection locked="0"/>
    </xf>
    <xf numFmtId="177" fontId="18" fillId="3" borderId="75" xfId="7" applyNumberFormat="1" applyFont="1" applyFill="1" applyBorder="1" applyAlignment="1" applyProtection="1">
      <alignment horizontal="right" vertical="center" shrinkToFit="1"/>
      <protection locked="0"/>
    </xf>
    <xf numFmtId="181" fontId="18" fillId="3" borderId="76" xfId="7" applyNumberFormat="1" applyFont="1" applyFill="1" applyBorder="1" applyAlignment="1" applyProtection="1">
      <alignment horizontal="right" vertical="center" shrinkToFit="1"/>
      <protection locked="0"/>
    </xf>
    <xf numFmtId="181" fontId="18" fillId="4" borderId="75" xfId="7" applyNumberFormat="1" applyFont="1" applyFill="1" applyBorder="1" applyAlignment="1" applyProtection="1">
      <alignment horizontal="right" vertical="center" shrinkToFit="1"/>
    </xf>
    <xf numFmtId="0" fontId="26" fillId="3" borderId="17" xfId="7" applyFont="1" applyFill="1" applyBorder="1" applyAlignment="1" applyProtection="1">
      <alignment vertical="center" shrinkToFit="1"/>
      <protection locked="0"/>
    </xf>
    <xf numFmtId="0" fontId="18" fillId="3" borderId="81" xfId="7" applyFont="1" applyFill="1" applyBorder="1" applyAlignment="1" applyProtection="1">
      <alignment horizontal="center" vertical="center" shrinkToFit="1"/>
      <protection locked="0"/>
    </xf>
    <xf numFmtId="177" fontId="18" fillId="3" borderId="82" xfId="7" applyNumberFormat="1" applyFont="1" applyFill="1" applyBorder="1" applyAlignment="1" applyProtection="1">
      <alignment horizontal="right" vertical="center" shrinkToFit="1"/>
      <protection locked="0"/>
    </xf>
    <xf numFmtId="177" fontId="18" fillId="3" borderId="83" xfId="7" applyNumberFormat="1" applyFont="1" applyFill="1" applyBorder="1" applyAlignment="1" applyProtection="1">
      <alignment horizontal="right" vertical="center" shrinkToFit="1"/>
      <protection locked="0"/>
    </xf>
    <xf numFmtId="177" fontId="18" fillId="3" borderId="81" xfId="7" applyNumberFormat="1" applyFont="1" applyFill="1" applyBorder="1" applyAlignment="1" applyProtection="1">
      <alignment horizontal="center" vertical="center" shrinkToFit="1"/>
      <protection locked="0"/>
    </xf>
    <xf numFmtId="181" fontId="18" fillId="3" borderId="29" xfId="7" applyNumberFormat="1" applyFont="1" applyFill="1" applyBorder="1" applyAlignment="1" applyProtection="1">
      <alignment horizontal="right" vertical="center" shrinkToFit="1"/>
      <protection locked="0"/>
    </xf>
    <xf numFmtId="181" fontId="18" fillId="4" borderId="83" xfId="7" applyNumberFormat="1" applyFont="1" applyFill="1" applyBorder="1" applyAlignment="1" applyProtection="1">
      <alignment horizontal="right" vertical="center" shrinkToFit="1"/>
    </xf>
    <xf numFmtId="0" fontId="26" fillId="3" borderId="18" xfId="7" applyFont="1" applyFill="1" applyBorder="1" applyAlignment="1" applyProtection="1">
      <alignment vertical="center" shrinkToFit="1"/>
      <protection locked="0"/>
    </xf>
    <xf numFmtId="0" fontId="18" fillId="3" borderId="89" xfId="7" applyFont="1" applyFill="1" applyBorder="1" applyAlignment="1" applyProtection="1">
      <alignment horizontal="center" vertical="center" shrinkToFit="1"/>
      <protection locked="0"/>
    </xf>
    <xf numFmtId="177" fontId="18" fillId="3" borderId="90" xfId="7" applyNumberFormat="1" applyFont="1" applyFill="1" applyBorder="1" applyAlignment="1" applyProtection="1">
      <alignment horizontal="right" vertical="center" shrinkToFit="1"/>
      <protection locked="0"/>
    </xf>
    <xf numFmtId="177" fontId="18" fillId="3" borderId="91" xfId="7" applyNumberFormat="1" applyFont="1" applyFill="1" applyBorder="1" applyAlignment="1" applyProtection="1">
      <alignment horizontal="right" vertical="center" shrinkToFit="1"/>
      <protection locked="0"/>
    </xf>
    <xf numFmtId="177" fontId="18" fillId="3" borderId="89" xfId="7" applyNumberFormat="1" applyFont="1" applyFill="1" applyBorder="1" applyAlignment="1" applyProtection="1">
      <alignment horizontal="center" vertical="center" shrinkToFit="1"/>
      <protection locked="0"/>
    </xf>
    <xf numFmtId="181" fontId="18" fillId="3" borderId="33" xfId="7" applyNumberFormat="1" applyFont="1" applyFill="1" applyBorder="1" applyAlignment="1" applyProtection="1">
      <alignment horizontal="right" vertical="center" shrinkToFit="1"/>
      <protection locked="0"/>
    </xf>
    <xf numFmtId="181" fontId="18" fillId="4" borderId="92" xfId="7" applyNumberFormat="1" applyFont="1" applyFill="1" applyBorder="1" applyAlignment="1" applyProtection="1">
      <alignment horizontal="right" vertical="center" shrinkToFit="1"/>
    </xf>
    <xf numFmtId="177" fontId="18" fillId="4" borderId="66" xfId="7" applyNumberFormat="1" applyFont="1" applyFill="1" applyBorder="1" applyAlignment="1" applyProtection="1">
      <alignment horizontal="right" vertical="center" shrinkToFit="1"/>
    </xf>
    <xf numFmtId="0" fontId="18" fillId="3" borderId="72" xfId="7" applyFont="1" applyFill="1" applyBorder="1" applyAlignment="1" applyProtection="1">
      <alignment vertical="center" shrinkToFit="1"/>
      <protection locked="0"/>
    </xf>
    <xf numFmtId="0" fontId="18" fillId="3" borderId="17" xfId="7" applyFont="1" applyFill="1" applyBorder="1" applyAlignment="1" applyProtection="1">
      <alignment vertical="center" shrinkToFit="1"/>
      <protection locked="0"/>
    </xf>
    <xf numFmtId="0" fontId="41" fillId="0" borderId="0" xfId="7" applyFont="1" applyProtection="1">
      <alignment vertical="center"/>
    </xf>
    <xf numFmtId="181" fontId="73" fillId="0" borderId="97" xfId="7" applyNumberFormat="1" applyFont="1" applyFill="1" applyBorder="1" applyAlignment="1" applyProtection="1">
      <alignment horizontal="right" vertical="center" shrinkToFit="1"/>
    </xf>
    <xf numFmtId="177" fontId="73" fillId="0" borderId="98" xfId="7" applyNumberFormat="1" applyFont="1" applyFill="1" applyBorder="1" applyAlignment="1" applyProtection="1">
      <alignment horizontal="right" vertical="center" shrinkToFit="1"/>
    </xf>
    <xf numFmtId="177" fontId="73" fillId="0" borderId="97" xfId="7" applyNumberFormat="1" applyFont="1" applyFill="1" applyBorder="1" applyAlignment="1" applyProtection="1">
      <alignment horizontal="right" vertical="center" shrinkToFit="1"/>
    </xf>
    <xf numFmtId="0" fontId="18" fillId="3" borderId="26" xfId="7" applyFont="1" applyFill="1" applyBorder="1" applyAlignment="1" applyProtection="1">
      <alignment vertical="center" shrinkToFit="1"/>
      <protection locked="0"/>
    </xf>
    <xf numFmtId="0" fontId="18" fillId="3" borderId="99" xfId="7" applyFont="1" applyFill="1" applyBorder="1" applyAlignment="1" applyProtection="1">
      <alignment horizontal="center" vertical="center" shrinkToFit="1"/>
      <protection locked="0"/>
    </xf>
    <xf numFmtId="177" fontId="18" fillId="3" borderId="100" xfId="7" applyNumberFormat="1" applyFont="1" applyFill="1" applyBorder="1" applyAlignment="1" applyProtection="1">
      <alignment horizontal="right" vertical="center" shrinkToFit="1"/>
      <protection locked="0"/>
    </xf>
    <xf numFmtId="177" fontId="18" fillId="3" borderId="92" xfId="7" applyNumberFormat="1" applyFont="1" applyFill="1" applyBorder="1" applyAlignment="1" applyProtection="1">
      <alignment horizontal="right" vertical="center" shrinkToFit="1"/>
      <protection locked="0"/>
    </xf>
    <xf numFmtId="181" fontId="18" fillId="3" borderId="101" xfId="7" applyNumberFormat="1" applyFont="1" applyFill="1" applyBorder="1" applyAlignment="1" applyProtection="1">
      <alignment horizontal="right" vertical="center" shrinkToFit="1"/>
      <protection locked="0"/>
    </xf>
    <xf numFmtId="177" fontId="18" fillId="4" borderId="65" xfId="7" applyNumberFormat="1" applyFont="1" applyFill="1" applyBorder="1" applyAlignment="1" applyProtection="1">
      <alignment horizontal="right" vertical="center" shrinkToFit="1"/>
    </xf>
    <xf numFmtId="0" fontId="18" fillId="3" borderId="74" xfId="7" applyFont="1" applyFill="1" applyBorder="1" applyAlignment="1" applyProtection="1">
      <alignment vertical="center" shrinkToFit="1"/>
      <protection locked="0"/>
    </xf>
    <xf numFmtId="0" fontId="18" fillId="3" borderId="82" xfId="7" applyFont="1" applyFill="1" applyBorder="1" applyAlignment="1" applyProtection="1">
      <alignment vertical="center" shrinkToFit="1"/>
      <protection locked="0"/>
    </xf>
    <xf numFmtId="0" fontId="18" fillId="3" borderId="90" xfId="7" applyFont="1" applyFill="1" applyBorder="1" applyAlignment="1" applyProtection="1">
      <alignment vertical="center" shrinkToFit="1"/>
      <protection locked="0"/>
    </xf>
    <xf numFmtId="177" fontId="18" fillId="4" borderId="60" xfId="7" applyNumberFormat="1" applyFont="1" applyFill="1" applyBorder="1" applyAlignment="1" applyProtection="1">
      <alignment horizontal="right" vertical="center" shrinkToFit="1"/>
    </xf>
    <xf numFmtId="177" fontId="18" fillId="4" borderId="87" xfId="7" applyNumberFormat="1" applyFont="1" applyFill="1" applyBorder="1" applyAlignment="1" applyProtection="1">
      <alignment horizontal="right" vertical="center" shrinkToFit="1"/>
    </xf>
    <xf numFmtId="181" fontId="18" fillId="4" borderId="87" xfId="7" applyNumberFormat="1" applyFont="1" applyFill="1" applyBorder="1" applyAlignment="1" applyProtection="1">
      <alignment horizontal="right" vertical="center" shrinkToFit="1"/>
    </xf>
    <xf numFmtId="0" fontId="87" fillId="0" borderId="0" xfId="7" applyFont="1" applyProtection="1">
      <alignment vertical="center"/>
    </xf>
    <xf numFmtId="0" fontId="88" fillId="0" borderId="0" xfId="7" applyFont="1" applyAlignment="1" applyProtection="1">
      <alignment horizontal="right" vertical="center"/>
    </xf>
    <xf numFmtId="0" fontId="27" fillId="0" borderId="0" xfId="7" applyFont="1" applyAlignment="1" applyProtection="1">
      <alignment horizontal="right" vertical="center"/>
    </xf>
    <xf numFmtId="0" fontId="12" fillId="0" borderId="109" xfId="7" applyFont="1" applyBorder="1" applyProtection="1">
      <alignment vertical="center"/>
    </xf>
    <xf numFmtId="0" fontId="12" fillId="0" borderId="110" xfId="7" applyFont="1" applyBorder="1" applyProtection="1">
      <alignment vertical="center"/>
    </xf>
    <xf numFmtId="0" fontId="12" fillId="0" borderId="110" xfId="7" applyFont="1" applyFill="1" applyBorder="1" applyProtection="1">
      <alignment vertical="center"/>
    </xf>
    <xf numFmtId="184" fontId="12" fillId="4" borderId="113" xfId="7" applyNumberFormat="1" applyFont="1" applyFill="1" applyBorder="1" applyAlignment="1" applyProtection="1">
      <alignment vertical="center" shrinkToFit="1"/>
    </xf>
    <xf numFmtId="0" fontId="12" fillId="0" borderId="114" xfId="7" applyFont="1" applyFill="1" applyBorder="1" applyAlignment="1" applyProtection="1">
      <alignment vertical="center" shrinkToFit="1"/>
    </xf>
    <xf numFmtId="177" fontId="12" fillId="0" borderId="0" xfId="7" applyNumberFormat="1" applyFont="1" applyFill="1" applyBorder="1" applyAlignment="1" applyProtection="1">
      <alignment vertical="center" shrinkToFit="1"/>
    </xf>
    <xf numFmtId="0" fontId="26" fillId="0" borderId="112" xfId="7" applyFont="1" applyBorder="1" applyAlignment="1" applyProtection="1">
      <alignment vertical="center"/>
    </xf>
    <xf numFmtId="0" fontId="26" fillId="0" borderId="0" xfId="7" applyFont="1" applyBorder="1" applyAlignment="1" applyProtection="1">
      <alignment vertical="center" shrinkToFit="1"/>
    </xf>
    <xf numFmtId="0" fontId="26" fillId="0" borderId="0" xfId="7" applyFont="1" applyBorder="1" applyAlignment="1" applyProtection="1"/>
    <xf numFmtId="184" fontId="12" fillId="0" borderId="0" xfId="7" applyNumberFormat="1" applyFont="1" applyFill="1" applyBorder="1" applyAlignment="1" applyProtection="1">
      <alignment vertical="center" shrinkToFit="1"/>
    </xf>
    <xf numFmtId="0" fontId="12" fillId="0" borderId="0" xfId="7" applyFont="1" applyBorder="1" applyAlignment="1" applyProtection="1">
      <alignment horizontal="center" vertical="center" shrinkToFit="1"/>
    </xf>
    <xf numFmtId="0" fontId="12" fillId="0" borderId="116" xfId="7" applyFont="1" applyFill="1" applyBorder="1" applyProtection="1">
      <alignment vertical="center"/>
    </xf>
    <xf numFmtId="0" fontId="12" fillId="0" borderId="117" xfId="7" applyFont="1" applyFill="1" applyBorder="1" applyProtection="1">
      <alignment vertical="center"/>
    </xf>
    <xf numFmtId="0" fontId="12" fillId="0" borderId="0" xfId="7" applyFont="1" applyFill="1" applyBorder="1" applyProtection="1">
      <alignment vertical="center"/>
    </xf>
    <xf numFmtId="192" fontId="12" fillId="0" borderId="0" xfId="7" applyNumberFormat="1" applyFont="1" applyFill="1" applyBorder="1" applyAlignment="1" applyProtection="1">
      <alignment horizontal="center" vertical="center" shrinkToFit="1"/>
    </xf>
    <xf numFmtId="0" fontId="12" fillId="0" borderId="0" xfId="7" applyFont="1" applyFill="1" applyBorder="1" applyAlignment="1" applyProtection="1">
      <alignment horizontal="right" vertical="center" shrinkToFit="1"/>
    </xf>
    <xf numFmtId="0" fontId="89" fillId="0" borderId="0" xfId="7" applyFont="1" applyBorder="1" applyAlignment="1" applyProtection="1">
      <alignment vertical="center" shrinkToFit="1"/>
    </xf>
    <xf numFmtId="0" fontId="90" fillId="0" borderId="0" xfId="7" applyFont="1" applyAlignment="1" applyProtection="1">
      <alignment vertical="center" wrapText="1"/>
    </xf>
    <xf numFmtId="0" fontId="31" fillId="0" borderId="13" xfId="7" applyFont="1" applyBorder="1" applyAlignment="1" applyProtection="1">
      <alignment vertical="center" wrapText="1"/>
    </xf>
    <xf numFmtId="0" fontId="53" fillId="0" borderId="3" xfId="7" applyFont="1" applyBorder="1" applyAlignment="1" applyProtection="1">
      <alignment vertical="center" wrapText="1" shrinkToFit="1"/>
    </xf>
    <xf numFmtId="0" fontId="27" fillId="0" borderId="3" xfId="7" applyFont="1" applyBorder="1" applyAlignment="1" applyProtection="1">
      <alignment vertical="center" wrapText="1"/>
    </xf>
    <xf numFmtId="0" fontId="18" fillId="0" borderId="13" xfId="7" applyFont="1" applyBorder="1" applyAlignment="1" applyProtection="1">
      <alignment vertical="center" wrapText="1"/>
    </xf>
    <xf numFmtId="0" fontId="18" fillId="0" borderId="0" xfId="7" applyFont="1" applyBorder="1" applyAlignment="1" applyProtection="1">
      <alignment horizontal="center" vertical="center"/>
    </xf>
    <xf numFmtId="0" fontId="18" fillId="0" borderId="6" xfId="7" applyFont="1" applyBorder="1" applyAlignment="1" applyProtection="1">
      <alignment horizontal="center" vertical="center"/>
    </xf>
    <xf numFmtId="0" fontId="41" fillId="0" borderId="0" xfId="0" applyFont="1" applyAlignment="1" applyProtection="1">
      <alignment horizontal="left" vertical="top"/>
    </xf>
    <xf numFmtId="0" fontId="69" fillId="0" borderId="0" xfId="0" applyFont="1" applyAlignment="1">
      <alignment horizontal="left" vertical="top"/>
    </xf>
    <xf numFmtId="0" fontId="69" fillId="0" borderId="0" xfId="0" applyFont="1" applyAlignment="1">
      <alignment vertical="center"/>
    </xf>
    <xf numFmtId="0" fontId="12" fillId="0" borderId="0" xfId="11" applyFont="1" applyBorder="1" applyProtection="1">
      <alignment vertical="center"/>
    </xf>
    <xf numFmtId="0" fontId="31" fillId="0" borderId="0" xfId="11" applyFont="1" applyProtection="1">
      <alignment vertical="center"/>
    </xf>
    <xf numFmtId="0" fontId="12" fillId="0" borderId="0" xfId="11" applyFont="1" applyProtection="1">
      <alignment vertical="center"/>
    </xf>
    <xf numFmtId="0" fontId="81" fillId="0" borderId="0" xfId="11" applyFont="1" applyAlignment="1" applyProtection="1">
      <alignment vertical="center"/>
    </xf>
    <xf numFmtId="0" fontId="68" fillId="0" borderId="0" xfId="7" applyFont="1" applyFill="1" applyAlignment="1" applyProtection="1">
      <alignment vertical="center"/>
    </xf>
    <xf numFmtId="0" fontId="41" fillId="0" borderId="0" xfId="11" applyFont="1" applyProtection="1">
      <alignment vertical="center"/>
    </xf>
    <xf numFmtId="184" fontId="12" fillId="0" borderId="0" xfId="11" applyNumberFormat="1" applyFont="1" applyFill="1" applyBorder="1" applyAlignment="1" applyProtection="1">
      <alignment vertical="center"/>
    </xf>
    <xf numFmtId="12" fontId="12" fillId="0" borderId="0" xfId="11" applyNumberFormat="1" applyFont="1" applyFill="1" applyBorder="1" applyAlignment="1" applyProtection="1">
      <alignment horizontal="center" vertical="center" shrinkToFit="1"/>
    </xf>
    <xf numFmtId="0" fontId="12" fillId="0" borderId="0" xfId="11" applyFont="1" applyAlignment="1" applyProtection="1">
      <alignment horizontal="right" vertical="center"/>
    </xf>
    <xf numFmtId="0" fontId="12" fillId="0" borderId="0" xfId="11" applyFont="1" applyAlignment="1" applyProtection="1">
      <alignment horizontal="right"/>
    </xf>
    <xf numFmtId="0" fontId="85" fillId="0" borderId="0" xfId="11" applyFont="1" applyProtection="1">
      <alignment vertical="center"/>
    </xf>
    <xf numFmtId="0" fontId="48" fillId="6" borderId="54" xfId="11" applyFont="1" applyFill="1" applyBorder="1" applyAlignment="1" applyProtection="1">
      <alignment horizontal="center" vertical="center"/>
    </xf>
    <xf numFmtId="0" fontId="31" fillId="0" borderId="13" xfId="11" applyFont="1" applyBorder="1" applyProtection="1">
      <alignment vertical="center"/>
    </xf>
    <xf numFmtId="0" fontId="31" fillId="0" borderId="5" xfId="11" applyFont="1" applyBorder="1" applyProtection="1">
      <alignment vertical="center"/>
    </xf>
    <xf numFmtId="0" fontId="31" fillId="0" borderId="8" xfId="11" applyFont="1" applyBorder="1" applyProtection="1">
      <alignment vertical="center"/>
    </xf>
    <xf numFmtId="38" fontId="31" fillId="0" borderId="13" xfId="12" applyFont="1" applyBorder="1" applyProtection="1">
      <alignment vertical="center"/>
    </xf>
    <xf numFmtId="38" fontId="31" fillId="0" borderId="5" xfId="12" applyFont="1" applyBorder="1" applyProtection="1">
      <alignment vertical="center"/>
    </xf>
    <xf numFmtId="0" fontId="12" fillId="0" borderId="111" xfId="11" applyFont="1" applyFill="1" applyBorder="1" applyProtection="1">
      <alignment vertical="center"/>
    </xf>
    <xf numFmtId="0" fontId="12" fillId="0" borderId="115" xfId="11" applyFont="1" applyFill="1" applyBorder="1" applyAlignment="1" applyProtection="1">
      <alignment vertical="center" shrinkToFit="1"/>
    </xf>
    <xf numFmtId="0" fontId="12" fillId="0" borderId="118" xfId="11" applyFont="1" applyFill="1" applyBorder="1" applyProtection="1">
      <alignment vertical="center"/>
    </xf>
    <xf numFmtId="0" fontId="12" fillId="0" borderId="0" xfId="11" applyFont="1" applyFill="1" applyBorder="1" applyProtection="1">
      <alignment vertical="center"/>
    </xf>
    <xf numFmtId="0" fontId="12" fillId="0" borderId="0" xfId="11" applyFont="1" applyFill="1" applyBorder="1" applyAlignment="1" applyProtection="1">
      <alignment vertical="center" shrinkToFit="1"/>
    </xf>
    <xf numFmtId="0" fontId="85" fillId="0" borderId="13" xfId="11" applyFont="1" applyBorder="1" applyProtection="1">
      <alignment vertical="center"/>
    </xf>
    <xf numFmtId="0" fontId="85" fillId="0" borderId="13" xfId="11" applyFont="1" applyBorder="1" applyAlignment="1" applyProtection="1">
      <alignment vertical="center" wrapText="1"/>
    </xf>
    <xf numFmtId="40" fontId="18" fillId="4" borderId="34" xfId="12" applyNumberFormat="1" applyFont="1" applyFill="1" applyBorder="1" applyAlignment="1" applyProtection="1">
      <alignment horizontal="right" vertical="center" shrinkToFit="1"/>
    </xf>
    <xf numFmtId="177" fontId="31" fillId="0" borderId="34" xfId="11" applyNumberFormat="1" applyFont="1" applyBorder="1" applyProtection="1">
      <alignment vertical="center"/>
    </xf>
    <xf numFmtId="40" fontId="18" fillId="4" borderId="29" xfId="12" applyNumberFormat="1" applyFont="1" applyFill="1" applyBorder="1" applyAlignment="1" applyProtection="1">
      <alignment horizontal="right" vertical="center" shrinkToFit="1"/>
    </xf>
    <xf numFmtId="177" fontId="31" fillId="0" borderId="29" xfId="11" applyNumberFormat="1" applyFont="1" applyBorder="1" applyProtection="1">
      <alignment vertical="center"/>
    </xf>
    <xf numFmtId="40" fontId="18" fillId="4" borderId="33" xfId="12" applyNumberFormat="1" applyFont="1" applyFill="1" applyBorder="1" applyAlignment="1" applyProtection="1">
      <alignment horizontal="right" vertical="center" shrinkToFit="1"/>
    </xf>
    <xf numFmtId="177" fontId="31" fillId="0" borderId="33" xfId="11" applyNumberFormat="1" applyFont="1" applyBorder="1" applyProtection="1">
      <alignment vertical="center"/>
    </xf>
    <xf numFmtId="177" fontId="31" fillId="0" borderId="0" xfId="11" applyNumberFormat="1" applyFont="1" applyProtection="1">
      <alignment vertical="center"/>
    </xf>
    <xf numFmtId="0" fontId="33" fillId="0" borderId="0" xfId="0" applyNumberFormat="1" applyFont="1" applyFill="1" applyAlignment="1" applyProtection="1">
      <alignment horizontal="center" vertical="center" shrinkToFit="1"/>
    </xf>
    <xf numFmtId="49" fontId="31" fillId="0" borderId="0" xfId="0" applyNumberFormat="1" applyFont="1" applyBorder="1" applyProtection="1">
      <alignment vertical="center"/>
    </xf>
    <xf numFmtId="0" fontId="31" fillId="0" borderId="0" xfId="0" applyFont="1" applyBorder="1" applyAlignment="1" applyProtection="1">
      <alignment vertical="center" shrinkToFit="1"/>
    </xf>
    <xf numFmtId="0" fontId="75" fillId="0" borderId="0" xfId="0" applyFont="1" applyBorder="1" applyProtection="1">
      <alignment vertical="center"/>
    </xf>
    <xf numFmtId="0" fontId="31" fillId="0" borderId="0" xfId="0" applyFont="1" applyBorder="1" applyAlignment="1" applyProtection="1">
      <alignment vertical="center" wrapText="1"/>
    </xf>
    <xf numFmtId="0" fontId="93" fillId="0" borderId="0" xfId="0" applyFont="1" applyAlignment="1">
      <alignment horizontal="center" vertical="center"/>
    </xf>
    <xf numFmtId="0" fontId="64" fillId="8" borderId="0" xfId="8" applyFont="1" applyFill="1" applyBorder="1" applyAlignment="1" applyProtection="1">
      <alignment vertical="center" shrinkToFit="1"/>
    </xf>
    <xf numFmtId="0" fontId="64" fillId="0" borderId="0" xfId="8" applyFont="1" applyBorder="1" applyAlignment="1" applyProtection="1">
      <alignment horizontal="center" vertical="center" shrinkToFit="1"/>
    </xf>
    <xf numFmtId="0" fontId="31" fillId="0" borderId="0" xfId="8" applyFont="1" applyProtection="1">
      <alignment vertical="center"/>
    </xf>
    <xf numFmtId="0" fontId="63" fillId="0" borderId="0" xfId="8" applyFont="1" applyProtection="1">
      <alignment vertical="center"/>
    </xf>
    <xf numFmtId="0" fontId="31" fillId="0" borderId="0" xfId="8" applyFont="1" applyFill="1" applyBorder="1" applyAlignment="1" applyProtection="1">
      <alignment vertical="center" shrinkToFit="1"/>
    </xf>
    <xf numFmtId="0" fontId="31" fillId="0" borderId="10" xfId="8" applyFont="1" applyFill="1" applyBorder="1" applyAlignment="1" applyProtection="1">
      <alignment vertical="center"/>
    </xf>
    <xf numFmtId="0" fontId="31" fillId="0" borderId="0" xfId="8" applyFont="1" applyBorder="1" applyProtection="1">
      <alignment vertical="center"/>
    </xf>
    <xf numFmtId="0" fontId="31" fillId="0" borderId="0" xfId="8" applyFont="1" applyAlignment="1" applyProtection="1">
      <alignment horizontal="centerContinuous" vertical="center"/>
    </xf>
    <xf numFmtId="0" fontId="36" fillId="0" borderId="0" xfId="8" applyFont="1" applyProtection="1">
      <alignment vertical="center"/>
    </xf>
    <xf numFmtId="194" fontId="33" fillId="4" borderId="0" xfId="0" applyNumberFormat="1" applyFont="1" applyFill="1" applyBorder="1" applyAlignment="1" applyProtection="1">
      <alignment horizontal="center" vertical="center" shrinkToFit="1"/>
    </xf>
    <xf numFmtId="0" fontId="51" fillId="0" borderId="0" xfId="0" applyFont="1" applyAlignment="1" applyProtection="1">
      <alignment vertical="center"/>
    </xf>
    <xf numFmtId="0" fontId="12" fillId="7" borderId="0" xfId="0" applyFont="1" applyFill="1" applyAlignment="1">
      <alignment horizontal="justify" vertical="center"/>
    </xf>
    <xf numFmtId="0" fontId="12" fillId="7" borderId="0" xfId="0" applyFont="1" applyFill="1" applyAlignment="1" applyProtection="1">
      <alignment vertical="center" wrapText="1"/>
      <protection hidden="1"/>
    </xf>
    <xf numFmtId="0" fontId="12" fillId="7" borderId="0" xfId="0" applyFont="1" applyFill="1" applyProtection="1">
      <alignment vertical="center"/>
      <protection hidden="1"/>
    </xf>
    <xf numFmtId="195" fontId="12" fillId="4" borderId="13" xfId="2" applyNumberFormat="1" applyFont="1" applyFill="1" applyBorder="1" applyAlignment="1" applyProtection="1">
      <alignment horizontal="right" vertical="center" shrinkToFit="1"/>
    </xf>
    <xf numFmtId="0" fontId="12" fillId="0" borderId="0" xfId="0" applyFont="1" applyProtection="1">
      <alignment vertical="center"/>
    </xf>
    <xf numFmtId="0" fontId="0" fillId="7" borderId="0" xfId="0" applyFill="1" applyBorder="1" applyAlignment="1" applyProtection="1">
      <alignment horizontal="right" vertical="center"/>
    </xf>
    <xf numFmtId="191" fontId="12" fillId="4" borderId="3" xfId="7" applyNumberFormat="1" applyFont="1" applyFill="1" applyBorder="1" applyAlignment="1" applyProtection="1">
      <alignment horizontal="center" vertical="center" shrinkToFit="1"/>
    </xf>
    <xf numFmtId="0" fontId="91" fillId="0" borderId="0" xfId="11" applyFont="1" applyAlignment="1" applyProtection="1">
      <alignment horizontal="left" vertical="center"/>
    </xf>
    <xf numFmtId="0" fontId="3" fillId="0" borderId="0" xfId="11" applyAlignment="1" applyProtection="1">
      <alignment vertical="center"/>
    </xf>
    <xf numFmtId="188" fontId="12" fillId="0" borderId="0" xfId="7" applyNumberFormat="1" applyFont="1" applyFill="1" applyBorder="1" applyAlignment="1" applyProtection="1"/>
    <xf numFmtId="0" fontId="12" fillId="0" borderId="0" xfId="7" applyNumberFormat="1" applyFont="1" applyFill="1" applyBorder="1" applyAlignment="1" applyProtection="1">
      <alignment horizontal="center" vertical="center" shrinkToFit="1"/>
    </xf>
    <xf numFmtId="12" fontId="12" fillId="0" borderId="0" xfId="7" applyNumberFormat="1" applyFont="1" applyFill="1" applyBorder="1" applyAlignment="1" applyProtection="1">
      <alignment horizontal="center" vertical="center" shrinkToFit="1"/>
    </xf>
    <xf numFmtId="0" fontId="12" fillId="7" borderId="10" xfId="0" applyFont="1" applyFill="1" applyBorder="1" applyAlignment="1" applyProtection="1">
      <alignment horizontal="center" vertical="center" shrinkToFit="1"/>
    </xf>
    <xf numFmtId="0" fontId="12" fillId="0" borderId="0" xfId="0" applyFont="1" applyFill="1" applyBorder="1" applyAlignment="1" applyProtection="1">
      <alignment vertical="center"/>
    </xf>
    <xf numFmtId="0" fontId="12" fillId="0" borderId="0" xfId="7" applyFont="1" applyFill="1" applyBorder="1" applyAlignment="1" applyProtection="1">
      <alignment vertical="center"/>
    </xf>
    <xf numFmtId="0" fontId="0" fillId="0" borderId="0" xfId="0" applyBorder="1" applyAlignment="1">
      <alignment vertical="center"/>
    </xf>
    <xf numFmtId="0" fontId="12" fillId="0" borderId="0" xfId="0" applyFont="1" applyBorder="1" applyAlignment="1" applyProtection="1">
      <alignment horizontal="left" vertical="center" indent="1"/>
    </xf>
    <xf numFmtId="178" fontId="31" fillId="0" borderId="0" xfId="0" applyNumberFormat="1" applyFont="1" applyBorder="1" applyAlignment="1" applyProtection="1">
      <alignment horizontal="right" vertical="center" shrinkToFit="1"/>
    </xf>
    <xf numFmtId="178" fontId="31" fillId="7" borderId="0" xfId="0" applyNumberFormat="1" applyFont="1" applyFill="1" applyBorder="1" applyAlignment="1" applyProtection="1">
      <alignment horizontal="right" vertical="center" shrinkToFit="1"/>
    </xf>
    <xf numFmtId="0" fontId="96" fillId="0" borderId="0" xfId="0" applyFont="1" applyBorder="1" applyAlignment="1">
      <alignment horizontal="left" vertical="top"/>
    </xf>
    <xf numFmtId="194" fontId="96" fillId="0" borderId="0" xfId="0" applyNumberFormat="1" applyFont="1" applyBorder="1" applyAlignment="1">
      <alignment horizontal="left" vertical="top"/>
    </xf>
    <xf numFmtId="0" fontId="27" fillId="0" borderId="0" xfId="0" applyFont="1" applyBorder="1" applyProtection="1">
      <alignment vertical="center"/>
    </xf>
    <xf numFmtId="0" fontId="97" fillId="0" borderId="30" xfId="13" applyFont="1" applyBorder="1" applyProtection="1">
      <alignment vertical="center"/>
    </xf>
    <xf numFmtId="0" fontId="97" fillId="0" borderId="122" xfId="13" applyFont="1" applyBorder="1" applyProtection="1">
      <alignment vertical="center"/>
    </xf>
    <xf numFmtId="0" fontId="97" fillId="0" borderId="122" xfId="13" applyFont="1" applyBorder="1" applyAlignment="1" applyProtection="1">
      <alignment vertical="center" shrinkToFit="1"/>
    </xf>
    <xf numFmtId="0" fontId="97" fillId="0" borderId="32" xfId="13" applyFont="1" applyBorder="1" applyProtection="1">
      <alignment vertical="center"/>
    </xf>
    <xf numFmtId="0" fontId="97" fillId="0" borderId="61" xfId="13" applyFont="1" applyBorder="1" applyProtection="1">
      <alignment vertical="center"/>
    </xf>
    <xf numFmtId="0" fontId="97" fillId="0" borderId="1" xfId="13" applyFont="1" applyBorder="1" applyProtection="1">
      <alignment vertical="center"/>
    </xf>
    <xf numFmtId="0" fontId="95" fillId="0" borderId="6" xfId="13" applyFont="1" applyBorder="1" applyProtection="1">
      <alignment vertical="center"/>
    </xf>
    <xf numFmtId="0" fontId="95" fillId="0" borderId="7" xfId="13" applyFont="1" applyBorder="1" applyProtection="1">
      <alignment vertical="center"/>
    </xf>
    <xf numFmtId="0" fontId="95" fillId="8" borderId="13" xfId="13" applyFont="1" applyFill="1" applyBorder="1" applyProtection="1">
      <alignment vertical="center"/>
    </xf>
    <xf numFmtId="0" fontId="97" fillId="0" borderId="0" xfId="13" applyFont="1" applyBorder="1" applyProtection="1">
      <alignment vertical="center"/>
    </xf>
    <xf numFmtId="0" fontId="97" fillId="0" borderId="0" xfId="13" applyFont="1" applyBorder="1" applyAlignment="1" applyProtection="1">
      <alignment vertical="center" shrinkToFit="1"/>
    </xf>
    <xf numFmtId="0" fontId="97" fillId="0" borderId="62" xfId="13" applyFont="1" applyBorder="1" applyProtection="1">
      <alignment vertical="center"/>
    </xf>
    <xf numFmtId="0" fontId="95" fillId="0" borderId="4" xfId="13" applyFont="1" applyBorder="1" applyProtection="1">
      <alignment vertical="center"/>
    </xf>
    <xf numFmtId="0" fontId="95" fillId="0" borderId="10" xfId="13" applyFont="1" applyBorder="1" applyProtection="1">
      <alignment vertical="center"/>
    </xf>
    <xf numFmtId="0" fontId="95" fillId="0" borderId="11" xfId="13" applyFont="1" applyBorder="1" applyProtection="1">
      <alignment vertical="center"/>
    </xf>
    <xf numFmtId="0" fontId="95" fillId="10" borderId="13" xfId="13" applyFont="1" applyFill="1" applyBorder="1" applyProtection="1">
      <alignment vertical="center"/>
    </xf>
    <xf numFmtId="0" fontId="95" fillId="0" borderId="13" xfId="13" applyFont="1" applyBorder="1" applyProtection="1">
      <alignment vertical="center"/>
    </xf>
    <xf numFmtId="0" fontId="95" fillId="0" borderId="13" xfId="13" applyFont="1" applyBorder="1" applyAlignment="1" applyProtection="1">
      <alignment vertical="center" shrinkToFit="1"/>
    </xf>
    <xf numFmtId="38" fontId="95" fillId="8" borderId="13" xfId="14" applyFont="1" applyFill="1" applyBorder="1" applyProtection="1">
      <alignment vertical="center"/>
      <protection locked="0"/>
    </xf>
    <xf numFmtId="0" fontId="95" fillId="8" borderId="13" xfId="13" applyFont="1" applyFill="1" applyBorder="1" applyProtection="1">
      <alignment vertical="center"/>
      <protection locked="0"/>
    </xf>
    <xf numFmtId="38" fontId="95" fillId="10" borderId="13" xfId="14" applyFont="1" applyFill="1" applyBorder="1" applyProtection="1">
      <alignment vertical="center"/>
    </xf>
    <xf numFmtId="0" fontId="97" fillId="0" borderId="31" xfId="13" applyFont="1" applyBorder="1" applyProtection="1">
      <alignment vertical="center"/>
    </xf>
    <xf numFmtId="0" fontId="95" fillId="0" borderId="14" xfId="13" applyFont="1" applyBorder="1" applyProtection="1">
      <alignment vertical="center"/>
    </xf>
    <xf numFmtId="0" fontId="95" fillId="0" borderId="14" xfId="13" applyFont="1" applyBorder="1" applyAlignment="1" applyProtection="1">
      <alignment vertical="center" shrinkToFit="1"/>
    </xf>
    <xf numFmtId="38" fontId="95" fillId="7" borderId="14" xfId="14" applyFont="1" applyFill="1" applyBorder="1" applyProtection="1">
      <alignment vertical="center"/>
    </xf>
    <xf numFmtId="0" fontId="97" fillId="0" borderId="25" xfId="13" applyFont="1" applyBorder="1" applyProtection="1">
      <alignment vertical="center"/>
    </xf>
    <xf numFmtId="0" fontId="97" fillId="0" borderId="0" xfId="13" applyFont="1" applyProtection="1">
      <alignment vertical="center"/>
    </xf>
    <xf numFmtId="0" fontId="95" fillId="0" borderId="0" xfId="13" applyFont="1" applyBorder="1" applyProtection="1">
      <alignment vertical="center"/>
    </xf>
    <xf numFmtId="0" fontId="95" fillId="0" borderId="0" xfId="13" applyFont="1" applyBorder="1" applyAlignment="1" applyProtection="1">
      <alignment vertical="center" shrinkToFit="1"/>
    </xf>
    <xf numFmtId="38" fontId="95" fillId="7" borderId="0" xfId="14" applyFont="1" applyFill="1" applyBorder="1" applyProtection="1">
      <alignment vertical="center"/>
    </xf>
    <xf numFmtId="38" fontId="95" fillId="7" borderId="13" xfId="14" applyFont="1" applyFill="1" applyBorder="1" applyProtection="1">
      <alignment vertical="center"/>
    </xf>
    <xf numFmtId="0" fontId="95" fillId="7" borderId="13" xfId="13" applyFont="1" applyFill="1" applyBorder="1" applyProtection="1">
      <alignment vertical="center"/>
    </xf>
    <xf numFmtId="0" fontId="97" fillId="0" borderId="14" xfId="13" applyFont="1" applyBorder="1" applyProtection="1">
      <alignment vertical="center"/>
    </xf>
    <xf numFmtId="0" fontId="97" fillId="0" borderId="14" xfId="13" applyFont="1" applyBorder="1" applyAlignment="1" applyProtection="1">
      <alignment vertical="center" shrinkToFit="1"/>
    </xf>
    <xf numFmtId="0" fontId="12" fillId="7" borderId="0" xfId="0" applyFont="1" applyFill="1" applyBorder="1" applyAlignment="1" applyProtection="1">
      <alignment vertical="center"/>
    </xf>
    <xf numFmtId="0" fontId="3" fillId="0" borderId="0" xfId="11" applyFill="1" applyBorder="1" applyAlignment="1" applyProtection="1">
      <alignment horizontal="center" vertical="center"/>
    </xf>
    <xf numFmtId="193" fontId="3" fillId="0" borderId="0" xfId="11" applyNumberFormat="1" applyFill="1" applyBorder="1" applyAlignment="1" applyProtection="1">
      <alignment horizontal="center" vertical="center"/>
    </xf>
    <xf numFmtId="193" fontId="12" fillId="4" borderId="13" xfId="7" applyNumberFormat="1" applyFont="1" applyFill="1" applyBorder="1" applyAlignment="1" applyProtection="1">
      <alignment vertical="center" shrinkToFit="1"/>
    </xf>
    <xf numFmtId="193" fontId="12" fillId="3" borderId="13" xfId="7" applyNumberFormat="1" applyFont="1" applyFill="1" applyBorder="1" applyAlignment="1" applyProtection="1">
      <alignment vertical="center" shrinkToFit="1"/>
      <protection locked="0"/>
    </xf>
    <xf numFmtId="193" fontId="12" fillId="3" borderId="13" xfId="7" applyNumberFormat="1" applyFont="1" applyFill="1" applyBorder="1" applyAlignment="1" applyProtection="1">
      <alignment vertical="center"/>
      <protection locked="0"/>
    </xf>
    <xf numFmtId="193" fontId="12" fillId="4" borderId="12" xfId="0" applyNumberFormat="1" applyFont="1" applyFill="1" applyBorder="1" applyAlignment="1" applyProtection="1">
      <alignment vertical="center"/>
    </xf>
    <xf numFmtId="193" fontId="31" fillId="7" borderId="0" xfId="2" applyNumberFormat="1" applyFont="1" applyFill="1" applyBorder="1" applyAlignment="1" applyProtection="1">
      <alignment horizontal="right" vertical="center"/>
    </xf>
    <xf numFmtId="0" fontId="26" fillId="0" borderId="66" xfId="7" applyFont="1" applyBorder="1" applyAlignment="1" applyProtection="1">
      <alignment horizontal="center" vertical="center" shrinkToFit="1"/>
    </xf>
    <xf numFmtId="0" fontId="26" fillId="0" borderId="31" xfId="7" applyFont="1" applyBorder="1" applyAlignment="1" applyProtection="1">
      <alignment horizontal="center" vertical="center" shrinkToFit="1"/>
    </xf>
    <xf numFmtId="193" fontId="12" fillId="4" borderId="121" xfId="7" applyNumberFormat="1" applyFont="1" applyFill="1" applyBorder="1" applyAlignment="1" applyProtection="1">
      <alignment vertical="center"/>
    </xf>
    <xf numFmtId="0" fontId="12" fillId="0" borderId="0" xfId="11" applyFont="1" applyAlignment="1" applyProtection="1">
      <alignment vertical="center"/>
    </xf>
    <xf numFmtId="0" fontId="31" fillId="0" borderId="0" xfId="0" applyFont="1" applyBorder="1" applyAlignment="1" applyProtection="1">
      <alignment vertical="center"/>
    </xf>
    <xf numFmtId="0" fontId="31" fillId="3" borderId="20" xfId="0" applyFont="1" applyFill="1" applyBorder="1" applyAlignment="1" applyProtection="1">
      <alignment vertical="center" shrinkToFit="1"/>
      <protection locked="0"/>
    </xf>
    <xf numFmtId="0" fontId="31" fillId="3" borderId="29" xfId="0" applyFont="1" applyFill="1" applyBorder="1" applyAlignment="1" applyProtection="1">
      <alignment vertical="center" shrinkToFit="1"/>
      <protection locked="0"/>
    </xf>
    <xf numFmtId="0" fontId="31" fillId="3" borderId="23" xfId="0" applyFont="1" applyFill="1" applyBorder="1" applyAlignment="1" applyProtection="1">
      <alignment vertical="center" shrinkToFit="1"/>
      <protection locked="0"/>
    </xf>
    <xf numFmtId="0" fontId="37" fillId="0" borderId="0" xfId="15" applyFont="1" applyProtection="1">
      <alignment vertical="center"/>
    </xf>
    <xf numFmtId="0" fontId="53" fillId="0" borderId="0" xfId="15" applyFont="1" applyProtection="1">
      <alignment vertical="center"/>
    </xf>
    <xf numFmtId="0" fontId="31" fillId="0" borderId="0" xfId="15" applyFont="1" applyProtection="1">
      <alignment vertical="center"/>
    </xf>
    <xf numFmtId="0" fontId="31" fillId="0" borderId="0" xfId="15" applyFont="1" applyAlignment="1" applyProtection="1">
      <alignment horizontal="center" vertical="center"/>
    </xf>
    <xf numFmtId="0" fontId="31" fillId="0" borderId="0" xfId="15" applyFont="1" applyBorder="1" applyProtection="1">
      <alignment vertical="center"/>
    </xf>
    <xf numFmtId="0" fontId="31" fillId="0" borderId="0" xfId="15" applyFont="1" applyBorder="1" applyAlignment="1" applyProtection="1">
      <alignment horizontal="left" vertical="center"/>
    </xf>
    <xf numFmtId="0" fontId="31" fillId="0" borderId="0" xfId="15" applyFont="1" applyBorder="1" applyAlignment="1" applyProtection="1">
      <alignment horizontal="center" vertical="center"/>
    </xf>
    <xf numFmtId="0" fontId="31" fillId="3" borderId="13" xfId="15" applyFont="1" applyFill="1" applyBorder="1" applyProtection="1">
      <alignment vertical="center"/>
    </xf>
    <xf numFmtId="58" fontId="31" fillId="0" borderId="0" xfId="15" applyNumberFormat="1" applyFont="1" applyFill="1" applyBorder="1" applyAlignment="1" applyProtection="1">
      <alignment horizontal="right" vertical="center" shrinkToFit="1"/>
    </xf>
    <xf numFmtId="0" fontId="37" fillId="0" borderId="0" xfId="15" applyFont="1" applyBorder="1" applyProtection="1">
      <alignment vertical="center"/>
    </xf>
    <xf numFmtId="0" fontId="40" fillId="0" borderId="0" xfId="15" applyFont="1" applyProtection="1">
      <alignment vertical="center"/>
    </xf>
    <xf numFmtId="0" fontId="37" fillId="0" borderId="0" xfId="15" applyFont="1" applyFill="1" applyBorder="1" applyProtection="1">
      <alignment vertical="center"/>
    </xf>
    <xf numFmtId="0" fontId="37" fillId="0" borderId="0" xfId="15" applyFont="1" applyBorder="1" applyAlignment="1" applyProtection="1">
      <alignment vertical="center" shrinkToFit="1"/>
    </xf>
    <xf numFmtId="0" fontId="31" fillId="0" borderId="0" xfId="15" applyFont="1" applyFill="1" applyBorder="1" applyAlignment="1" applyProtection="1">
      <alignment horizontal="center" vertical="center"/>
    </xf>
    <xf numFmtId="0" fontId="37" fillId="0" borderId="0" xfId="15" applyFont="1" applyFill="1" applyBorder="1" applyAlignment="1" applyProtection="1">
      <alignment vertical="center" shrinkToFit="1"/>
    </xf>
    <xf numFmtId="0" fontId="37" fillId="0" borderId="0" xfId="15" applyFont="1" applyFill="1" applyBorder="1" applyAlignment="1" applyProtection="1">
      <alignment horizontal="center" vertical="center"/>
    </xf>
    <xf numFmtId="0" fontId="37" fillId="0" borderId="0" xfId="15" applyNumberFormat="1" applyFont="1" applyFill="1" applyBorder="1" applyAlignment="1" applyProtection="1">
      <alignment horizontal="center" vertical="center" shrinkToFit="1"/>
    </xf>
    <xf numFmtId="0" fontId="31" fillId="0" borderId="1" xfId="15" applyFont="1" applyBorder="1" applyProtection="1">
      <alignment vertical="center"/>
    </xf>
    <xf numFmtId="0" fontId="31" fillId="0" borderId="8" xfId="15" applyFont="1" applyBorder="1" applyAlignment="1" applyProtection="1">
      <alignment vertical="center"/>
    </xf>
    <xf numFmtId="0" fontId="31" fillId="0" borderId="8" xfId="15" applyFont="1" applyBorder="1" applyProtection="1">
      <alignment vertical="center"/>
    </xf>
    <xf numFmtId="0" fontId="37" fillId="0" borderId="0" xfId="15" applyFont="1" applyBorder="1" applyAlignment="1" applyProtection="1">
      <alignment horizontal="distributed" vertical="center"/>
    </xf>
    <xf numFmtId="0" fontId="12" fillId="0" borderId="0" xfId="15" applyFont="1" applyBorder="1" applyAlignment="1" applyProtection="1">
      <alignment horizontal="center" vertical="center"/>
    </xf>
    <xf numFmtId="176" fontId="37" fillId="0" borderId="0" xfId="15" applyNumberFormat="1" applyFont="1" applyFill="1" applyBorder="1" applyAlignment="1" applyProtection="1">
      <alignment horizontal="center" vertical="center"/>
    </xf>
    <xf numFmtId="0" fontId="37" fillId="0" borderId="0" xfId="15" applyNumberFormat="1" applyFont="1" applyFill="1" applyBorder="1" applyAlignment="1" applyProtection="1">
      <alignment horizontal="center" vertical="center"/>
    </xf>
    <xf numFmtId="176" fontId="37" fillId="0" borderId="0" xfId="15" applyNumberFormat="1" applyFont="1" applyBorder="1" applyAlignment="1" applyProtection="1">
      <alignment horizontal="center" vertical="center"/>
    </xf>
    <xf numFmtId="0" fontId="37" fillId="0" borderId="10" xfId="15" applyFont="1" applyFill="1" applyBorder="1" applyAlignment="1" applyProtection="1">
      <alignment horizontal="right" vertical="center" wrapText="1"/>
    </xf>
    <xf numFmtId="0" fontId="37" fillId="0" borderId="10" xfId="15" applyFont="1" applyFill="1" applyBorder="1" applyAlignment="1" applyProtection="1">
      <alignment vertical="center" wrapText="1"/>
    </xf>
    <xf numFmtId="0" fontId="37" fillId="0" borderId="11" xfId="15" applyFont="1" applyFill="1" applyBorder="1" applyAlignment="1" applyProtection="1">
      <alignment vertical="center" wrapText="1"/>
    </xf>
    <xf numFmtId="0" fontId="31" fillId="0" borderId="1" xfId="15" applyFont="1" applyBorder="1" applyAlignment="1" applyProtection="1">
      <alignment vertical="center"/>
    </xf>
    <xf numFmtId="0" fontId="37" fillId="0" borderId="6" xfId="15" applyFont="1" applyBorder="1" applyAlignment="1" applyProtection="1">
      <alignment horizontal="center" vertical="center"/>
    </xf>
    <xf numFmtId="176" fontId="37" fillId="0" borderId="6" xfId="15" applyNumberFormat="1" applyFont="1" applyBorder="1" applyAlignment="1" applyProtection="1">
      <alignment horizontal="center" vertical="center"/>
    </xf>
    <xf numFmtId="0" fontId="37" fillId="3" borderId="6" xfId="15" applyNumberFormat="1" applyFont="1" applyFill="1" applyBorder="1" applyAlignment="1" applyProtection="1">
      <alignment horizontal="center" vertical="center" shrinkToFit="1"/>
      <protection locked="0"/>
    </xf>
    <xf numFmtId="0" fontId="37" fillId="0" borderId="6" xfId="15" applyNumberFormat="1" applyFont="1" applyBorder="1" applyAlignment="1" applyProtection="1">
      <alignment horizontal="center" vertical="center"/>
    </xf>
    <xf numFmtId="0" fontId="41" fillId="0" borderId="0" xfId="15" applyFont="1" applyProtection="1">
      <alignment vertical="center"/>
    </xf>
    <xf numFmtId="0" fontId="12" fillId="0" borderId="0" xfId="15" applyFont="1" applyBorder="1" applyAlignment="1" applyProtection="1">
      <alignment horizontal="center" vertical="center" shrinkToFit="1"/>
    </xf>
    <xf numFmtId="0" fontId="37" fillId="0" borderId="0" xfId="15" applyNumberFormat="1" applyFont="1" applyFill="1" applyBorder="1" applyAlignment="1" applyProtection="1">
      <alignment horizontal="center" vertical="center" shrinkToFit="1"/>
      <protection locked="0"/>
    </xf>
    <xf numFmtId="0" fontId="31" fillId="0" borderId="4" xfId="15" applyFont="1" applyBorder="1" applyAlignment="1" applyProtection="1">
      <alignment vertical="center"/>
    </xf>
    <xf numFmtId="0" fontId="31" fillId="0" borderId="4" xfId="15" applyFont="1" applyBorder="1" applyProtection="1">
      <alignment vertical="center"/>
    </xf>
    <xf numFmtId="0" fontId="37" fillId="0" borderId="10" xfId="15" applyFont="1" applyBorder="1" applyAlignment="1" applyProtection="1">
      <alignment horizontal="center" vertical="center"/>
    </xf>
    <xf numFmtId="176" fontId="37" fillId="0" borderId="10" xfId="15" applyNumberFormat="1" applyFont="1" applyBorder="1" applyAlignment="1" applyProtection="1">
      <alignment horizontal="center" vertical="center"/>
    </xf>
    <xf numFmtId="0" fontId="37" fillId="3" borderId="10" xfId="15" applyNumberFormat="1" applyFont="1" applyFill="1" applyBorder="1" applyAlignment="1" applyProtection="1">
      <alignment horizontal="center" vertical="center" shrinkToFit="1"/>
      <protection locked="0"/>
    </xf>
    <xf numFmtId="0" fontId="37" fillId="0" borderId="1" xfId="15" applyFont="1" applyBorder="1" applyProtection="1">
      <alignment vertical="center"/>
    </xf>
    <xf numFmtId="0" fontId="37" fillId="0" borderId="6" xfId="15" applyFont="1" applyBorder="1" applyProtection="1">
      <alignment vertical="center"/>
    </xf>
    <xf numFmtId="38" fontId="37" fillId="0" borderId="6" xfId="16" applyFont="1" applyBorder="1" applyAlignment="1" applyProtection="1">
      <alignment vertical="center"/>
    </xf>
    <xf numFmtId="0" fontId="37" fillId="0" borderId="7" xfId="15" applyFont="1" applyBorder="1" applyAlignment="1" applyProtection="1">
      <alignment horizontal="left" vertical="center"/>
    </xf>
    <xf numFmtId="0" fontId="37" fillId="0" borderId="8" xfId="15" applyFont="1" applyBorder="1" applyProtection="1">
      <alignment vertical="center"/>
    </xf>
    <xf numFmtId="0" fontId="41" fillId="0" borderId="126" xfId="15" applyFont="1" applyBorder="1" applyProtection="1">
      <alignment vertical="center"/>
    </xf>
    <xf numFmtId="0" fontId="31" fillId="0" borderId="127" xfId="15" applyFont="1" applyBorder="1" applyProtection="1">
      <alignment vertical="center"/>
    </xf>
    <xf numFmtId="0" fontId="31" fillId="0" borderId="128" xfId="15" applyFont="1" applyBorder="1" applyProtection="1">
      <alignment vertical="center"/>
    </xf>
    <xf numFmtId="0" fontId="31" fillId="0" borderId="129" xfId="15" applyFont="1" applyBorder="1" applyProtection="1">
      <alignment vertical="center"/>
    </xf>
    <xf numFmtId="0" fontId="31" fillId="0" borderId="130" xfId="15" applyFont="1" applyBorder="1" applyProtection="1">
      <alignment vertical="center"/>
    </xf>
    <xf numFmtId="0" fontId="41" fillId="0" borderId="0" xfId="15" applyFont="1" applyBorder="1" applyProtection="1">
      <alignment vertical="center"/>
    </xf>
    <xf numFmtId="0" fontId="37" fillId="0" borderId="4" xfId="15" applyFont="1" applyBorder="1" applyProtection="1">
      <alignment vertical="center"/>
    </xf>
    <xf numFmtId="0" fontId="37" fillId="0" borderId="10" xfId="15" applyFont="1" applyBorder="1" applyProtection="1">
      <alignment vertical="center"/>
    </xf>
    <xf numFmtId="38" fontId="37" fillId="0" borderId="10" xfId="16" applyFont="1" applyBorder="1" applyAlignment="1" applyProtection="1">
      <alignment vertical="center"/>
    </xf>
    <xf numFmtId="0" fontId="37" fillId="0" borderId="11" xfId="15" applyFont="1" applyBorder="1" applyAlignment="1" applyProtection="1">
      <alignment horizontal="left" vertical="center"/>
    </xf>
    <xf numFmtId="0" fontId="31" fillId="0" borderId="6" xfId="15" applyFont="1" applyBorder="1" applyProtection="1">
      <alignment vertical="center"/>
    </xf>
    <xf numFmtId="0" fontId="31" fillId="0" borderId="0" xfId="15" applyFont="1" applyAlignment="1" applyProtection="1">
      <alignment horizontal="left" vertical="center"/>
    </xf>
    <xf numFmtId="0" fontId="31" fillId="0" borderId="0" xfId="15" applyFont="1" applyAlignment="1" applyProtection="1">
      <alignment horizontal="right"/>
    </xf>
    <xf numFmtId="0" fontId="37" fillId="3" borderId="0" xfId="15" applyFont="1" applyFill="1" applyBorder="1" applyAlignment="1" applyProtection="1">
      <alignment horizontal="left" vertical="center"/>
      <protection locked="0"/>
    </xf>
    <xf numFmtId="0" fontId="31" fillId="3" borderId="0" xfId="15" applyFont="1" applyFill="1" applyBorder="1" applyProtection="1">
      <alignment vertical="center"/>
      <protection locked="0"/>
    </xf>
    <xf numFmtId="0" fontId="37" fillId="3" borderId="0" xfId="15" applyFont="1" applyFill="1" applyBorder="1" applyProtection="1">
      <alignment vertical="center"/>
      <protection locked="0"/>
    </xf>
    <xf numFmtId="0" fontId="37" fillId="3" borderId="0" xfId="15" applyFont="1" applyFill="1" applyBorder="1" applyAlignment="1" applyProtection="1">
      <alignment horizontal="center" vertical="center"/>
      <protection locked="0"/>
    </xf>
    <xf numFmtId="0" fontId="37" fillId="3" borderId="9" xfId="15" applyFont="1" applyFill="1" applyBorder="1" applyAlignment="1" applyProtection="1">
      <alignment horizontal="center" vertical="center"/>
      <protection locked="0"/>
    </xf>
    <xf numFmtId="49" fontId="27" fillId="3" borderId="134" xfId="18" applyNumberFormat="1" applyFont="1" applyFill="1" applyBorder="1" applyAlignment="1" applyProtection="1">
      <alignment horizontal="center" vertical="center" shrinkToFit="1"/>
      <protection locked="0"/>
    </xf>
    <xf numFmtId="49" fontId="27" fillId="3" borderId="135" xfId="18" applyNumberFormat="1" applyFont="1" applyFill="1" applyBorder="1" applyAlignment="1" applyProtection="1">
      <alignment horizontal="center" vertical="center" shrinkToFit="1"/>
      <protection locked="0"/>
    </xf>
    <xf numFmtId="49" fontId="27" fillId="3" borderId="136" xfId="18" applyNumberFormat="1" applyFont="1" applyFill="1" applyBorder="1" applyAlignment="1" applyProtection="1">
      <alignment horizontal="center" vertical="center" shrinkToFit="1"/>
      <protection locked="0"/>
    </xf>
    <xf numFmtId="0" fontId="31" fillId="3" borderId="0" xfId="17" applyNumberFormat="1" applyFont="1" applyFill="1" applyBorder="1" applyAlignment="1" applyProtection="1">
      <alignment horizontal="center" vertical="center" shrinkToFit="1"/>
      <protection locked="0"/>
    </xf>
    <xf numFmtId="0" fontId="37" fillId="3" borderId="6" xfId="17" applyFont="1" applyFill="1" applyBorder="1" applyAlignment="1" applyProtection="1">
      <alignment horizontal="center" vertical="center" shrinkToFit="1"/>
      <protection locked="0"/>
    </xf>
    <xf numFmtId="0" fontId="37" fillId="0" borderId="0" xfId="17" applyFont="1" applyBorder="1" applyAlignment="1" applyProtection="1">
      <alignment vertical="center"/>
    </xf>
    <xf numFmtId="0" fontId="31" fillId="0" borderId="2" xfId="17" applyFont="1" applyFill="1" applyBorder="1" applyAlignment="1" applyProtection="1">
      <alignment vertical="center" wrapText="1"/>
    </xf>
    <xf numFmtId="0" fontId="31" fillId="3" borderId="2" xfId="17" applyFont="1" applyFill="1" applyBorder="1" applyAlignment="1" applyProtection="1">
      <alignment vertical="center"/>
      <protection locked="0"/>
    </xf>
    <xf numFmtId="0" fontId="31" fillId="3" borderId="2" xfId="17" applyFont="1" applyFill="1" applyBorder="1" applyProtection="1">
      <alignment vertical="center"/>
      <protection locked="0"/>
    </xf>
    <xf numFmtId="0" fontId="31" fillId="0" borderId="5" xfId="17" applyFont="1" applyFill="1" applyBorder="1" applyAlignment="1" applyProtection="1">
      <alignment vertical="center" wrapText="1"/>
    </xf>
    <xf numFmtId="0" fontId="110" fillId="7" borderId="0" xfId="17" applyFont="1" applyFill="1" applyBorder="1" applyAlignment="1" applyProtection="1">
      <alignment vertical="center" wrapText="1"/>
    </xf>
    <xf numFmtId="0" fontId="110" fillId="3" borderId="2" xfId="17" applyFont="1" applyFill="1" applyBorder="1" applyAlignment="1" applyProtection="1">
      <alignment vertical="center" wrapText="1"/>
    </xf>
    <xf numFmtId="0" fontId="110" fillId="3" borderId="2" xfId="17" applyFont="1" applyFill="1" applyBorder="1" applyAlignment="1" applyProtection="1">
      <alignment vertical="center"/>
    </xf>
    <xf numFmtId="0" fontId="110" fillId="3" borderId="5" xfId="17" applyFont="1" applyFill="1" applyBorder="1" applyAlignment="1" applyProtection="1">
      <alignment vertical="center" wrapText="1"/>
    </xf>
    <xf numFmtId="0" fontId="116" fillId="7" borderId="0" xfId="17" applyFont="1" applyFill="1" applyBorder="1" applyAlignment="1" applyProtection="1">
      <alignment vertical="center" wrapText="1"/>
    </xf>
    <xf numFmtId="0" fontId="115" fillId="7" borderId="0" xfId="17" applyFont="1" applyFill="1" applyAlignment="1" applyProtection="1">
      <alignment horizontal="left" vertical="center"/>
    </xf>
    <xf numFmtId="0" fontId="117" fillId="7" borderId="0" xfId="17" applyFont="1" applyFill="1" applyAlignment="1" applyProtection="1">
      <alignment horizontal="left" vertical="center"/>
    </xf>
    <xf numFmtId="176" fontId="37" fillId="0" borderId="2" xfId="17" applyNumberFormat="1" applyFont="1" applyBorder="1" applyAlignment="1" applyProtection="1">
      <alignment horizontal="center" vertical="center"/>
    </xf>
    <xf numFmtId="0" fontId="37" fillId="3" borderId="2" xfId="17" applyNumberFormat="1" applyFont="1" applyFill="1" applyBorder="1" applyAlignment="1" applyProtection="1">
      <alignment horizontal="center" vertical="center" shrinkToFit="1"/>
      <protection locked="0"/>
    </xf>
    <xf numFmtId="0" fontId="37" fillId="0" borderId="2" xfId="17" applyNumberFormat="1" applyFont="1" applyBorder="1" applyAlignment="1" applyProtection="1">
      <alignment horizontal="center" vertical="center"/>
    </xf>
    <xf numFmtId="0" fontId="37" fillId="0" borderId="2" xfId="17" applyFont="1" applyFill="1" applyBorder="1" applyAlignment="1" applyProtection="1">
      <alignment vertical="center"/>
    </xf>
    <xf numFmtId="176" fontId="37" fillId="0" borderId="0" xfId="15" applyNumberFormat="1" applyFont="1" applyFill="1" applyBorder="1" applyAlignment="1" applyProtection="1">
      <alignment horizontal="center" vertical="center" shrinkToFit="1"/>
    </xf>
    <xf numFmtId="176" fontId="37" fillId="0" borderId="0" xfId="15" applyNumberFormat="1" applyFont="1" applyBorder="1" applyAlignment="1" applyProtection="1">
      <alignment horizontal="center" vertical="center" shrinkToFit="1"/>
    </xf>
    <xf numFmtId="0" fontId="37" fillId="0" borderId="0" xfId="15" applyFont="1" applyFill="1" applyBorder="1" applyAlignment="1" applyProtection="1">
      <alignment horizontal="left" vertical="center" indent="1"/>
    </xf>
    <xf numFmtId="176" fontId="37" fillId="0" borderId="2" xfId="15" applyNumberFormat="1" applyFont="1" applyBorder="1" applyAlignment="1" applyProtection="1">
      <alignment horizontal="center" vertical="center"/>
    </xf>
    <xf numFmtId="0" fontId="37" fillId="4" borderId="2" xfId="15" applyNumberFormat="1" applyFont="1" applyFill="1" applyBorder="1" applyAlignment="1" applyProtection="1">
      <alignment horizontal="center" vertical="center" shrinkToFit="1"/>
    </xf>
    <xf numFmtId="0" fontId="37" fillId="0" borderId="2" xfId="15" applyNumberFormat="1" applyFont="1" applyBorder="1" applyAlignment="1" applyProtection="1">
      <alignment horizontal="center" vertical="center"/>
    </xf>
    <xf numFmtId="0" fontId="37" fillId="0" borderId="2" xfId="15" applyNumberFormat="1" applyFont="1" applyFill="1" applyBorder="1" applyAlignment="1" applyProtection="1">
      <alignment vertical="center" shrinkToFit="1"/>
    </xf>
    <xf numFmtId="0" fontId="37" fillId="0" borderId="5" xfId="15" applyNumberFormat="1" applyFont="1" applyFill="1" applyBorder="1" applyAlignment="1" applyProtection="1">
      <alignment vertical="center" shrinkToFit="1"/>
    </xf>
    <xf numFmtId="181" fontId="121" fillId="4" borderId="75" xfId="7" applyNumberFormat="1" applyFont="1" applyFill="1" applyBorder="1" applyAlignment="1" applyProtection="1">
      <alignment horizontal="right" vertical="center" shrinkToFit="1"/>
    </xf>
    <xf numFmtId="181" fontId="121" fillId="4" borderId="83" xfId="7" applyNumberFormat="1" applyFont="1" applyFill="1" applyBorder="1" applyAlignment="1" applyProtection="1">
      <alignment horizontal="right" vertical="center" shrinkToFit="1"/>
    </xf>
    <xf numFmtId="181" fontId="121" fillId="4" borderId="92" xfId="7" applyNumberFormat="1" applyFont="1" applyFill="1" applyBorder="1" applyAlignment="1" applyProtection="1">
      <alignment horizontal="right" vertical="center" shrinkToFit="1"/>
    </xf>
    <xf numFmtId="0" fontId="31" fillId="0" borderId="0" xfId="0" applyFont="1" applyFill="1" applyBorder="1" applyAlignment="1" applyProtection="1">
      <alignment horizontal="left" vertical="center" wrapText="1"/>
    </xf>
    <xf numFmtId="0" fontId="90" fillId="7" borderId="0" xfId="0" applyFont="1" applyFill="1" applyAlignment="1">
      <alignment vertical="center"/>
    </xf>
    <xf numFmtId="0" fontId="36" fillId="0" borderId="0" xfId="0" applyFont="1" applyBorder="1" applyProtection="1">
      <alignment vertical="center"/>
    </xf>
    <xf numFmtId="0" fontId="31" fillId="0" borderId="9" xfId="0" applyFont="1" applyBorder="1" applyProtection="1">
      <alignment vertical="center"/>
    </xf>
    <xf numFmtId="0" fontId="0" fillId="0" borderId="0" xfId="0" applyBorder="1" applyAlignment="1">
      <alignment horizontal="center" vertical="center"/>
    </xf>
    <xf numFmtId="0" fontId="31" fillId="0" borderId="0" xfId="8" applyFont="1" applyFill="1" applyBorder="1" applyAlignment="1" applyProtection="1">
      <alignment horizontal="left" vertical="center"/>
    </xf>
    <xf numFmtId="0" fontId="36" fillId="0" borderId="10" xfId="8" applyFont="1" applyFill="1" applyBorder="1" applyAlignment="1" applyProtection="1">
      <alignment horizontal="right" vertical="center" shrinkToFit="1"/>
    </xf>
    <xf numFmtId="0" fontId="36" fillId="0" borderId="13" xfId="8" applyFont="1" applyFill="1" applyBorder="1" applyAlignment="1" applyProtection="1">
      <alignment horizontal="center" vertical="center" shrinkToFit="1"/>
    </xf>
    <xf numFmtId="0" fontId="31" fillId="0" borderId="13" xfId="8" applyFont="1" applyBorder="1" applyAlignment="1" applyProtection="1">
      <alignment vertical="center" shrinkToFit="1"/>
    </xf>
    <xf numFmtId="0" fontId="12" fillId="3" borderId="13" xfId="8" applyFont="1" applyFill="1" applyBorder="1" applyAlignment="1" applyProtection="1">
      <alignment vertical="center" shrinkToFit="1"/>
      <protection locked="0"/>
    </xf>
    <xf numFmtId="0" fontId="12" fillId="3" borderId="13" xfId="8" applyFont="1" applyFill="1" applyBorder="1" applyProtection="1">
      <alignment vertical="center"/>
      <protection locked="0"/>
    </xf>
    <xf numFmtId="2" fontId="12" fillId="9" borderId="13" xfId="8" applyNumberFormat="1" applyFont="1" applyFill="1" applyBorder="1" applyProtection="1">
      <alignment vertical="center"/>
    </xf>
    <xf numFmtId="0" fontId="31" fillId="9" borderId="13" xfId="8" applyFont="1" applyFill="1" applyBorder="1" applyAlignment="1" applyProtection="1">
      <alignment horizontal="right" vertical="center"/>
    </xf>
    <xf numFmtId="0" fontId="31" fillId="9" borderId="13" xfId="8" applyFont="1" applyFill="1" applyBorder="1" applyProtection="1">
      <alignment vertical="center"/>
    </xf>
    <xf numFmtId="2" fontId="31" fillId="9" borderId="13" xfId="8" applyNumberFormat="1" applyFont="1" applyFill="1" applyBorder="1" applyProtection="1">
      <alignment vertical="center"/>
    </xf>
    <xf numFmtId="0" fontId="31" fillId="0" borderId="0" xfId="8" applyFont="1" applyBorder="1" applyAlignment="1" applyProtection="1">
      <alignment vertical="center" shrinkToFit="1"/>
    </xf>
    <xf numFmtId="0" fontId="36" fillId="0" borderId="0" xfId="8" applyFont="1" applyFill="1" applyBorder="1" applyAlignment="1" applyProtection="1">
      <alignment horizontal="right" vertical="center"/>
    </xf>
    <xf numFmtId="0" fontId="12" fillId="0" borderId="0" xfId="8" applyFont="1" applyFill="1" applyBorder="1" applyAlignment="1" applyProtection="1">
      <alignment vertical="center" wrapText="1"/>
    </xf>
    <xf numFmtId="185" fontId="12" fillId="3" borderId="13" xfId="8" applyNumberFormat="1" applyFont="1" applyFill="1" applyBorder="1" applyProtection="1">
      <alignment vertical="center"/>
      <protection locked="0"/>
    </xf>
    <xf numFmtId="0" fontId="55" fillId="3" borderId="1" xfId="8" applyFont="1" applyFill="1" applyBorder="1" applyAlignment="1" applyProtection="1">
      <alignment vertical="center"/>
    </xf>
    <xf numFmtId="0" fontId="31" fillId="3" borderId="6" xfId="8" applyFont="1" applyFill="1" applyBorder="1" applyAlignment="1" applyProtection="1">
      <alignment vertical="center"/>
    </xf>
    <xf numFmtId="0" fontId="31" fillId="3" borderId="7" xfId="8" applyFont="1" applyFill="1" applyBorder="1" applyAlignment="1" applyProtection="1">
      <alignment vertical="center"/>
    </xf>
    <xf numFmtId="0" fontId="31" fillId="0" borderId="0" xfId="8" applyFont="1" applyFill="1" applyBorder="1" applyProtection="1">
      <alignment vertical="center"/>
    </xf>
    <xf numFmtId="0" fontId="55" fillId="3" borderId="1" xfId="8" applyFont="1" applyFill="1" applyBorder="1" applyProtection="1">
      <alignment vertical="center"/>
    </xf>
    <xf numFmtId="0" fontId="12" fillId="3" borderId="6" xfId="8" applyFont="1" applyFill="1" applyBorder="1" applyProtection="1">
      <alignment vertical="center"/>
    </xf>
    <xf numFmtId="0" fontId="12" fillId="3" borderId="7" xfId="8" applyFont="1" applyFill="1" applyBorder="1" applyProtection="1">
      <alignment vertical="center"/>
    </xf>
    <xf numFmtId="0" fontId="36" fillId="0" borderId="0" xfId="8" applyFont="1" applyFill="1" applyBorder="1" applyProtection="1">
      <alignment vertical="center"/>
    </xf>
    <xf numFmtId="0" fontId="12" fillId="0" borderId="0" xfId="8" applyFont="1" applyBorder="1" applyProtection="1">
      <alignment vertical="center"/>
    </xf>
    <xf numFmtId="0" fontId="12" fillId="0" borderId="0" xfId="8" applyFont="1" applyFill="1" applyBorder="1" applyProtection="1">
      <alignment vertical="center"/>
    </xf>
    <xf numFmtId="0" fontId="36" fillId="3" borderId="1" xfId="8" applyFont="1" applyFill="1" applyBorder="1" applyProtection="1">
      <alignment vertical="center"/>
    </xf>
    <xf numFmtId="0" fontId="31" fillId="3" borderId="6" xfId="8" applyFont="1" applyFill="1" applyBorder="1" applyProtection="1">
      <alignment vertical="center"/>
    </xf>
    <xf numFmtId="0" fontId="31" fillId="3" borderId="7" xfId="8" applyFont="1" applyFill="1" applyBorder="1" applyProtection="1">
      <alignment vertical="center"/>
    </xf>
    <xf numFmtId="0" fontId="31" fillId="0" borderId="0" xfId="8" applyFont="1" applyFill="1" applyProtection="1">
      <alignment vertical="center"/>
    </xf>
    <xf numFmtId="0" fontId="36" fillId="0" borderId="0" xfId="8" applyFont="1" applyFill="1" applyProtection="1">
      <alignment vertical="center"/>
    </xf>
    <xf numFmtId="0" fontId="37" fillId="0" borderId="1" xfId="17" applyFont="1" applyBorder="1" applyProtection="1">
      <alignment vertical="center"/>
    </xf>
    <xf numFmtId="0" fontId="37" fillId="0" borderId="6" xfId="17" applyFont="1" applyFill="1" applyBorder="1" applyAlignment="1" applyProtection="1">
      <alignment vertical="center"/>
    </xf>
    <xf numFmtId="0" fontId="37" fillId="0" borderId="6" xfId="17" applyFont="1" applyFill="1" applyBorder="1" applyAlignment="1" applyProtection="1">
      <alignment vertical="center" wrapText="1"/>
    </xf>
    <xf numFmtId="0" fontId="37" fillId="0" borderId="6" xfId="17" applyFont="1" applyFill="1" applyBorder="1" applyAlignment="1" applyProtection="1">
      <alignment horizontal="left" vertical="center"/>
    </xf>
    <xf numFmtId="0" fontId="37" fillId="0" borderId="7" xfId="17" applyFont="1" applyFill="1" applyBorder="1" applyAlignment="1" applyProtection="1">
      <alignment horizontal="left" vertical="center" shrinkToFit="1"/>
    </xf>
    <xf numFmtId="0" fontId="37" fillId="0" borderId="8" xfId="17" applyFont="1" applyBorder="1" applyProtection="1">
      <alignment vertical="center"/>
    </xf>
    <xf numFmtId="0" fontId="37" fillId="0" borderId="0" xfId="17" applyFont="1" applyFill="1" applyBorder="1" applyAlignment="1" applyProtection="1">
      <alignment vertical="center"/>
    </xf>
    <xf numFmtId="0" fontId="37" fillId="0" borderId="9" xfId="17" applyFont="1" applyFill="1" applyBorder="1" applyAlignment="1" applyProtection="1">
      <alignment vertical="center" shrinkToFit="1"/>
    </xf>
    <xf numFmtId="0" fontId="37" fillId="0" borderId="4" xfId="17" applyFont="1" applyBorder="1" applyProtection="1">
      <alignment vertical="center"/>
    </xf>
    <xf numFmtId="0" fontId="37" fillId="0" borderId="10" xfId="17" applyFont="1" applyFill="1" applyBorder="1" applyAlignment="1" applyProtection="1">
      <alignment vertical="center"/>
    </xf>
    <xf numFmtId="0" fontId="37" fillId="0" borderId="11" xfId="17" applyFont="1" applyFill="1" applyBorder="1" applyAlignment="1" applyProtection="1">
      <alignment vertical="center" shrinkToFit="1"/>
    </xf>
    <xf numFmtId="0" fontId="31" fillId="4" borderId="0" xfId="15" applyNumberFormat="1" applyFont="1" applyFill="1" applyBorder="1" applyAlignment="1" applyProtection="1">
      <alignment vertical="center" shrinkToFit="1"/>
    </xf>
    <xf numFmtId="0" fontId="12" fillId="4" borderId="0" xfId="17" applyNumberFormat="1" applyFont="1" applyFill="1" applyBorder="1" applyAlignment="1" applyProtection="1">
      <alignment vertical="center" shrinkToFit="1"/>
    </xf>
    <xf numFmtId="0" fontId="31" fillId="0" borderId="8" xfId="17" applyFont="1" applyBorder="1" applyProtection="1">
      <alignment vertical="center"/>
    </xf>
    <xf numFmtId="0" fontId="37" fillId="0" borderId="0" xfId="17" applyFont="1" applyBorder="1" applyAlignment="1" applyProtection="1">
      <alignment horizontal="distributed" vertical="center"/>
    </xf>
    <xf numFmtId="0" fontId="37" fillId="0" borderId="0" xfId="17" applyFont="1" applyBorder="1" applyAlignment="1" applyProtection="1">
      <alignment horizontal="center" vertical="center"/>
    </xf>
    <xf numFmtId="0" fontId="12" fillId="0" borderId="0" xfId="17" applyFont="1" applyBorder="1" applyAlignment="1" applyProtection="1">
      <alignment horizontal="center" vertical="center"/>
    </xf>
    <xf numFmtId="0" fontId="37" fillId="0" borderId="0" xfId="17" applyFont="1" applyFill="1" applyBorder="1" applyAlignment="1" applyProtection="1">
      <alignment horizontal="center" vertical="center" shrinkToFit="1"/>
    </xf>
    <xf numFmtId="176" fontId="37" fillId="0" borderId="0" xfId="17" applyNumberFormat="1" applyFont="1" applyFill="1" applyBorder="1" applyAlignment="1" applyProtection="1">
      <alignment horizontal="center" vertical="center"/>
    </xf>
    <xf numFmtId="0" fontId="37" fillId="0" borderId="0" xfId="17" applyNumberFormat="1" applyFont="1" applyFill="1" applyBorder="1" applyAlignment="1" applyProtection="1">
      <alignment horizontal="center" vertical="center" shrinkToFit="1"/>
    </xf>
    <xf numFmtId="0" fontId="37" fillId="0" borderId="0" xfId="17" applyNumberFormat="1" applyFont="1" applyFill="1" applyBorder="1" applyAlignment="1" applyProtection="1">
      <alignment horizontal="center" vertical="center"/>
    </xf>
    <xf numFmtId="176" fontId="37" fillId="0" borderId="0" xfId="17" applyNumberFormat="1" applyFont="1" applyBorder="1" applyAlignment="1" applyProtection="1">
      <alignment horizontal="center" vertical="center"/>
    </xf>
    <xf numFmtId="0" fontId="31" fillId="0" borderId="9" xfId="17" applyFont="1" applyBorder="1" applyAlignment="1" applyProtection="1">
      <alignment horizontal="center" vertical="center"/>
    </xf>
    <xf numFmtId="0" fontId="37" fillId="0" borderId="10" xfId="17" applyFont="1" applyFill="1" applyBorder="1" applyAlignment="1" applyProtection="1">
      <alignment horizontal="right" vertical="center" wrapText="1"/>
    </xf>
    <xf numFmtId="0" fontId="37" fillId="0" borderId="10" xfId="17" applyFont="1" applyFill="1" applyBorder="1" applyAlignment="1" applyProtection="1">
      <alignment vertical="center" wrapText="1"/>
    </xf>
    <xf numFmtId="0" fontId="31" fillId="0" borderId="11" xfId="17" applyFont="1" applyBorder="1" applyAlignment="1" applyProtection="1">
      <alignment horizontal="center" vertical="center"/>
    </xf>
    <xf numFmtId="0" fontId="31" fillId="3" borderId="1" xfId="0" applyFont="1" applyFill="1" applyBorder="1" applyProtection="1">
      <alignment vertical="center"/>
      <protection locked="0"/>
    </xf>
    <xf numFmtId="0" fontId="31" fillId="3" borderId="6" xfId="0" applyFont="1" applyFill="1" applyBorder="1" applyProtection="1">
      <alignment vertical="center"/>
      <protection locked="0"/>
    </xf>
    <xf numFmtId="0" fontId="31" fillId="3" borderId="7" xfId="0" applyFont="1" applyFill="1" applyBorder="1" applyProtection="1">
      <alignment vertical="center"/>
      <protection locked="0"/>
    </xf>
    <xf numFmtId="0" fontId="31" fillId="3" borderId="8" xfId="0" applyFont="1" applyFill="1" applyBorder="1" applyProtection="1">
      <alignment vertical="center"/>
      <protection locked="0"/>
    </xf>
    <xf numFmtId="0" fontId="31" fillId="3" borderId="0" xfId="0" applyFont="1" applyFill="1" applyBorder="1" applyProtection="1">
      <alignment vertical="center"/>
      <protection locked="0"/>
    </xf>
    <xf numFmtId="0" fontId="31" fillId="3" borderId="0" xfId="0" applyFont="1" applyFill="1" applyBorder="1" applyAlignment="1" applyProtection="1">
      <alignment horizontal="centerContinuous" vertical="center"/>
      <protection locked="0"/>
    </xf>
    <xf numFmtId="0" fontId="31" fillId="3" borderId="9" xfId="0" applyFont="1" applyFill="1" applyBorder="1" applyAlignment="1" applyProtection="1">
      <alignment horizontal="centerContinuous" vertical="center"/>
      <protection locked="0"/>
    </xf>
    <xf numFmtId="0" fontId="31" fillId="3" borderId="9" xfId="0" applyFont="1" applyFill="1" applyBorder="1" applyProtection="1">
      <alignment vertical="center"/>
      <protection locked="0"/>
    </xf>
    <xf numFmtId="0" fontId="31" fillId="7" borderId="6" xfId="0" applyFont="1" applyFill="1" applyBorder="1" applyProtection="1">
      <alignment vertical="center"/>
      <protection locked="0"/>
    </xf>
    <xf numFmtId="0" fontId="33" fillId="7" borderId="0" xfId="0" applyFont="1" applyFill="1" applyAlignment="1">
      <alignment horizontal="left" vertical="center" wrapText="1"/>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10" fillId="0" borderId="0" xfId="0" applyFont="1" applyBorder="1" applyAlignment="1" applyProtection="1">
      <alignment horizontal="center" vertical="center"/>
    </xf>
    <xf numFmtId="0" fontId="0" fillId="0" borderId="0" xfId="0" applyAlignment="1" applyProtection="1">
      <alignment vertical="center" wrapText="1"/>
    </xf>
    <xf numFmtId="0" fontId="31" fillId="0" borderId="0" xfId="0" applyFont="1" applyBorder="1" applyAlignment="1" applyProtection="1">
      <alignment vertical="center"/>
    </xf>
    <xf numFmtId="0" fontId="31" fillId="7" borderId="0" xfId="0" applyFont="1" applyFill="1" applyBorder="1" applyAlignment="1" applyProtection="1">
      <alignment horizontal="center" vertical="center"/>
    </xf>
    <xf numFmtId="0" fontId="6" fillId="7" borderId="0" xfId="0" applyFont="1" applyFill="1" applyBorder="1" applyAlignment="1" applyProtection="1">
      <alignment horizontal="left" vertical="center"/>
    </xf>
    <xf numFmtId="0" fontId="0" fillId="0" borderId="0" xfId="0" applyAlignment="1" applyProtection="1">
      <alignment horizontal="left" vertical="center"/>
    </xf>
    <xf numFmtId="0" fontId="31" fillId="0" borderId="0" xfId="0" applyFont="1" applyAlignment="1" applyProtection="1">
      <alignment vertical="center"/>
    </xf>
    <xf numFmtId="0" fontId="33" fillId="4" borderId="0" xfId="0" applyFont="1" applyFill="1" applyAlignment="1" applyProtection="1">
      <alignment horizontal="center" vertical="center"/>
    </xf>
    <xf numFmtId="0" fontId="31" fillId="0" borderId="0" xfId="0" applyFont="1" applyBorder="1" applyAlignment="1" applyProtection="1">
      <alignment horizontal="center" vertical="center"/>
    </xf>
    <xf numFmtId="0" fontId="31" fillId="0" borderId="0" xfId="0" applyFont="1" applyFill="1" applyBorder="1" applyAlignment="1" applyProtection="1">
      <alignment vertical="center"/>
    </xf>
    <xf numFmtId="0" fontId="31" fillId="0" borderId="1" xfId="0" applyFont="1" applyBorder="1" applyAlignment="1" applyProtection="1">
      <alignment horizontal="center" vertical="center"/>
    </xf>
    <xf numFmtId="0" fontId="31" fillId="0" borderId="4" xfId="0" applyFont="1" applyBorder="1" applyAlignment="1" applyProtection="1">
      <alignment horizontal="center" vertical="center"/>
    </xf>
    <xf numFmtId="0" fontId="12" fillId="0" borderId="0" xfId="7" applyFont="1" applyFill="1" applyBorder="1" applyAlignment="1" applyProtection="1">
      <alignment horizontal="center" vertical="center" shrinkToFit="1"/>
    </xf>
    <xf numFmtId="0" fontId="3" fillId="7" borderId="0" xfId="11" applyFill="1" applyBorder="1" applyAlignment="1" applyProtection="1">
      <alignment horizontal="center" vertical="center"/>
    </xf>
    <xf numFmtId="0" fontId="12" fillId="0" borderId="0" xfId="7" applyFont="1" applyFill="1" applyBorder="1" applyAlignment="1" applyProtection="1">
      <alignment vertical="center" shrinkToFit="1"/>
    </xf>
    <xf numFmtId="177" fontId="18" fillId="4" borderId="102" xfId="7" applyNumberFormat="1" applyFont="1" applyFill="1" applyBorder="1" applyAlignment="1" applyProtection="1">
      <alignment horizontal="right" vertical="center" shrinkToFit="1"/>
    </xf>
    <xf numFmtId="0" fontId="12" fillId="0" borderId="0" xfId="7" applyFont="1" applyBorder="1" applyAlignment="1" applyProtection="1">
      <alignment vertical="center" shrinkToFit="1"/>
    </xf>
    <xf numFmtId="177" fontId="18" fillId="4" borderId="48" xfId="7" applyNumberFormat="1" applyFont="1" applyFill="1" applyBorder="1" applyAlignment="1" applyProtection="1">
      <alignment horizontal="right" vertical="center" shrinkToFit="1"/>
    </xf>
    <xf numFmtId="181" fontId="18" fillId="4" borderId="94" xfId="7" applyNumberFormat="1" applyFont="1" applyFill="1" applyBorder="1" applyAlignment="1" applyProtection="1">
      <alignment horizontal="right" vertical="center" shrinkToFit="1"/>
    </xf>
    <xf numFmtId="177" fontId="18" fillId="4" borderId="94" xfId="7" applyNumberFormat="1" applyFont="1" applyFill="1" applyBorder="1" applyAlignment="1" applyProtection="1">
      <alignment horizontal="right" vertical="center" shrinkToFit="1"/>
    </xf>
    <xf numFmtId="177" fontId="18" fillId="0" borderId="96" xfId="7" applyNumberFormat="1" applyFont="1" applyFill="1" applyBorder="1" applyAlignment="1" applyProtection="1">
      <alignment horizontal="right" vertical="center" shrinkToFit="1"/>
    </xf>
    <xf numFmtId="0" fontId="31" fillId="7" borderId="0" xfId="11" applyFont="1" applyFill="1" applyBorder="1" applyAlignment="1" applyProtection="1">
      <alignment horizontal="center" vertical="center"/>
    </xf>
    <xf numFmtId="0" fontId="18" fillId="0" borderId="64" xfId="7" applyFont="1" applyBorder="1" applyAlignment="1" applyProtection="1">
      <alignment horizontal="center" vertical="center"/>
    </xf>
    <xf numFmtId="0" fontId="37" fillId="0" borderId="10" xfId="15" applyFont="1" applyBorder="1" applyAlignment="1" applyProtection="1">
      <alignment vertical="center"/>
    </xf>
    <xf numFmtId="0" fontId="37" fillId="0" borderId="11" xfId="15" applyFont="1" applyBorder="1" applyAlignment="1" applyProtection="1">
      <alignment vertical="center"/>
    </xf>
    <xf numFmtId="0" fontId="37" fillId="0" borderId="0" xfId="15" applyFont="1" applyFill="1" applyBorder="1" applyAlignment="1" applyProtection="1">
      <alignment vertical="center"/>
    </xf>
    <xf numFmtId="0" fontId="37" fillId="0" borderId="9" xfId="15" applyFont="1" applyFill="1" applyBorder="1" applyAlignment="1" applyProtection="1">
      <alignment vertical="center"/>
    </xf>
    <xf numFmtId="0" fontId="37" fillId="0" borderId="0" xfId="15" applyFont="1" applyFill="1" applyBorder="1" applyAlignment="1" applyProtection="1">
      <alignment horizontal="center" vertical="center" shrinkToFit="1"/>
    </xf>
    <xf numFmtId="0" fontId="37" fillId="0" borderId="7" xfId="15" applyFont="1" applyBorder="1" applyAlignment="1" applyProtection="1">
      <alignment vertical="center"/>
    </xf>
    <xf numFmtId="0" fontId="37" fillId="0" borderId="0" xfId="15" applyFont="1" applyBorder="1" applyAlignment="1" applyProtection="1">
      <alignment vertical="center"/>
    </xf>
    <xf numFmtId="0" fontId="37" fillId="0" borderId="9" xfId="15" applyFont="1" applyBorder="1" applyAlignment="1" applyProtection="1">
      <alignment vertical="center"/>
    </xf>
    <xf numFmtId="0" fontId="37" fillId="3" borderId="0" xfId="15" applyNumberFormat="1" applyFont="1" applyFill="1" applyBorder="1" applyAlignment="1" applyProtection="1">
      <alignment horizontal="center" vertical="center" shrinkToFit="1"/>
      <protection locked="0"/>
    </xf>
    <xf numFmtId="0" fontId="37" fillId="0" borderId="0" xfId="15" applyFont="1" applyBorder="1" applyAlignment="1" applyProtection="1">
      <alignment horizontal="center" vertical="center" shrinkToFit="1"/>
    </xf>
    <xf numFmtId="0" fontId="37" fillId="0" borderId="0" xfId="15" applyFont="1" applyBorder="1" applyAlignment="1" applyProtection="1">
      <alignment horizontal="center" vertical="center"/>
    </xf>
    <xf numFmtId="0" fontId="39" fillId="0" borderId="0" xfId="15" applyFont="1" applyBorder="1" applyAlignment="1" applyProtection="1">
      <alignment horizontal="center" vertical="center" wrapText="1"/>
    </xf>
    <xf numFmtId="0" fontId="37" fillId="4" borderId="0" xfId="15" applyNumberFormat="1" applyFont="1" applyFill="1" applyBorder="1" applyAlignment="1" applyProtection="1">
      <alignment horizontal="center" vertical="center" shrinkToFit="1"/>
    </xf>
    <xf numFmtId="0" fontId="31" fillId="3" borderId="0" xfId="15" applyNumberFormat="1" applyFont="1" applyFill="1" applyBorder="1" applyAlignment="1" applyProtection="1">
      <alignment horizontal="center" vertical="center" shrinkToFit="1"/>
      <protection locked="0"/>
    </xf>
    <xf numFmtId="0" fontId="31" fillId="0" borderId="0" xfId="15" applyNumberFormat="1" applyFont="1" applyFill="1" applyBorder="1" applyAlignment="1" applyProtection="1">
      <alignment horizontal="center" vertical="center" shrinkToFit="1"/>
    </xf>
    <xf numFmtId="0" fontId="31" fillId="0" borderId="0" xfId="15" applyFont="1" applyBorder="1" applyAlignment="1" applyProtection="1">
      <alignment vertical="center"/>
    </xf>
    <xf numFmtId="0" fontId="37" fillId="0" borderId="0" xfId="15" applyFont="1" applyFill="1" applyBorder="1" applyAlignment="1" applyProtection="1">
      <alignment horizontal="center" vertical="center" shrinkToFit="1"/>
      <protection locked="0"/>
    </xf>
    <xf numFmtId="0" fontId="37" fillId="0" borderId="0" xfId="15" applyFont="1" applyBorder="1" applyAlignment="1" applyProtection="1">
      <alignment horizontal="center" vertical="center"/>
    </xf>
    <xf numFmtId="0" fontId="39" fillId="0" borderId="0" xfId="15" applyFont="1" applyBorder="1" applyAlignment="1" applyProtection="1">
      <alignment horizontal="center" vertical="center" wrapText="1"/>
    </xf>
    <xf numFmtId="0" fontId="76" fillId="0" borderId="0" xfId="15" applyFont="1" applyBorder="1" applyAlignment="1" applyProtection="1">
      <alignment horizontal="center" vertical="center"/>
    </xf>
    <xf numFmtId="0" fontId="37" fillId="0" borderId="7" xfId="15" applyFont="1" applyBorder="1" applyAlignment="1" applyProtection="1">
      <alignment vertical="center"/>
    </xf>
    <xf numFmtId="0" fontId="37" fillId="0" borderId="0" xfId="15" applyFont="1" applyBorder="1" applyAlignment="1" applyProtection="1">
      <alignment vertical="center"/>
    </xf>
    <xf numFmtId="0" fontId="37" fillId="0" borderId="9" xfId="15" applyFont="1" applyBorder="1" applyAlignment="1" applyProtection="1">
      <alignment vertical="center"/>
    </xf>
    <xf numFmtId="0" fontId="37" fillId="0" borderId="10" xfId="15" applyFont="1" applyBorder="1" applyAlignment="1" applyProtection="1">
      <alignment vertical="center"/>
    </xf>
    <xf numFmtId="0" fontId="37" fillId="0" borderId="11" xfId="15" applyFont="1" applyBorder="1" applyAlignment="1" applyProtection="1">
      <alignment vertical="center"/>
    </xf>
    <xf numFmtId="0" fontId="37" fillId="0" borderId="0" xfId="15" applyFont="1" applyFill="1" applyBorder="1" applyAlignment="1" applyProtection="1">
      <alignment vertical="center"/>
    </xf>
    <xf numFmtId="0" fontId="37" fillId="0" borderId="0" xfId="15" applyFont="1" applyFill="1" applyBorder="1" applyAlignment="1" applyProtection="1">
      <alignment horizontal="center" vertical="center" shrinkToFit="1"/>
    </xf>
    <xf numFmtId="0" fontId="37" fillId="0" borderId="6" xfId="15" applyFont="1" applyBorder="1" applyAlignment="1" applyProtection="1"/>
    <xf numFmtId="0" fontId="37" fillId="4" borderId="0" xfId="15" applyNumberFormat="1" applyFont="1" applyFill="1" applyBorder="1" applyAlignment="1" applyProtection="1">
      <alignment horizontal="center" vertical="center" shrinkToFit="1"/>
    </xf>
    <xf numFmtId="0" fontId="31" fillId="3" borderId="0" xfId="15" applyNumberFormat="1" applyFont="1" applyFill="1" applyBorder="1" applyAlignment="1" applyProtection="1">
      <alignment horizontal="center" vertical="center" shrinkToFit="1"/>
      <protection locked="0"/>
    </xf>
    <xf numFmtId="0" fontId="31" fillId="0" borderId="0" xfId="15" applyNumberFormat="1" applyFont="1" applyFill="1" applyBorder="1" applyAlignment="1" applyProtection="1">
      <alignment horizontal="center" vertical="center" shrinkToFit="1"/>
    </xf>
    <xf numFmtId="0" fontId="31" fillId="0" borderId="0" xfId="15" applyFont="1" applyBorder="1" applyAlignment="1" applyProtection="1">
      <alignment vertical="center"/>
    </xf>
    <xf numFmtId="0" fontId="37" fillId="3" borderId="2" xfId="15" applyFont="1" applyFill="1" applyBorder="1" applyAlignment="1" applyProtection="1">
      <alignment horizontal="center" vertical="center" shrinkToFit="1"/>
      <protection locked="0"/>
    </xf>
    <xf numFmtId="0" fontId="37" fillId="0" borderId="0" xfId="15" applyFont="1" applyFill="1" applyBorder="1" applyAlignment="1" applyProtection="1">
      <alignment horizontal="center" vertical="center" shrinkToFit="1"/>
      <protection locked="0"/>
    </xf>
    <xf numFmtId="0" fontId="12" fillId="4" borderId="0" xfId="17" applyNumberFormat="1" applyFont="1" applyFill="1" applyBorder="1" applyAlignment="1" applyProtection="1">
      <alignment horizontal="center" vertical="center" shrinkToFit="1"/>
    </xf>
    <xf numFmtId="0" fontId="31" fillId="0" borderId="0" xfId="17" applyNumberFormat="1" applyFont="1" applyFill="1" applyBorder="1" applyAlignment="1" applyProtection="1">
      <alignment horizontal="center" vertical="center" shrinkToFit="1"/>
    </xf>
    <xf numFmtId="0" fontId="31" fillId="0" borderId="0" xfId="17" applyFont="1" applyBorder="1" applyAlignment="1" applyProtection="1">
      <alignment horizontal="center" vertical="center"/>
    </xf>
    <xf numFmtId="0" fontId="31" fillId="0" borderId="0" xfId="17" applyFont="1" applyBorder="1" applyAlignment="1" applyProtection="1">
      <alignment vertical="center"/>
    </xf>
    <xf numFmtId="0" fontId="37" fillId="0" borderId="6" xfId="17" applyFont="1" applyBorder="1" applyAlignment="1" applyProtection="1">
      <alignment horizontal="center" vertical="center"/>
    </xf>
    <xf numFmtId="176" fontId="31" fillId="0" borderId="0" xfId="0" applyNumberFormat="1" applyFont="1" applyFill="1" applyBorder="1" applyAlignment="1" applyProtection="1">
      <alignment horizontal="center" vertical="center"/>
    </xf>
    <xf numFmtId="176" fontId="31" fillId="7" borderId="0" xfId="0" applyNumberFormat="1" applyFont="1" applyFill="1" applyBorder="1" applyAlignment="1" applyProtection="1">
      <alignment vertical="center"/>
    </xf>
    <xf numFmtId="0" fontId="76" fillId="7" borderId="0" xfId="0" applyFont="1" applyFill="1" applyBorder="1" applyAlignment="1" applyProtection="1">
      <alignment horizontal="centerContinuous" vertical="center"/>
    </xf>
    <xf numFmtId="0" fontId="10" fillId="7" borderId="0" xfId="0" applyFont="1" applyFill="1" applyBorder="1" applyAlignment="1" applyProtection="1">
      <alignment horizontal="centerContinuous" vertical="center"/>
    </xf>
    <xf numFmtId="176" fontId="31" fillId="7" borderId="0" xfId="0" applyNumberFormat="1" applyFont="1" applyFill="1" applyBorder="1" applyAlignment="1" applyProtection="1">
      <alignment horizontal="center" vertical="center"/>
    </xf>
    <xf numFmtId="38" fontId="6" fillId="0" borderId="6" xfId="2" applyFont="1" applyFill="1" applyBorder="1" applyAlignment="1" applyProtection="1">
      <alignment horizontal="center" vertical="center"/>
    </xf>
    <xf numFmtId="0" fontId="34" fillId="0" borderId="7" xfId="0" applyFont="1" applyBorder="1" applyAlignment="1" applyProtection="1">
      <alignment horizontal="left" vertical="center"/>
    </xf>
    <xf numFmtId="0" fontId="31" fillId="0" borderId="8" xfId="0" applyFont="1" applyBorder="1" applyAlignment="1" applyProtection="1">
      <alignment horizontal="center" vertical="center"/>
    </xf>
    <xf numFmtId="38" fontId="6" fillId="0" borderId="0" xfId="2" applyFont="1" applyFill="1" applyBorder="1" applyAlignment="1" applyProtection="1">
      <alignment horizontal="center" vertical="center"/>
    </xf>
    <xf numFmtId="0" fontId="34" fillId="0" borderId="9" xfId="0" applyFont="1" applyBorder="1" applyAlignment="1" applyProtection="1">
      <alignment horizontal="left" vertical="center"/>
    </xf>
    <xf numFmtId="177" fontId="31" fillId="7" borderId="0" xfId="0" applyNumberFormat="1" applyFont="1" applyFill="1" applyBorder="1" applyAlignment="1" applyProtection="1">
      <alignment horizontal="right" vertical="center" shrinkToFit="1"/>
    </xf>
    <xf numFmtId="177" fontId="0" fillId="7" borderId="0" xfId="0" applyNumberFormat="1" applyFill="1" applyBorder="1" applyAlignment="1" applyProtection="1">
      <alignment horizontal="right" vertical="center" shrinkToFit="1"/>
    </xf>
    <xf numFmtId="177" fontId="31" fillId="0" borderId="0" xfId="0" applyNumberFormat="1" applyFont="1" applyFill="1" applyBorder="1" applyAlignment="1" applyProtection="1">
      <alignment horizontal="right" vertical="center" shrinkToFit="1"/>
    </xf>
    <xf numFmtId="177" fontId="0" fillId="0" borderId="0" xfId="0" applyNumberFormat="1" applyFill="1" applyBorder="1" applyAlignment="1" applyProtection="1">
      <alignment horizontal="right" vertical="center" shrinkToFit="1"/>
    </xf>
    <xf numFmtId="38" fontId="6" fillId="0" borderId="10" xfId="2" applyFont="1" applyFill="1" applyBorder="1" applyAlignment="1" applyProtection="1">
      <alignment horizontal="center" vertical="center"/>
    </xf>
    <xf numFmtId="0" fontId="34" fillId="0" borderId="11" xfId="0" applyFont="1" applyBorder="1" applyAlignment="1" applyProtection="1">
      <alignment horizontal="left" vertical="center"/>
    </xf>
    <xf numFmtId="0" fontId="30" fillId="0" borderId="0" xfId="6" applyProtection="1">
      <alignment vertical="center"/>
    </xf>
    <xf numFmtId="0" fontId="0" fillId="0" borderId="0" xfId="0" applyFont="1" applyAlignment="1" applyProtection="1">
      <alignment vertical="center"/>
    </xf>
    <xf numFmtId="0" fontId="0" fillId="0" borderId="0" xfId="0" applyFont="1" applyBorder="1" applyAlignment="1" applyProtection="1">
      <alignment vertical="center"/>
    </xf>
    <xf numFmtId="0" fontId="31" fillId="0" borderId="0" xfId="0" applyFont="1" applyFill="1" applyBorder="1" applyAlignment="1" applyProtection="1">
      <alignment horizontal="left" vertical="top" wrapText="1"/>
    </xf>
    <xf numFmtId="0" fontId="39" fillId="0" borderId="0" xfId="0" applyFont="1" applyFill="1" applyBorder="1" applyAlignment="1" applyProtection="1">
      <alignment horizontal="left" vertical="top" wrapText="1"/>
    </xf>
    <xf numFmtId="0" fontId="50" fillId="7" borderId="0" xfId="0" applyFont="1" applyFill="1" applyBorder="1" applyAlignment="1" applyProtection="1">
      <alignment horizontal="left" vertical="center" indent="2"/>
    </xf>
    <xf numFmtId="0" fontId="6" fillId="7" borderId="0" xfId="0" applyFont="1" applyFill="1" applyBorder="1" applyAlignment="1" applyProtection="1">
      <alignment vertical="center" wrapText="1"/>
    </xf>
    <xf numFmtId="0" fontId="31" fillId="0" borderId="0" xfId="0" applyFont="1" applyBorder="1" applyAlignment="1" applyProtection="1">
      <alignment horizontal="left" vertical="center" wrapText="1"/>
    </xf>
    <xf numFmtId="0" fontId="31" fillId="7" borderId="0" xfId="0" applyFont="1" applyFill="1" applyBorder="1" applyAlignment="1" applyProtection="1">
      <alignment horizontal="center" vertical="top"/>
    </xf>
    <xf numFmtId="0" fontId="0" fillId="7" borderId="0" xfId="0" applyFill="1" applyBorder="1" applyAlignment="1" applyProtection="1">
      <alignment horizontal="left" vertical="center"/>
    </xf>
    <xf numFmtId="0" fontId="37" fillId="7" borderId="0" xfId="0" applyFont="1" applyFill="1" applyBorder="1" applyAlignment="1" applyProtection="1">
      <alignment horizontal="left" vertical="center" wrapText="1"/>
    </xf>
    <xf numFmtId="0" fontId="0" fillId="7" borderId="0" xfId="0" applyFill="1" applyBorder="1" applyAlignment="1" applyProtection="1">
      <alignment vertical="center" shrinkToFit="1"/>
    </xf>
    <xf numFmtId="0" fontId="42" fillId="7" borderId="0" xfId="0" applyFont="1" applyFill="1" applyBorder="1" applyAlignment="1" applyProtection="1">
      <alignment horizontal="center" vertical="center" textRotation="255" shrinkToFit="1"/>
    </xf>
    <xf numFmtId="0" fontId="39" fillId="7" borderId="0" xfId="0" applyFont="1" applyFill="1" applyBorder="1" applyAlignment="1" applyProtection="1"/>
    <xf numFmtId="0" fontId="39" fillId="7" borderId="0" xfId="0" applyFont="1" applyFill="1" applyBorder="1" applyProtection="1">
      <alignment vertical="center"/>
    </xf>
    <xf numFmtId="0" fontId="33" fillId="3" borderId="0" xfId="0" applyFont="1" applyFill="1" applyBorder="1" applyAlignment="1" applyProtection="1">
      <alignment horizontal="center" vertical="center" shrinkToFit="1"/>
      <protection locked="0"/>
    </xf>
    <xf numFmtId="193" fontId="12" fillId="3" borderId="13" xfId="7" applyNumberFormat="1" applyFont="1" applyFill="1" applyBorder="1" applyAlignment="1" applyProtection="1">
      <alignment vertical="center" shrinkToFit="1"/>
    </xf>
    <xf numFmtId="193" fontId="12" fillId="3" borderId="13" xfId="7" applyNumberFormat="1" applyFont="1" applyFill="1" applyBorder="1" applyAlignment="1" applyProtection="1">
      <alignment vertical="center"/>
    </xf>
    <xf numFmtId="193" fontId="12" fillId="3" borderId="121" xfId="7" applyNumberFormat="1" applyFont="1" applyFill="1" applyBorder="1" applyAlignment="1" applyProtection="1">
      <alignment vertical="center"/>
    </xf>
    <xf numFmtId="12" fontId="12" fillId="5" borderId="3" xfId="7" applyNumberFormat="1" applyFont="1" applyFill="1" applyBorder="1" applyAlignment="1" applyProtection="1">
      <alignment horizontal="center" vertical="center" shrinkToFit="1"/>
    </xf>
    <xf numFmtId="12" fontId="12" fillId="3" borderId="3" xfId="7" applyNumberFormat="1" applyFont="1" applyFill="1" applyBorder="1" applyAlignment="1" applyProtection="1">
      <alignment horizontal="center" vertical="center" shrinkToFit="1"/>
    </xf>
    <xf numFmtId="0" fontId="26" fillId="3" borderId="72" xfId="7" applyFont="1" applyFill="1" applyBorder="1" applyAlignment="1" applyProtection="1">
      <alignment vertical="center" shrinkToFit="1"/>
    </xf>
    <xf numFmtId="0" fontId="18" fillId="3" borderId="73" xfId="7" applyFont="1" applyFill="1" applyBorder="1" applyAlignment="1" applyProtection="1">
      <alignment horizontal="center" vertical="center" shrinkToFit="1"/>
    </xf>
    <xf numFmtId="177" fontId="18" fillId="3" borderId="74" xfId="7" applyNumberFormat="1" applyFont="1" applyFill="1" applyBorder="1" applyAlignment="1" applyProtection="1">
      <alignment horizontal="right" vertical="center" shrinkToFit="1"/>
    </xf>
    <xf numFmtId="177" fontId="18" fillId="3" borderId="75" xfId="7" applyNumberFormat="1" applyFont="1" applyFill="1" applyBorder="1" applyAlignment="1" applyProtection="1">
      <alignment horizontal="right" vertical="center" shrinkToFit="1"/>
    </xf>
    <xf numFmtId="181" fontId="18" fillId="3" borderId="76" xfId="7" applyNumberFormat="1" applyFont="1" applyFill="1" applyBorder="1" applyAlignment="1" applyProtection="1">
      <alignment horizontal="right" vertical="center" shrinkToFit="1"/>
    </xf>
    <xf numFmtId="0" fontId="26" fillId="3" borderId="17" xfId="7" applyFont="1" applyFill="1" applyBorder="1" applyAlignment="1" applyProtection="1">
      <alignment vertical="center" shrinkToFit="1"/>
    </xf>
    <xf numFmtId="0" fontId="18" fillId="3" borderId="81" xfId="7" applyFont="1" applyFill="1" applyBorder="1" applyAlignment="1" applyProtection="1">
      <alignment horizontal="center" vertical="center" shrinkToFit="1"/>
    </xf>
    <xf numFmtId="177" fontId="18" fillId="3" borderId="82" xfId="7" applyNumberFormat="1" applyFont="1" applyFill="1" applyBorder="1" applyAlignment="1" applyProtection="1">
      <alignment horizontal="right" vertical="center" shrinkToFit="1"/>
    </xf>
    <xf numFmtId="177" fontId="18" fillId="3" borderId="83" xfId="7" applyNumberFormat="1" applyFont="1" applyFill="1" applyBorder="1" applyAlignment="1" applyProtection="1">
      <alignment horizontal="right" vertical="center" shrinkToFit="1"/>
    </xf>
    <xf numFmtId="177" fontId="18" fillId="3" borderId="81" xfId="7" applyNumberFormat="1" applyFont="1" applyFill="1" applyBorder="1" applyAlignment="1" applyProtection="1">
      <alignment horizontal="center" vertical="center" shrinkToFit="1"/>
    </xf>
    <xf numFmtId="181" fontId="18" fillId="3" borderId="29" xfId="7" applyNumberFormat="1" applyFont="1" applyFill="1" applyBorder="1" applyAlignment="1" applyProtection="1">
      <alignment horizontal="right" vertical="center" shrinkToFit="1"/>
    </xf>
    <xf numFmtId="0" fontId="26" fillId="3" borderId="18" xfId="7" applyFont="1" applyFill="1" applyBorder="1" applyAlignment="1" applyProtection="1">
      <alignment vertical="center" shrinkToFit="1"/>
    </xf>
    <xf numFmtId="0" fontId="18" fillId="3" borderId="89" xfId="7" applyFont="1" applyFill="1" applyBorder="1" applyAlignment="1" applyProtection="1">
      <alignment horizontal="center" vertical="center" shrinkToFit="1"/>
    </xf>
    <xf numFmtId="177" fontId="18" fillId="3" borderId="90" xfId="7" applyNumberFormat="1" applyFont="1" applyFill="1" applyBorder="1" applyAlignment="1" applyProtection="1">
      <alignment horizontal="right" vertical="center" shrinkToFit="1"/>
    </xf>
    <xf numFmtId="177" fontId="18" fillId="3" borderId="91" xfId="7" applyNumberFormat="1" applyFont="1" applyFill="1" applyBorder="1" applyAlignment="1" applyProtection="1">
      <alignment horizontal="right" vertical="center" shrinkToFit="1"/>
    </xf>
    <xf numFmtId="177" fontId="18" fillId="3" borderId="89" xfId="7" applyNumberFormat="1" applyFont="1" applyFill="1" applyBorder="1" applyAlignment="1" applyProtection="1">
      <alignment horizontal="center" vertical="center" shrinkToFit="1"/>
    </xf>
    <xf numFmtId="181" fontId="18" fillId="3" borderId="33" xfId="7" applyNumberFormat="1" applyFont="1" applyFill="1" applyBorder="1" applyAlignment="1" applyProtection="1">
      <alignment horizontal="right" vertical="center" shrinkToFit="1"/>
    </xf>
    <xf numFmtId="0" fontId="18" fillId="3" borderId="72" xfId="7" applyFont="1" applyFill="1" applyBorder="1" applyAlignment="1" applyProtection="1">
      <alignment vertical="center" shrinkToFit="1"/>
    </xf>
    <xf numFmtId="0" fontId="18" fillId="3" borderId="17" xfId="7" applyFont="1" applyFill="1" applyBorder="1" applyAlignment="1" applyProtection="1">
      <alignment vertical="center" shrinkToFit="1"/>
    </xf>
    <xf numFmtId="0" fontId="18" fillId="3" borderId="26" xfId="7" applyFont="1" applyFill="1" applyBorder="1" applyAlignment="1" applyProtection="1">
      <alignment vertical="center" shrinkToFit="1"/>
    </xf>
    <xf numFmtId="0" fontId="18" fillId="3" borderId="99" xfId="7" applyFont="1" applyFill="1" applyBorder="1" applyAlignment="1" applyProtection="1">
      <alignment horizontal="center" vertical="center" shrinkToFit="1"/>
    </xf>
    <xf numFmtId="177" fontId="18" fillId="3" borderId="100" xfId="7" applyNumberFormat="1" applyFont="1" applyFill="1" applyBorder="1" applyAlignment="1" applyProtection="1">
      <alignment horizontal="right" vertical="center" shrinkToFit="1"/>
    </xf>
    <xf numFmtId="177" fontId="18" fillId="3" borderId="92" xfId="7" applyNumberFormat="1" applyFont="1" applyFill="1" applyBorder="1" applyAlignment="1" applyProtection="1">
      <alignment horizontal="right" vertical="center" shrinkToFit="1"/>
    </xf>
    <xf numFmtId="181" fontId="18" fillId="3" borderId="101" xfId="7" applyNumberFormat="1" applyFont="1" applyFill="1" applyBorder="1" applyAlignment="1" applyProtection="1">
      <alignment horizontal="right" vertical="center" shrinkToFit="1"/>
    </xf>
    <xf numFmtId="0" fontId="18" fillId="3" borderId="74" xfId="7" applyFont="1" applyFill="1" applyBorder="1" applyAlignment="1" applyProtection="1">
      <alignment vertical="center" shrinkToFit="1"/>
    </xf>
    <xf numFmtId="0" fontId="18" fillId="3" borderId="82" xfId="7" applyFont="1" applyFill="1" applyBorder="1" applyAlignment="1" applyProtection="1">
      <alignment vertical="center" shrinkToFit="1"/>
    </xf>
    <xf numFmtId="0" fontId="18" fillId="3" borderId="90" xfId="7" applyFont="1" applyFill="1" applyBorder="1" applyAlignment="1" applyProtection="1">
      <alignment vertical="center" shrinkToFit="1"/>
    </xf>
    <xf numFmtId="0" fontId="2" fillId="0" borderId="0" xfId="13" applyProtection="1">
      <alignment vertical="center"/>
    </xf>
    <xf numFmtId="0" fontId="2" fillId="0" borderId="30" xfId="13" applyBorder="1" applyProtection="1">
      <alignment vertical="center"/>
    </xf>
    <xf numFmtId="0" fontId="2" fillId="0" borderId="122" xfId="13" applyBorder="1" applyProtection="1">
      <alignment vertical="center"/>
    </xf>
    <xf numFmtId="0" fontId="2" fillId="0" borderId="122" xfId="13" applyBorder="1" applyAlignment="1" applyProtection="1">
      <alignment vertical="center" shrinkToFit="1"/>
    </xf>
    <xf numFmtId="0" fontId="2" fillId="0" borderId="32" xfId="13" applyBorder="1" applyProtection="1">
      <alignment vertical="center"/>
    </xf>
    <xf numFmtId="0" fontId="2" fillId="0" borderId="0" xfId="13" applyAlignment="1" applyProtection="1">
      <alignment vertical="center" shrinkToFit="1"/>
    </xf>
    <xf numFmtId="0" fontId="31" fillId="0" borderId="0" xfId="15" applyFont="1" applyAlignment="1" applyProtection="1">
      <alignment horizontal="left" vertical="center" shrinkToFit="1"/>
    </xf>
    <xf numFmtId="0" fontId="31" fillId="0" borderId="0" xfId="15" applyFont="1" applyBorder="1" applyAlignment="1" applyProtection="1">
      <alignment horizontal="left" vertical="center" shrinkToFit="1"/>
    </xf>
    <xf numFmtId="0" fontId="37" fillId="0" borderId="0" xfId="15" applyFont="1" applyBorder="1" applyAlignment="1" applyProtection="1">
      <alignment horizontal="left" vertical="center" shrinkToFit="1"/>
    </xf>
    <xf numFmtId="0" fontId="37" fillId="0" borderId="0" xfId="15" applyFont="1" applyFill="1" applyBorder="1" applyAlignment="1" applyProtection="1">
      <alignment horizontal="left" vertical="center" shrinkToFit="1"/>
    </xf>
    <xf numFmtId="0" fontId="37" fillId="0" borderId="9" xfId="15" applyFont="1" applyFill="1" applyBorder="1" applyAlignment="1" applyProtection="1">
      <alignment horizontal="left" vertical="center" shrinkToFit="1"/>
    </xf>
    <xf numFmtId="0" fontId="31" fillId="0" borderId="0" xfId="15" applyNumberFormat="1" applyFont="1" applyBorder="1" applyAlignment="1" applyProtection="1">
      <alignment horizontal="right" vertical="center"/>
      <protection locked="0"/>
    </xf>
    <xf numFmtId="0" fontId="37" fillId="0" borderId="0" xfId="15" applyFont="1" applyBorder="1" applyAlignment="1" applyProtection="1">
      <alignment horizontal="center" vertical="center" shrinkToFit="1"/>
      <protection locked="0"/>
    </xf>
    <xf numFmtId="0" fontId="12" fillId="0" borderId="0" xfId="15" applyFont="1" applyBorder="1" applyAlignment="1" applyProtection="1">
      <alignment horizontal="center" vertical="center" shrinkToFit="1"/>
      <protection locked="0"/>
    </xf>
    <xf numFmtId="176" fontId="37" fillId="0" borderId="0" xfId="15" applyNumberFormat="1" applyFont="1" applyFill="1" applyBorder="1" applyAlignment="1" applyProtection="1">
      <alignment horizontal="center" vertical="center" shrinkToFit="1"/>
      <protection locked="0"/>
    </xf>
    <xf numFmtId="176" fontId="37" fillId="0" borderId="0" xfId="15" applyNumberFormat="1" applyFont="1" applyBorder="1" applyAlignment="1" applyProtection="1">
      <alignment horizontal="center" vertical="center" shrinkToFit="1"/>
      <protection locked="0"/>
    </xf>
    <xf numFmtId="0" fontId="37" fillId="0" borderId="0" xfId="15" applyFont="1" applyBorder="1" applyAlignment="1" applyProtection="1">
      <alignment vertical="center" shrinkToFit="1"/>
      <protection locked="0"/>
    </xf>
    <xf numFmtId="0" fontId="31" fillId="0" borderId="0" xfId="15" applyNumberFormat="1" applyFont="1" applyBorder="1" applyAlignment="1" applyProtection="1">
      <alignment horizontal="right" vertical="center"/>
    </xf>
    <xf numFmtId="0" fontId="63" fillId="0" borderId="0" xfId="15" applyFont="1" applyProtection="1">
      <alignment vertical="center"/>
    </xf>
    <xf numFmtId="0" fontId="1" fillId="0" borderId="0" xfId="15" applyProtection="1">
      <alignment vertical="center"/>
    </xf>
    <xf numFmtId="0" fontId="48" fillId="0" borderId="0" xfId="15" applyFont="1" applyProtection="1">
      <alignment vertical="center"/>
    </xf>
    <xf numFmtId="0" fontId="31" fillId="0" borderId="9" xfId="15" applyFont="1" applyBorder="1" applyAlignment="1" applyProtection="1">
      <alignment horizontal="center" vertical="center"/>
    </xf>
    <xf numFmtId="0" fontId="31" fillId="0" borderId="11" xfId="15" applyFont="1" applyBorder="1" applyAlignment="1" applyProtection="1">
      <alignment horizontal="center" vertical="center"/>
    </xf>
    <xf numFmtId="0" fontId="31" fillId="0" borderId="3" xfId="15" applyFont="1" applyBorder="1" applyAlignment="1" applyProtection="1">
      <alignment vertical="center"/>
    </xf>
    <xf numFmtId="0" fontId="37" fillId="0" borderId="2" xfId="15" applyFont="1" applyBorder="1" applyAlignment="1" applyProtection="1">
      <alignment vertical="center"/>
    </xf>
    <xf numFmtId="0" fontId="31" fillId="0" borderId="3" xfId="15" applyFont="1" applyBorder="1" applyProtection="1">
      <alignment vertical="center"/>
    </xf>
    <xf numFmtId="0" fontId="37" fillId="0" borderId="2" xfId="15" applyFont="1" applyBorder="1" applyProtection="1">
      <alignment vertical="center"/>
    </xf>
    <xf numFmtId="0" fontId="37" fillId="0" borderId="8" xfId="15" applyFont="1" applyFill="1" applyBorder="1" applyProtection="1">
      <alignment vertical="center"/>
    </xf>
    <xf numFmtId="0" fontId="31" fillId="0" borderId="0" xfId="15" applyFont="1" applyFill="1" applyBorder="1" applyProtection="1">
      <alignment vertical="center"/>
    </xf>
    <xf numFmtId="0" fontId="31" fillId="0" borderId="0" xfId="15" applyNumberFormat="1" applyFont="1" applyFill="1" applyBorder="1" applyAlignment="1" applyProtection="1">
      <alignment horizontal="right" vertical="center"/>
    </xf>
    <xf numFmtId="0" fontId="31" fillId="0" borderId="0" xfId="15" applyFont="1" applyFill="1" applyProtection="1">
      <alignment vertical="center"/>
    </xf>
    <xf numFmtId="0" fontId="37" fillId="7" borderId="0" xfId="15" applyFont="1" applyFill="1" applyBorder="1" applyAlignment="1" applyProtection="1">
      <alignment vertical="center"/>
    </xf>
    <xf numFmtId="0" fontId="37" fillId="0" borderId="4" xfId="15" applyFont="1" applyBorder="1" applyAlignment="1" applyProtection="1">
      <alignment vertical="center"/>
    </xf>
    <xf numFmtId="0" fontId="37" fillId="0" borderId="0" xfId="15" applyFont="1" applyFill="1" applyBorder="1" applyAlignment="1" applyProtection="1">
      <alignment vertical="center" shrinkToFit="1"/>
      <protection locked="0"/>
    </xf>
    <xf numFmtId="0" fontId="37" fillId="0" borderId="9" xfId="15" applyFont="1" applyFill="1" applyBorder="1" applyAlignment="1" applyProtection="1">
      <alignment vertical="center" shrinkToFit="1"/>
      <protection locked="0"/>
    </xf>
    <xf numFmtId="0" fontId="37" fillId="0" borderId="0" xfId="15" applyFont="1" applyBorder="1" applyAlignment="1" applyProtection="1">
      <alignment horizontal="distributed" vertical="center" shrinkToFit="1"/>
      <protection locked="0"/>
    </xf>
    <xf numFmtId="0" fontId="31" fillId="0" borderId="9" xfId="15" applyFont="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31" fillId="0" borderId="0" xfId="0" applyFont="1" applyBorder="1" applyAlignment="1" applyProtection="1">
      <alignment vertical="center"/>
    </xf>
    <xf numFmtId="0" fontId="31" fillId="0" borderId="0" xfId="0" applyFont="1" applyAlignment="1" applyProtection="1">
      <alignment horizontal="left" vertical="center"/>
    </xf>
    <xf numFmtId="0" fontId="31" fillId="0" borderId="0" xfId="0" applyFont="1" applyBorder="1" applyAlignment="1" applyProtection="1">
      <alignment horizontal="center" vertical="center"/>
    </xf>
    <xf numFmtId="0" fontId="31" fillId="0" borderId="0" xfId="0" applyFont="1" applyFill="1" applyBorder="1" applyAlignment="1" applyProtection="1">
      <alignment vertical="center"/>
    </xf>
    <xf numFmtId="0" fontId="31" fillId="0" borderId="2" xfId="15" applyFont="1" applyBorder="1" applyProtection="1">
      <alignment vertical="center"/>
    </xf>
    <xf numFmtId="0" fontId="37" fillId="0" borderId="2" xfId="15" applyFont="1" applyFill="1" applyBorder="1" applyAlignment="1" applyProtection="1">
      <alignment horizontal="right" vertical="center" wrapText="1"/>
    </xf>
    <xf numFmtId="0" fontId="37" fillId="0" borderId="2" xfId="15" applyFont="1" applyFill="1" applyBorder="1" applyAlignment="1" applyProtection="1">
      <alignment horizontal="center" vertical="center" wrapText="1"/>
    </xf>
    <xf numFmtId="0" fontId="37" fillId="0" borderId="2" xfId="15" applyFont="1" applyFill="1" applyBorder="1" applyAlignment="1" applyProtection="1">
      <alignment vertical="center" wrapText="1"/>
    </xf>
    <xf numFmtId="0" fontId="31" fillId="0" borderId="2" xfId="15" applyFont="1" applyBorder="1" applyAlignment="1" applyProtection="1">
      <alignment horizontal="center" vertical="center"/>
    </xf>
    <xf numFmtId="0" fontId="31" fillId="0" borderId="0" xfId="15" applyFont="1" applyBorder="1" applyAlignment="1" applyProtection="1"/>
    <xf numFmtId="0" fontId="31" fillId="0" borderId="0" xfId="15" applyFont="1" applyBorder="1" applyAlignment="1" applyProtection="1">
      <alignment horizontal="right" vertical="center"/>
    </xf>
    <xf numFmtId="0" fontId="41" fillId="0" borderId="0" xfId="15" applyFont="1" applyAlignment="1" applyProtection="1">
      <alignment horizontal="center" vertical="center"/>
    </xf>
    <xf numFmtId="0" fontId="37" fillId="0" borderId="2" xfId="15" applyFont="1" applyFill="1" applyBorder="1" applyAlignment="1" applyProtection="1">
      <alignment vertical="center"/>
    </xf>
    <xf numFmtId="0" fontId="37" fillId="0" borderId="2" xfId="15" applyFont="1" applyFill="1" applyBorder="1" applyAlignment="1" applyProtection="1">
      <alignment horizontal="center" vertical="center"/>
    </xf>
    <xf numFmtId="0" fontId="100" fillId="0" borderId="2" xfId="15" applyFont="1" applyFill="1" applyBorder="1" applyAlignment="1" applyProtection="1">
      <alignment horizontal="center" vertical="center"/>
    </xf>
    <xf numFmtId="0" fontId="37" fillId="0" borderId="5" xfId="15" applyFont="1" applyFill="1" applyBorder="1" applyAlignment="1" applyProtection="1">
      <alignment vertical="center"/>
    </xf>
    <xf numFmtId="0" fontId="38" fillId="0" borderId="0" xfId="15" applyFont="1" applyBorder="1" applyProtection="1">
      <alignment vertical="center"/>
    </xf>
    <xf numFmtId="0" fontId="38" fillId="0" borderId="0" xfId="15" applyFont="1" applyBorder="1" applyAlignment="1" applyProtection="1">
      <alignment horizontal="center" vertical="center"/>
    </xf>
    <xf numFmtId="0" fontId="38" fillId="0" borderId="0" xfId="15" applyFont="1" applyAlignment="1" applyProtection="1">
      <alignment horizontal="center" vertical="center"/>
    </xf>
    <xf numFmtId="0" fontId="38" fillId="0" borderId="0" xfId="15" applyFont="1" applyProtection="1">
      <alignment vertical="center"/>
    </xf>
    <xf numFmtId="0" fontId="37" fillId="0" borderId="2" xfId="15" applyFont="1" applyFill="1" applyBorder="1" applyAlignment="1" applyProtection="1">
      <alignment horizontal="center" vertical="center" shrinkToFit="1"/>
    </xf>
    <xf numFmtId="0" fontId="37" fillId="0" borderId="2" xfId="15" applyFont="1" applyFill="1" applyBorder="1" applyAlignment="1" applyProtection="1">
      <alignment horizontal="left" vertical="center" shrinkToFit="1"/>
    </xf>
    <xf numFmtId="0" fontId="37" fillId="0" borderId="5" xfId="15" applyFont="1" applyFill="1" applyBorder="1" applyAlignment="1" applyProtection="1">
      <alignment horizontal="left" vertical="center" shrinkToFit="1"/>
    </xf>
    <xf numFmtId="0" fontId="31" fillId="8" borderId="13" xfId="15" applyFont="1" applyFill="1" applyBorder="1" applyProtection="1">
      <alignment vertical="center"/>
    </xf>
    <xf numFmtId="0" fontId="45" fillId="0" borderId="0" xfId="15" applyFont="1" applyProtection="1">
      <alignment vertical="center"/>
    </xf>
    <xf numFmtId="0" fontId="45" fillId="0" borderId="0" xfId="17" applyFont="1" applyProtection="1">
      <alignment vertical="center"/>
    </xf>
    <xf numFmtId="0" fontId="94" fillId="0" borderId="0" xfId="15" applyFont="1" applyBorder="1" applyAlignment="1" applyProtection="1">
      <alignment horizontal="centerContinuous" vertical="center"/>
    </xf>
    <xf numFmtId="0" fontId="103" fillId="0" borderId="0" xfId="15" applyFont="1" applyBorder="1" applyAlignment="1" applyProtection="1">
      <alignment horizontal="centerContinuous" vertical="center"/>
    </xf>
    <xf numFmtId="0" fontId="104" fillId="0" borderId="0" xfId="15" applyFont="1" applyBorder="1" applyAlignment="1" applyProtection="1">
      <alignment horizontal="centerContinuous" vertical="center"/>
    </xf>
    <xf numFmtId="0" fontId="31" fillId="0" borderId="3" xfId="15" applyFont="1" applyBorder="1" applyAlignment="1" applyProtection="1">
      <alignment vertical="center" shrinkToFit="1"/>
    </xf>
    <xf numFmtId="0" fontId="31" fillId="0" borderId="0" xfId="17" applyFont="1" applyProtection="1">
      <alignment vertical="center"/>
    </xf>
    <xf numFmtId="0" fontId="31" fillId="0" borderId="0" xfId="17" applyFont="1" applyBorder="1" applyProtection="1">
      <alignment vertical="center"/>
    </xf>
    <xf numFmtId="0" fontId="31" fillId="0" borderId="1" xfId="17" applyFont="1" applyBorder="1" applyProtection="1">
      <alignment vertical="center"/>
    </xf>
    <xf numFmtId="0" fontId="31" fillId="0" borderId="0" xfId="17" applyFont="1" applyFill="1" applyBorder="1" applyAlignment="1" applyProtection="1">
      <alignment horizontal="center" vertical="center"/>
    </xf>
    <xf numFmtId="0" fontId="31" fillId="0" borderId="0" xfId="17" applyFont="1" applyAlignment="1" applyProtection="1">
      <alignment horizontal="center" vertical="center"/>
    </xf>
    <xf numFmtId="0" fontId="41" fillId="0" borderId="0" xfId="15" applyFont="1" applyAlignment="1" applyProtection="1">
      <alignment horizontal="left" vertical="center" wrapText="1"/>
    </xf>
    <xf numFmtId="0" fontId="37" fillId="7" borderId="9" xfId="15" applyFont="1" applyFill="1" applyBorder="1" applyAlignment="1" applyProtection="1">
      <alignment vertical="center"/>
    </xf>
    <xf numFmtId="0" fontId="63" fillId="0" borderId="0" xfId="15" applyFont="1" applyAlignment="1" applyProtection="1">
      <alignment horizontal="left" vertical="center" wrapText="1"/>
    </xf>
    <xf numFmtId="0" fontId="37" fillId="0" borderId="10" xfId="15" applyFont="1" applyFill="1" applyBorder="1" applyAlignment="1" applyProtection="1">
      <alignment vertical="center"/>
    </xf>
    <xf numFmtId="0" fontId="31" fillId="0" borderId="0" xfId="15" applyFont="1" applyFill="1" applyBorder="1" applyAlignment="1" applyProtection="1">
      <alignment vertical="center"/>
    </xf>
    <xf numFmtId="0" fontId="37" fillId="0" borderId="0" xfId="15" applyFont="1" applyFill="1" applyBorder="1" applyAlignment="1" applyProtection="1">
      <alignment horizontal="distributed" vertical="center"/>
    </xf>
    <xf numFmtId="0" fontId="12" fillId="0" borderId="0" xfId="15" applyFont="1" applyFill="1" applyBorder="1" applyAlignment="1" applyProtection="1">
      <alignment horizontal="center" vertical="center"/>
    </xf>
    <xf numFmtId="0" fontId="37" fillId="0" borderId="0" xfId="15" applyFont="1" applyFill="1" applyBorder="1" applyAlignment="1" applyProtection="1">
      <alignment horizontal="right" vertical="center" wrapText="1"/>
    </xf>
    <xf numFmtId="0" fontId="37" fillId="0" borderId="0" xfId="15" applyFont="1" applyFill="1" applyBorder="1" applyAlignment="1" applyProtection="1">
      <alignment vertical="center" wrapText="1"/>
    </xf>
    <xf numFmtId="0" fontId="31" fillId="0" borderId="10" xfId="15" applyFont="1" applyFill="1" applyBorder="1" applyAlignment="1" applyProtection="1">
      <alignment vertical="center"/>
    </xf>
    <xf numFmtId="0" fontId="37" fillId="0" borderId="10" xfId="15" applyFont="1" applyFill="1" applyBorder="1" applyAlignment="1" applyProtection="1">
      <alignment horizontal="center" vertical="center" wrapText="1"/>
    </xf>
    <xf numFmtId="0" fontId="31" fillId="0" borderId="10" xfId="15" applyFont="1" applyFill="1" applyBorder="1" applyAlignment="1" applyProtection="1">
      <alignment horizontal="center" vertical="center"/>
    </xf>
    <xf numFmtId="0" fontId="81" fillId="0" borderId="2" xfId="15" applyFont="1" applyFill="1" applyBorder="1" applyAlignment="1" applyProtection="1">
      <alignment horizontal="center" vertical="center"/>
    </xf>
    <xf numFmtId="0" fontId="12" fillId="0" borderId="2" xfId="15" applyFont="1" applyFill="1" applyBorder="1" applyAlignment="1" applyProtection="1">
      <alignment vertical="center"/>
    </xf>
    <xf numFmtId="0" fontId="31" fillId="0" borderId="5" xfId="15" applyFont="1" applyBorder="1" applyProtection="1">
      <alignment vertical="center"/>
    </xf>
    <xf numFmtId="0" fontId="31" fillId="0" borderId="6" xfId="15" applyFont="1" applyFill="1" applyBorder="1" applyAlignment="1" applyProtection="1">
      <alignment vertical="center"/>
    </xf>
    <xf numFmtId="0" fontId="37" fillId="0" borderId="6" xfId="15" applyFont="1" applyFill="1" applyBorder="1" applyAlignment="1" applyProtection="1">
      <alignment vertical="center"/>
    </xf>
    <xf numFmtId="0" fontId="37" fillId="0" borderId="6" xfId="15" applyFont="1" applyFill="1" applyBorder="1" applyAlignment="1" applyProtection="1">
      <alignment horizontal="right" vertical="center" wrapText="1"/>
    </xf>
    <xf numFmtId="0" fontId="37" fillId="0" borderId="6" xfId="15" applyFont="1" applyFill="1" applyBorder="1" applyAlignment="1" applyProtection="1">
      <alignment horizontal="center" vertical="center" wrapText="1"/>
    </xf>
    <xf numFmtId="0" fontId="37" fillId="0" borderId="6" xfId="15" applyFont="1" applyFill="1" applyBorder="1" applyAlignment="1" applyProtection="1">
      <alignment vertical="center" wrapText="1"/>
    </xf>
    <xf numFmtId="0" fontId="31" fillId="0" borderId="6" xfId="15" applyFont="1" applyFill="1" applyBorder="1" applyAlignment="1" applyProtection="1">
      <alignment horizontal="center" vertical="center"/>
    </xf>
    <xf numFmtId="0" fontId="107" fillId="0" borderId="1" xfId="18" applyFont="1" applyFill="1" applyBorder="1" applyAlignment="1" applyProtection="1">
      <alignment horizontal="left" vertical="center"/>
    </xf>
    <xf numFmtId="0" fontId="108" fillId="0" borderId="6" xfId="18" applyFont="1" applyFill="1" applyBorder="1" applyAlignment="1" applyProtection="1">
      <alignment horizontal="left" vertical="top"/>
    </xf>
    <xf numFmtId="0" fontId="109" fillId="0" borderId="6" xfId="18" applyFont="1" applyFill="1" applyBorder="1" applyAlignment="1" applyProtection="1">
      <alignment vertical="top"/>
    </xf>
    <xf numFmtId="0" fontId="109" fillId="0" borderId="7" xfId="18" applyFont="1" applyFill="1" applyBorder="1" applyAlignment="1" applyProtection="1">
      <alignment vertical="top"/>
    </xf>
    <xf numFmtId="0" fontId="18" fillId="0" borderId="3" xfId="18" applyFont="1" applyBorder="1" applyAlignment="1" applyProtection="1">
      <alignment vertical="center" wrapText="1"/>
    </xf>
    <xf numFmtId="0" fontId="106" fillId="0" borderId="0" xfId="18" applyFont="1" applyFill="1" applyBorder="1" applyProtection="1">
      <alignment vertical="center"/>
    </xf>
    <xf numFmtId="0" fontId="12" fillId="0" borderId="0" xfId="18" applyFont="1" applyFill="1" applyBorder="1" applyProtection="1">
      <alignment vertical="center"/>
    </xf>
    <xf numFmtId="0" fontId="110" fillId="0" borderId="0" xfId="19" applyFont="1" applyBorder="1" applyAlignment="1" applyProtection="1">
      <alignment horizontal="left" vertical="center" wrapText="1"/>
    </xf>
    <xf numFmtId="0" fontId="1" fillId="0" borderId="0" xfId="15" applyBorder="1" applyAlignment="1" applyProtection="1">
      <alignment horizontal="left" vertical="center"/>
    </xf>
    <xf numFmtId="0" fontId="110" fillId="0" borderId="0" xfId="19" applyFont="1" applyBorder="1" applyAlignment="1" applyProtection="1">
      <alignment horizontal="left" vertical="center"/>
    </xf>
    <xf numFmtId="0" fontId="110" fillId="0" borderId="139" xfId="19" applyFont="1" applyBorder="1" applyAlignment="1" applyProtection="1">
      <alignment horizontal="left" vertical="center"/>
    </xf>
    <xf numFmtId="0" fontId="110" fillId="0" borderId="141" xfId="19" applyFont="1" applyBorder="1" applyAlignment="1" applyProtection="1">
      <alignment horizontal="left" vertical="center"/>
    </xf>
    <xf numFmtId="0" fontId="110" fillId="0" borderId="144" xfId="19" applyFont="1" applyBorder="1" applyAlignment="1" applyProtection="1">
      <alignment horizontal="left" vertical="center"/>
    </xf>
    <xf numFmtId="0" fontId="31" fillId="0" borderId="0" xfId="15" applyFont="1" applyAlignment="1" applyProtection="1">
      <alignment horizontal="right" vertical="center"/>
    </xf>
    <xf numFmtId="0" fontId="12" fillId="0" borderId="0" xfId="15" applyFont="1" applyBorder="1" applyAlignment="1" applyProtection="1">
      <alignment horizontal="center" vertical="center"/>
      <protection locked="0"/>
    </xf>
    <xf numFmtId="0" fontId="37" fillId="0" borderId="0" xfId="17" applyFont="1" applyProtection="1">
      <alignment vertical="center"/>
    </xf>
    <xf numFmtId="0" fontId="31" fillId="0" borderId="0" xfId="17" applyFont="1" applyBorder="1" applyAlignment="1" applyProtection="1">
      <alignment horizontal="left" vertical="center"/>
    </xf>
    <xf numFmtId="0" fontId="31" fillId="3" borderId="13" xfId="17" applyFont="1" applyFill="1" applyBorder="1" applyProtection="1">
      <alignment vertical="center"/>
    </xf>
    <xf numFmtId="58" fontId="31" fillId="0" borderId="0" xfId="17" applyNumberFormat="1" applyFont="1" applyFill="1" applyBorder="1" applyAlignment="1" applyProtection="1">
      <alignment horizontal="right" vertical="center" shrinkToFit="1"/>
    </xf>
    <xf numFmtId="0" fontId="111" fillId="0" borderId="0" xfId="17" applyFont="1" applyFill="1" applyBorder="1" applyProtection="1">
      <alignment vertical="center"/>
    </xf>
    <xf numFmtId="0" fontId="113" fillId="0" borderId="0" xfId="17" applyFont="1" applyFill="1" applyBorder="1" applyProtection="1">
      <alignment vertical="center"/>
    </xf>
    <xf numFmtId="0" fontId="111" fillId="0" borderId="0" xfId="17" applyFont="1" applyFill="1" applyBorder="1" applyAlignment="1" applyProtection="1">
      <alignment horizontal="center" vertical="center"/>
    </xf>
    <xf numFmtId="0" fontId="37" fillId="0" borderId="0" xfId="17" applyFont="1" applyFill="1" applyBorder="1" applyAlignment="1" applyProtection="1">
      <alignment vertical="center" shrinkToFit="1"/>
    </xf>
    <xf numFmtId="0" fontId="40" fillId="0" borderId="0" xfId="17" applyFont="1" applyProtection="1">
      <alignment vertical="center"/>
    </xf>
    <xf numFmtId="0" fontId="37" fillId="0" borderId="0" xfId="17" applyFont="1" applyFill="1" applyBorder="1" applyAlignment="1" applyProtection="1">
      <alignment horizontal="center" vertical="center"/>
    </xf>
    <xf numFmtId="0" fontId="114" fillId="0" borderId="0" xfId="17" applyFont="1" applyFill="1" applyBorder="1" applyAlignment="1" applyProtection="1">
      <alignment horizontal="center" vertical="center" wrapText="1"/>
    </xf>
    <xf numFmtId="0" fontId="39" fillId="0" borderId="0" xfId="17" applyFont="1" applyFill="1" applyBorder="1" applyAlignment="1" applyProtection="1">
      <alignment vertical="center"/>
    </xf>
    <xf numFmtId="0" fontId="111" fillId="0" borderId="0" xfId="17" applyFont="1" applyFill="1" applyBorder="1" applyAlignment="1" applyProtection="1">
      <alignment vertical="center"/>
    </xf>
    <xf numFmtId="0" fontId="31" fillId="0" borderId="8" xfId="17" applyFont="1" applyBorder="1" applyAlignment="1" applyProtection="1">
      <alignment vertical="center"/>
    </xf>
    <xf numFmtId="0" fontId="37" fillId="0" borderId="9" xfId="17" applyFont="1" applyBorder="1" applyAlignment="1" applyProtection="1">
      <alignment vertical="center"/>
    </xf>
    <xf numFmtId="0" fontId="31" fillId="0" borderId="3" xfId="17" applyFont="1" applyBorder="1" applyProtection="1">
      <alignment vertical="center"/>
    </xf>
    <xf numFmtId="0" fontId="37" fillId="0" borderId="2" xfId="17" applyFont="1" applyBorder="1" applyProtection="1">
      <alignment vertical="center"/>
    </xf>
    <xf numFmtId="0" fontId="18" fillId="0" borderId="2" xfId="17" applyFont="1" applyFill="1" applyBorder="1" applyAlignment="1" applyProtection="1">
      <alignment horizontal="center" vertical="center"/>
    </xf>
    <xf numFmtId="0" fontId="37" fillId="0" borderId="5" xfId="17" applyFont="1" applyFill="1" applyBorder="1" applyAlignment="1" applyProtection="1">
      <alignment vertical="center"/>
    </xf>
    <xf numFmtId="0" fontId="37" fillId="0" borderId="6" xfId="17" applyFont="1" applyFill="1" applyBorder="1" applyAlignment="1" applyProtection="1">
      <alignment horizontal="center" vertical="center" shrinkToFit="1"/>
    </xf>
    <xf numFmtId="0" fontId="37" fillId="0" borderId="6" xfId="17" applyFont="1" applyFill="1" applyBorder="1" applyAlignment="1" applyProtection="1">
      <alignment horizontal="left" vertical="center" shrinkToFit="1"/>
    </xf>
    <xf numFmtId="0" fontId="37" fillId="0" borderId="6" xfId="17" applyFont="1" applyBorder="1" applyAlignment="1" applyProtection="1">
      <alignment horizontal="left" vertical="center" shrinkToFit="1"/>
    </xf>
    <xf numFmtId="0" fontId="37" fillId="0" borderId="0" xfId="17" applyFont="1" applyBorder="1" applyProtection="1">
      <alignment vertical="center"/>
    </xf>
    <xf numFmtId="0" fontId="37" fillId="0" borderId="0" xfId="17" applyFont="1" applyFill="1" applyBorder="1" applyAlignment="1" applyProtection="1">
      <alignment horizontal="left" vertical="center" shrinkToFit="1"/>
    </xf>
    <xf numFmtId="0" fontId="37" fillId="0" borderId="9" xfId="17" applyFont="1" applyFill="1" applyBorder="1" applyAlignment="1" applyProtection="1">
      <alignment horizontal="left" vertical="center" shrinkToFit="1"/>
    </xf>
    <xf numFmtId="0" fontId="31" fillId="0" borderId="4" xfId="17" applyFont="1" applyBorder="1" applyProtection="1">
      <alignment vertical="center"/>
    </xf>
    <xf numFmtId="0" fontId="37" fillId="0" borderId="10" xfId="17" applyFont="1" applyBorder="1" applyProtection="1">
      <alignment vertical="center"/>
    </xf>
    <xf numFmtId="0" fontId="18" fillId="0" borderId="10" xfId="17" applyFont="1" applyFill="1" applyBorder="1" applyAlignment="1" applyProtection="1">
      <alignment horizontal="center" vertical="center"/>
    </xf>
    <xf numFmtId="0" fontId="37" fillId="0" borderId="11" xfId="17" applyFont="1" applyFill="1" applyBorder="1" applyAlignment="1" applyProtection="1">
      <alignment vertical="center"/>
    </xf>
    <xf numFmtId="0" fontId="18" fillId="0" borderId="0" xfId="17" applyFont="1" applyFill="1" applyBorder="1" applyAlignment="1" applyProtection="1">
      <alignment vertical="center"/>
    </xf>
    <xf numFmtId="38" fontId="18" fillId="0" borderId="0" xfId="17" applyNumberFormat="1" applyFont="1" applyFill="1" applyBorder="1" applyAlignment="1" applyProtection="1">
      <alignment vertical="center"/>
    </xf>
    <xf numFmtId="38" fontId="18" fillId="0" borderId="0" xfId="17" applyNumberFormat="1" applyFont="1" applyFill="1" applyBorder="1" applyAlignment="1" applyProtection="1">
      <alignment horizontal="center" vertical="center"/>
    </xf>
    <xf numFmtId="0" fontId="37" fillId="0" borderId="9" xfId="17" applyFont="1" applyFill="1" applyBorder="1" applyAlignment="1" applyProtection="1">
      <alignment vertical="center"/>
    </xf>
    <xf numFmtId="0" fontId="18" fillId="0" borderId="10" xfId="17" applyFont="1" applyFill="1" applyBorder="1" applyAlignment="1" applyProtection="1">
      <alignment vertical="center"/>
    </xf>
    <xf numFmtId="38" fontId="18" fillId="0" borderId="10" xfId="17" applyNumberFormat="1" applyFont="1" applyFill="1" applyBorder="1" applyAlignment="1" applyProtection="1">
      <alignment vertical="center"/>
    </xf>
    <xf numFmtId="38" fontId="18" fillId="0" borderId="10" xfId="17" applyNumberFormat="1" applyFont="1" applyFill="1" applyBorder="1" applyAlignment="1" applyProtection="1">
      <alignment horizontal="center" vertical="center"/>
    </xf>
    <xf numFmtId="0" fontId="31" fillId="0" borderId="3" xfId="17" applyFont="1" applyBorder="1" applyAlignment="1" applyProtection="1">
      <alignment vertical="center"/>
    </xf>
    <xf numFmtId="0" fontId="18" fillId="0" borderId="2" xfId="17" applyFont="1" applyFill="1" applyBorder="1" applyAlignment="1" applyProtection="1">
      <alignment vertical="center"/>
    </xf>
    <xf numFmtId="38" fontId="18" fillId="0" borderId="2" xfId="17" applyNumberFormat="1" applyFont="1" applyFill="1" applyBorder="1" applyAlignment="1" applyProtection="1">
      <alignment vertical="center"/>
    </xf>
    <xf numFmtId="0" fontId="12" fillId="0" borderId="2" xfId="17" applyFont="1" applyFill="1" applyBorder="1" applyAlignment="1" applyProtection="1">
      <alignment vertical="center"/>
    </xf>
    <xf numFmtId="0" fontId="12" fillId="0" borderId="5" xfId="17" applyFont="1" applyFill="1" applyBorder="1" applyAlignment="1" applyProtection="1">
      <alignment vertical="center"/>
    </xf>
    <xf numFmtId="0" fontId="31" fillId="0" borderId="0" xfId="17" applyFont="1" applyAlignment="1" applyProtection="1">
      <alignment horizontal="left" vertical="center"/>
    </xf>
    <xf numFmtId="0" fontId="31" fillId="0" borderId="0" xfId="17" applyFont="1" applyAlignment="1" applyProtection="1">
      <alignment horizontal="right"/>
    </xf>
    <xf numFmtId="0" fontId="37" fillId="0" borderId="0" xfId="17" applyFont="1" applyFill="1" applyBorder="1" applyAlignment="1" applyProtection="1">
      <alignment horizontal="center" vertical="center" shrinkToFit="1"/>
      <protection locked="0"/>
    </xf>
    <xf numFmtId="0" fontId="37" fillId="0" borderId="0" xfId="17" applyFont="1" applyFill="1" applyBorder="1" applyAlignment="1" applyProtection="1">
      <alignment horizontal="left" vertical="center" shrinkToFit="1"/>
      <protection locked="0"/>
    </xf>
    <xf numFmtId="0" fontId="31" fillId="0" borderId="0" xfId="17" applyFont="1" applyFill="1" applyBorder="1" applyAlignment="1" applyProtection="1">
      <alignment horizontal="left" vertical="center" shrinkToFit="1"/>
      <protection locked="0"/>
    </xf>
    <xf numFmtId="0" fontId="31" fillId="0" borderId="0" xfId="17" applyNumberFormat="1" applyFont="1" applyFill="1" applyBorder="1" applyAlignment="1" applyProtection="1">
      <alignment horizontal="left" vertical="center" shrinkToFit="1"/>
    </xf>
    <xf numFmtId="0" fontId="37" fillId="0" borderId="8" xfId="17" applyFont="1" applyFill="1" applyBorder="1" applyAlignment="1" applyProtection="1">
      <alignment wrapText="1"/>
    </xf>
    <xf numFmtId="0" fontId="37" fillId="0" borderId="0" xfId="17" applyFont="1" applyFill="1" applyBorder="1" applyAlignment="1" applyProtection="1">
      <alignment wrapText="1"/>
    </xf>
    <xf numFmtId="0" fontId="31" fillId="0" borderId="0" xfId="17" applyFont="1" applyFill="1" applyBorder="1" applyAlignment="1" applyProtection="1">
      <alignment vertical="center" wrapText="1"/>
    </xf>
    <xf numFmtId="0" fontId="31" fillId="0" borderId="6" xfId="17" applyFont="1" applyFill="1" applyBorder="1" applyAlignment="1" applyProtection="1">
      <alignment vertical="center" wrapText="1"/>
    </xf>
    <xf numFmtId="0" fontId="31" fillId="0" borderId="0" xfId="17" applyFont="1" applyFill="1" applyBorder="1" applyAlignment="1" applyProtection="1">
      <alignment horizontal="center" vertical="center" wrapText="1"/>
    </xf>
    <xf numFmtId="0" fontId="31" fillId="3" borderId="1" xfId="17" applyFont="1" applyFill="1" applyBorder="1" applyProtection="1">
      <alignment vertical="center"/>
    </xf>
    <xf numFmtId="0" fontId="31" fillId="0" borderId="6" xfId="17" applyFont="1" applyBorder="1" applyProtection="1">
      <alignment vertical="center"/>
    </xf>
    <xf numFmtId="0" fontId="39" fillId="0" borderId="0" xfId="17" applyFont="1" applyBorder="1" applyAlignment="1" applyProtection="1"/>
    <xf numFmtId="0" fontId="31" fillId="0" borderId="0" xfId="17" applyFont="1" applyBorder="1" applyAlignment="1" applyProtection="1">
      <alignment horizontal="right" vertical="center"/>
    </xf>
    <xf numFmtId="0" fontId="118" fillId="0" borderId="0" xfId="17" applyFont="1" applyProtection="1">
      <alignment vertical="center"/>
    </xf>
    <xf numFmtId="0" fontId="31" fillId="0" borderId="0" xfId="17" applyNumberFormat="1" applyFont="1" applyBorder="1" applyAlignment="1" applyProtection="1">
      <alignment horizontal="right" vertical="center"/>
    </xf>
    <xf numFmtId="0" fontId="31" fillId="7" borderId="0" xfId="17" applyFont="1" applyFill="1" applyBorder="1" applyProtection="1">
      <alignment vertical="center"/>
    </xf>
    <xf numFmtId="0" fontId="37" fillId="0" borderId="0" xfId="17" applyFont="1" applyFill="1" applyBorder="1" applyProtection="1">
      <alignment vertical="center"/>
    </xf>
    <xf numFmtId="0" fontId="1" fillId="0" borderId="0" xfId="17" applyProtection="1">
      <alignment vertical="center"/>
    </xf>
    <xf numFmtId="0" fontId="37" fillId="0" borderId="6" xfId="17" applyFont="1" applyBorder="1" applyProtection="1">
      <alignment vertical="center"/>
    </xf>
    <xf numFmtId="0" fontId="119" fillId="0" borderId="0" xfId="17" applyFont="1" applyBorder="1" applyProtection="1">
      <alignment vertical="center"/>
    </xf>
    <xf numFmtId="0" fontId="119" fillId="0" borderId="0" xfId="17" applyFont="1" applyProtection="1">
      <alignment vertical="center"/>
    </xf>
    <xf numFmtId="0" fontId="119" fillId="0" borderId="0" xfId="17" applyFont="1" applyBorder="1" applyAlignment="1" applyProtection="1">
      <alignment horizontal="center" vertical="center"/>
    </xf>
    <xf numFmtId="0" fontId="119" fillId="0" borderId="0" xfId="17" applyFont="1" applyAlignment="1" applyProtection="1">
      <alignment horizontal="center" vertical="center"/>
    </xf>
    <xf numFmtId="0" fontId="120" fillId="0" borderId="0" xfId="17" applyFont="1" applyBorder="1" applyProtection="1">
      <alignment vertical="center"/>
    </xf>
    <xf numFmtId="0" fontId="31" fillId="0" borderId="0" xfId="0" applyFont="1" applyFill="1" applyBorder="1" applyAlignment="1" applyProtection="1">
      <alignment horizontal="center" vertical="center"/>
    </xf>
    <xf numFmtId="0" fontId="31" fillId="4" borderId="0" xfId="0" applyFont="1" applyFill="1" applyBorder="1" applyAlignment="1" applyProtection="1">
      <alignment horizontal="center" vertical="center" shrinkToFit="1"/>
    </xf>
    <xf numFmtId="0" fontId="31" fillId="5" borderId="0" xfId="0" applyFont="1" applyFill="1" applyBorder="1" applyAlignment="1" applyProtection="1">
      <alignment horizontal="center" vertical="center"/>
      <protection locked="0"/>
    </xf>
    <xf numFmtId="12" fontId="12" fillId="5" borderId="3" xfId="7" applyNumberFormat="1" applyFont="1" applyFill="1" applyBorder="1" applyAlignment="1" applyProtection="1">
      <alignment horizontal="center" vertical="center" shrinkToFit="1"/>
      <protection locked="0"/>
    </xf>
    <xf numFmtId="0" fontId="37" fillId="3" borderId="0" xfId="15" applyFont="1" applyFill="1" applyBorder="1" applyAlignment="1" applyProtection="1">
      <alignment horizontal="left" vertical="center" shrinkToFit="1"/>
      <protection locked="0"/>
    </xf>
    <xf numFmtId="0" fontId="37" fillId="3" borderId="9" xfId="15" applyFont="1" applyFill="1" applyBorder="1" applyAlignment="1" applyProtection="1">
      <alignment horizontal="left" vertical="center" shrinkToFit="1"/>
      <protection locked="0"/>
    </xf>
    <xf numFmtId="0" fontId="37" fillId="0" borderId="0" xfId="15" applyFont="1" applyFill="1" applyBorder="1" applyAlignment="1" applyProtection="1">
      <alignment vertical="center"/>
    </xf>
    <xf numFmtId="0" fontId="37" fillId="0" borderId="9" xfId="15" applyFont="1" applyFill="1" applyBorder="1" applyAlignment="1" applyProtection="1">
      <alignment vertical="center"/>
    </xf>
    <xf numFmtId="0" fontId="37" fillId="3" borderId="0" xfId="15" applyFont="1" applyFill="1" applyBorder="1" applyAlignment="1" applyProtection="1">
      <alignment vertical="center" shrinkToFit="1"/>
      <protection locked="0"/>
    </xf>
    <xf numFmtId="0" fontId="37" fillId="3" borderId="9" xfId="15" applyFont="1" applyFill="1" applyBorder="1" applyAlignment="1" applyProtection="1">
      <alignment vertical="center" shrinkToFit="1"/>
      <protection locked="0"/>
    </xf>
    <xf numFmtId="0" fontId="37" fillId="0" borderId="0" xfId="15" applyFont="1" applyFill="1" applyBorder="1" applyAlignment="1" applyProtection="1">
      <alignment vertical="center" shrinkToFit="1"/>
    </xf>
    <xf numFmtId="0" fontId="31" fillId="4" borderId="7" xfId="0" applyFont="1" applyFill="1" applyBorder="1" applyAlignment="1" applyProtection="1">
      <alignment horizontal="center" vertical="center" shrinkToFit="1"/>
    </xf>
    <xf numFmtId="0" fontId="31" fillId="4" borderId="9" xfId="0" applyFont="1" applyFill="1" applyBorder="1" applyAlignment="1" applyProtection="1">
      <alignment horizontal="center" vertical="center" shrinkToFit="1"/>
    </xf>
    <xf numFmtId="0" fontId="31" fillId="4" borderId="9" xfId="0" applyFont="1" applyFill="1" applyBorder="1" applyAlignment="1" applyProtection="1">
      <alignment horizontal="left" vertical="center" shrinkToFit="1"/>
    </xf>
    <xf numFmtId="0" fontId="34" fillId="4" borderId="7" xfId="0" applyFont="1" applyFill="1" applyBorder="1" applyAlignment="1" applyProtection="1">
      <alignment horizontal="left" vertical="center" shrinkToFit="1"/>
    </xf>
    <xf numFmtId="0" fontId="34" fillId="4" borderId="9" xfId="0" applyFont="1" applyFill="1" applyBorder="1" applyAlignment="1" applyProtection="1">
      <alignment horizontal="left" vertical="center" shrinkToFit="1"/>
    </xf>
    <xf numFmtId="0" fontId="31" fillId="0" borderId="0" xfId="17" applyNumberFormat="1" applyFont="1" applyBorder="1" applyAlignment="1" applyProtection="1">
      <alignment horizontal="right" vertical="center"/>
    </xf>
    <xf numFmtId="0" fontId="31" fillId="3" borderId="0" xfId="15" applyNumberFormat="1" applyFont="1" applyFill="1" applyBorder="1" applyAlignment="1" applyProtection="1">
      <alignment horizontal="center" vertical="center" shrinkToFit="1"/>
      <protection locked="0"/>
    </xf>
    <xf numFmtId="0" fontId="1" fillId="0" borderId="0" xfId="15" applyAlignment="1" applyProtection="1">
      <alignment horizontal="center" vertical="center" shrinkToFit="1"/>
      <protection locked="0"/>
    </xf>
    <xf numFmtId="0" fontId="31" fillId="0" borderId="0" xfId="15" applyNumberFormat="1" applyFont="1" applyFill="1" applyBorder="1" applyAlignment="1" applyProtection="1">
      <alignment horizontal="center" vertical="center" shrinkToFit="1"/>
    </xf>
    <xf numFmtId="0" fontId="1" fillId="0" borderId="0" xfId="15" applyAlignment="1" applyProtection="1">
      <alignment horizontal="center" vertical="center" shrinkToFit="1"/>
    </xf>
    <xf numFmtId="0" fontId="122" fillId="0" borderId="0" xfId="0" applyFont="1" applyProtection="1">
      <alignment vertical="center"/>
    </xf>
    <xf numFmtId="0" fontId="12" fillId="0" borderId="0" xfId="0" applyFont="1" applyAlignment="1" applyProtection="1">
      <alignment horizontal="left" vertical="center" wrapText="1"/>
    </xf>
    <xf numFmtId="0" fontId="123" fillId="0" borderId="0" xfId="0" applyFont="1" applyAlignment="1">
      <alignment horizontal="center" vertical="center"/>
    </xf>
    <xf numFmtId="0" fontId="124" fillId="0" borderId="0" xfId="0" applyFont="1" applyAlignment="1">
      <alignment horizontal="center" vertical="center"/>
    </xf>
    <xf numFmtId="0" fontId="0" fillId="0" borderId="121" xfId="0" applyBorder="1" applyAlignment="1">
      <alignment horizontal="left" vertical="center"/>
    </xf>
    <xf numFmtId="0" fontId="29" fillId="0" borderId="12" xfId="1" applyBorder="1" applyAlignment="1" applyProtection="1">
      <alignment horizontal="left" vertical="center" indent="1"/>
    </xf>
    <xf numFmtId="0" fontId="29" fillId="0" borderId="13" xfId="1" applyBorder="1" applyAlignment="1" applyProtection="1">
      <alignment horizontal="left" vertical="center" indent="1"/>
    </xf>
    <xf numFmtId="0" fontId="33" fillId="0" borderId="0" xfId="0" applyFont="1" applyAlignment="1">
      <alignment vertical="center"/>
    </xf>
    <xf numFmtId="0" fontId="33" fillId="0" borderId="0" xfId="0" applyFont="1" applyAlignment="1">
      <alignment vertical="center" wrapText="1"/>
    </xf>
    <xf numFmtId="0" fontId="33" fillId="0" borderId="0" xfId="0" applyFont="1" applyAlignment="1">
      <alignment vertical="top"/>
    </xf>
    <xf numFmtId="0" fontId="31" fillId="0" borderId="0" xfId="0" applyFont="1" applyAlignment="1">
      <alignment vertical="center" wrapText="1"/>
    </xf>
    <xf numFmtId="0" fontId="31" fillId="0" borderId="0" xfId="0" applyFont="1" applyAlignment="1">
      <alignment vertical="center"/>
    </xf>
    <xf numFmtId="0" fontId="33" fillId="0" borderId="0" xfId="0" applyFont="1" applyAlignment="1">
      <alignment vertical="center"/>
    </xf>
    <xf numFmtId="0" fontId="20" fillId="6" borderId="0" xfId="0" applyFont="1" applyFill="1" applyBorder="1" applyAlignment="1">
      <alignment horizontal="center" vertical="center" wrapText="1"/>
    </xf>
    <xf numFmtId="0" fontId="43" fillId="6" borderId="0" xfId="0" applyFont="1" applyFill="1" applyBorder="1" applyAlignment="1">
      <alignment horizontal="center" vertical="center"/>
    </xf>
    <xf numFmtId="0" fontId="33" fillId="0" borderId="0" xfId="0" applyFont="1" applyAlignment="1">
      <alignment vertical="center" wrapText="1"/>
    </xf>
    <xf numFmtId="0" fontId="6" fillId="0" borderId="0" xfId="0" applyFont="1" applyAlignment="1">
      <alignment vertical="center" wrapText="1"/>
    </xf>
    <xf numFmtId="0" fontId="33" fillId="0" borderId="0" xfId="0" applyFont="1" applyAlignment="1">
      <alignment vertical="top"/>
    </xf>
    <xf numFmtId="0" fontId="31" fillId="0" borderId="0" xfId="0" applyFont="1" applyAlignment="1">
      <alignment vertical="center" wrapText="1"/>
    </xf>
    <xf numFmtId="0" fontId="31" fillId="0" borderId="0" xfId="0" applyFont="1" applyAlignment="1">
      <alignment vertical="center"/>
    </xf>
    <xf numFmtId="0" fontId="24" fillId="0" borderId="1" xfId="5" applyNumberFormat="1" applyFont="1" applyFill="1" applyBorder="1" applyAlignment="1" applyProtection="1">
      <alignment horizontal="left" vertical="top" wrapText="1"/>
    </xf>
    <xf numFmtId="0" fontId="24" fillId="0" borderId="4" xfId="5" applyNumberFormat="1" applyFont="1" applyFill="1" applyBorder="1" applyAlignment="1" applyProtection="1">
      <alignment horizontal="left" vertical="top" wrapText="1"/>
    </xf>
    <xf numFmtId="0" fontId="24" fillId="0" borderId="8" xfId="5" applyNumberFormat="1" applyFont="1" applyFill="1" applyBorder="1" applyAlignment="1" applyProtection="1">
      <alignment horizontal="left" vertical="top" wrapText="1"/>
    </xf>
    <xf numFmtId="0" fontId="64" fillId="0" borderId="3" xfId="0" applyFont="1" applyBorder="1" applyAlignment="1" applyProtection="1">
      <alignment horizontal="center" vertical="center" shrinkToFit="1"/>
    </xf>
    <xf numFmtId="0" fontId="64" fillId="0" borderId="2" xfId="0" applyFont="1" applyBorder="1" applyAlignment="1">
      <alignment horizontal="center" vertical="center" shrinkToFit="1"/>
    </xf>
    <xf numFmtId="0" fontId="64" fillId="0" borderId="5" xfId="0" applyFont="1" applyBorder="1" applyAlignment="1">
      <alignment horizontal="center" vertical="center" shrinkToFit="1"/>
    </xf>
    <xf numFmtId="0" fontId="64" fillId="0" borderId="40" xfId="0" applyFont="1" applyBorder="1" applyAlignment="1" applyProtection="1">
      <alignment horizontal="center" vertical="center" shrinkToFit="1"/>
    </xf>
    <xf numFmtId="0" fontId="64" fillId="0" borderId="40" xfId="0" applyFont="1" applyBorder="1" applyAlignment="1">
      <alignment horizontal="center" vertical="center" shrinkToFit="1"/>
    </xf>
    <xf numFmtId="0" fontId="64" fillId="0" borderId="41" xfId="0" applyFont="1" applyBorder="1" applyAlignment="1">
      <alignment horizontal="center" vertical="center" shrinkToFit="1"/>
    </xf>
    <xf numFmtId="0" fontId="64" fillId="0" borderId="13" xfId="0" applyFont="1" applyBorder="1" applyAlignment="1" applyProtection="1">
      <alignment horizontal="center" vertical="center" shrinkToFit="1"/>
    </xf>
    <xf numFmtId="0" fontId="64" fillId="0" borderId="13" xfId="0" applyFont="1" applyBorder="1" applyAlignment="1">
      <alignment horizontal="center" vertical="center" shrinkToFit="1"/>
    </xf>
    <xf numFmtId="0" fontId="64" fillId="0" borderId="45" xfId="0" applyFont="1" applyBorder="1" applyAlignment="1" applyProtection="1">
      <alignment horizontal="center" vertical="center" shrinkToFit="1"/>
    </xf>
    <xf numFmtId="0" fontId="64" fillId="0" borderId="45" xfId="0" applyFont="1" applyBorder="1" applyAlignment="1">
      <alignment horizontal="center" vertical="center" shrinkToFit="1"/>
    </xf>
    <xf numFmtId="0" fontId="64" fillId="0" borderId="43" xfId="0" applyFont="1" applyBorder="1" applyAlignment="1">
      <alignment horizontal="center" vertical="center" shrinkToFit="1"/>
    </xf>
    <xf numFmtId="0" fontId="64" fillId="0" borderId="46" xfId="0" applyFont="1" applyBorder="1" applyAlignment="1">
      <alignment horizontal="center" vertical="center" shrinkToFit="1"/>
    </xf>
    <xf numFmtId="177" fontId="12" fillId="3" borderId="3" xfId="2" applyNumberFormat="1" applyFont="1" applyFill="1" applyBorder="1" applyAlignment="1" applyProtection="1">
      <alignment vertical="center" shrinkToFit="1"/>
      <protection locked="0"/>
    </xf>
    <xf numFmtId="0" fontId="31" fillId="0" borderId="2" xfId="0" applyFont="1" applyBorder="1" applyAlignment="1" applyProtection="1">
      <alignment vertical="center" shrinkToFit="1"/>
      <protection locked="0"/>
    </xf>
    <xf numFmtId="0" fontId="31" fillId="0" borderId="5" xfId="0" applyFont="1" applyBorder="1" applyAlignment="1" applyProtection="1">
      <alignment vertical="center" shrinkToFit="1"/>
      <protection locked="0"/>
    </xf>
    <xf numFmtId="177" fontId="31" fillId="3" borderId="3" xfId="1" applyNumberFormat="1" applyFont="1" applyFill="1" applyBorder="1" applyAlignment="1" applyProtection="1">
      <alignment vertical="center" shrinkToFit="1"/>
      <protection locked="0"/>
    </xf>
    <xf numFmtId="177" fontId="12" fillId="4" borderId="3" xfId="2" applyNumberFormat="1" applyFont="1" applyFill="1" applyBorder="1" applyAlignment="1" applyProtection="1">
      <alignment vertical="center" shrinkToFit="1"/>
      <protection locked="0"/>
    </xf>
    <xf numFmtId="0" fontId="31" fillId="4" borderId="2" xfId="0" applyFont="1" applyFill="1" applyBorder="1" applyAlignment="1" applyProtection="1">
      <alignment vertical="center" shrinkToFit="1"/>
      <protection locked="0"/>
    </xf>
    <xf numFmtId="0" fontId="31" fillId="4" borderId="5" xfId="0" applyFont="1" applyFill="1" applyBorder="1" applyAlignment="1" applyProtection="1">
      <alignment vertical="center" shrinkToFit="1"/>
      <protection locked="0"/>
    </xf>
    <xf numFmtId="0" fontId="69" fillId="0" borderId="0" xfId="0" applyFont="1" applyAlignment="1">
      <alignment vertical="center" wrapText="1"/>
    </xf>
    <xf numFmtId="0" fontId="31" fillId="0" borderId="13" xfId="0" applyFont="1" applyBorder="1" applyAlignment="1">
      <alignment horizontal="center" vertical="center"/>
    </xf>
    <xf numFmtId="0" fontId="31" fillId="0" borderId="16" xfId="0" applyFont="1" applyBorder="1" applyAlignment="1">
      <alignment horizontal="center" vertical="center" textRotation="255"/>
    </xf>
    <xf numFmtId="0" fontId="31" fillId="0" borderId="27" xfId="0" applyFont="1" applyBorder="1" applyAlignment="1">
      <alignment horizontal="center" vertical="center" textRotation="255"/>
    </xf>
    <xf numFmtId="0" fontId="31" fillId="0" borderId="12" xfId="0" applyFont="1" applyBorder="1" applyAlignment="1">
      <alignment horizontal="center" vertical="center" textRotation="255"/>
    </xf>
    <xf numFmtId="0" fontId="31" fillId="0" borderId="13" xfId="0" applyFont="1" applyBorder="1" applyAlignment="1">
      <alignment horizontal="center" vertical="center" wrapText="1"/>
    </xf>
    <xf numFmtId="0" fontId="31" fillId="0" borderId="16" xfId="0"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7" xfId="0" applyFont="1" applyBorder="1" applyAlignment="1">
      <alignment horizontal="center" vertical="center" wrapText="1"/>
    </xf>
    <xf numFmtId="0" fontId="31" fillId="4" borderId="3" xfId="0" applyFont="1" applyFill="1" applyBorder="1" applyAlignment="1" applyProtection="1">
      <alignment vertical="center" shrinkToFit="1"/>
      <protection locked="0"/>
    </xf>
    <xf numFmtId="0" fontId="31" fillId="3" borderId="3" xfId="0" applyFont="1" applyFill="1" applyBorder="1" applyAlignment="1" applyProtection="1">
      <alignment horizontal="left" vertical="center" shrinkToFit="1"/>
      <protection locked="0"/>
    </xf>
    <xf numFmtId="0" fontId="31" fillId="0" borderId="2" xfId="0" applyFont="1" applyBorder="1" applyAlignment="1" applyProtection="1">
      <alignment horizontal="left" vertical="center" shrinkToFit="1"/>
      <protection locked="0"/>
    </xf>
    <xf numFmtId="0" fontId="31" fillId="0" borderId="5" xfId="0" applyFont="1" applyBorder="1" applyAlignment="1" applyProtection="1">
      <alignment horizontal="left" vertical="center" shrinkToFit="1"/>
      <protection locked="0"/>
    </xf>
    <xf numFmtId="186" fontId="31" fillId="3" borderId="3" xfId="0" applyNumberFormat="1" applyFont="1" applyFill="1" applyBorder="1" applyAlignment="1" applyProtection="1">
      <alignment horizontal="left" vertical="center" shrinkToFit="1"/>
      <protection locked="0"/>
    </xf>
    <xf numFmtId="186" fontId="31" fillId="0" borderId="2" xfId="0" applyNumberFormat="1" applyFont="1" applyBorder="1" applyAlignment="1" applyProtection="1">
      <alignment horizontal="left" vertical="center" shrinkToFit="1"/>
      <protection locked="0"/>
    </xf>
    <xf numFmtId="186" fontId="31" fillId="0" borderId="5" xfId="0" applyNumberFormat="1" applyFont="1" applyBorder="1" applyAlignment="1" applyProtection="1">
      <alignment horizontal="left" vertical="center" shrinkToFit="1"/>
      <protection locked="0"/>
    </xf>
    <xf numFmtId="0" fontId="49" fillId="3" borderId="3" xfId="0" applyFont="1" applyFill="1" applyBorder="1" applyAlignment="1" applyProtection="1">
      <alignment horizontal="left" vertical="center" shrinkToFit="1"/>
      <protection locked="0"/>
    </xf>
    <xf numFmtId="0" fontId="49" fillId="0" borderId="2" xfId="0" applyFont="1" applyBorder="1" applyAlignment="1" applyProtection="1">
      <alignment horizontal="left" vertical="center" shrinkToFit="1"/>
      <protection locked="0"/>
    </xf>
    <xf numFmtId="0" fontId="49" fillId="0" borderId="5" xfId="0" applyFont="1" applyBorder="1" applyAlignment="1" applyProtection="1">
      <alignment horizontal="left" vertical="center" shrinkToFit="1"/>
      <protection locked="0"/>
    </xf>
    <xf numFmtId="0" fontId="69" fillId="0" borderId="0" xfId="0" applyFont="1" applyAlignment="1">
      <alignment horizontal="left" vertical="center" wrapText="1"/>
    </xf>
    <xf numFmtId="0" fontId="31" fillId="3" borderId="3" xfId="1" applyFont="1" applyFill="1" applyBorder="1" applyAlignment="1" applyProtection="1">
      <alignment horizontal="left" vertical="center" shrinkToFit="1"/>
      <protection locked="0"/>
    </xf>
    <xf numFmtId="0" fontId="31" fillId="5" borderId="3" xfId="0" applyFont="1" applyFill="1" applyBorder="1" applyAlignment="1" applyProtection="1">
      <alignment vertical="center" shrinkToFit="1"/>
      <protection locked="0"/>
    </xf>
    <xf numFmtId="177" fontId="12" fillId="3" borderId="3" xfId="2" applyNumberFormat="1" applyFont="1" applyFill="1" applyBorder="1" applyAlignment="1" applyProtection="1">
      <alignment horizontal="left" vertical="center" shrinkToFit="1"/>
      <protection locked="0"/>
    </xf>
    <xf numFmtId="0" fontId="31" fillId="5" borderId="3" xfId="0" applyFont="1" applyFill="1" applyBorder="1" applyAlignment="1" applyProtection="1">
      <alignment horizontal="center" vertical="center" shrinkToFit="1"/>
      <protection locked="0"/>
    </xf>
    <xf numFmtId="0" fontId="31" fillId="5" borderId="2" xfId="0" applyFont="1" applyFill="1" applyBorder="1" applyAlignment="1" applyProtection="1">
      <alignment horizontal="center" vertical="center" shrinkToFit="1"/>
      <protection locked="0"/>
    </xf>
    <xf numFmtId="0" fontId="31" fillId="5" borderId="5" xfId="0" applyFont="1" applyFill="1" applyBorder="1" applyAlignment="1" applyProtection="1">
      <alignment horizontal="center" vertical="center" shrinkToFit="1"/>
      <protection locked="0"/>
    </xf>
    <xf numFmtId="0" fontId="31" fillId="0" borderId="5" xfId="0" applyFont="1" applyBorder="1" applyAlignment="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31" fillId="4" borderId="0" xfId="0" applyFont="1" applyFill="1" applyBorder="1" applyAlignment="1" applyProtection="1">
      <alignment vertical="center" shrinkToFit="1"/>
    </xf>
    <xf numFmtId="0" fontId="31" fillId="4" borderId="0" xfId="0" applyFont="1" applyFill="1" applyBorder="1" applyAlignment="1" applyProtection="1">
      <alignment horizontal="center" vertical="center" shrinkToFit="1"/>
    </xf>
    <xf numFmtId="0" fontId="33" fillId="4" borderId="0" xfId="0" applyFont="1" applyFill="1" applyBorder="1" applyAlignment="1" applyProtection="1">
      <alignment horizontal="center" vertical="center" shrinkToFit="1"/>
    </xf>
    <xf numFmtId="0" fontId="0" fillId="0" borderId="0" xfId="0" applyAlignment="1" applyProtection="1">
      <alignment vertical="center" shrinkToFit="1"/>
    </xf>
    <xf numFmtId="187" fontId="31" fillId="4" borderId="0" xfId="0" applyNumberFormat="1" applyFont="1" applyFill="1" applyBorder="1" applyAlignment="1" applyProtection="1">
      <alignment vertical="center" shrinkToFit="1"/>
    </xf>
    <xf numFmtId="187" fontId="0" fillId="0" borderId="0" xfId="0" applyNumberFormat="1" applyAlignment="1" applyProtection="1">
      <alignment vertical="center" shrinkToFit="1"/>
    </xf>
    <xf numFmtId="0" fontId="31" fillId="3" borderId="0" xfId="0" applyNumberFormat="1" applyFont="1" applyFill="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6" fillId="0" borderId="6" xfId="0" applyFont="1" applyBorder="1" applyAlignment="1" applyProtection="1">
      <alignment vertical="center"/>
    </xf>
    <xf numFmtId="0" fontId="31" fillId="0" borderId="6" xfId="0" applyFont="1" applyBorder="1" applyAlignment="1" applyProtection="1">
      <alignment vertical="center"/>
    </xf>
    <xf numFmtId="0" fontId="31" fillId="0" borderId="7" xfId="0" applyFont="1" applyBorder="1" applyAlignment="1" applyProtection="1">
      <alignment vertical="center"/>
    </xf>
    <xf numFmtId="0" fontId="6" fillId="0" borderId="0" xfId="0" applyFont="1" applyBorder="1" applyAlignment="1" applyProtection="1">
      <alignment vertical="center"/>
    </xf>
    <xf numFmtId="0" fontId="31" fillId="0" borderId="0" xfId="0" applyFont="1" applyBorder="1" applyAlignment="1" applyProtection="1">
      <alignment vertical="center"/>
    </xf>
    <xf numFmtId="0" fontId="31" fillId="0" borderId="9" xfId="0" applyFont="1" applyBorder="1" applyAlignment="1" applyProtection="1">
      <alignment vertical="center"/>
    </xf>
    <xf numFmtId="0" fontId="6" fillId="0" borderId="7" xfId="0" applyFont="1" applyBorder="1" applyAlignment="1" applyProtection="1">
      <alignment vertical="center"/>
    </xf>
    <xf numFmtId="0" fontId="6" fillId="0" borderId="9" xfId="0" applyFont="1" applyBorder="1" applyAlignment="1" applyProtection="1">
      <alignment vertical="center"/>
    </xf>
    <xf numFmtId="0" fontId="31" fillId="4" borderId="6" xfId="0" applyFont="1" applyFill="1" applyBorder="1" applyAlignment="1" applyProtection="1">
      <alignment horizontal="left" vertical="center" shrinkToFit="1"/>
    </xf>
    <xf numFmtId="0" fontId="0" fillId="4" borderId="0" xfId="0" applyFill="1" applyAlignment="1" applyProtection="1">
      <alignment vertical="center" shrinkToFit="1"/>
    </xf>
    <xf numFmtId="0" fontId="0" fillId="4" borderId="0" xfId="0" applyFill="1" applyBorder="1" applyAlignment="1" applyProtection="1">
      <alignment vertical="center" shrinkToFit="1"/>
    </xf>
    <xf numFmtId="0" fontId="31" fillId="4" borderId="6" xfId="0" applyFont="1" applyFill="1" applyBorder="1" applyAlignment="1" applyProtection="1">
      <alignment vertical="center" shrinkToFit="1"/>
    </xf>
    <xf numFmtId="0" fontId="0" fillId="4" borderId="6" xfId="0" applyFill="1" applyBorder="1" applyAlignment="1" applyProtection="1">
      <alignment vertical="center" shrinkToFit="1"/>
    </xf>
    <xf numFmtId="0" fontId="31" fillId="4" borderId="0" xfId="0" applyFont="1" applyFill="1" applyBorder="1" applyAlignment="1" applyProtection="1">
      <alignment horizontal="left" vertical="center" shrinkToFit="1"/>
    </xf>
    <xf numFmtId="0" fontId="0" fillId="4" borderId="0" xfId="0" applyFill="1" applyAlignment="1" applyProtection="1">
      <alignment horizontal="left" vertical="center" shrinkToFit="1"/>
    </xf>
    <xf numFmtId="0" fontId="31" fillId="4" borderId="0" xfId="0" applyFont="1" applyFill="1" applyAlignment="1" applyProtection="1">
      <alignment horizontal="left" vertical="center" shrinkToFit="1"/>
    </xf>
    <xf numFmtId="0" fontId="31" fillId="4" borderId="9" xfId="0" applyFont="1" applyFill="1" applyBorder="1" applyAlignment="1" applyProtection="1">
      <alignment horizontal="left" vertical="center" shrinkToFit="1"/>
    </xf>
    <xf numFmtId="0" fontId="0" fillId="0" borderId="0" xfId="0" applyAlignment="1" applyProtection="1">
      <alignment horizontal="left" vertical="center" shrinkToFit="1"/>
    </xf>
    <xf numFmtId="0" fontId="31" fillId="0" borderId="0" xfId="0" applyFont="1" applyAlignment="1" applyProtection="1">
      <alignment horizontal="left" vertical="center" shrinkToFit="1"/>
    </xf>
    <xf numFmtId="0" fontId="31" fillId="0" borderId="9" xfId="0" applyFont="1" applyBorder="1" applyAlignment="1" applyProtection="1">
      <alignment horizontal="left" vertical="center" shrinkToFit="1"/>
    </xf>
    <xf numFmtId="0" fontId="31" fillId="0" borderId="10" xfId="0" applyFont="1" applyBorder="1" applyAlignment="1" applyProtection="1">
      <alignment horizontal="center" vertical="top"/>
    </xf>
    <xf numFmtId="0" fontId="6" fillId="0" borderId="2" xfId="0" applyFont="1" applyBorder="1" applyAlignment="1" applyProtection="1">
      <alignment horizontal="left" vertical="center"/>
    </xf>
    <xf numFmtId="0" fontId="0" fillId="0" borderId="2" xfId="0" applyBorder="1" applyAlignment="1" applyProtection="1">
      <alignment horizontal="left" vertical="center"/>
    </xf>
    <xf numFmtId="0" fontId="0" fillId="0" borderId="5" xfId="0" applyBorder="1" applyAlignment="1" applyProtection="1">
      <alignment horizontal="left" vertical="center"/>
    </xf>
    <xf numFmtId="0" fontId="10" fillId="0" borderId="0"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122" fillId="0" borderId="0" xfId="0" applyFont="1" applyAlignment="1" applyProtection="1">
      <alignment vertical="center" wrapText="1"/>
    </xf>
    <xf numFmtId="0" fontId="37" fillId="4" borderId="3" xfId="0" applyFont="1" applyFill="1" applyBorder="1" applyAlignment="1" applyProtection="1">
      <alignment horizontal="right" vertical="center" shrinkToFit="1"/>
    </xf>
    <xf numFmtId="0" fontId="0" fillId="0" borderId="2" xfId="0" applyBorder="1" applyAlignment="1" applyProtection="1">
      <alignment vertical="center" shrinkToFit="1"/>
    </xf>
    <xf numFmtId="0" fontId="31" fillId="4" borderId="2" xfId="0" applyFont="1" applyFill="1" applyBorder="1" applyAlignment="1" applyProtection="1">
      <alignment horizontal="center" vertical="center" shrinkToFit="1"/>
    </xf>
    <xf numFmtId="0" fontId="0" fillId="0" borderId="2" xfId="0" applyBorder="1" applyAlignment="1" applyProtection="1">
      <alignment horizontal="center" vertical="center" shrinkToFit="1"/>
    </xf>
    <xf numFmtId="0" fontId="31" fillId="4" borderId="2" xfId="0" applyFont="1" applyFill="1" applyBorder="1" applyAlignment="1" applyProtection="1">
      <alignment horizontal="right" vertical="center" shrinkToFit="1"/>
    </xf>
    <xf numFmtId="0" fontId="0" fillId="0" borderId="5" xfId="0" applyBorder="1" applyAlignment="1" applyProtection="1">
      <alignment vertical="center" shrinkToFit="1"/>
    </xf>
    <xf numFmtId="0" fontId="31" fillId="7" borderId="0" xfId="0" applyFont="1" applyFill="1" applyBorder="1" applyAlignment="1" applyProtection="1">
      <alignment horizontal="center" vertical="center"/>
    </xf>
    <xf numFmtId="0" fontId="6" fillId="0" borderId="6" xfId="0" applyFont="1" applyBorder="1" applyAlignment="1" applyProtection="1">
      <alignment horizontal="center" vertical="center" wrapText="1"/>
    </xf>
    <xf numFmtId="0" fontId="31" fillId="0" borderId="6" xfId="0" applyFont="1" applyBorder="1" applyAlignment="1" applyProtection="1">
      <alignment horizontal="center" vertical="center"/>
    </xf>
    <xf numFmtId="0" fontId="31" fillId="0" borderId="7"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31" fillId="0" borderId="0" xfId="0" applyFont="1" applyBorder="1" applyAlignment="1" applyProtection="1">
      <alignment horizontal="center" vertical="center"/>
    </xf>
    <xf numFmtId="0" fontId="31" fillId="0" borderId="9" xfId="0" applyFont="1" applyBorder="1" applyAlignment="1" applyProtection="1">
      <alignment horizontal="center" vertical="center"/>
    </xf>
    <xf numFmtId="0" fontId="6" fillId="0" borderId="0" xfId="0" applyFont="1" applyBorder="1" applyAlignment="1" applyProtection="1">
      <alignment horizontal="center" vertical="center"/>
    </xf>
    <xf numFmtId="0" fontId="31" fillId="0" borderId="10" xfId="0" applyFont="1" applyBorder="1" applyAlignment="1" applyProtection="1">
      <alignment horizontal="center" vertical="center"/>
    </xf>
    <xf numFmtId="0" fontId="31" fillId="0" borderId="11" xfId="0" applyFont="1" applyBorder="1" applyAlignment="1" applyProtection="1">
      <alignment horizontal="center" vertical="center"/>
    </xf>
    <xf numFmtId="177" fontId="31" fillId="4" borderId="10" xfId="0" applyNumberFormat="1" applyFont="1" applyFill="1" applyBorder="1" applyAlignment="1" applyProtection="1">
      <alignment horizontal="right" vertical="center" shrinkToFit="1"/>
    </xf>
    <xf numFmtId="177" fontId="0" fillId="4" borderId="10" xfId="0" applyNumberFormat="1" applyFill="1" applyBorder="1" applyAlignment="1" applyProtection="1">
      <alignment horizontal="right" vertical="center" shrinkToFit="1"/>
    </xf>
    <xf numFmtId="0" fontId="6" fillId="0" borderId="3" xfId="0" applyFont="1" applyBorder="1" applyAlignment="1" applyProtection="1">
      <alignment vertical="center" wrapText="1"/>
    </xf>
    <xf numFmtId="0" fontId="6" fillId="0" borderId="2" xfId="0" applyFont="1" applyBorder="1" applyAlignment="1" applyProtection="1">
      <alignment vertical="center" wrapText="1"/>
    </xf>
    <xf numFmtId="0" fontId="6" fillId="0" borderId="5" xfId="0" applyFont="1" applyBorder="1" applyAlignment="1" applyProtection="1">
      <alignment vertical="center" wrapText="1"/>
    </xf>
    <xf numFmtId="177" fontId="31" fillId="4" borderId="6" xfId="0" applyNumberFormat="1" applyFont="1" applyFill="1" applyBorder="1" applyAlignment="1" applyProtection="1">
      <alignment horizontal="right" vertical="center" shrinkToFit="1"/>
    </xf>
    <xf numFmtId="177" fontId="0" fillId="4" borderId="6" xfId="0" applyNumberFormat="1" applyFill="1" applyBorder="1" applyAlignment="1" applyProtection="1">
      <alignment horizontal="right" vertical="center" shrinkToFit="1"/>
    </xf>
    <xf numFmtId="177" fontId="31" fillId="4" borderId="0" xfId="0" applyNumberFormat="1" applyFont="1" applyFill="1" applyBorder="1" applyAlignment="1" applyProtection="1">
      <alignment horizontal="right" vertical="center" shrinkToFit="1"/>
    </xf>
    <xf numFmtId="0" fontId="0" fillId="4" borderId="0" xfId="0" applyFont="1" applyFill="1" applyBorder="1" applyAlignment="1" applyProtection="1">
      <alignment horizontal="right" vertical="center" shrinkToFit="1"/>
    </xf>
    <xf numFmtId="177" fontId="0" fillId="4" borderId="0" xfId="0" applyNumberFormat="1" applyFill="1" applyBorder="1" applyAlignment="1" applyProtection="1">
      <alignment horizontal="right" vertical="center" shrinkToFit="1"/>
    </xf>
    <xf numFmtId="0" fontId="6" fillId="7" borderId="0" xfId="0" applyFont="1" applyFill="1" applyBorder="1" applyAlignment="1" applyProtection="1">
      <alignment horizontal="left" vertical="center"/>
    </xf>
    <xf numFmtId="0" fontId="0" fillId="0" borderId="0" xfId="0" applyAlignment="1" applyProtection="1">
      <alignment horizontal="left" vertical="center"/>
    </xf>
    <xf numFmtId="0" fontId="0" fillId="0" borderId="10" xfId="0" applyBorder="1" applyAlignment="1" applyProtection="1">
      <alignment horizontal="left" vertical="center"/>
    </xf>
    <xf numFmtId="0" fontId="0" fillId="0" borderId="3" xfId="0" applyBorder="1" applyAlignment="1" applyProtection="1">
      <alignment horizontal="left" vertical="center" wrapText="1" shrinkToFit="1"/>
    </xf>
    <xf numFmtId="0" fontId="0" fillId="0" borderId="2" xfId="0" applyBorder="1" applyAlignment="1" applyProtection="1">
      <alignment horizontal="left" vertical="center" wrapText="1" shrinkToFit="1"/>
    </xf>
    <xf numFmtId="0" fontId="0" fillId="0" borderId="5" xfId="0" applyBorder="1" applyAlignment="1" applyProtection="1">
      <alignment horizontal="left" vertical="center" wrapText="1" shrinkToFit="1"/>
    </xf>
    <xf numFmtId="38" fontId="6" fillId="3" borderId="3" xfId="2" applyFont="1" applyFill="1" applyBorder="1" applyAlignment="1" applyProtection="1">
      <alignment horizontal="left" vertical="center" wrapText="1" shrinkToFit="1"/>
      <protection locked="0"/>
    </xf>
    <xf numFmtId="0" fontId="0" fillId="3" borderId="2" xfId="0" applyFill="1" applyBorder="1" applyAlignment="1" applyProtection="1">
      <alignment horizontal="left" vertical="center" wrapText="1" shrinkToFit="1"/>
      <protection locked="0"/>
    </xf>
    <xf numFmtId="0" fontId="0" fillId="3" borderId="5" xfId="0" applyFill="1" applyBorder="1" applyAlignment="1" applyProtection="1">
      <alignment horizontal="left" vertical="center" wrapText="1" shrinkToFit="1"/>
      <protection locked="0"/>
    </xf>
    <xf numFmtId="0" fontId="6" fillId="3" borderId="3" xfId="0" applyFont="1" applyFill="1" applyBorder="1" applyAlignment="1" applyProtection="1">
      <alignment horizontal="left" vertical="center" wrapText="1" shrinkToFit="1"/>
      <protection locked="0"/>
    </xf>
    <xf numFmtId="0" fontId="6" fillId="3" borderId="2" xfId="0" applyFont="1" applyFill="1" applyBorder="1" applyAlignment="1" applyProtection="1">
      <alignment horizontal="left" vertical="center" wrapText="1" shrinkToFit="1"/>
      <protection locked="0"/>
    </xf>
    <xf numFmtId="0" fontId="0" fillId="3" borderId="2" xfId="0" applyFill="1" applyBorder="1" applyAlignment="1" applyProtection="1">
      <alignment vertical="center" wrapText="1" shrinkToFit="1"/>
      <protection locked="0"/>
    </xf>
    <xf numFmtId="0" fontId="0" fillId="3" borderId="5" xfId="0" applyFill="1" applyBorder="1" applyAlignment="1" applyProtection="1">
      <alignment vertical="center" wrapText="1" shrinkToFit="1"/>
      <protection locked="0"/>
    </xf>
    <xf numFmtId="183" fontId="6" fillId="3" borderId="3" xfId="0" applyNumberFormat="1" applyFont="1" applyFill="1" applyBorder="1" applyAlignment="1" applyProtection="1">
      <alignment horizontal="left" vertical="center" wrapText="1" shrinkToFit="1"/>
      <protection locked="0"/>
    </xf>
    <xf numFmtId="0" fontId="0" fillId="0" borderId="2" xfId="0" applyBorder="1" applyAlignment="1" applyProtection="1">
      <alignment horizontal="left" vertical="center" wrapText="1" shrinkToFit="1"/>
      <protection locked="0"/>
    </xf>
    <xf numFmtId="0" fontId="0" fillId="0" borderId="5" xfId="0" applyBorder="1" applyAlignment="1" applyProtection="1">
      <alignment horizontal="left" vertical="center" wrapText="1" shrinkToFit="1"/>
      <protection locked="0"/>
    </xf>
    <xf numFmtId="0" fontId="49" fillId="7" borderId="0" xfId="0" applyFont="1" applyFill="1" applyBorder="1" applyAlignment="1" applyProtection="1">
      <alignment horizontal="center" vertical="center" textRotation="255" shrinkToFit="1"/>
    </xf>
    <xf numFmtId="0" fontId="39" fillId="7" borderId="0" xfId="0" applyFont="1" applyFill="1" applyBorder="1" applyAlignment="1" applyProtection="1">
      <alignment horizontal="left"/>
    </xf>
    <xf numFmtId="0" fontId="50" fillId="7" borderId="0" xfId="0" applyFont="1" applyFill="1" applyBorder="1" applyAlignment="1" applyProtection="1">
      <alignment horizontal="left" vertical="center" wrapText="1" indent="2"/>
    </xf>
    <xf numFmtId="0" fontId="50" fillId="7" borderId="0" xfId="0" applyFont="1" applyFill="1" applyBorder="1" applyAlignment="1" applyProtection="1">
      <alignment horizontal="left" vertical="center" indent="2"/>
    </xf>
    <xf numFmtId="0" fontId="39" fillId="7" borderId="0" xfId="0" applyFont="1" applyFill="1" applyBorder="1" applyAlignment="1" applyProtection="1">
      <alignment horizontal="left" vertical="top" wrapText="1" indent="1"/>
    </xf>
    <xf numFmtId="0" fontId="35" fillId="4" borderId="0" xfId="0" applyFont="1" applyFill="1" applyAlignment="1" applyProtection="1">
      <alignment horizontal="center" vertical="center" shrinkToFit="1"/>
    </xf>
    <xf numFmtId="0" fontId="76" fillId="0" borderId="0" xfId="0" applyFont="1" applyAlignment="1" applyProtection="1">
      <alignment horizontal="center" vertical="center"/>
    </xf>
    <xf numFmtId="0" fontId="12" fillId="0" borderId="0" xfId="0" applyFont="1" applyAlignment="1" applyProtection="1">
      <alignment vertical="top" wrapText="1"/>
    </xf>
    <xf numFmtId="0" fontId="12" fillId="0" borderId="0" xfId="0" applyFont="1" applyAlignment="1" applyProtection="1">
      <alignment vertical="center"/>
    </xf>
    <xf numFmtId="0" fontId="12" fillId="0" borderId="0" xfId="0" applyFont="1" applyAlignment="1" applyProtection="1">
      <alignment horizontal="left" vertical="center" wrapText="1"/>
    </xf>
    <xf numFmtId="0" fontId="33" fillId="3" borderId="0" xfId="0" applyFont="1" applyFill="1" applyAlignment="1">
      <alignment horizontal="left" vertical="center" wrapText="1"/>
    </xf>
    <xf numFmtId="0" fontId="33" fillId="4" borderId="0" xfId="0" applyFont="1" applyFill="1" applyAlignment="1" applyProtection="1">
      <alignment horizontal="center" vertical="center"/>
    </xf>
    <xf numFmtId="0" fontId="0" fillId="0" borderId="0" xfId="0" applyAlignment="1">
      <alignment horizontal="center" vertical="center"/>
    </xf>
    <xf numFmtId="0" fontId="35" fillId="4" borderId="0" xfId="0" applyFont="1" applyFill="1" applyAlignment="1" applyProtection="1">
      <alignment horizontal="left" vertical="center" shrinkToFit="1"/>
    </xf>
    <xf numFmtId="0" fontId="0" fillId="0" borderId="0" xfId="0" applyAlignment="1">
      <alignment vertical="center" shrinkToFit="1"/>
    </xf>
    <xf numFmtId="0" fontId="0" fillId="0" borderId="0" xfId="0" applyAlignment="1">
      <alignment horizontal="center" vertical="center" shrinkToFit="1"/>
    </xf>
    <xf numFmtId="0" fontId="31" fillId="0" borderId="0" xfId="0" applyFont="1" applyAlignment="1" applyProtection="1">
      <alignment horizontal="left" vertical="center" wrapText="1"/>
    </xf>
    <xf numFmtId="0" fontId="33" fillId="4" borderId="0" xfId="0" applyFont="1" applyFill="1" applyAlignment="1" applyProtection="1">
      <alignment vertical="center"/>
    </xf>
    <xf numFmtId="0" fontId="0" fillId="0" borderId="0" xfId="0" applyAlignment="1">
      <alignment vertical="center"/>
    </xf>
    <xf numFmtId="0" fontId="12" fillId="7" borderId="0" xfId="0" applyFont="1" applyFill="1" applyAlignment="1" applyProtection="1">
      <alignment horizontal="left" vertical="center" wrapText="1"/>
      <protection hidden="1"/>
    </xf>
    <xf numFmtId="0" fontId="31" fillId="0" borderId="0" xfId="0" applyFont="1" applyAlignment="1" applyProtection="1">
      <alignment vertical="top" wrapText="1"/>
    </xf>
    <xf numFmtId="0" fontId="31" fillId="0" borderId="0" xfId="0" applyFont="1" applyAlignment="1" applyProtection="1">
      <alignment vertical="center" wrapText="1"/>
    </xf>
    <xf numFmtId="0" fontId="31" fillId="0" borderId="0" xfId="0" applyFont="1" applyAlignment="1" applyProtection="1">
      <alignment vertical="center"/>
    </xf>
    <xf numFmtId="0" fontId="0" fillId="0" borderId="0" xfId="0" applyAlignment="1">
      <alignment horizontal="left" vertical="center" wrapText="1"/>
    </xf>
    <xf numFmtId="0" fontId="12" fillId="0" borderId="0" xfId="0" applyFont="1" applyBorder="1" applyAlignment="1" applyProtection="1">
      <alignment vertical="center" wrapText="1"/>
    </xf>
    <xf numFmtId="0" fontId="31" fillId="4" borderId="0" xfId="0" applyFont="1" applyFill="1" applyAlignment="1" applyProtection="1">
      <alignment vertical="center"/>
    </xf>
    <xf numFmtId="0" fontId="31" fillId="0" borderId="0" xfId="0" applyFont="1" applyFill="1" applyBorder="1" applyAlignment="1" applyProtection="1">
      <alignment horizontal="center" vertical="center" shrinkToFit="1"/>
    </xf>
    <xf numFmtId="0" fontId="25" fillId="4" borderId="0" xfId="0" applyNumberFormat="1" applyFont="1" applyFill="1" applyBorder="1" applyAlignment="1" applyProtection="1">
      <alignment horizontal="center" vertical="center" shrinkToFit="1"/>
    </xf>
    <xf numFmtId="0" fontId="31" fillId="0" borderId="0" xfId="0" applyNumberFormat="1" applyFont="1" applyAlignment="1">
      <alignment horizontal="center" vertical="center" shrinkToFit="1"/>
    </xf>
    <xf numFmtId="0" fontId="25" fillId="0" borderId="0" xfId="0" applyNumberFormat="1" applyFont="1" applyFill="1" applyBorder="1" applyAlignment="1" applyProtection="1">
      <alignment horizontal="center" vertical="center" shrinkToFit="1"/>
    </xf>
    <xf numFmtId="0" fontId="31" fillId="0" borderId="0" xfId="0" applyFont="1" applyFill="1" applyAlignment="1">
      <alignment horizontal="center" vertical="center" shrinkToFit="1"/>
    </xf>
    <xf numFmtId="0" fontId="31" fillId="0" borderId="0" xfId="0" applyFont="1" applyFill="1" applyBorder="1" applyAlignment="1" applyProtection="1">
      <alignment vertical="center"/>
    </xf>
    <xf numFmtId="0" fontId="31" fillId="0" borderId="0" xfId="0" applyFont="1" applyFill="1" applyBorder="1" applyAlignment="1" applyProtection="1">
      <alignment horizontal="left" vertical="center" shrinkToFit="1"/>
    </xf>
    <xf numFmtId="0" fontId="31" fillId="0" borderId="3" xfId="0" applyFont="1" applyFill="1" applyBorder="1" applyAlignment="1" applyProtection="1">
      <alignment vertical="center" wrapText="1"/>
    </xf>
    <xf numFmtId="0" fontId="0" fillId="0" borderId="2" xfId="0" applyBorder="1" applyAlignment="1">
      <alignment vertical="center"/>
    </xf>
    <xf numFmtId="0" fontId="0" fillId="0" borderId="5" xfId="0" applyBorder="1" applyAlignment="1">
      <alignment vertical="center"/>
    </xf>
    <xf numFmtId="0" fontId="31" fillId="3"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3" xfId="0" applyBorder="1" applyAlignment="1">
      <alignment horizontal="center" vertical="center"/>
    </xf>
    <xf numFmtId="0" fontId="0" fillId="0" borderId="13" xfId="0" applyBorder="1" applyAlignment="1">
      <alignment vertical="center"/>
    </xf>
    <xf numFmtId="0" fontId="31" fillId="0" borderId="19" xfId="0" applyFont="1" applyBorder="1" applyAlignment="1" applyProtection="1">
      <alignment vertical="center"/>
    </xf>
    <xf numFmtId="0" fontId="0" fillId="0" borderId="34" xfId="0" applyBorder="1" applyAlignment="1">
      <alignment vertical="center"/>
    </xf>
    <xf numFmtId="0" fontId="0" fillId="0" borderId="22" xfId="0" applyBorder="1" applyAlignment="1">
      <alignment vertical="center"/>
    </xf>
    <xf numFmtId="0" fontId="31" fillId="3" borderId="19" xfId="0" applyFont="1" applyFill="1" applyBorder="1" applyAlignment="1" applyProtection="1">
      <alignment vertical="center" shrinkToFit="1"/>
      <protection locked="0"/>
    </xf>
    <xf numFmtId="0" fontId="31" fillId="3" borderId="34" xfId="0" applyFont="1" applyFill="1" applyBorder="1" applyAlignment="1" applyProtection="1">
      <alignment vertical="center" shrinkToFit="1"/>
      <protection locked="0"/>
    </xf>
    <xf numFmtId="0" fontId="31" fillId="3" borderId="22" xfId="0" applyFont="1" applyFill="1" applyBorder="1" applyAlignment="1" applyProtection="1">
      <alignment vertical="center" shrinkToFit="1"/>
      <protection locked="0"/>
    </xf>
    <xf numFmtId="0" fontId="31" fillId="0" borderId="20" xfId="0" applyFont="1" applyBorder="1" applyAlignment="1" applyProtection="1">
      <alignment horizontal="left" vertical="center" indent="1"/>
    </xf>
    <xf numFmtId="0" fontId="0" fillId="0" borderId="29" xfId="0" applyBorder="1" applyAlignment="1">
      <alignment horizontal="left" vertical="center" indent="1"/>
    </xf>
    <xf numFmtId="0" fontId="0" fillId="0" borderId="23" xfId="0" applyBorder="1" applyAlignment="1">
      <alignment horizontal="left" vertical="center" indent="1"/>
    </xf>
    <xf numFmtId="0" fontId="31" fillId="3" borderId="20" xfId="0" applyFont="1" applyFill="1" applyBorder="1" applyAlignment="1" applyProtection="1">
      <alignment vertical="center" shrinkToFit="1"/>
      <protection locked="0"/>
    </xf>
    <xf numFmtId="0" fontId="31" fillId="3" borderId="29" xfId="0" applyFont="1" applyFill="1" applyBorder="1" applyAlignment="1" applyProtection="1">
      <alignment vertical="center" shrinkToFit="1"/>
      <protection locked="0"/>
    </xf>
    <xf numFmtId="0" fontId="31" fillId="3" borderId="23" xfId="0" applyFont="1" applyFill="1" applyBorder="1" applyAlignment="1" applyProtection="1">
      <alignment vertical="center" shrinkToFit="1"/>
      <protection locked="0"/>
    </xf>
    <xf numFmtId="0" fontId="12" fillId="0" borderId="20" xfId="0" applyFont="1" applyBorder="1" applyAlignment="1" applyProtection="1">
      <alignment horizontal="left" vertical="center" indent="1"/>
    </xf>
    <xf numFmtId="0" fontId="12" fillId="0" borderId="29" xfId="0" applyFont="1" applyBorder="1" applyAlignment="1" applyProtection="1">
      <alignment horizontal="left" vertical="center" indent="1"/>
    </xf>
    <xf numFmtId="0" fontId="12" fillId="0" borderId="23" xfId="0" applyFont="1" applyBorder="1" applyAlignment="1" applyProtection="1">
      <alignment horizontal="left" vertical="center" indent="1"/>
    </xf>
    <xf numFmtId="0" fontId="41" fillId="0" borderId="0" xfId="0" applyFont="1" applyAlignment="1" applyProtection="1">
      <alignment vertical="center" wrapText="1"/>
    </xf>
    <xf numFmtId="0" fontId="31" fillId="0" borderId="3" xfId="0" applyFont="1" applyBorder="1" applyAlignment="1" applyProtection="1">
      <alignment horizontal="center" vertical="center" wrapText="1"/>
    </xf>
    <xf numFmtId="0" fontId="31" fillId="0" borderId="5" xfId="0" applyFont="1" applyBorder="1" applyAlignment="1" applyProtection="1">
      <alignment horizontal="center" vertical="center" wrapText="1"/>
    </xf>
    <xf numFmtId="0" fontId="12" fillId="0" borderId="145" xfId="0" applyFont="1" applyBorder="1" applyAlignment="1" applyProtection="1">
      <alignment horizontal="left" vertical="center" indent="1"/>
    </xf>
    <xf numFmtId="0" fontId="12" fillId="0" borderId="146" xfId="0" applyFont="1" applyBorder="1" applyAlignment="1" applyProtection="1">
      <alignment horizontal="left" vertical="center" indent="1"/>
    </xf>
    <xf numFmtId="0" fontId="12" fillId="0" borderId="147" xfId="0" applyFont="1" applyBorder="1" applyAlignment="1" applyProtection="1">
      <alignment horizontal="left" vertical="center" indent="1"/>
    </xf>
    <xf numFmtId="178" fontId="31" fillId="3" borderId="20" xfId="0" applyNumberFormat="1" applyFont="1" applyFill="1" applyBorder="1" applyAlignment="1" applyProtection="1">
      <alignment horizontal="right" vertical="center" shrinkToFit="1"/>
      <protection locked="0"/>
    </xf>
    <xf numFmtId="178" fontId="31" fillId="0" borderId="29" xfId="0" applyNumberFormat="1" applyFont="1" applyBorder="1" applyAlignment="1" applyProtection="1">
      <alignment horizontal="right" vertical="center" shrinkToFit="1"/>
      <protection locked="0"/>
    </xf>
    <xf numFmtId="178" fontId="31" fillId="0" borderId="23" xfId="0" applyNumberFormat="1" applyFont="1" applyBorder="1" applyAlignment="1" applyProtection="1">
      <alignment horizontal="right" vertical="center" shrinkToFit="1"/>
      <protection locked="0"/>
    </xf>
    <xf numFmtId="177" fontId="31" fillId="3" borderId="20" xfId="0" applyNumberFormat="1" applyFont="1" applyFill="1" applyBorder="1" applyAlignment="1" applyProtection="1">
      <alignment horizontal="right" vertical="center" shrinkToFit="1"/>
      <protection locked="0"/>
    </xf>
    <xf numFmtId="177" fontId="31" fillId="0" borderId="29" xfId="0" applyNumberFormat="1" applyFont="1" applyBorder="1" applyAlignment="1" applyProtection="1">
      <alignment horizontal="right" vertical="center" shrinkToFit="1"/>
      <protection locked="0"/>
    </xf>
    <xf numFmtId="177" fontId="31" fillId="0" borderId="23" xfId="0" applyNumberFormat="1" applyFont="1" applyBorder="1" applyAlignment="1" applyProtection="1">
      <alignment horizontal="right" vertical="center" shrinkToFit="1"/>
      <protection locked="0"/>
    </xf>
    <xf numFmtId="0" fontId="31" fillId="0" borderId="3" xfId="0" applyFont="1" applyBorder="1" applyAlignment="1" applyProtection="1">
      <alignment horizontal="center" vertical="center"/>
    </xf>
    <xf numFmtId="0" fontId="31" fillId="0" borderId="5" xfId="0" applyFont="1" applyBorder="1" applyAlignment="1" applyProtection="1">
      <alignment horizontal="center" vertical="center"/>
    </xf>
    <xf numFmtId="178" fontId="31" fillId="4" borderId="20" xfId="0" applyNumberFormat="1" applyFont="1" applyFill="1" applyBorder="1" applyAlignment="1" applyProtection="1">
      <alignment horizontal="right" vertical="center" shrinkToFit="1"/>
    </xf>
    <xf numFmtId="178" fontId="31" fillId="0" borderId="29" xfId="0" applyNumberFormat="1" applyFont="1" applyBorder="1" applyAlignment="1" applyProtection="1">
      <alignment horizontal="right" vertical="center" shrinkToFit="1"/>
    </xf>
    <xf numFmtId="178" fontId="31" fillId="0" borderId="23" xfId="0" applyNumberFormat="1" applyFont="1" applyBorder="1" applyAlignment="1" applyProtection="1">
      <alignment horizontal="right" vertical="center" shrinkToFit="1"/>
    </xf>
    <xf numFmtId="178" fontId="31" fillId="4" borderId="21" xfId="0" applyNumberFormat="1" applyFont="1" applyFill="1" applyBorder="1" applyAlignment="1" applyProtection="1">
      <alignment horizontal="right" vertical="center" shrinkToFit="1"/>
    </xf>
    <xf numFmtId="178" fontId="31" fillId="0" borderId="33" xfId="0" applyNumberFormat="1" applyFont="1" applyBorder="1" applyAlignment="1" applyProtection="1">
      <alignment horizontal="right" vertical="center" shrinkToFit="1"/>
    </xf>
    <xf numFmtId="178" fontId="31" fillId="0" borderId="24" xfId="0" applyNumberFormat="1" applyFont="1" applyBorder="1" applyAlignment="1" applyProtection="1">
      <alignment horizontal="right" vertical="center" shrinkToFit="1"/>
    </xf>
    <xf numFmtId="0" fontId="12" fillId="0" borderId="21" xfId="0" applyFont="1" applyBorder="1" applyAlignment="1" applyProtection="1">
      <alignment horizontal="left" vertical="center" indent="1"/>
    </xf>
    <xf numFmtId="0" fontId="12" fillId="0" borderId="33" xfId="0" applyFont="1" applyBorder="1" applyAlignment="1" applyProtection="1">
      <alignment horizontal="left" vertical="center" indent="1"/>
    </xf>
    <xf numFmtId="0" fontId="12" fillId="0" borderId="24" xfId="0" applyFont="1" applyBorder="1" applyAlignment="1" applyProtection="1">
      <alignment horizontal="left" vertical="center" indent="1"/>
    </xf>
    <xf numFmtId="0" fontId="31" fillId="3" borderId="13" xfId="0" applyFont="1" applyFill="1" applyBorder="1" applyAlignment="1" applyProtection="1">
      <alignment vertical="center" wrapText="1"/>
      <protection locked="0"/>
    </xf>
    <xf numFmtId="0" fontId="31" fillId="5" borderId="13" xfId="0" applyFont="1" applyFill="1" applyBorder="1" applyAlignment="1" applyProtection="1">
      <alignment vertical="center" wrapText="1"/>
      <protection locked="0"/>
    </xf>
    <xf numFmtId="0" fontId="31" fillId="0" borderId="2" xfId="0" applyFont="1" applyFill="1" applyBorder="1" applyAlignment="1" applyProtection="1">
      <alignment vertical="center" wrapText="1"/>
    </xf>
    <xf numFmtId="0" fontId="31" fillId="0" borderId="5" xfId="0" applyFont="1" applyFill="1" applyBorder="1" applyAlignment="1" applyProtection="1">
      <alignment vertical="center" wrapText="1"/>
    </xf>
    <xf numFmtId="198" fontId="31" fillId="0" borderId="11" xfId="0" applyNumberFormat="1" applyFont="1" applyBorder="1" applyAlignment="1" applyProtection="1">
      <alignment horizontal="center" vertical="center" textRotation="255" shrinkToFit="1"/>
    </xf>
    <xf numFmtId="198" fontId="0" fillId="0" borderId="5" xfId="0" applyNumberFormat="1" applyBorder="1" applyAlignment="1">
      <alignment vertical="center" textRotation="255" shrinkToFit="1"/>
    </xf>
    <xf numFmtId="198" fontId="0" fillId="0" borderId="5" xfId="0" applyNumberFormat="1" applyBorder="1" applyAlignment="1">
      <alignment vertical="center"/>
    </xf>
    <xf numFmtId="198" fontId="0" fillId="0" borderId="7" xfId="0" applyNumberFormat="1" applyBorder="1" applyAlignment="1">
      <alignment vertical="center"/>
    </xf>
    <xf numFmtId="0" fontId="31" fillId="3" borderId="145" xfId="0" applyFont="1" applyFill="1" applyBorder="1" applyAlignment="1" applyProtection="1">
      <alignment vertical="center" shrinkToFit="1"/>
      <protection locked="0"/>
    </xf>
    <xf numFmtId="0" fontId="31" fillId="0" borderId="146" xfId="0" applyFont="1" applyBorder="1" applyAlignment="1" applyProtection="1">
      <alignment vertical="center" shrinkToFit="1"/>
      <protection locked="0"/>
    </xf>
    <xf numFmtId="0" fontId="31" fillId="0" borderId="147" xfId="0" applyFont="1" applyBorder="1" applyAlignment="1" applyProtection="1">
      <alignment vertical="center" shrinkToFit="1"/>
      <protection locked="0"/>
    </xf>
    <xf numFmtId="0" fontId="31" fillId="3" borderId="2" xfId="0" applyFont="1" applyFill="1" applyBorder="1" applyAlignment="1" applyProtection="1">
      <alignment vertical="center" wrapText="1"/>
      <protection locked="0"/>
    </xf>
    <xf numFmtId="0" fontId="31" fillId="3" borderId="5" xfId="0" applyFont="1" applyFill="1" applyBorder="1" applyAlignment="1" applyProtection="1">
      <alignment vertical="center" wrapText="1"/>
      <protection locked="0"/>
    </xf>
    <xf numFmtId="0" fontId="18" fillId="0" borderId="0" xfId="0" applyFont="1" applyFill="1" applyBorder="1" applyAlignment="1" applyProtection="1">
      <alignment vertical="center"/>
    </xf>
    <xf numFmtId="0" fontId="31" fillId="7" borderId="0" xfId="0" applyFont="1" applyFill="1" applyBorder="1" applyAlignment="1" applyProtection="1">
      <alignment vertical="center" wrapText="1"/>
      <protection locked="0"/>
    </xf>
    <xf numFmtId="0" fontId="0" fillId="7" borderId="0" xfId="0" applyFill="1" applyBorder="1" applyAlignment="1" applyProtection="1">
      <alignment vertical="center" wrapText="1"/>
      <protection locked="0"/>
    </xf>
    <xf numFmtId="0" fontId="31" fillId="0" borderId="35" xfId="0" applyFont="1" applyBorder="1" applyAlignment="1" applyProtection="1">
      <alignment horizontal="center" vertical="center"/>
    </xf>
    <xf numFmtId="0" fontId="31" fillId="0" borderId="36" xfId="0" applyFont="1" applyBorder="1" applyAlignment="1" applyProtection="1">
      <alignment horizontal="center" vertical="center"/>
    </xf>
    <xf numFmtId="0" fontId="31" fillId="0" borderId="1" xfId="0" applyFont="1" applyBorder="1" applyAlignment="1" applyProtection="1">
      <alignment horizontal="center" vertical="center" wrapText="1"/>
    </xf>
    <xf numFmtId="0" fontId="31" fillId="0" borderId="7" xfId="0" applyFont="1" applyBorder="1" applyAlignment="1" applyProtection="1">
      <alignment horizontal="center" vertical="center" wrapText="1"/>
    </xf>
    <xf numFmtId="0" fontId="38" fillId="0" borderId="0" xfId="0" applyFont="1" applyFill="1" applyBorder="1" applyAlignment="1" applyProtection="1">
      <alignment vertical="center" wrapText="1"/>
    </xf>
    <xf numFmtId="0" fontId="18" fillId="0" borderId="2" xfId="0" applyFont="1" applyBorder="1" applyAlignment="1" applyProtection="1">
      <alignment vertical="center" wrapText="1"/>
    </xf>
    <xf numFmtId="0" fontId="18" fillId="0" borderId="5" xfId="0" applyFont="1" applyBorder="1" applyAlignment="1" applyProtection="1">
      <alignment vertical="center" wrapText="1"/>
    </xf>
    <xf numFmtId="0" fontId="38" fillId="0" borderId="0" xfId="0" applyFont="1" applyBorder="1" applyAlignment="1" applyProtection="1">
      <alignment vertical="center" wrapText="1"/>
    </xf>
    <xf numFmtId="0" fontId="98" fillId="0" borderId="0" xfId="0" applyFont="1" applyAlignment="1">
      <alignment vertical="center" wrapText="1"/>
    </xf>
    <xf numFmtId="0" fontId="31" fillId="0" borderId="3" xfId="0" applyFont="1" applyFill="1" applyBorder="1" applyAlignment="1" applyProtection="1">
      <alignment horizontal="left" vertical="center" wrapText="1"/>
    </xf>
    <xf numFmtId="0" fontId="0" fillId="0" borderId="2" xfId="0" applyBorder="1" applyAlignment="1">
      <alignment horizontal="left" vertical="center"/>
    </xf>
    <xf numFmtId="0" fontId="0" fillId="0" borderId="5" xfId="0" applyBorder="1" applyAlignment="1">
      <alignment horizontal="left" vertical="center"/>
    </xf>
    <xf numFmtId="0" fontId="31" fillId="0" borderId="2" xfId="0" applyFont="1" applyFill="1" applyBorder="1" applyAlignment="1" applyProtection="1">
      <alignment vertical="center"/>
    </xf>
    <xf numFmtId="0" fontId="0" fillId="0" borderId="5" xfId="0" applyBorder="1" applyAlignment="1" applyProtection="1">
      <alignment vertical="center"/>
    </xf>
    <xf numFmtId="0" fontId="31" fillId="0" borderId="0" xfId="0" applyFont="1" applyFill="1" applyBorder="1" applyAlignment="1" applyProtection="1">
      <alignment vertical="center" wrapText="1" shrinkToFit="1"/>
    </xf>
    <xf numFmtId="0" fontId="0" fillId="0" borderId="0" xfId="0" applyBorder="1" applyAlignment="1" applyProtection="1">
      <alignment vertical="center"/>
    </xf>
    <xf numFmtId="0" fontId="31" fillId="0" borderId="0" xfId="0" applyFont="1" applyFill="1" applyBorder="1" applyAlignment="1" applyProtection="1">
      <alignment horizontal="left" vertical="center" wrapText="1"/>
    </xf>
    <xf numFmtId="0" fontId="0" fillId="0" borderId="0" xfId="0" applyBorder="1" applyAlignment="1">
      <alignment horizontal="left" vertical="center"/>
    </xf>
    <xf numFmtId="0" fontId="31" fillId="0" borderId="0" xfId="0" applyFont="1" applyFill="1" applyBorder="1" applyAlignment="1" applyProtection="1">
      <alignment vertical="center" wrapText="1"/>
    </xf>
    <xf numFmtId="0" fontId="0" fillId="0" borderId="0" xfId="0" applyBorder="1" applyAlignment="1" applyProtection="1">
      <alignment vertical="center" wrapText="1"/>
    </xf>
    <xf numFmtId="0" fontId="0" fillId="3" borderId="2" xfId="0" applyFill="1" applyBorder="1" applyAlignment="1" applyProtection="1">
      <alignment vertical="center"/>
      <protection locked="0"/>
    </xf>
    <xf numFmtId="0" fontId="0" fillId="3" borderId="5" xfId="0" applyFill="1" applyBorder="1" applyAlignment="1" applyProtection="1">
      <alignment vertical="center"/>
      <protection locked="0"/>
    </xf>
    <xf numFmtId="0" fontId="9" fillId="3" borderId="4" xfId="0" applyFont="1" applyFill="1" applyBorder="1" applyAlignment="1" applyProtection="1">
      <alignment vertical="center" shrinkToFit="1"/>
      <protection locked="0"/>
    </xf>
    <xf numFmtId="0" fontId="9" fillId="3" borderId="10" xfId="0" applyFont="1" applyFill="1" applyBorder="1" applyAlignment="1" applyProtection="1">
      <alignment vertical="center" shrinkToFit="1"/>
      <protection locked="0"/>
    </xf>
    <xf numFmtId="0" fontId="0" fillId="0" borderId="10" xfId="0" applyBorder="1" applyAlignment="1">
      <alignment vertical="center" shrinkToFit="1"/>
    </xf>
    <xf numFmtId="0" fontId="0" fillId="0" borderId="11" xfId="0" applyBorder="1" applyAlignment="1">
      <alignment vertical="center" shrinkToFit="1"/>
    </xf>
    <xf numFmtId="58" fontId="31" fillId="3" borderId="3" xfId="0" applyNumberFormat="1" applyFont="1" applyFill="1" applyBorder="1" applyAlignment="1" applyProtection="1">
      <alignment horizontal="center" vertical="center" shrinkToFit="1"/>
      <protection locked="0"/>
    </xf>
    <xf numFmtId="58" fontId="31" fillId="3" borderId="2" xfId="0" applyNumberFormat="1" applyFont="1" applyFill="1" applyBorder="1" applyAlignment="1" applyProtection="1">
      <alignment horizontal="center" vertical="center" shrinkToFit="1"/>
      <protection locked="0"/>
    </xf>
    <xf numFmtId="0" fontId="9" fillId="3" borderId="8" xfId="0" applyFont="1" applyFill="1" applyBorder="1" applyAlignment="1" applyProtection="1">
      <alignment vertical="center" shrinkToFit="1"/>
      <protection locked="0"/>
    </xf>
    <xf numFmtId="0" fontId="9" fillId="3" borderId="0" xfId="0" applyFont="1" applyFill="1" applyBorder="1" applyAlignment="1" applyProtection="1">
      <alignment vertical="center" shrinkToFit="1"/>
      <protection locked="0"/>
    </xf>
    <xf numFmtId="0" fontId="9" fillId="3" borderId="9" xfId="0" applyFont="1" applyFill="1" applyBorder="1" applyAlignment="1" applyProtection="1">
      <alignment vertical="center" shrinkToFit="1"/>
      <protection locked="0"/>
    </xf>
    <xf numFmtId="198" fontId="39" fillId="0" borderId="9" xfId="0" applyNumberFormat="1" applyFont="1" applyBorder="1" applyAlignment="1" applyProtection="1">
      <alignment horizontal="center" vertical="center" textRotation="255" shrinkToFit="1"/>
    </xf>
    <xf numFmtId="198" fontId="95" fillId="0" borderId="9" xfId="0" applyNumberFormat="1" applyFont="1" applyBorder="1" applyAlignment="1">
      <alignment vertical="center" textRotation="255" shrinkToFit="1"/>
    </xf>
    <xf numFmtId="0" fontId="13" fillId="4" borderId="1" xfId="0" applyFont="1" applyFill="1" applyBorder="1" applyAlignment="1" applyProtection="1">
      <alignment shrinkToFit="1"/>
    </xf>
    <xf numFmtId="0" fontId="13" fillId="4" borderId="6" xfId="0" applyFont="1" applyFill="1" applyBorder="1" applyAlignment="1" applyProtection="1">
      <alignment shrinkToFit="1"/>
    </xf>
    <xf numFmtId="0" fontId="13" fillId="4" borderId="7" xfId="0" applyFont="1" applyFill="1" applyBorder="1" applyAlignment="1" applyProtection="1">
      <alignment shrinkToFit="1"/>
    </xf>
    <xf numFmtId="0" fontId="6" fillId="0" borderId="2" xfId="0" applyFont="1" applyBorder="1" applyAlignment="1" applyProtection="1">
      <alignment vertical="center" wrapText="1" shrinkToFit="1"/>
    </xf>
    <xf numFmtId="0" fontId="6" fillId="0" borderId="5" xfId="0" applyFont="1" applyBorder="1" applyAlignment="1" applyProtection="1">
      <alignment vertical="center" wrapText="1" shrinkToFit="1"/>
    </xf>
    <xf numFmtId="0" fontId="31" fillId="0" borderId="8" xfId="0" applyFont="1" applyFill="1" applyBorder="1" applyAlignment="1" applyProtection="1">
      <alignment vertical="center" wrapText="1" shrinkToFit="1"/>
    </xf>
    <xf numFmtId="0" fontId="43" fillId="4" borderId="3" xfId="0" applyNumberFormat="1" applyFont="1" applyFill="1" applyBorder="1" applyAlignment="1" applyProtection="1">
      <alignment horizontal="center" vertical="center" shrinkToFit="1"/>
    </xf>
    <xf numFmtId="0" fontId="43" fillId="4" borderId="2" xfId="0" applyNumberFormat="1" applyFont="1" applyFill="1" applyBorder="1" applyAlignment="1" applyProtection="1">
      <alignment horizontal="center" vertical="center" shrinkToFit="1"/>
    </xf>
    <xf numFmtId="0" fontId="43" fillId="4" borderId="5" xfId="0" applyNumberFormat="1" applyFont="1" applyFill="1" applyBorder="1" applyAlignment="1" applyProtection="1">
      <alignment horizontal="center" vertical="center" shrinkToFit="1"/>
    </xf>
    <xf numFmtId="0" fontId="31" fillId="0" borderId="2" xfId="0" applyFont="1" applyBorder="1" applyAlignment="1" applyProtection="1">
      <alignment vertical="center"/>
    </xf>
    <xf numFmtId="0" fontId="31" fillId="0" borderId="5" xfId="0" applyFont="1" applyBorder="1" applyAlignment="1" applyProtection="1">
      <alignment vertical="center"/>
    </xf>
    <xf numFmtId="0" fontId="9" fillId="5" borderId="3" xfId="0" applyFont="1" applyFill="1" applyBorder="1" applyAlignment="1" applyProtection="1">
      <alignment vertical="center" shrinkToFit="1"/>
      <protection locked="0"/>
    </xf>
    <xf numFmtId="0" fontId="31" fillId="5" borderId="2" xfId="0" applyFont="1" applyFill="1" applyBorder="1" applyAlignment="1" applyProtection="1">
      <alignment vertical="center" shrinkToFit="1"/>
      <protection locked="0"/>
    </xf>
    <xf numFmtId="0" fontId="31" fillId="5" borderId="5" xfId="0" applyFont="1" applyFill="1" applyBorder="1" applyAlignment="1" applyProtection="1">
      <alignment vertical="center" shrinkToFit="1"/>
      <protection locked="0"/>
    </xf>
    <xf numFmtId="0" fontId="9" fillId="5" borderId="2" xfId="0" applyFont="1" applyFill="1" applyBorder="1" applyAlignment="1" applyProtection="1">
      <alignment vertical="center" shrinkToFit="1"/>
      <protection locked="0"/>
    </xf>
    <xf numFmtId="0" fontId="9" fillId="5" borderId="5" xfId="0" applyFont="1" applyFill="1" applyBorder="1" applyAlignment="1" applyProtection="1">
      <alignment vertical="center" shrinkToFit="1"/>
      <protection locked="0"/>
    </xf>
    <xf numFmtId="0" fontId="12" fillId="0" borderId="3" xfId="0" applyFont="1" applyBorder="1" applyAlignment="1" applyProtection="1">
      <alignment horizontal="center" vertical="center"/>
    </xf>
    <xf numFmtId="0" fontId="0" fillId="0" borderId="2" xfId="0" applyBorder="1" applyAlignment="1">
      <alignment horizontal="center" vertical="center"/>
    </xf>
    <xf numFmtId="0" fontId="31" fillId="4" borderId="3" xfId="0" applyFont="1" applyFill="1" applyBorder="1" applyAlignment="1" applyProtection="1">
      <alignment horizontal="left" vertical="center" shrinkToFit="1"/>
    </xf>
    <xf numFmtId="0" fontId="0" fillId="4" borderId="2" xfId="0" applyFill="1" applyBorder="1" applyAlignment="1">
      <alignment horizontal="left" vertical="center" shrinkToFit="1"/>
    </xf>
    <xf numFmtId="0" fontId="0" fillId="4" borderId="5" xfId="0" applyFill="1" applyBorder="1" applyAlignment="1">
      <alignment horizontal="left" vertical="center" shrinkToFit="1"/>
    </xf>
    <xf numFmtId="0" fontId="31" fillId="0" borderId="1" xfId="0" applyFont="1" applyBorder="1" applyAlignment="1" applyProtection="1">
      <alignment horizontal="center" vertical="center"/>
    </xf>
    <xf numFmtId="0" fontId="31" fillId="0" borderId="4" xfId="0" applyFont="1" applyBorder="1" applyAlignment="1" applyProtection="1">
      <alignment horizontal="center" vertical="center"/>
    </xf>
    <xf numFmtId="58" fontId="31" fillId="3" borderId="5" xfId="0" applyNumberFormat="1" applyFont="1" applyFill="1" applyBorder="1" applyAlignment="1" applyProtection="1">
      <alignment horizontal="center" vertical="center" shrinkToFit="1"/>
      <protection locked="0"/>
    </xf>
    <xf numFmtId="0" fontId="31" fillId="4" borderId="2" xfId="0" applyFont="1" applyFill="1" applyBorder="1" applyAlignment="1" applyProtection="1">
      <alignment vertical="center" shrinkToFit="1"/>
    </xf>
    <xf numFmtId="0" fontId="31" fillId="4" borderId="5" xfId="0" applyFont="1" applyFill="1" applyBorder="1" applyAlignment="1">
      <alignment vertical="center" shrinkToFit="1"/>
    </xf>
    <xf numFmtId="0" fontId="31" fillId="4" borderId="3" xfId="0" applyNumberFormat="1" applyFont="1" applyFill="1" applyBorder="1" applyAlignment="1" applyProtection="1">
      <alignment horizontal="left" vertical="center" shrinkToFit="1"/>
    </xf>
    <xf numFmtId="0" fontId="31" fillId="4" borderId="2" xfId="0" applyNumberFormat="1" applyFont="1" applyFill="1" applyBorder="1" applyAlignment="1" applyProtection="1">
      <alignment horizontal="left" vertical="center" shrinkToFit="1"/>
    </xf>
    <xf numFmtId="0" fontId="12" fillId="0" borderId="1" xfId="0" applyFont="1" applyBorder="1" applyAlignment="1" applyProtection="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187" fontId="9" fillId="3" borderId="3" xfId="0" applyNumberFormat="1" applyFont="1" applyFill="1"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18" fillId="0" borderId="2" xfId="0" applyFont="1" applyFill="1" applyBorder="1" applyAlignment="1" applyProtection="1">
      <alignment vertical="center" wrapText="1"/>
    </xf>
    <xf numFmtId="0" fontId="18" fillId="0" borderId="6" xfId="0" applyFont="1" applyBorder="1" applyAlignment="1" applyProtection="1">
      <alignment vertical="center" wrapText="1"/>
    </xf>
    <xf numFmtId="0" fontId="18" fillId="0" borderId="7" xfId="0" applyFont="1" applyBorder="1" applyAlignment="1" applyProtection="1">
      <alignment vertical="center" wrapText="1"/>
    </xf>
    <xf numFmtId="0" fontId="18" fillId="0" borderId="10" xfId="0" applyFont="1" applyBorder="1" applyAlignment="1" applyProtection="1">
      <alignment vertical="center" wrapText="1"/>
    </xf>
    <xf numFmtId="0" fontId="18" fillId="0" borderId="11" xfId="0" applyFont="1" applyBorder="1" applyAlignment="1" applyProtection="1">
      <alignment vertical="center" wrapText="1"/>
    </xf>
    <xf numFmtId="0" fontId="38" fillId="4" borderId="1" xfId="0" applyFont="1" applyFill="1" applyBorder="1" applyAlignment="1" applyProtection="1">
      <alignment shrinkToFit="1"/>
    </xf>
    <xf numFmtId="0" fontId="0" fillId="4" borderId="6" xfId="0" applyFont="1" applyFill="1" applyBorder="1" applyAlignment="1">
      <alignment shrinkToFit="1"/>
    </xf>
    <xf numFmtId="0" fontId="0" fillId="0" borderId="6" xfId="0" applyBorder="1" applyAlignment="1">
      <alignment shrinkToFit="1"/>
    </xf>
    <xf numFmtId="0" fontId="0" fillId="0" borderId="7" xfId="0" applyBorder="1" applyAlignment="1">
      <alignment shrinkToFit="1"/>
    </xf>
    <xf numFmtId="0" fontId="31" fillId="0" borderId="3" xfId="0" applyFont="1" applyFill="1" applyBorder="1" applyAlignment="1" applyProtection="1">
      <alignment vertical="center"/>
    </xf>
    <xf numFmtId="0" fontId="31" fillId="0" borderId="5" xfId="0" applyFont="1" applyFill="1" applyBorder="1" applyAlignment="1" applyProtection="1">
      <alignment vertical="center"/>
    </xf>
    <xf numFmtId="178" fontId="31" fillId="4" borderId="33" xfId="0" applyNumberFormat="1" applyFont="1" applyFill="1" applyBorder="1" applyAlignment="1" applyProtection="1">
      <alignment horizontal="right" vertical="center" shrinkToFit="1"/>
    </xf>
    <xf numFmtId="178" fontId="31" fillId="4" borderId="24" xfId="0" applyNumberFormat="1" applyFont="1" applyFill="1" applyBorder="1" applyAlignment="1" applyProtection="1">
      <alignment horizontal="right" vertical="center" shrinkToFit="1"/>
    </xf>
    <xf numFmtId="0" fontId="31" fillId="5" borderId="1" xfId="0" applyFont="1"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5" borderId="10"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61" fillId="0" borderId="0" xfId="0" applyFont="1" applyBorder="1" applyAlignment="1" applyProtection="1">
      <alignment horizontal="center" vertical="center"/>
    </xf>
    <xf numFmtId="0" fontId="62" fillId="0" borderId="0" xfId="0" applyFont="1" applyAlignment="1">
      <alignment horizontal="center" vertical="center"/>
    </xf>
    <xf numFmtId="178" fontId="31" fillId="4" borderId="0" xfId="0" applyNumberFormat="1" applyFont="1" applyFill="1" applyBorder="1" applyAlignment="1" applyProtection="1">
      <alignment horizontal="right" vertical="center" indent="1" shrinkToFit="1"/>
    </xf>
    <xf numFmtId="0" fontId="31" fillId="0" borderId="3" xfId="0" applyFont="1" applyFill="1" applyBorder="1" applyAlignment="1" applyProtection="1">
      <alignment horizontal="center" vertical="center"/>
    </xf>
    <xf numFmtId="0" fontId="31" fillId="0" borderId="2"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3"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54" fillId="0" borderId="0" xfId="0" applyFont="1" applyFill="1" applyBorder="1" applyAlignment="1" applyProtection="1">
      <alignment vertical="center" shrinkToFit="1"/>
    </xf>
    <xf numFmtId="0" fontId="54" fillId="0" borderId="0" xfId="0" applyFont="1" applyFill="1" applyBorder="1" applyAlignment="1" applyProtection="1">
      <alignment vertical="center"/>
    </xf>
    <xf numFmtId="0" fontId="51" fillId="0" borderId="0" xfId="0" applyFont="1" applyBorder="1" applyAlignment="1" applyProtection="1">
      <alignment horizontal="center" vertical="center"/>
    </xf>
    <xf numFmtId="184" fontId="9" fillId="3" borderId="3" xfId="0" applyNumberFormat="1" applyFont="1" applyFill="1" applyBorder="1" applyAlignment="1" applyProtection="1">
      <alignment horizontal="center" vertical="center" shrinkToFit="1"/>
      <protection locked="0"/>
    </xf>
    <xf numFmtId="184" fontId="9" fillId="3" borderId="2" xfId="0" applyNumberFormat="1" applyFont="1" applyFill="1" applyBorder="1" applyAlignment="1" applyProtection="1">
      <alignment horizontal="center" vertical="center" shrinkToFit="1"/>
      <protection locked="0"/>
    </xf>
    <xf numFmtId="184" fontId="31" fillId="3" borderId="3" xfId="2" applyNumberFormat="1" applyFont="1" applyFill="1" applyBorder="1" applyAlignment="1" applyProtection="1">
      <alignment horizontal="center" vertical="center" shrinkToFit="1"/>
      <protection locked="0"/>
    </xf>
    <xf numFmtId="184" fontId="31" fillId="3" borderId="2" xfId="2" applyNumberFormat="1" applyFont="1" applyFill="1" applyBorder="1" applyAlignment="1" applyProtection="1">
      <alignment horizontal="center" vertical="center" shrinkToFit="1"/>
      <protection locked="0"/>
    </xf>
    <xf numFmtId="0" fontId="31" fillId="0" borderId="21" xfId="0" applyFont="1" applyBorder="1" applyAlignment="1" applyProtection="1">
      <alignment horizontal="left" vertical="center" shrinkToFit="1"/>
    </xf>
    <xf numFmtId="0" fontId="31" fillId="0" borderId="33" xfId="0" applyFont="1" applyBorder="1" applyAlignment="1" applyProtection="1">
      <alignment horizontal="left" vertical="center" shrinkToFit="1"/>
    </xf>
    <xf numFmtId="0" fontId="31" fillId="0" borderId="24" xfId="0" applyFont="1" applyBorder="1" applyAlignment="1" applyProtection="1">
      <alignment horizontal="left" vertical="center" shrinkToFit="1"/>
    </xf>
    <xf numFmtId="0" fontId="31" fillId="0" borderId="2" xfId="0" applyFont="1" applyBorder="1" applyAlignment="1" applyProtection="1">
      <alignment vertical="center" wrapText="1"/>
    </xf>
    <xf numFmtId="0" fontId="31" fillId="0" borderId="5" xfId="0" applyFont="1" applyBorder="1" applyAlignment="1" applyProtection="1">
      <alignment vertical="center" wrapText="1"/>
    </xf>
    <xf numFmtId="0" fontId="18" fillId="0" borderId="6" xfId="0" applyFont="1" applyBorder="1" applyAlignment="1" applyProtection="1">
      <alignment wrapText="1"/>
    </xf>
    <xf numFmtId="0" fontId="18" fillId="0" borderId="7" xfId="0" applyFont="1" applyBorder="1" applyAlignment="1" applyProtection="1">
      <alignment wrapText="1"/>
    </xf>
    <xf numFmtId="0" fontId="31" fillId="4" borderId="4" xfId="0" applyFont="1" applyFill="1" applyBorder="1" applyAlignment="1" applyProtection="1">
      <alignment vertical="center" shrinkToFit="1"/>
    </xf>
    <xf numFmtId="0" fontId="31" fillId="4" borderId="1" xfId="0" applyFont="1" applyFill="1" applyBorder="1" applyAlignment="1" applyProtection="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12" fillId="4" borderId="3" xfId="0" applyFont="1" applyFill="1" applyBorder="1" applyAlignment="1" applyProtection="1">
      <alignment vertical="center" shrinkToFit="1"/>
    </xf>
    <xf numFmtId="0" fontId="31" fillId="4" borderId="2" xfId="0" applyFont="1" applyFill="1" applyBorder="1" applyAlignment="1">
      <alignment vertical="center" shrinkToFit="1"/>
    </xf>
    <xf numFmtId="0" fontId="92" fillId="0" borderId="0" xfId="0" applyFont="1" applyBorder="1" applyAlignment="1" applyProtection="1">
      <alignment horizontal="center" vertical="center"/>
    </xf>
    <xf numFmtId="0" fontId="93" fillId="0" borderId="0" xfId="0" applyFont="1" applyAlignment="1">
      <alignment horizontal="center" vertical="center"/>
    </xf>
    <xf numFmtId="0" fontId="36" fillId="3" borderId="1" xfId="8" applyFont="1" applyFill="1" applyBorder="1" applyAlignment="1" applyProtection="1">
      <alignment vertical="center"/>
    </xf>
    <xf numFmtId="0" fontId="31" fillId="0" borderId="6" xfId="8" applyFont="1" applyBorder="1" applyAlignment="1" applyProtection="1">
      <alignment vertical="center"/>
    </xf>
    <xf numFmtId="0" fontId="31" fillId="0" borderId="7" xfId="8" applyFont="1" applyBorder="1" applyAlignment="1" applyProtection="1">
      <alignment vertical="center"/>
    </xf>
    <xf numFmtId="0" fontId="31" fillId="3" borderId="8" xfId="8" applyFont="1" applyFill="1" applyBorder="1" applyAlignment="1" applyProtection="1">
      <alignment vertical="top" wrapText="1"/>
      <protection locked="0"/>
    </xf>
    <xf numFmtId="0" fontId="31" fillId="0" borderId="0" xfId="8" applyFont="1" applyAlignment="1" applyProtection="1">
      <alignment vertical="top" wrapText="1"/>
      <protection locked="0"/>
    </xf>
    <xf numFmtId="0" fontId="31" fillId="0" borderId="9" xfId="8" applyFont="1" applyBorder="1" applyAlignment="1" applyProtection="1">
      <alignment vertical="top" wrapText="1"/>
      <protection locked="0"/>
    </xf>
    <xf numFmtId="0" fontId="31" fillId="0" borderId="8" xfId="8" applyFont="1" applyBorder="1" applyAlignment="1" applyProtection="1">
      <alignment vertical="top" wrapText="1"/>
      <protection locked="0"/>
    </xf>
    <xf numFmtId="0" fontId="31" fillId="0" borderId="4" xfId="8" applyFont="1" applyBorder="1" applyAlignment="1" applyProtection="1">
      <alignment vertical="top" wrapText="1"/>
      <protection locked="0"/>
    </xf>
    <xf numFmtId="0" fontId="31" fillId="0" borderId="10" xfId="8" applyFont="1" applyBorder="1" applyAlignment="1" applyProtection="1">
      <alignment vertical="top" wrapText="1"/>
      <protection locked="0"/>
    </xf>
    <xf numFmtId="0" fontId="31" fillId="0" borderId="11" xfId="8" applyFont="1" applyBorder="1" applyAlignment="1" applyProtection="1">
      <alignment vertical="top" wrapText="1"/>
      <protection locked="0"/>
    </xf>
    <xf numFmtId="0" fontId="31" fillId="3" borderId="0" xfId="8" applyFont="1" applyFill="1" applyAlignment="1" applyProtection="1">
      <alignment vertical="top" wrapText="1"/>
      <protection locked="0"/>
    </xf>
    <xf numFmtId="0" fontId="31" fillId="3" borderId="9" xfId="8" applyFont="1" applyFill="1" applyBorder="1" applyAlignment="1" applyProtection="1">
      <alignment vertical="top" wrapText="1"/>
      <protection locked="0"/>
    </xf>
    <xf numFmtId="0" fontId="31" fillId="3" borderId="4" xfId="8" applyFont="1" applyFill="1" applyBorder="1" applyAlignment="1" applyProtection="1">
      <alignment vertical="top" wrapText="1"/>
      <protection locked="0"/>
    </xf>
    <xf numFmtId="0" fontId="31" fillId="3" borderId="10" xfId="8" applyFont="1" applyFill="1" applyBorder="1" applyAlignment="1" applyProtection="1">
      <alignment vertical="top" wrapText="1"/>
      <protection locked="0"/>
    </xf>
    <xf numFmtId="0" fontId="31" fillId="3" borderId="11" xfId="8" applyFont="1" applyFill="1" applyBorder="1" applyAlignment="1" applyProtection="1">
      <alignment vertical="top" wrapText="1"/>
      <protection locked="0"/>
    </xf>
    <xf numFmtId="0" fontId="31" fillId="3" borderId="0" xfId="8" applyFont="1" applyFill="1" applyBorder="1" applyAlignment="1" applyProtection="1">
      <alignment vertical="top" wrapText="1"/>
      <protection locked="0"/>
    </xf>
    <xf numFmtId="0" fontId="12" fillId="3" borderId="8" xfId="8" applyFont="1" applyFill="1" applyBorder="1" applyAlignment="1" applyProtection="1">
      <alignment horizontal="left" vertical="top" wrapText="1"/>
      <protection locked="0"/>
    </xf>
    <xf numFmtId="0" fontId="31" fillId="3" borderId="0" xfId="8" applyFont="1" applyFill="1" applyAlignment="1" applyProtection="1">
      <alignment horizontal="left" vertical="top" wrapText="1"/>
      <protection locked="0"/>
    </xf>
    <xf numFmtId="0" fontId="31" fillId="3" borderId="9" xfId="8" applyFont="1" applyFill="1" applyBorder="1" applyAlignment="1" applyProtection="1">
      <alignment horizontal="left" vertical="top" wrapText="1"/>
      <protection locked="0"/>
    </xf>
    <xf numFmtId="0" fontId="31" fillId="3" borderId="8" xfId="8" applyFont="1" applyFill="1" applyBorder="1" applyAlignment="1" applyProtection="1">
      <alignment horizontal="left" vertical="top" wrapText="1"/>
      <protection locked="0"/>
    </xf>
    <xf numFmtId="0" fontId="31" fillId="3" borderId="4" xfId="8" applyFont="1" applyFill="1" applyBorder="1" applyAlignment="1" applyProtection="1">
      <alignment horizontal="left" vertical="top" wrapText="1"/>
      <protection locked="0"/>
    </xf>
    <xf numFmtId="0" fontId="31" fillId="3" borderId="10" xfId="8" applyFont="1" applyFill="1" applyBorder="1" applyAlignment="1" applyProtection="1">
      <alignment horizontal="left" vertical="top" wrapText="1"/>
      <protection locked="0"/>
    </xf>
    <xf numFmtId="0" fontId="31" fillId="3" borderId="11" xfId="8" applyFont="1" applyFill="1" applyBorder="1" applyAlignment="1" applyProtection="1">
      <alignment horizontal="left" vertical="top" wrapText="1"/>
      <protection locked="0"/>
    </xf>
    <xf numFmtId="0" fontId="12" fillId="0" borderId="112" xfId="7" applyFont="1" applyBorder="1" applyAlignment="1" applyProtection="1">
      <alignment vertical="center" shrinkToFit="1"/>
    </xf>
    <xf numFmtId="0" fontId="12" fillId="0" borderId="0" xfId="7" applyFont="1" applyBorder="1" applyAlignment="1" applyProtection="1">
      <alignment vertical="center" shrinkToFit="1"/>
    </xf>
    <xf numFmtId="0" fontId="12" fillId="0" borderId="0" xfId="7" applyFont="1" applyFill="1" applyBorder="1" applyAlignment="1" applyProtection="1">
      <alignment vertical="center" shrinkToFit="1"/>
    </xf>
    <xf numFmtId="0" fontId="18" fillId="0" borderId="55" xfId="7" applyFont="1" applyBorder="1" applyAlignment="1" applyProtection="1">
      <alignment horizontal="center" vertical="center" shrinkToFit="1"/>
    </xf>
    <xf numFmtId="0" fontId="18" fillId="0" borderId="2" xfId="7" applyFont="1" applyBorder="1" applyAlignment="1" applyProtection="1">
      <alignment horizontal="center" vertical="center" shrinkToFit="1"/>
    </xf>
    <xf numFmtId="177" fontId="18" fillId="4" borderId="55" xfId="7" applyNumberFormat="1" applyFont="1" applyFill="1" applyBorder="1" applyAlignment="1" applyProtection="1">
      <alignment horizontal="right" vertical="center" shrinkToFit="1"/>
    </xf>
    <xf numFmtId="177" fontId="18" fillId="4" borderId="56" xfId="7" applyNumberFormat="1" applyFont="1" applyFill="1" applyBorder="1" applyAlignment="1" applyProtection="1">
      <alignment horizontal="right" vertical="center" shrinkToFit="1"/>
    </xf>
    <xf numFmtId="177" fontId="18" fillId="0" borderId="95" xfId="7" applyNumberFormat="1" applyFont="1" applyFill="1" applyBorder="1" applyAlignment="1" applyProtection="1">
      <alignment horizontal="right" vertical="center" shrinkToFit="1"/>
    </xf>
    <xf numFmtId="177" fontId="18" fillId="0" borderId="108" xfId="7" applyNumberFormat="1" applyFont="1" applyFill="1" applyBorder="1" applyAlignment="1" applyProtection="1">
      <alignment horizontal="right" vertical="center" shrinkToFit="1"/>
    </xf>
    <xf numFmtId="181" fontId="18" fillId="0" borderId="95" xfId="7" applyNumberFormat="1" applyFont="1" applyFill="1" applyBorder="1" applyAlignment="1" applyProtection="1">
      <alignment horizontal="right" vertical="center" shrinkToFit="1"/>
    </xf>
    <xf numFmtId="181" fontId="18" fillId="0" borderId="108" xfId="7" applyNumberFormat="1" applyFont="1" applyFill="1" applyBorder="1" applyAlignment="1" applyProtection="1">
      <alignment horizontal="right" vertical="center" shrinkToFit="1"/>
    </xf>
    <xf numFmtId="0" fontId="18" fillId="3" borderId="55" xfId="7" applyFont="1" applyFill="1" applyBorder="1" applyAlignment="1" applyProtection="1">
      <alignment vertical="center" shrinkToFit="1"/>
    </xf>
    <xf numFmtId="0" fontId="18" fillId="3" borderId="56" xfId="7" applyFont="1" applyFill="1" applyBorder="1" applyAlignment="1" applyProtection="1">
      <alignment vertical="center" shrinkToFit="1"/>
    </xf>
    <xf numFmtId="0" fontId="18" fillId="0" borderId="102" xfId="7" applyFont="1" applyBorder="1" applyAlignment="1" applyProtection="1">
      <alignment horizontal="center" vertical="center" shrinkToFit="1"/>
    </xf>
    <xf numFmtId="0" fontId="18" fillId="0" borderId="104" xfId="7" applyFont="1" applyBorder="1" applyAlignment="1" applyProtection="1">
      <alignment horizontal="center" vertical="center" shrinkToFit="1"/>
    </xf>
    <xf numFmtId="177" fontId="18" fillId="4" borderId="102" xfId="7" applyNumberFormat="1" applyFont="1" applyFill="1" applyBorder="1" applyAlignment="1" applyProtection="1">
      <alignment horizontal="right" vertical="center" shrinkToFit="1"/>
    </xf>
    <xf numFmtId="177" fontId="18" fillId="4" borderId="93" xfId="7" applyNumberFormat="1" applyFont="1" applyFill="1" applyBorder="1" applyAlignment="1" applyProtection="1">
      <alignment horizontal="right" vertical="center" shrinkToFit="1"/>
    </xf>
    <xf numFmtId="181" fontId="18" fillId="4" borderId="102" xfId="7" applyNumberFormat="1" applyFont="1" applyFill="1" applyBorder="1" applyAlignment="1" applyProtection="1">
      <alignment horizontal="right" vertical="center" shrinkToFit="1"/>
    </xf>
    <xf numFmtId="181" fontId="18" fillId="4" borderId="93" xfId="7" applyNumberFormat="1" applyFont="1" applyFill="1" applyBorder="1" applyAlignment="1" applyProtection="1">
      <alignment horizontal="right" vertical="center" shrinkToFit="1"/>
    </xf>
    <xf numFmtId="0" fontId="18" fillId="3" borderId="102" xfId="7" applyFont="1" applyFill="1" applyBorder="1" applyAlignment="1" applyProtection="1">
      <alignment vertical="center" shrinkToFit="1"/>
    </xf>
    <xf numFmtId="0" fontId="18" fillId="3" borderId="93" xfId="7" applyFont="1" applyFill="1" applyBorder="1" applyAlignment="1" applyProtection="1">
      <alignment vertical="center" shrinkToFit="1"/>
    </xf>
    <xf numFmtId="0" fontId="18" fillId="0" borderId="61" xfId="7" applyFont="1" applyBorder="1" applyAlignment="1" applyProtection="1">
      <alignment horizontal="center" vertical="center" shrinkToFit="1"/>
    </xf>
    <xf numFmtId="0" fontId="18" fillId="0" borderId="0" xfId="7" applyFont="1" applyBorder="1" applyAlignment="1" applyProtection="1">
      <alignment horizontal="center" vertical="center" shrinkToFit="1"/>
    </xf>
    <xf numFmtId="177" fontId="18" fillId="4" borderId="61" xfId="7" applyNumberFormat="1" applyFont="1" applyFill="1" applyBorder="1" applyAlignment="1" applyProtection="1">
      <alignment horizontal="right" vertical="center" shrinkToFit="1"/>
    </xf>
    <xf numFmtId="177" fontId="18" fillId="4" borderId="62" xfId="7" applyNumberFormat="1" applyFont="1" applyFill="1" applyBorder="1" applyAlignment="1" applyProtection="1">
      <alignment horizontal="right" vertical="center" shrinkToFit="1"/>
    </xf>
    <xf numFmtId="181" fontId="18" fillId="4" borderId="61" xfId="7" applyNumberFormat="1" applyFont="1" applyFill="1" applyBorder="1" applyAlignment="1" applyProtection="1">
      <alignment horizontal="right" vertical="center" shrinkToFit="1"/>
    </xf>
    <xf numFmtId="181" fontId="18" fillId="4" borderId="0" xfId="7" applyNumberFormat="1" applyFont="1" applyFill="1" applyBorder="1" applyAlignment="1" applyProtection="1">
      <alignment horizontal="right" vertical="center" shrinkToFit="1"/>
    </xf>
    <xf numFmtId="0" fontId="18" fillId="3" borderId="61" xfId="7" applyFont="1" applyFill="1" applyBorder="1" applyAlignment="1" applyProtection="1">
      <alignment vertical="center" shrinkToFit="1"/>
    </xf>
    <xf numFmtId="0" fontId="18" fillId="3" borderId="62" xfId="7" applyFont="1" applyFill="1" applyBorder="1" applyAlignment="1" applyProtection="1">
      <alignment vertical="center" shrinkToFit="1"/>
    </xf>
    <xf numFmtId="0" fontId="18" fillId="0" borderId="48" xfId="7" applyFont="1" applyBorder="1" applyAlignment="1" applyProtection="1">
      <alignment horizontal="center" vertical="center" shrinkToFit="1"/>
    </xf>
    <xf numFmtId="0" fontId="18" fillId="0" borderId="50" xfId="7" applyFont="1" applyBorder="1" applyAlignment="1" applyProtection="1">
      <alignment horizontal="center" vertical="center" shrinkToFit="1"/>
    </xf>
    <xf numFmtId="177" fontId="18" fillId="4" borderId="48" xfId="7" applyNumberFormat="1" applyFont="1" applyFill="1" applyBorder="1" applyAlignment="1" applyProtection="1">
      <alignment horizontal="right" vertical="center" shrinkToFit="1"/>
    </xf>
    <xf numFmtId="177" fontId="18" fillId="4" borderId="49" xfId="7" applyNumberFormat="1" applyFont="1" applyFill="1" applyBorder="1" applyAlignment="1" applyProtection="1">
      <alignment horizontal="right" vertical="center" shrinkToFit="1"/>
    </xf>
    <xf numFmtId="177" fontId="18" fillId="4" borderId="50" xfId="7" applyNumberFormat="1" applyFont="1" applyFill="1" applyBorder="1" applyAlignment="1" applyProtection="1">
      <alignment horizontal="right" vertical="center" shrinkToFit="1"/>
    </xf>
    <xf numFmtId="181" fontId="18" fillId="4" borderId="48" xfId="7" applyNumberFormat="1" applyFont="1" applyFill="1" applyBorder="1" applyAlignment="1" applyProtection="1">
      <alignment horizontal="right" vertical="center" shrinkToFit="1"/>
    </xf>
    <xf numFmtId="181" fontId="18" fillId="4" borderId="50" xfId="7" applyNumberFormat="1" applyFont="1" applyFill="1" applyBorder="1" applyAlignment="1" applyProtection="1">
      <alignment horizontal="right" vertical="center" shrinkToFit="1"/>
    </xf>
    <xf numFmtId="0" fontId="18" fillId="3" borderId="48" xfId="7" applyFont="1" applyFill="1" applyBorder="1" applyAlignment="1" applyProtection="1">
      <alignment vertical="center" shrinkToFit="1"/>
    </xf>
    <xf numFmtId="0" fontId="18" fillId="3" borderId="49" xfId="7" applyFont="1" applyFill="1" applyBorder="1" applyAlignment="1" applyProtection="1">
      <alignment vertical="center" shrinkToFit="1"/>
    </xf>
    <xf numFmtId="181" fontId="18" fillId="4" borderId="104" xfId="7" applyNumberFormat="1" applyFont="1" applyFill="1" applyBorder="1" applyAlignment="1" applyProtection="1">
      <alignment horizontal="right" vertical="center" shrinkToFit="1"/>
    </xf>
    <xf numFmtId="0" fontId="18" fillId="3" borderId="85" xfId="7" applyFont="1" applyFill="1" applyBorder="1" applyAlignment="1" applyProtection="1">
      <alignment vertical="center" shrinkToFit="1"/>
    </xf>
    <xf numFmtId="0" fontId="18" fillId="3" borderId="86" xfId="7" applyFont="1" applyFill="1" applyBorder="1" applyAlignment="1" applyProtection="1">
      <alignment vertical="center" shrinkToFit="1"/>
    </xf>
    <xf numFmtId="0" fontId="18" fillId="0" borderId="71" xfId="7" applyFont="1" applyBorder="1" applyAlignment="1" applyProtection="1">
      <alignment horizontal="center" vertical="center" textRotation="255" shrinkToFit="1"/>
    </xf>
    <xf numFmtId="0" fontId="18" fillId="0" borderId="80" xfId="7" applyFont="1" applyBorder="1" applyAlignment="1" applyProtection="1">
      <alignment horizontal="center" vertical="center" textRotation="255" shrinkToFit="1"/>
    </xf>
    <xf numFmtId="0" fontId="18" fillId="0" borderId="88" xfId="7" applyFont="1" applyBorder="1" applyAlignment="1" applyProtection="1">
      <alignment horizontal="center" vertical="center" textRotation="255" shrinkToFit="1"/>
    </xf>
    <xf numFmtId="177" fontId="18" fillId="0" borderId="77" xfId="7" applyNumberFormat="1" applyFont="1" applyFill="1" applyBorder="1" applyAlignment="1" applyProtection="1">
      <alignment horizontal="right" vertical="center" shrinkToFit="1"/>
    </xf>
    <xf numFmtId="177" fontId="18" fillId="0" borderId="84" xfId="7" applyNumberFormat="1" applyFont="1" applyFill="1" applyBorder="1" applyAlignment="1" applyProtection="1">
      <alignment horizontal="right" vertical="center" shrinkToFit="1"/>
    </xf>
    <xf numFmtId="177" fontId="18" fillId="0" borderId="107" xfId="7" applyNumberFormat="1" applyFont="1" applyFill="1" applyBorder="1" applyAlignment="1" applyProtection="1">
      <alignment horizontal="right" vertical="center" shrinkToFit="1"/>
    </xf>
    <xf numFmtId="0" fontId="0" fillId="0" borderId="84" xfId="0" applyFill="1" applyBorder="1" applyAlignment="1" applyProtection="1">
      <alignment horizontal="right" vertical="center" shrinkToFit="1"/>
    </xf>
    <xf numFmtId="0" fontId="0" fillId="0" borderId="107" xfId="0" applyFill="1" applyBorder="1" applyAlignment="1" applyProtection="1">
      <alignment horizontal="right" vertical="center" shrinkToFit="1"/>
    </xf>
    <xf numFmtId="0" fontId="18" fillId="3" borderId="78" xfId="7" applyFont="1" applyFill="1" applyBorder="1" applyAlignment="1" applyProtection="1">
      <alignment vertical="center" shrinkToFit="1"/>
    </xf>
    <xf numFmtId="0" fontId="18" fillId="3" borderId="79" xfId="7" applyFont="1" applyFill="1" applyBorder="1" applyAlignment="1" applyProtection="1">
      <alignment vertical="center" shrinkToFit="1"/>
    </xf>
    <xf numFmtId="0" fontId="18" fillId="0" borderId="9" xfId="7" applyFont="1" applyBorder="1" applyAlignment="1" applyProtection="1">
      <alignment horizontal="center" vertical="center" shrinkToFit="1"/>
    </xf>
    <xf numFmtId="181" fontId="18" fillId="4" borderId="31" xfId="7" applyNumberFormat="1" applyFont="1" applyFill="1" applyBorder="1" applyAlignment="1" applyProtection="1">
      <alignment horizontal="right" vertical="center" shrinkToFit="1"/>
    </xf>
    <xf numFmtId="181" fontId="18" fillId="4" borderId="14" xfId="7" applyNumberFormat="1" applyFont="1" applyFill="1" applyBorder="1" applyAlignment="1" applyProtection="1">
      <alignment horizontal="right" vertical="center" shrinkToFit="1"/>
    </xf>
    <xf numFmtId="0" fontId="18" fillId="0" borderId="103" xfId="7" applyFont="1" applyBorder="1" applyAlignment="1" applyProtection="1">
      <alignment horizontal="center" vertical="center" shrinkToFit="1"/>
    </xf>
    <xf numFmtId="0" fontId="18" fillId="0" borderId="30" xfId="7" applyFont="1" applyBorder="1" applyAlignment="1" applyProtection="1">
      <alignment horizontal="center" vertical="center"/>
    </xf>
    <xf numFmtId="0" fontId="18" fillId="0" borderId="32" xfId="7" applyFont="1" applyBorder="1" applyAlignment="1" applyProtection="1">
      <alignment horizontal="center" vertical="center"/>
    </xf>
    <xf numFmtId="0" fontId="18" fillId="0" borderId="58" xfId="7" applyFont="1" applyBorder="1" applyAlignment="1" applyProtection="1">
      <alignment horizontal="center" vertical="center"/>
    </xf>
    <xf numFmtId="0" fontId="18" fillId="0" borderId="125" xfId="7" applyFont="1" applyBorder="1" applyAlignment="1" applyProtection="1">
      <alignment horizontal="center" vertical="center"/>
    </xf>
    <xf numFmtId="0" fontId="18" fillId="0" borderId="30" xfId="7" applyFont="1" applyBorder="1" applyAlignment="1" applyProtection="1">
      <alignment horizontal="center" vertical="center" wrapText="1"/>
    </xf>
    <xf numFmtId="0" fontId="18" fillId="0" borderId="32" xfId="7" applyFont="1" applyBorder="1" applyAlignment="1" applyProtection="1">
      <alignment horizontal="center" vertical="center" wrapText="1"/>
    </xf>
    <xf numFmtId="0" fontId="18" fillId="0" borderId="58" xfId="7" applyFont="1" applyBorder="1" applyAlignment="1" applyProtection="1">
      <alignment horizontal="center" vertical="center" wrapText="1"/>
    </xf>
    <xf numFmtId="0" fontId="18" fillId="0" borderId="125" xfId="7" applyFont="1" applyBorder="1" applyAlignment="1" applyProtection="1">
      <alignment horizontal="center" vertical="center" wrapText="1"/>
    </xf>
    <xf numFmtId="0" fontId="12" fillId="0" borderId="48" xfId="0" applyFont="1" applyBorder="1" applyAlignment="1" applyProtection="1">
      <alignment horizontal="center" vertical="center"/>
    </xf>
    <xf numFmtId="0" fontId="12" fillId="0" borderId="50" xfId="0" applyFont="1" applyBorder="1" applyAlignment="1" applyProtection="1">
      <alignment horizontal="center" vertical="center"/>
    </xf>
    <xf numFmtId="0" fontId="12" fillId="0" borderId="49"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8" fillId="0" borderId="51" xfId="7" applyFont="1" applyBorder="1" applyAlignment="1" applyProtection="1">
      <alignment horizontal="center" vertical="center" wrapText="1"/>
    </xf>
    <xf numFmtId="0" fontId="18" fillId="0" borderId="60" xfId="7" applyFont="1" applyBorder="1" applyAlignment="1" applyProtection="1">
      <alignment horizontal="center" vertical="center" wrapText="1"/>
    </xf>
    <xf numFmtId="0" fontId="18" fillId="0" borderId="66" xfId="7" applyFont="1" applyBorder="1" applyAlignment="1" applyProtection="1">
      <alignment horizontal="center" vertical="center" wrapText="1"/>
    </xf>
    <xf numFmtId="0" fontId="18" fillId="0" borderId="61" xfId="7" applyFont="1" applyBorder="1" applyAlignment="1" applyProtection="1">
      <alignment horizontal="center" vertical="center"/>
    </xf>
    <xf numFmtId="0" fontId="18" fillId="0" borderId="62" xfId="7" applyFont="1" applyBorder="1" applyAlignment="1" applyProtection="1">
      <alignment horizontal="center" vertical="center"/>
    </xf>
    <xf numFmtId="0" fontId="18" fillId="0" borderId="31" xfId="7" applyFont="1" applyBorder="1" applyAlignment="1" applyProtection="1">
      <alignment horizontal="center" vertical="center"/>
    </xf>
    <xf numFmtId="0" fontId="18" fillId="0" borderId="25" xfId="7" applyFont="1" applyBorder="1" applyAlignment="1" applyProtection="1">
      <alignment horizontal="center" vertical="center"/>
    </xf>
    <xf numFmtId="0" fontId="18" fillId="0" borderId="55" xfId="7" applyFont="1" applyBorder="1" applyAlignment="1" applyProtection="1">
      <alignment horizontal="center" vertical="center"/>
    </xf>
    <xf numFmtId="0" fontId="18" fillId="0" borderId="56" xfId="7" applyFont="1" applyBorder="1" applyAlignment="1" applyProtection="1">
      <alignment horizontal="center" vertical="center"/>
    </xf>
    <xf numFmtId="0" fontId="18" fillId="0" borderId="65" xfId="7" applyFont="1" applyBorder="1" applyAlignment="1" applyProtection="1">
      <alignment horizontal="center" vertical="center" wrapText="1"/>
    </xf>
    <xf numFmtId="0" fontId="27" fillId="0" borderId="65" xfId="7" applyFont="1" applyBorder="1" applyAlignment="1" applyProtection="1">
      <alignment horizontal="center" vertical="center" wrapText="1"/>
    </xf>
    <xf numFmtId="0" fontId="27" fillId="0" borderId="60" xfId="7" applyFont="1" applyBorder="1" applyAlignment="1" applyProtection="1">
      <alignment horizontal="center" vertical="center" wrapText="1"/>
    </xf>
    <xf numFmtId="0" fontId="18" fillId="0" borderId="48" xfId="7" applyFont="1" applyBorder="1" applyAlignment="1" applyProtection="1">
      <alignment horizontal="center" vertical="center"/>
    </xf>
    <xf numFmtId="0" fontId="18" fillId="0" borderId="49" xfId="7" applyFont="1" applyBorder="1" applyAlignment="1" applyProtection="1">
      <alignment horizontal="center" vertical="center"/>
    </xf>
    <xf numFmtId="0" fontId="18" fillId="0" borderId="123" xfId="7" applyFont="1" applyBorder="1" applyAlignment="1" applyProtection="1">
      <alignment horizontal="center" vertical="center" textRotation="255"/>
    </xf>
    <xf numFmtId="0" fontId="18" fillId="0" borderId="124" xfId="7" applyFont="1" applyBorder="1" applyAlignment="1" applyProtection="1">
      <alignment horizontal="center" vertical="center" textRotation="255"/>
    </xf>
    <xf numFmtId="0" fontId="18" fillId="0" borderId="64" xfId="7" applyFont="1" applyBorder="1" applyAlignment="1" applyProtection="1">
      <alignment horizontal="center" vertical="center"/>
    </xf>
    <xf numFmtId="0" fontId="18" fillId="0" borderId="69" xfId="7" applyFont="1" applyBorder="1" applyAlignment="1" applyProtection="1">
      <alignment horizontal="center" vertical="center"/>
    </xf>
    <xf numFmtId="0" fontId="18" fillId="0" borderId="123" xfId="7" applyFont="1" applyBorder="1" applyAlignment="1" applyProtection="1">
      <alignment horizontal="center" vertical="center" wrapText="1"/>
    </xf>
    <xf numFmtId="0" fontId="18" fillId="0" borderId="124" xfId="7" applyFont="1" applyBorder="1" applyAlignment="1" applyProtection="1">
      <alignment horizontal="center" vertical="center" wrapText="1"/>
    </xf>
    <xf numFmtId="0" fontId="12" fillId="0" borderId="0" xfId="0" applyFont="1" applyFill="1" applyBorder="1" applyAlignment="1" applyProtection="1">
      <alignment horizontal="center" vertical="center" shrinkToFit="1"/>
    </xf>
    <xf numFmtId="0" fontId="12" fillId="0" borderId="4" xfId="0" applyFont="1" applyBorder="1" applyAlignment="1" applyProtection="1">
      <alignment horizontal="center" vertical="center" shrinkToFit="1"/>
    </xf>
    <xf numFmtId="0" fontId="12" fillId="0" borderId="11" xfId="0" applyFont="1" applyBorder="1" applyAlignment="1" applyProtection="1">
      <alignment horizontal="center" vertical="center" shrinkToFit="1"/>
    </xf>
    <xf numFmtId="0" fontId="12" fillId="0" borderId="13" xfId="7" applyFont="1" applyBorder="1" applyAlignment="1" applyProtection="1">
      <alignment horizontal="center" vertical="center" shrinkToFit="1"/>
    </xf>
    <xf numFmtId="0" fontId="31" fillId="0" borderId="13" xfId="11" applyFont="1" applyBorder="1" applyAlignment="1" applyProtection="1">
      <alignment horizontal="center" vertical="center"/>
    </xf>
    <xf numFmtId="0" fontId="3" fillId="0" borderId="13" xfId="11" applyBorder="1" applyAlignment="1" applyProtection="1">
      <alignment horizontal="center" vertical="center"/>
    </xf>
    <xf numFmtId="184" fontId="12" fillId="0" borderId="13" xfId="11" applyNumberFormat="1" applyFont="1" applyFill="1" applyBorder="1" applyAlignment="1" applyProtection="1">
      <alignment horizontal="center" vertical="center"/>
    </xf>
    <xf numFmtId="0" fontId="12" fillId="0" borderId="3" xfId="7" applyFont="1" applyFill="1" applyBorder="1" applyAlignment="1" applyProtection="1">
      <alignment horizontal="center" vertical="center" shrinkToFit="1"/>
    </xf>
    <xf numFmtId="0" fontId="12" fillId="0" borderId="2" xfId="7" applyFont="1" applyFill="1" applyBorder="1" applyAlignment="1" applyProtection="1">
      <alignment horizontal="center" vertical="center" shrinkToFit="1"/>
    </xf>
    <xf numFmtId="12" fontId="12" fillId="0" borderId="3" xfId="11" applyNumberFormat="1" applyFont="1" applyFill="1" applyBorder="1" applyAlignment="1" applyProtection="1">
      <alignment horizontal="center" vertical="center" shrinkToFit="1"/>
    </xf>
    <xf numFmtId="12" fontId="12" fillId="0" borderId="2" xfId="11" applyNumberFormat="1" applyFont="1" applyFill="1" applyBorder="1" applyAlignment="1" applyProtection="1">
      <alignment horizontal="center" vertical="center" shrinkToFit="1"/>
    </xf>
    <xf numFmtId="0" fontId="31" fillId="4" borderId="13" xfId="11" applyFont="1" applyFill="1" applyBorder="1" applyAlignment="1" applyProtection="1">
      <alignment horizontal="center" vertical="center"/>
    </xf>
    <xf numFmtId="0" fontId="3" fillId="4" borderId="13" xfId="11" applyFill="1" applyBorder="1" applyAlignment="1" applyProtection="1">
      <alignment horizontal="center" vertical="center"/>
    </xf>
    <xf numFmtId="193" fontId="12" fillId="4" borderId="13" xfId="11" applyNumberFormat="1" applyFont="1" applyFill="1" applyBorder="1" applyAlignment="1" applyProtection="1">
      <alignment horizontal="center" vertical="center"/>
    </xf>
    <xf numFmtId="193" fontId="3" fillId="4" borderId="13" xfId="11" applyNumberFormat="1" applyFill="1" applyBorder="1" applyAlignment="1" applyProtection="1">
      <alignment horizontal="center" vertical="center"/>
    </xf>
    <xf numFmtId="0" fontId="12" fillId="5" borderId="28" xfId="7" applyFont="1" applyFill="1" applyBorder="1" applyAlignment="1" applyProtection="1">
      <alignment horizontal="center" vertical="center"/>
    </xf>
    <xf numFmtId="0" fontId="12" fillId="5" borderId="38" xfId="7" applyFont="1" applyFill="1" applyBorder="1" applyAlignment="1" applyProtection="1">
      <alignment horizontal="center" vertical="center"/>
    </xf>
    <xf numFmtId="0" fontId="31" fillId="7" borderId="0" xfId="11" applyFont="1" applyFill="1" applyBorder="1" applyAlignment="1" applyProtection="1">
      <alignment horizontal="center" vertical="center"/>
    </xf>
    <xf numFmtId="0" fontId="3" fillId="7" borderId="0" xfId="11" applyFill="1" applyBorder="1" applyAlignment="1" applyProtection="1">
      <alignment horizontal="center" vertical="center"/>
    </xf>
    <xf numFmtId="184" fontId="12" fillId="7" borderId="0" xfId="11" applyNumberFormat="1" applyFont="1" applyFill="1" applyBorder="1" applyAlignment="1" applyProtection="1">
      <alignment horizontal="center" vertical="center"/>
    </xf>
    <xf numFmtId="0" fontId="31" fillId="0" borderId="3" xfId="7" applyFont="1" applyFill="1" applyBorder="1" applyAlignment="1" applyProtection="1">
      <alignment horizontal="center" vertical="center" shrinkToFit="1"/>
    </xf>
    <xf numFmtId="0" fontId="31" fillId="0" borderId="5" xfId="7" applyFont="1" applyFill="1" applyBorder="1" applyAlignment="1" applyProtection="1">
      <alignment horizontal="center" vertical="center" shrinkToFit="1"/>
    </xf>
    <xf numFmtId="193" fontId="12" fillId="7" borderId="0" xfId="11" applyNumberFormat="1" applyFont="1" applyFill="1" applyBorder="1" applyAlignment="1" applyProtection="1">
      <alignment horizontal="center" vertical="center"/>
    </xf>
    <xf numFmtId="193" fontId="3" fillId="7" borderId="0" xfId="11" applyNumberFormat="1" applyFill="1" applyBorder="1" applyAlignment="1" applyProtection="1">
      <alignment horizontal="center" vertical="center"/>
    </xf>
    <xf numFmtId="0" fontId="31" fillId="0" borderId="3" xfId="7" applyFont="1" applyBorder="1" applyAlignment="1" applyProtection="1">
      <alignment horizontal="center" vertical="center" shrinkToFit="1"/>
    </xf>
    <xf numFmtId="0" fontId="31" fillId="0" borderId="5" xfId="7" applyFont="1" applyBorder="1" applyAlignment="1" applyProtection="1">
      <alignment horizontal="center" vertical="center" shrinkToFit="1"/>
    </xf>
    <xf numFmtId="0" fontId="12" fillId="0" borderId="0" xfId="7" applyFont="1" applyFill="1" applyBorder="1" applyAlignment="1" applyProtection="1">
      <alignment horizontal="center" vertical="center" shrinkToFit="1"/>
    </xf>
    <xf numFmtId="0" fontId="12" fillId="0" borderId="119" xfId="7" applyFont="1" applyBorder="1" applyAlignment="1" applyProtection="1">
      <alignment horizontal="center" vertical="center" shrinkToFit="1"/>
    </xf>
    <xf numFmtId="0" fontId="12" fillId="0" borderId="120" xfId="7" applyFont="1" applyBorder="1" applyAlignment="1" applyProtection="1">
      <alignment horizontal="center" vertical="center" shrinkToFit="1"/>
    </xf>
    <xf numFmtId="0" fontId="18" fillId="0" borderId="48" xfId="7" applyFont="1" applyBorder="1" applyAlignment="1" applyProtection="1">
      <alignment horizontal="center" vertical="center" wrapText="1"/>
    </xf>
    <xf numFmtId="0" fontId="18" fillId="0" borderId="49" xfId="7" applyFont="1" applyBorder="1" applyAlignment="1" applyProtection="1">
      <alignment horizontal="center" vertical="center" wrapText="1"/>
    </xf>
    <xf numFmtId="0" fontId="18" fillId="0" borderId="55" xfId="7" applyFont="1" applyBorder="1" applyAlignment="1" applyProtection="1">
      <alignment horizontal="center" vertical="center" wrapText="1"/>
    </xf>
    <xf numFmtId="0" fontId="18" fillId="0" borderId="56" xfId="7" applyFont="1" applyBorder="1" applyAlignment="1" applyProtection="1">
      <alignment horizontal="center" vertical="center" wrapText="1"/>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12" fillId="5" borderId="28" xfId="7" applyFont="1" applyFill="1" applyBorder="1" applyAlignment="1" applyProtection="1">
      <alignment horizontal="center" vertical="center"/>
      <protection locked="0"/>
    </xf>
    <xf numFmtId="0" fontId="12" fillId="5" borderId="38" xfId="7" applyFont="1" applyFill="1" applyBorder="1" applyAlignment="1" applyProtection="1">
      <alignment horizontal="center" vertical="center"/>
      <protection locked="0"/>
    </xf>
    <xf numFmtId="0" fontId="31" fillId="0" borderId="0" xfId="7" applyFont="1" applyAlignment="1" applyProtection="1">
      <alignment vertical="center"/>
    </xf>
    <xf numFmtId="0" fontId="3" fillId="0" borderId="0" xfId="11" applyAlignment="1" applyProtection="1">
      <alignment vertical="center"/>
    </xf>
    <xf numFmtId="0" fontId="86" fillId="0" borderId="63" xfId="11" applyFont="1" applyBorder="1" applyAlignment="1" applyProtection="1">
      <alignment vertical="center" wrapText="1"/>
    </xf>
    <xf numFmtId="49" fontId="41" fillId="0" borderId="54" xfId="11" applyNumberFormat="1" applyFont="1" applyBorder="1" applyAlignment="1" applyProtection="1">
      <alignment horizontal="center" vertical="center"/>
    </xf>
    <xf numFmtId="49" fontId="41" fillId="0" borderId="67" xfId="11" applyNumberFormat="1" applyFont="1" applyBorder="1" applyAlignment="1" applyProtection="1">
      <alignment horizontal="center" vertical="center"/>
    </xf>
    <xf numFmtId="49" fontId="41" fillId="0" borderId="105" xfId="11" applyNumberFormat="1" applyFont="1" applyBorder="1" applyAlignment="1" applyProtection="1">
      <alignment horizontal="center" vertical="center"/>
    </xf>
    <xf numFmtId="0" fontId="18" fillId="0" borderId="42" xfId="7" applyFont="1" applyBorder="1" applyAlignment="1" applyProtection="1">
      <alignment horizontal="center" vertical="center" textRotation="255"/>
    </xf>
    <xf numFmtId="0" fontId="18" fillId="0" borderId="44" xfId="7" applyFont="1" applyBorder="1" applyAlignment="1" applyProtection="1">
      <alignment horizontal="center" vertical="center" textRotation="255"/>
    </xf>
    <xf numFmtId="0" fontId="18" fillId="0" borderId="3" xfId="7" applyFont="1" applyBorder="1" applyAlignment="1" applyProtection="1">
      <alignment horizontal="center" vertical="center"/>
    </xf>
    <xf numFmtId="0" fontId="18" fillId="0" borderId="68" xfId="7" applyFont="1" applyBorder="1" applyAlignment="1" applyProtection="1">
      <alignment horizontal="center" vertical="center"/>
    </xf>
    <xf numFmtId="0" fontId="18" fillId="0" borderId="42" xfId="7" applyFont="1" applyBorder="1" applyAlignment="1" applyProtection="1">
      <alignment horizontal="center" vertical="center" wrapText="1"/>
    </xf>
    <xf numFmtId="0" fontId="18" fillId="0" borderId="44" xfId="7" applyFont="1" applyBorder="1" applyAlignment="1" applyProtection="1">
      <alignment horizontal="center" vertical="center"/>
    </xf>
    <xf numFmtId="0" fontId="48" fillId="0" borderId="63" xfId="7" applyFont="1" applyBorder="1" applyAlignment="1" applyProtection="1">
      <alignment horizontal="center" vertical="center"/>
    </xf>
    <xf numFmtId="0" fontId="0" fillId="0" borderId="60" xfId="0" applyBorder="1" applyAlignment="1" applyProtection="1">
      <alignment horizontal="center" vertical="center"/>
    </xf>
    <xf numFmtId="0" fontId="0" fillId="0" borderId="66" xfId="0" applyBorder="1" applyAlignment="1" applyProtection="1">
      <alignment horizontal="center" vertical="center"/>
    </xf>
    <xf numFmtId="0" fontId="86" fillId="6" borderId="52" xfId="11" applyFont="1" applyFill="1" applyBorder="1" applyAlignment="1" applyProtection="1">
      <alignment horizontal="center" vertical="center"/>
    </xf>
    <xf numFmtId="0" fontId="86" fillId="6" borderId="53" xfId="11" applyFont="1" applyFill="1" applyBorder="1" applyAlignment="1" applyProtection="1">
      <alignment horizontal="center" vertical="center"/>
    </xf>
    <xf numFmtId="0" fontId="18" fillId="0" borderId="2" xfId="7" applyFont="1" applyBorder="1" applyAlignment="1" applyProtection="1">
      <alignment horizontal="center" vertical="center"/>
    </xf>
    <xf numFmtId="0" fontId="18" fillId="0" borderId="57" xfId="7" applyFont="1" applyBorder="1" applyAlignment="1" applyProtection="1">
      <alignment horizontal="center" vertical="center" wrapText="1"/>
    </xf>
    <xf numFmtId="0" fontId="27" fillId="0" borderId="57" xfId="7" applyFont="1" applyBorder="1" applyAlignment="1" applyProtection="1">
      <alignment horizontal="center" vertical="center" wrapText="1"/>
    </xf>
    <xf numFmtId="0" fontId="18" fillId="0" borderId="10" xfId="7" applyFont="1" applyBorder="1" applyAlignment="1" applyProtection="1">
      <alignment horizontal="center" vertical="center"/>
    </xf>
    <xf numFmtId="0" fontId="18" fillId="0" borderId="59" xfId="7" applyFont="1" applyBorder="1" applyAlignment="1" applyProtection="1">
      <alignment horizontal="center" vertical="center" wrapText="1"/>
    </xf>
    <xf numFmtId="0" fontId="18" fillId="0" borderId="87" xfId="7" applyFont="1" applyBorder="1" applyAlignment="1" applyProtection="1">
      <alignment horizontal="center" vertical="center" shrinkToFit="1"/>
    </xf>
    <xf numFmtId="0" fontId="18" fillId="0" borderId="57" xfId="7" applyFont="1" applyBorder="1" applyAlignment="1" applyProtection="1">
      <alignment horizontal="center" vertical="center" shrinkToFit="1"/>
    </xf>
    <xf numFmtId="0" fontId="18" fillId="0" borderId="38" xfId="7" applyFont="1" applyBorder="1" applyAlignment="1" applyProtection="1">
      <alignment horizontal="center" vertical="center" shrinkToFit="1"/>
    </xf>
    <xf numFmtId="0" fontId="18" fillId="0" borderId="93" xfId="7" applyFont="1" applyBorder="1" applyAlignment="1" applyProtection="1">
      <alignment horizontal="center" vertical="center" shrinkToFit="1"/>
    </xf>
    <xf numFmtId="0" fontId="18" fillId="3" borderId="85" xfId="7" applyFont="1" applyFill="1" applyBorder="1" applyAlignment="1" applyProtection="1">
      <alignment vertical="center" shrinkToFit="1"/>
      <protection locked="0"/>
    </xf>
    <xf numFmtId="0" fontId="18" fillId="3" borderId="86" xfId="7" applyFont="1" applyFill="1" applyBorder="1" applyAlignment="1" applyProtection="1">
      <alignment vertical="center" shrinkToFit="1"/>
      <protection locked="0"/>
    </xf>
    <xf numFmtId="0" fontId="18" fillId="3" borderId="78" xfId="7" applyFont="1" applyFill="1" applyBorder="1" applyAlignment="1" applyProtection="1">
      <alignment vertical="center" shrinkToFit="1"/>
      <protection locked="0"/>
    </xf>
    <xf numFmtId="0" fontId="18" fillId="3" borderId="79" xfId="7" applyFont="1" applyFill="1" applyBorder="1" applyAlignment="1" applyProtection="1">
      <alignment vertical="center" shrinkToFit="1"/>
      <protection locked="0"/>
    </xf>
    <xf numFmtId="181" fontId="18" fillId="0" borderId="96" xfId="7" applyNumberFormat="1" applyFont="1" applyFill="1" applyBorder="1" applyAlignment="1" applyProtection="1">
      <alignment horizontal="right" vertical="center" shrinkToFit="1"/>
    </xf>
    <xf numFmtId="181" fontId="18" fillId="4" borderId="94" xfId="7" applyNumberFormat="1" applyFont="1" applyFill="1" applyBorder="1" applyAlignment="1" applyProtection="1">
      <alignment horizontal="right" vertical="center" shrinkToFit="1"/>
    </xf>
    <xf numFmtId="177" fontId="18" fillId="4" borderId="57" xfId="7" applyNumberFormat="1" applyFont="1" applyFill="1" applyBorder="1" applyAlignment="1" applyProtection="1">
      <alignment horizontal="right" vertical="center" shrinkToFit="1"/>
    </xf>
    <xf numFmtId="177" fontId="18" fillId="4" borderId="94" xfId="7" applyNumberFormat="1" applyFont="1" applyFill="1" applyBorder="1" applyAlignment="1" applyProtection="1">
      <alignment horizontal="right" vertical="center" shrinkToFit="1"/>
    </xf>
    <xf numFmtId="177" fontId="18" fillId="0" borderId="96" xfId="7" applyNumberFormat="1" applyFont="1" applyFill="1" applyBorder="1" applyAlignment="1" applyProtection="1">
      <alignment horizontal="right" vertical="center" shrinkToFit="1"/>
    </xf>
    <xf numFmtId="0" fontId="48" fillId="0" borderId="106" xfId="7" applyFont="1" applyBorder="1" applyAlignment="1" applyProtection="1">
      <alignment horizontal="center" vertical="center"/>
    </xf>
    <xf numFmtId="0" fontId="86" fillId="0" borderId="106" xfId="11" applyFont="1" applyBorder="1" applyAlignment="1" applyProtection="1">
      <alignment vertical="center" wrapText="1"/>
    </xf>
    <xf numFmtId="49" fontId="41" fillId="0" borderId="106" xfId="11" applyNumberFormat="1" applyFont="1" applyBorder="1" applyAlignment="1" applyProtection="1">
      <alignment horizontal="center" vertical="center"/>
    </xf>
    <xf numFmtId="49" fontId="41" fillId="0" borderId="63" xfId="11" applyNumberFormat="1" applyFont="1" applyBorder="1" applyAlignment="1" applyProtection="1">
      <alignment horizontal="center" vertical="center"/>
    </xf>
    <xf numFmtId="0" fontId="18" fillId="3" borderId="94" xfId="7" applyFont="1" applyFill="1" applyBorder="1" applyAlignment="1" applyProtection="1">
      <alignment vertical="center" shrinkToFit="1"/>
    </xf>
    <xf numFmtId="0" fontId="48" fillId="0" borderId="54" xfId="7" applyFont="1" applyBorder="1" applyAlignment="1" applyProtection="1">
      <alignment horizontal="center" vertical="center"/>
    </xf>
    <xf numFmtId="0" fontId="86" fillId="0" borderId="54" xfId="11" applyFont="1" applyBorder="1" applyAlignment="1" applyProtection="1">
      <alignment vertical="center" wrapText="1"/>
    </xf>
    <xf numFmtId="0" fontId="18" fillId="3" borderId="61" xfId="7" applyFont="1" applyFill="1" applyBorder="1" applyAlignment="1" applyProtection="1">
      <alignment vertical="center" shrinkToFit="1"/>
      <protection locked="0"/>
    </xf>
    <xf numFmtId="0" fontId="18" fillId="3" borderId="62" xfId="7" applyFont="1" applyFill="1" applyBorder="1" applyAlignment="1" applyProtection="1">
      <alignment vertical="center" shrinkToFit="1"/>
      <protection locked="0"/>
    </xf>
    <xf numFmtId="0" fontId="18" fillId="3" borderId="48" xfId="7" applyFont="1" applyFill="1" applyBorder="1" applyAlignment="1" applyProtection="1">
      <alignment vertical="center" shrinkToFit="1"/>
      <protection locked="0"/>
    </xf>
    <xf numFmtId="0" fontId="18" fillId="3" borderId="49" xfId="7" applyFont="1" applyFill="1" applyBorder="1" applyAlignment="1" applyProtection="1">
      <alignment vertical="center" shrinkToFit="1"/>
      <protection locked="0"/>
    </xf>
    <xf numFmtId="184" fontId="12" fillId="4" borderId="13" xfId="11" applyNumberFormat="1" applyFont="1" applyFill="1" applyBorder="1" applyAlignment="1" applyProtection="1">
      <alignment horizontal="center" vertical="center"/>
    </xf>
    <xf numFmtId="184" fontId="3" fillId="4" borderId="13" xfId="11" applyNumberFormat="1" applyFill="1" applyBorder="1" applyAlignment="1" applyProtection="1">
      <alignment horizontal="center" vertical="center"/>
    </xf>
    <xf numFmtId="0" fontId="2" fillId="0" borderId="0" xfId="13" applyAlignment="1" applyProtection="1">
      <alignment vertical="center"/>
    </xf>
    <xf numFmtId="0" fontId="31" fillId="3" borderId="0" xfId="15" applyNumberFormat="1" applyFont="1" applyFill="1" applyBorder="1" applyAlignment="1" applyProtection="1">
      <alignment horizontal="right"/>
      <protection locked="0"/>
    </xf>
    <xf numFmtId="0" fontId="1" fillId="0" borderId="0" xfId="15" applyAlignment="1" applyProtection="1">
      <alignment horizontal="right"/>
      <protection locked="0"/>
    </xf>
    <xf numFmtId="0" fontId="37" fillId="0" borderId="0" xfId="15" applyFont="1" applyBorder="1" applyAlignment="1" applyProtection="1">
      <alignment horizontal="center" vertical="center"/>
    </xf>
    <xf numFmtId="0" fontId="37" fillId="4" borderId="0" xfId="15" applyFont="1" applyFill="1" applyBorder="1" applyAlignment="1" applyProtection="1">
      <alignment vertical="center" shrinkToFit="1"/>
    </xf>
    <xf numFmtId="0" fontId="39" fillId="0" borderId="0" xfId="15" applyFont="1" applyBorder="1" applyAlignment="1" applyProtection="1">
      <alignment horizontal="center" vertical="center" wrapText="1"/>
    </xf>
    <xf numFmtId="187" fontId="37" fillId="4" borderId="0" xfId="15" applyNumberFormat="1" applyFont="1" applyFill="1" applyBorder="1" applyAlignment="1" applyProtection="1">
      <alignment vertical="center" shrinkToFit="1"/>
    </xf>
    <xf numFmtId="0" fontId="76" fillId="0" borderId="0" xfId="15" applyFont="1" applyBorder="1" applyAlignment="1" applyProtection="1">
      <alignment horizontal="center" vertical="center"/>
    </xf>
    <xf numFmtId="0" fontId="37" fillId="3" borderId="0" xfId="15" applyNumberFormat="1" applyFont="1" applyFill="1" applyBorder="1" applyAlignment="1" applyProtection="1">
      <alignment horizontal="center" vertical="center" shrinkToFit="1"/>
      <protection locked="0"/>
    </xf>
    <xf numFmtId="0" fontId="1" fillId="0" borderId="0" xfId="15" applyAlignment="1" applyProtection="1">
      <alignment vertical="center" shrinkToFit="1"/>
      <protection locked="0"/>
    </xf>
    <xf numFmtId="0" fontId="37" fillId="0" borderId="0" xfId="15" applyFont="1" applyBorder="1" applyAlignment="1" applyProtection="1">
      <alignment horizontal="center" vertical="center" shrinkToFit="1"/>
    </xf>
    <xf numFmtId="0" fontId="37" fillId="3" borderId="0" xfId="15" applyFont="1" applyFill="1" applyBorder="1" applyAlignment="1" applyProtection="1">
      <alignment horizontal="center" vertical="center" shrinkToFit="1"/>
      <protection locked="0"/>
    </xf>
    <xf numFmtId="0" fontId="37" fillId="0" borderId="0" xfId="15" applyFont="1" applyBorder="1" applyAlignment="1" applyProtection="1">
      <alignment horizontal="right" vertical="center"/>
    </xf>
    <xf numFmtId="0" fontId="37" fillId="0" borderId="6" xfId="15" applyFont="1" applyBorder="1" applyAlignment="1" applyProtection="1">
      <alignment vertical="center"/>
    </xf>
    <xf numFmtId="0" fontId="37" fillId="0" borderId="7" xfId="15" applyFont="1" applyBorder="1" applyAlignment="1" applyProtection="1">
      <alignment vertical="center"/>
    </xf>
    <xf numFmtId="0" fontId="37" fillId="0" borderId="0" xfId="15" applyFont="1" applyBorder="1" applyAlignment="1" applyProtection="1">
      <alignment vertical="center"/>
    </xf>
    <xf numFmtId="0" fontId="37" fillId="0" borderId="9" xfId="15" applyFont="1" applyBorder="1" applyAlignment="1" applyProtection="1">
      <alignment vertical="center"/>
    </xf>
    <xf numFmtId="0" fontId="37" fillId="0" borderId="10" xfId="15" applyFont="1" applyBorder="1" applyAlignment="1" applyProtection="1">
      <alignment vertical="center"/>
    </xf>
    <xf numFmtId="0" fontId="37" fillId="0" borderId="11" xfId="15" applyFont="1" applyBorder="1" applyAlignment="1" applyProtection="1">
      <alignment vertical="center"/>
    </xf>
    <xf numFmtId="0" fontId="37" fillId="0" borderId="6" xfId="15" applyFont="1" applyBorder="1" applyAlignment="1" applyProtection="1">
      <alignment horizontal="left" vertical="center" wrapText="1"/>
    </xf>
    <xf numFmtId="0" fontId="37" fillId="3" borderId="0" xfId="15" applyFont="1" applyFill="1" applyBorder="1" applyAlignment="1" applyProtection="1">
      <alignment horizontal="left" vertical="center" shrinkToFit="1"/>
      <protection locked="0"/>
    </xf>
    <xf numFmtId="0" fontId="37" fillId="3" borderId="9" xfId="15" applyFont="1" applyFill="1" applyBorder="1" applyAlignment="1" applyProtection="1">
      <alignment horizontal="left" vertical="center" shrinkToFit="1"/>
      <protection locked="0"/>
    </xf>
    <xf numFmtId="0" fontId="37" fillId="0" borderId="0" xfId="15" applyFont="1" applyFill="1" applyBorder="1" applyAlignment="1" applyProtection="1">
      <alignment horizontal="left" vertical="center" shrinkToFit="1"/>
    </xf>
    <xf numFmtId="0" fontId="37" fillId="0" borderId="9" xfId="15" applyFont="1" applyFill="1" applyBorder="1" applyAlignment="1" applyProtection="1">
      <alignment horizontal="left" vertical="center" shrinkToFit="1"/>
    </xf>
    <xf numFmtId="0" fontId="37" fillId="0" borderId="6" xfId="15" applyFont="1" applyBorder="1" applyAlignment="1" applyProtection="1">
      <alignment horizontal="distributed" vertical="center"/>
    </xf>
    <xf numFmtId="0" fontId="12" fillId="3" borderId="6" xfId="15" applyFont="1" applyFill="1" applyBorder="1" applyAlignment="1" applyProtection="1">
      <alignment horizontal="center" vertical="center" shrinkToFit="1"/>
      <protection locked="0"/>
    </xf>
    <xf numFmtId="0" fontId="1" fillId="0" borderId="6" xfId="15" applyBorder="1" applyAlignment="1" applyProtection="1">
      <alignment horizontal="center" vertical="center" shrinkToFit="1"/>
      <protection locked="0"/>
    </xf>
    <xf numFmtId="0" fontId="37" fillId="0" borderId="10" xfId="15" applyFont="1" applyBorder="1" applyAlignment="1" applyProtection="1">
      <alignment horizontal="distributed" vertical="center"/>
    </xf>
    <xf numFmtId="0" fontId="12" fillId="3" borderId="10" xfId="15" applyFont="1" applyFill="1" applyBorder="1" applyAlignment="1" applyProtection="1">
      <alignment horizontal="center" vertical="center" shrinkToFit="1"/>
      <protection locked="0"/>
    </xf>
    <xf numFmtId="0" fontId="1" fillId="0" borderId="10" xfId="15" applyBorder="1" applyAlignment="1" applyProtection="1">
      <alignment horizontal="center" vertical="center" shrinkToFit="1"/>
      <protection locked="0"/>
    </xf>
    <xf numFmtId="0" fontId="41" fillId="0" borderId="129" xfId="15" applyFont="1" applyBorder="1" applyAlignment="1" applyProtection="1">
      <alignment horizontal="left" vertical="center" wrapText="1"/>
    </xf>
    <xf numFmtId="0" fontId="41" fillId="0" borderId="0" xfId="15" applyFont="1" applyBorder="1" applyAlignment="1" applyProtection="1">
      <alignment horizontal="left" vertical="center" wrapText="1"/>
    </xf>
    <xf numFmtId="0" fontId="41" fillId="0" borderId="130" xfId="15" applyFont="1" applyBorder="1" applyAlignment="1" applyProtection="1">
      <alignment horizontal="left" vertical="center" wrapText="1"/>
    </xf>
    <xf numFmtId="0" fontId="41" fillId="0" borderId="131" xfId="15" applyFont="1" applyBorder="1" applyAlignment="1" applyProtection="1">
      <alignment horizontal="left" vertical="center" wrapText="1"/>
    </xf>
    <xf numFmtId="0" fontId="41" fillId="0" borderId="132" xfId="15" applyFont="1" applyBorder="1" applyAlignment="1" applyProtection="1">
      <alignment horizontal="left" vertical="center" wrapText="1"/>
    </xf>
    <xf numFmtId="0" fontId="41" fillId="0" borderId="133" xfId="15" applyFont="1" applyBorder="1" applyAlignment="1" applyProtection="1">
      <alignment horizontal="left" vertical="center" wrapText="1"/>
    </xf>
    <xf numFmtId="0" fontId="37" fillId="0" borderId="0" xfId="15" applyFont="1" applyFill="1" applyBorder="1" applyAlignment="1" applyProtection="1">
      <alignment vertical="center"/>
    </xf>
    <xf numFmtId="0" fontId="37" fillId="0" borderId="9" xfId="15" applyFont="1" applyFill="1" applyBorder="1" applyAlignment="1" applyProtection="1">
      <alignment vertical="center"/>
    </xf>
    <xf numFmtId="0" fontId="37" fillId="0" borderId="0" xfId="15" applyFont="1" applyFill="1" applyBorder="1" applyAlignment="1" applyProtection="1">
      <alignment horizontal="center" vertical="center" shrinkToFit="1"/>
    </xf>
    <xf numFmtId="0" fontId="37" fillId="0" borderId="9" xfId="15" applyFont="1" applyFill="1" applyBorder="1" applyAlignment="1" applyProtection="1">
      <alignment horizontal="center" vertical="center" shrinkToFit="1"/>
    </xf>
    <xf numFmtId="0" fontId="37" fillId="4" borderId="1" xfId="15" applyFont="1" applyFill="1" applyBorder="1" applyAlignment="1" applyProtection="1">
      <alignment vertical="center" shrinkToFit="1"/>
    </xf>
    <xf numFmtId="0" fontId="1" fillId="4" borderId="6" xfId="15" applyFill="1" applyBorder="1" applyAlignment="1" applyProtection="1">
      <alignment vertical="center" shrinkToFit="1"/>
    </xf>
    <xf numFmtId="0" fontId="0" fillId="4" borderId="7" xfId="0" applyFill="1" applyBorder="1" applyAlignment="1" applyProtection="1">
      <alignment vertical="center" shrinkToFit="1"/>
    </xf>
    <xf numFmtId="0" fontId="37" fillId="0" borderId="10" xfId="15" applyFont="1" applyBorder="1" applyAlignment="1" applyProtection="1">
      <alignment horizontal="left" vertical="center"/>
    </xf>
    <xf numFmtId="0" fontId="18" fillId="0" borderId="0" xfId="15" applyFont="1" applyBorder="1" applyAlignment="1" applyProtection="1">
      <alignment vertical="top" wrapText="1"/>
    </xf>
    <xf numFmtId="0" fontId="18" fillId="0" borderId="10" xfId="15" applyFont="1" applyBorder="1" applyAlignment="1" applyProtection="1">
      <alignment horizontal="center" vertical="top" wrapText="1"/>
    </xf>
    <xf numFmtId="0" fontId="37" fillId="0" borderId="6" xfId="15" applyFont="1" applyBorder="1" applyAlignment="1" applyProtection="1"/>
    <xf numFmtId="0" fontId="37" fillId="0" borderId="7" xfId="15" applyFont="1" applyBorder="1" applyAlignment="1" applyProtection="1"/>
    <xf numFmtId="0" fontId="37" fillId="3" borderId="10" xfId="15" applyFont="1" applyFill="1" applyBorder="1" applyAlignment="1" applyProtection="1">
      <alignment horizontal="center" vertical="center" shrinkToFit="1"/>
      <protection locked="0"/>
    </xf>
    <xf numFmtId="0" fontId="1" fillId="0" borderId="0" xfId="15" applyAlignment="1" applyProtection="1">
      <alignment horizontal="center" vertical="center"/>
    </xf>
    <xf numFmtId="0" fontId="1" fillId="0" borderId="0" xfId="15" applyAlignment="1" applyProtection="1">
      <alignment horizontal="center" vertical="center" wrapText="1"/>
    </xf>
    <xf numFmtId="0" fontId="37" fillId="4" borderId="0" xfId="15" applyNumberFormat="1" applyFont="1" applyFill="1" applyBorder="1" applyAlignment="1" applyProtection="1">
      <alignment horizontal="center" vertical="center" shrinkToFit="1"/>
    </xf>
    <xf numFmtId="0" fontId="37" fillId="4" borderId="0" xfId="15" applyFont="1" applyFill="1" applyBorder="1" applyAlignment="1" applyProtection="1">
      <alignment horizontal="center" vertical="center" shrinkToFit="1"/>
    </xf>
    <xf numFmtId="0" fontId="18" fillId="0" borderId="0" xfId="15" applyFont="1" applyBorder="1" applyAlignment="1" applyProtection="1">
      <alignment horizontal="left" vertical="top" wrapText="1"/>
    </xf>
    <xf numFmtId="0" fontId="37" fillId="4" borderId="0" xfId="15" applyNumberFormat="1" applyFont="1" applyFill="1" applyBorder="1" applyAlignment="1" applyProtection="1">
      <alignment horizontal="right" vertical="center" shrinkToFit="1"/>
    </xf>
    <xf numFmtId="0" fontId="37" fillId="0" borderId="2" xfId="15" applyFont="1" applyBorder="1" applyAlignment="1" applyProtection="1">
      <alignment vertical="center"/>
    </xf>
    <xf numFmtId="0" fontId="37" fillId="0" borderId="5" xfId="15" applyFont="1" applyBorder="1" applyAlignment="1" applyProtection="1">
      <alignment vertical="center"/>
    </xf>
    <xf numFmtId="0" fontId="37" fillId="3" borderId="2" xfId="15" applyFont="1" applyFill="1" applyBorder="1" applyAlignment="1" applyProtection="1">
      <alignment horizontal="left" vertical="center" wrapText="1"/>
      <protection locked="0"/>
    </xf>
    <xf numFmtId="0" fontId="37" fillId="3" borderId="5" xfId="15" applyFont="1" applyFill="1" applyBorder="1" applyAlignment="1" applyProtection="1">
      <alignment horizontal="left" vertical="center" wrapText="1"/>
      <protection locked="0"/>
    </xf>
    <xf numFmtId="0" fontId="37" fillId="4" borderId="0" xfId="15" applyFont="1" applyFill="1" applyBorder="1" applyAlignment="1" applyProtection="1">
      <alignment horizontal="left" vertical="center" shrinkToFit="1"/>
    </xf>
    <xf numFmtId="0" fontId="12" fillId="4" borderId="2" xfId="15" applyFont="1"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0" fontId="31" fillId="3" borderId="0" xfId="15" applyNumberFormat="1" applyFont="1" applyFill="1" applyBorder="1" applyAlignment="1" applyProtection="1">
      <alignment horizontal="right" vertical="center" shrinkToFit="1"/>
      <protection locked="0"/>
    </xf>
    <xf numFmtId="0" fontId="0" fillId="3" borderId="0" xfId="0" applyFill="1" applyAlignment="1" applyProtection="1">
      <alignment vertical="center" shrinkToFit="1"/>
      <protection locked="0"/>
    </xf>
    <xf numFmtId="0" fontId="31" fillId="0" borderId="10" xfId="15" applyFont="1" applyBorder="1" applyAlignment="1" applyProtection="1">
      <alignment horizontal="center" vertical="top"/>
    </xf>
    <xf numFmtId="0" fontId="37" fillId="4" borderId="10" xfId="15" applyFont="1" applyFill="1" applyBorder="1" applyAlignment="1" applyProtection="1">
      <alignment horizontal="center" vertical="center" shrinkToFit="1"/>
    </xf>
    <xf numFmtId="0" fontId="1" fillId="4" borderId="6" xfId="15" applyFill="1" applyBorder="1" applyAlignment="1" applyProtection="1">
      <alignment horizontal="center" vertical="center" shrinkToFit="1"/>
    </xf>
    <xf numFmtId="0" fontId="0" fillId="4" borderId="6" xfId="0" applyFill="1" applyBorder="1" applyAlignment="1" applyProtection="1">
      <alignment horizontal="center" vertical="center" shrinkToFit="1"/>
    </xf>
    <xf numFmtId="0" fontId="31" fillId="3" borderId="0" xfId="15" applyNumberFormat="1" applyFont="1" applyFill="1" applyBorder="1" applyAlignment="1" applyProtection="1">
      <alignment horizontal="right" vertical="center"/>
      <protection locked="0"/>
    </xf>
    <xf numFmtId="0" fontId="0" fillId="3" borderId="0" xfId="0" applyFill="1" applyAlignment="1" applyProtection="1">
      <alignment vertical="center"/>
      <protection locked="0"/>
    </xf>
    <xf numFmtId="0" fontId="1" fillId="4" borderId="0" xfId="15" applyFill="1" applyAlignment="1" applyProtection="1">
      <alignment horizontal="center" vertical="center" shrinkToFit="1"/>
    </xf>
    <xf numFmtId="0" fontId="1" fillId="4" borderId="10" xfId="15" applyFill="1" applyBorder="1" applyAlignment="1" applyProtection="1">
      <alignment vertical="center" shrinkToFit="1"/>
    </xf>
    <xf numFmtId="0" fontId="37" fillId="0" borderId="6" xfId="15" applyFont="1" applyFill="1" applyBorder="1" applyAlignment="1" applyProtection="1">
      <alignment horizontal="center" vertical="center"/>
    </xf>
    <xf numFmtId="0" fontId="37" fillId="3" borderId="6" xfId="15" applyFont="1" applyFill="1" applyBorder="1" applyAlignment="1" applyProtection="1">
      <alignment vertical="center" shrinkToFit="1"/>
      <protection locked="0"/>
    </xf>
    <xf numFmtId="0" fontId="37" fillId="3" borderId="7" xfId="15" applyFont="1" applyFill="1" applyBorder="1" applyAlignment="1" applyProtection="1">
      <alignment vertical="center" shrinkToFit="1"/>
      <protection locked="0"/>
    </xf>
    <xf numFmtId="0" fontId="37" fillId="3" borderId="0" xfId="15" applyFont="1" applyFill="1" applyBorder="1" applyAlignment="1" applyProtection="1">
      <alignment vertical="center" shrinkToFit="1"/>
      <protection locked="0"/>
    </xf>
    <xf numFmtId="0" fontId="37" fillId="3" borderId="9" xfId="15" applyFont="1" applyFill="1" applyBorder="1" applyAlignment="1" applyProtection="1">
      <alignment vertical="center" shrinkToFit="1"/>
      <protection locked="0"/>
    </xf>
    <xf numFmtId="0" fontId="38" fillId="0" borderId="0" xfId="15" applyFont="1" applyBorder="1" applyAlignment="1" applyProtection="1">
      <alignment horizontal="center" vertical="center" wrapText="1"/>
    </xf>
    <xf numFmtId="0" fontId="37" fillId="3" borderId="10" xfId="15" applyFont="1" applyFill="1" applyBorder="1" applyAlignment="1" applyProtection="1">
      <alignment vertical="center" shrinkToFit="1"/>
      <protection locked="0"/>
    </xf>
    <xf numFmtId="0" fontId="37" fillId="3" borderId="11" xfId="15" applyFont="1" applyFill="1" applyBorder="1" applyAlignment="1" applyProtection="1">
      <alignment vertical="center" shrinkToFit="1"/>
      <protection locked="0"/>
    </xf>
    <xf numFmtId="0" fontId="37" fillId="3" borderId="2" xfId="15" applyFont="1" applyFill="1" applyBorder="1" applyAlignment="1" applyProtection="1">
      <alignment vertical="center" wrapText="1"/>
      <protection locked="0"/>
    </xf>
    <xf numFmtId="0" fontId="37" fillId="3" borderId="5" xfId="15" applyFont="1" applyFill="1" applyBorder="1" applyAlignment="1" applyProtection="1">
      <alignment vertical="center" wrapText="1"/>
      <protection locked="0"/>
    </xf>
    <xf numFmtId="0" fontId="31" fillId="0" borderId="0" xfId="15" applyNumberFormat="1" applyFont="1" applyBorder="1" applyAlignment="1" applyProtection="1">
      <alignment horizontal="right" vertical="center"/>
    </xf>
    <xf numFmtId="0" fontId="31" fillId="0" borderId="10" xfId="15" applyFont="1" applyBorder="1" applyAlignment="1" applyProtection="1">
      <alignment horizontal="center" vertical="center"/>
    </xf>
    <xf numFmtId="0" fontId="37" fillId="0" borderId="2" xfId="15" applyFont="1" applyBorder="1" applyAlignment="1" applyProtection="1">
      <alignment vertical="center" wrapText="1"/>
    </xf>
    <xf numFmtId="0" fontId="37" fillId="0" borderId="5" xfId="15" applyFont="1" applyBorder="1" applyAlignment="1" applyProtection="1">
      <alignment vertical="center" wrapText="1"/>
    </xf>
    <xf numFmtId="0" fontId="37" fillId="0" borderId="2" xfId="15" applyFont="1" applyFill="1" applyBorder="1" applyAlignment="1" applyProtection="1">
      <alignment vertical="center"/>
    </xf>
    <xf numFmtId="0" fontId="37" fillId="0" borderId="5" xfId="15" applyFont="1" applyFill="1" applyBorder="1" applyAlignment="1" applyProtection="1">
      <alignment vertical="center"/>
    </xf>
    <xf numFmtId="0" fontId="12" fillId="3" borderId="2" xfId="15" applyFont="1" applyFill="1" applyBorder="1" applyAlignment="1" applyProtection="1">
      <alignment vertical="center" wrapText="1"/>
      <protection locked="0"/>
    </xf>
    <xf numFmtId="0" fontId="12" fillId="3" borderId="5" xfId="15" applyFont="1" applyFill="1" applyBorder="1" applyAlignment="1" applyProtection="1">
      <alignment vertical="center" wrapText="1"/>
      <protection locked="0"/>
    </xf>
    <xf numFmtId="0" fontId="31" fillId="3" borderId="0" xfId="15" applyNumberFormat="1" applyFont="1" applyFill="1" applyBorder="1" applyAlignment="1" applyProtection="1">
      <alignment horizontal="center" vertical="center" shrinkToFit="1"/>
      <protection locked="0"/>
    </xf>
    <xf numFmtId="0" fontId="1" fillId="0" borderId="0" xfId="15" applyAlignment="1" applyProtection="1">
      <alignment horizontal="center" vertical="center" shrinkToFit="1"/>
      <protection locked="0"/>
    </xf>
    <xf numFmtId="0" fontId="37" fillId="0" borderId="1" xfId="15" applyFont="1" applyBorder="1" applyAlignment="1" applyProtection="1">
      <alignment horizontal="center"/>
    </xf>
    <xf numFmtId="0" fontId="37" fillId="0" borderId="6" xfId="15" applyFont="1" applyBorder="1" applyAlignment="1" applyProtection="1">
      <alignment horizontal="center"/>
    </xf>
    <xf numFmtId="0" fontId="37" fillId="0" borderId="7" xfId="15" applyFont="1" applyBorder="1" applyAlignment="1" applyProtection="1">
      <alignment horizontal="center"/>
    </xf>
    <xf numFmtId="0" fontId="37" fillId="0" borderId="1" xfId="15" applyFont="1" applyFill="1" applyBorder="1" applyAlignment="1" applyProtection="1">
      <alignment horizontal="center" wrapText="1"/>
    </xf>
    <xf numFmtId="0" fontId="37" fillId="0" borderId="6" xfId="15" applyFont="1" applyFill="1" applyBorder="1" applyAlignment="1" applyProtection="1">
      <alignment horizontal="center" wrapText="1"/>
    </xf>
    <xf numFmtId="0" fontId="37" fillId="0" borderId="7" xfId="15" applyFont="1" applyFill="1" applyBorder="1" applyAlignment="1" applyProtection="1">
      <alignment horizontal="center" wrapText="1"/>
    </xf>
    <xf numFmtId="0" fontId="37" fillId="0" borderId="4" xfId="15" applyFont="1" applyBorder="1" applyAlignment="1" applyProtection="1">
      <alignment horizontal="center" vertical="center"/>
    </xf>
    <xf numFmtId="0" fontId="37" fillId="0" borderId="10" xfId="15" applyFont="1" applyBorder="1" applyAlignment="1" applyProtection="1">
      <alignment horizontal="center" vertical="center"/>
    </xf>
    <xf numFmtId="0" fontId="37" fillId="0" borderId="11" xfId="15" applyFont="1" applyBorder="1" applyAlignment="1" applyProtection="1">
      <alignment horizontal="center" vertical="center"/>
    </xf>
    <xf numFmtId="0" fontId="37" fillId="0" borderId="4" xfId="15" applyFont="1" applyFill="1" applyBorder="1" applyAlignment="1" applyProtection="1">
      <alignment horizontal="center" vertical="center"/>
    </xf>
    <xf numFmtId="0" fontId="37" fillId="0" borderId="10" xfId="15" applyFont="1" applyFill="1" applyBorder="1" applyAlignment="1" applyProtection="1">
      <alignment horizontal="center" vertical="center"/>
    </xf>
    <xf numFmtId="0" fontId="37" fillId="0" borderId="11" xfId="15" applyFont="1" applyFill="1" applyBorder="1" applyAlignment="1" applyProtection="1">
      <alignment horizontal="center" vertical="center"/>
    </xf>
    <xf numFmtId="0" fontId="37" fillId="0" borderId="4" xfId="15" applyFont="1" applyFill="1" applyBorder="1" applyAlignment="1" applyProtection="1">
      <alignment horizontal="center" vertical="center" wrapText="1"/>
    </xf>
    <xf numFmtId="0" fontId="37" fillId="0" borderId="10" xfId="15" applyFont="1" applyFill="1" applyBorder="1" applyAlignment="1" applyProtection="1">
      <alignment horizontal="center" vertical="center" wrapText="1"/>
    </xf>
    <xf numFmtId="0" fontId="37" fillId="0" borderId="11" xfId="15" applyFont="1" applyFill="1" applyBorder="1" applyAlignment="1" applyProtection="1">
      <alignment horizontal="center" vertical="center" wrapText="1"/>
    </xf>
    <xf numFmtId="0" fontId="31" fillId="3" borderId="3" xfId="15" applyFont="1" applyFill="1" applyBorder="1" applyAlignment="1" applyProtection="1">
      <alignment vertical="center" wrapText="1"/>
      <protection locked="0"/>
    </xf>
    <xf numFmtId="0" fontId="31" fillId="3" borderId="2" xfId="15" applyFont="1" applyFill="1" applyBorder="1" applyAlignment="1" applyProtection="1">
      <alignment vertical="center" wrapText="1"/>
      <protection locked="0"/>
    </xf>
    <xf numFmtId="0" fontId="31" fillId="3" borderId="5" xfId="15" applyFont="1" applyFill="1" applyBorder="1" applyAlignment="1" applyProtection="1">
      <alignment vertical="center" wrapText="1"/>
      <protection locked="0"/>
    </xf>
    <xf numFmtId="0" fontId="12" fillId="3" borderId="3" xfId="15" applyFont="1" applyFill="1" applyBorder="1" applyAlignment="1" applyProtection="1">
      <alignment vertical="center" wrapText="1"/>
      <protection locked="0"/>
    </xf>
    <xf numFmtId="0" fontId="31" fillId="3" borderId="3" xfId="15" applyFont="1" applyFill="1" applyBorder="1" applyAlignment="1" applyProtection="1">
      <alignment vertical="center" wrapText="1" shrinkToFit="1"/>
      <protection locked="0"/>
    </xf>
    <xf numFmtId="0" fontId="31" fillId="3" borderId="2" xfId="15" applyFont="1" applyFill="1" applyBorder="1" applyAlignment="1" applyProtection="1">
      <alignment vertical="center" wrapText="1" shrinkToFit="1"/>
      <protection locked="0"/>
    </xf>
    <xf numFmtId="0" fontId="31" fillId="3" borderId="5" xfId="15" applyFont="1" applyFill="1" applyBorder="1" applyAlignment="1" applyProtection="1">
      <alignment vertical="center" wrapText="1" shrinkToFit="1"/>
      <protection locked="0"/>
    </xf>
    <xf numFmtId="0" fontId="12" fillId="3" borderId="3" xfId="15" applyFont="1" applyFill="1" applyBorder="1" applyAlignment="1" applyProtection="1">
      <alignment vertical="center" wrapText="1" shrinkToFit="1"/>
      <protection locked="0"/>
    </xf>
    <xf numFmtId="0" fontId="12" fillId="3" borderId="2" xfId="15" applyFont="1" applyFill="1" applyBorder="1" applyAlignment="1" applyProtection="1">
      <alignment vertical="center" wrapText="1" shrinkToFit="1"/>
      <protection locked="0"/>
    </xf>
    <xf numFmtId="0" fontId="12" fillId="3" borderId="5" xfId="15" applyFont="1" applyFill="1" applyBorder="1" applyAlignment="1" applyProtection="1">
      <alignment vertical="center" wrapText="1" shrinkToFit="1"/>
      <protection locked="0"/>
    </xf>
    <xf numFmtId="0" fontId="0" fillId="0" borderId="0" xfId="0" applyAlignment="1" applyProtection="1">
      <alignment horizontal="center" vertical="center" shrinkToFit="1"/>
      <protection locked="0"/>
    </xf>
    <xf numFmtId="0" fontId="97" fillId="0" borderId="0" xfId="15" applyFont="1" applyAlignment="1" applyProtection="1">
      <alignment horizontal="center" vertical="center" wrapText="1"/>
    </xf>
    <xf numFmtId="0" fontId="37" fillId="3" borderId="2" xfId="15" applyFont="1" applyFill="1" applyBorder="1" applyAlignment="1" applyProtection="1">
      <alignment horizontal="right" vertical="center" shrinkToFit="1"/>
      <protection locked="0"/>
    </xf>
    <xf numFmtId="0" fontId="1" fillId="0" borderId="2" xfId="15" applyBorder="1" applyAlignment="1" applyProtection="1">
      <alignment vertical="center" shrinkToFit="1"/>
      <protection locked="0"/>
    </xf>
    <xf numFmtId="0" fontId="101" fillId="0" borderId="0" xfId="15" applyFont="1" applyAlignment="1" applyProtection="1">
      <alignment horizontal="center" vertical="center" wrapText="1"/>
    </xf>
    <xf numFmtId="0" fontId="31" fillId="0" borderId="0" xfId="15" applyNumberFormat="1" applyFont="1" applyFill="1" applyBorder="1" applyAlignment="1" applyProtection="1">
      <alignment horizontal="center" vertical="center" shrinkToFit="1"/>
    </xf>
    <xf numFmtId="0" fontId="31" fillId="0" borderId="0" xfId="15" applyFont="1" applyBorder="1" applyAlignment="1" applyProtection="1">
      <alignment horizontal="center" vertical="center" shrinkToFit="1"/>
    </xf>
    <xf numFmtId="0" fontId="31" fillId="0" borderId="0" xfId="15" applyFont="1" applyBorder="1" applyAlignment="1" applyProtection="1">
      <alignment vertical="center"/>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18" fillId="3" borderId="2" xfId="15" applyFont="1" applyFill="1" applyBorder="1" applyAlignment="1" applyProtection="1">
      <alignment vertical="center" wrapText="1"/>
      <protection locked="0"/>
    </xf>
    <xf numFmtId="0" fontId="18" fillId="3" borderId="5" xfId="15" applyFont="1" applyFill="1" applyBorder="1" applyAlignment="1" applyProtection="1">
      <alignment vertical="center" wrapText="1"/>
      <protection locked="0"/>
    </xf>
    <xf numFmtId="0" fontId="37" fillId="3" borderId="2" xfId="15" applyFont="1" applyFill="1" applyBorder="1" applyAlignment="1" applyProtection="1">
      <alignment horizontal="center" vertical="center" shrinkToFit="1"/>
      <protection locked="0"/>
    </xf>
    <xf numFmtId="0" fontId="1" fillId="0" borderId="2" xfId="15" applyBorder="1" applyAlignment="1" applyProtection="1">
      <alignment horizontal="center" vertical="center" shrinkToFit="1"/>
      <protection locked="0"/>
    </xf>
    <xf numFmtId="196" fontId="31" fillId="3" borderId="0" xfId="15" applyNumberFormat="1" applyFont="1" applyFill="1" applyBorder="1" applyAlignment="1" applyProtection="1">
      <alignment horizontal="right" vertical="center"/>
      <protection locked="0"/>
    </xf>
    <xf numFmtId="196" fontId="1" fillId="3" borderId="0" xfId="15" applyNumberFormat="1" applyFill="1" applyAlignment="1" applyProtection="1">
      <alignment vertical="center"/>
      <protection locked="0"/>
    </xf>
    <xf numFmtId="0" fontId="31" fillId="0" borderId="2" xfId="15" applyFont="1" applyBorder="1" applyAlignment="1" applyProtection="1">
      <alignment vertical="center" wrapText="1" shrinkToFit="1"/>
    </xf>
    <xf numFmtId="0" fontId="31" fillId="0" borderId="5" xfId="15" applyFont="1" applyBorder="1" applyAlignment="1" applyProtection="1">
      <alignment vertical="center" wrapText="1" shrinkToFit="1"/>
    </xf>
    <xf numFmtId="0" fontId="31" fillId="4" borderId="2" xfId="15" applyFont="1" applyFill="1" applyBorder="1" applyAlignment="1" applyProtection="1">
      <alignment horizontal="center" vertical="center" shrinkToFit="1"/>
    </xf>
    <xf numFmtId="0" fontId="31" fillId="4" borderId="5" xfId="15" applyFont="1" applyFill="1" applyBorder="1" applyAlignment="1" applyProtection="1">
      <alignment horizontal="center" vertical="center" shrinkToFit="1"/>
    </xf>
    <xf numFmtId="0" fontId="6" fillId="0" borderId="6" xfId="15" applyFont="1" applyBorder="1" applyAlignment="1" applyProtection="1">
      <alignment vertical="center"/>
    </xf>
    <xf numFmtId="0" fontId="6" fillId="0" borderId="7" xfId="15" applyFont="1" applyBorder="1" applyAlignment="1" applyProtection="1">
      <alignment vertical="center"/>
    </xf>
    <xf numFmtId="0" fontId="6" fillId="0" borderId="0" xfId="15" applyFont="1" applyBorder="1" applyAlignment="1" applyProtection="1">
      <alignment vertical="center"/>
    </xf>
    <xf numFmtId="0" fontId="6" fillId="0" borderId="9" xfId="15" applyFont="1" applyBorder="1" applyAlignment="1" applyProtection="1">
      <alignment vertical="center"/>
    </xf>
    <xf numFmtId="0" fontId="6" fillId="0" borderId="10" xfId="15" applyFont="1" applyBorder="1" applyAlignment="1" applyProtection="1">
      <alignment vertical="center"/>
    </xf>
    <xf numFmtId="0" fontId="6" fillId="0" borderId="11" xfId="15" applyFont="1" applyBorder="1" applyAlignment="1" applyProtection="1">
      <alignment vertical="center"/>
    </xf>
    <xf numFmtId="197" fontId="37" fillId="4" borderId="6" xfId="16" applyNumberFormat="1" applyFont="1" applyFill="1" applyBorder="1" applyAlignment="1" applyProtection="1">
      <alignment horizontal="right" vertical="center" shrinkToFit="1"/>
    </xf>
    <xf numFmtId="181" fontId="37" fillId="4" borderId="0" xfId="17" applyNumberFormat="1" applyFont="1" applyFill="1" applyBorder="1" applyAlignment="1" applyProtection="1">
      <alignment horizontal="right" vertical="center" shrinkToFit="1"/>
    </xf>
    <xf numFmtId="184" fontId="37" fillId="4" borderId="10" xfId="17" applyNumberFormat="1" applyFont="1" applyFill="1" applyBorder="1" applyAlignment="1" applyProtection="1">
      <alignment horizontal="right" vertical="center" shrinkToFit="1"/>
    </xf>
    <xf numFmtId="0" fontId="37" fillId="0" borderId="3" xfId="15" applyFont="1" applyBorder="1" applyAlignment="1" applyProtection="1">
      <alignment horizontal="center" vertical="center"/>
    </xf>
    <xf numFmtId="0" fontId="1" fillId="0" borderId="2" xfId="15" applyBorder="1" applyAlignment="1" applyProtection="1">
      <alignment horizontal="center" vertical="center"/>
    </xf>
    <xf numFmtId="0" fontId="1" fillId="0" borderId="5" xfId="15" applyBorder="1" applyAlignment="1" applyProtection="1">
      <alignment horizontal="center" vertical="center"/>
    </xf>
    <xf numFmtId="184" fontId="81" fillId="4" borderId="2" xfId="15" applyNumberFormat="1" applyFont="1" applyFill="1" applyBorder="1" applyAlignment="1" applyProtection="1">
      <alignment horizontal="center" vertical="center" shrinkToFit="1"/>
    </xf>
    <xf numFmtId="0" fontId="94" fillId="0" borderId="0" xfId="15" applyFont="1" applyAlignment="1" applyProtection="1">
      <alignment horizontal="center" vertical="center"/>
    </xf>
    <xf numFmtId="0" fontId="105" fillId="0" borderId="0" xfId="15" applyFont="1" applyAlignment="1" applyProtection="1">
      <alignment horizontal="center" vertical="center"/>
    </xf>
    <xf numFmtId="0" fontId="37" fillId="0" borderId="0" xfId="15" applyFont="1" applyFill="1" applyBorder="1" applyAlignment="1" applyProtection="1">
      <alignment vertical="center" shrinkToFit="1"/>
    </xf>
    <xf numFmtId="0" fontId="18" fillId="0" borderId="2" xfId="18" applyFont="1" applyBorder="1" applyAlignment="1" applyProtection="1">
      <alignment vertical="center" wrapText="1"/>
    </xf>
    <xf numFmtId="0" fontId="18" fillId="0" borderId="5" xfId="18" applyFont="1" applyBorder="1" applyAlignment="1" applyProtection="1">
      <alignment vertical="center" wrapText="1"/>
    </xf>
    <xf numFmtId="0" fontId="35" fillId="0" borderId="137" xfId="15" applyFont="1" applyBorder="1" applyAlignment="1" applyProtection="1">
      <alignment horizontal="left" vertical="top" wrapText="1"/>
    </xf>
    <xf numFmtId="0" fontId="35" fillId="0" borderId="138" xfId="15" applyFont="1" applyBorder="1" applyAlignment="1" applyProtection="1">
      <alignment horizontal="left" vertical="top" wrapText="1"/>
    </xf>
    <xf numFmtId="0" fontId="35" fillId="0" borderId="139" xfId="15" applyFont="1" applyBorder="1" applyAlignment="1" applyProtection="1">
      <alignment horizontal="left" vertical="top" wrapText="1"/>
    </xf>
    <xf numFmtId="0" fontId="35" fillId="0" borderId="140" xfId="15" applyFont="1" applyBorder="1" applyAlignment="1" applyProtection="1">
      <alignment horizontal="left" vertical="top" wrapText="1"/>
    </xf>
    <xf numFmtId="0" fontId="35" fillId="0" borderId="0" xfId="15" applyFont="1" applyBorder="1" applyAlignment="1" applyProtection="1">
      <alignment horizontal="left" vertical="top" wrapText="1"/>
    </xf>
    <xf numFmtId="0" fontId="35" fillId="0" borderId="141" xfId="15" applyFont="1" applyBorder="1" applyAlignment="1" applyProtection="1">
      <alignment horizontal="left" vertical="top" wrapText="1"/>
    </xf>
    <xf numFmtId="0" fontId="35" fillId="0" borderId="142" xfId="15" applyFont="1" applyBorder="1" applyAlignment="1" applyProtection="1">
      <alignment horizontal="left" vertical="top" wrapText="1"/>
    </xf>
    <xf numFmtId="0" fontId="35" fillId="0" borderId="143" xfId="15" applyFont="1" applyBorder="1" applyAlignment="1" applyProtection="1">
      <alignment horizontal="left" vertical="top" wrapText="1"/>
    </xf>
    <xf numFmtId="0" fontId="35" fillId="0" borderId="144" xfId="15" applyFont="1" applyBorder="1" applyAlignment="1" applyProtection="1">
      <alignment horizontal="left" vertical="top" wrapText="1"/>
    </xf>
    <xf numFmtId="0" fontId="27" fillId="0" borderId="3" xfId="18" applyFont="1" applyBorder="1" applyAlignment="1" applyProtection="1">
      <alignment horizontal="center" vertical="center" shrinkToFit="1"/>
    </xf>
    <xf numFmtId="0" fontId="27" fillId="0" borderId="2" xfId="18" applyFont="1" applyBorder="1" applyAlignment="1" applyProtection="1">
      <alignment horizontal="center" vertical="center" shrinkToFit="1"/>
    </xf>
    <xf numFmtId="0" fontId="27" fillId="0" borderId="5" xfId="18" applyFont="1" applyBorder="1" applyAlignment="1" applyProtection="1">
      <alignment horizontal="center" vertical="center" shrinkToFit="1"/>
    </xf>
    <xf numFmtId="0" fontId="18" fillId="0" borderId="3" xfId="18" applyFont="1" applyBorder="1" applyAlignment="1" applyProtection="1">
      <alignment horizontal="center" vertical="center"/>
    </xf>
    <xf numFmtId="0" fontId="18" fillId="0" borderId="2" xfId="18" applyFont="1" applyBorder="1" applyAlignment="1" applyProtection="1">
      <alignment horizontal="center" vertical="center"/>
    </xf>
    <xf numFmtId="0" fontId="18" fillId="0" borderId="5" xfId="18" applyFont="1" applyBorder="1" applyAlignment="1" applyProtection="1">
      <alignment horizontal="center" vertical="center"/>
    </xf>
    <xf numFmtId="0" fontId="26" fillId="0" borderId="3" xfId="18" applyFont="1" applyBorder="1" applyAlignment="1" applyProtection="1">
      <alignment horizontal="center" vertical="center" wrapText="1"/>
    </xf>
    <xf numFmtId="0" fontId="26" fillId="0" borderId="2" xfId="18" applyFont="1" applyBorder="1" applyAlignment="1" applyProtection="1">
      <alignment horizontal="center" vertical="center" wrapText="1"/>
    </xf>
    <xf numFmtId="0" fontId="26" fillId="0" borderId="5" xfId="18" applyFont="1" applyBorder="1" applyAlignment="1" applyProtection="1">
      <alignment horizontal="center" vertical="center" wrapText="1"/>
    </xf>
    <xf numFmtId="0" fontId="12" fillId="3" borderId="3" xfId="18" applyFont="1" applyFill="1" applyBorder="1" applyAlignment="1" applyProtection="1">
      <alignment horizontal="left" vertical="center"/>
    </xf>
    <xf numFmtId="0" fontId="12" fillId="3" borderId="2" xfId="18" applyFont="1" applyFill="1" applyBorder="1" applyAlignment="1" applyProtection="1">
      <alignment horizontal="left" vertical="center"/>
    </xf>
    <xf numFmtId="0" fontId="12" fillId="3" borderId="5" xfId="18" applyFont="1" applyFill="1" applyBorder="1" applyAlignment="1" applyProtection="1">
      <alignment horizontal="left" vertical="center"/>
    </xf>
    <xf numFmtId="0" fontId="18" fillId="0" borderId="1" xfId="18" applyFont="1" applyBorder="1" applyAlignment="1" applyProtection="1">
      <alignment horizontal="center" vertical="center" wrapText="1"/>
    </xf>
    <xf numFmtId="0" fontId="18" fillId="0" borderId="6" xfId="18" applyFont="1" applyBorder="1" applyAlignment="1" applyProtection="1">
      <alignment horizontal="center" vertical="center" wrapText="1"/>
    </xf>
    <xf numFmtId="0" fontId="18" fillId="0" borderId="7" xfId="18" applyFont="1" applyBorder="1" applyAlignment="1" applyProtection="1">
      <alignment horizontal="center" vertical="center" wrapText="1"/>
    </xf>
    <xf numFmtId="0" fontId="18" fillId="0" borderId="4" xfId="18" applyFont="1" applyBorder="1" applyAlignment="1" applyProtection="1">
      <alignment horizontal="center" vertical="center" wrapText="1"/>
    </xf>
    <xf numFmtId="0" fontId="18" fillId="0" borderId="10" xfId="18" applyFont="1" applyBorder="1" applyAlignment="1" applyProtection="1">
      <alignment horizontal="center" vertical="center" wrapText="1"/>
    </xf>
    <xf numFmtId="0" fontId="18" fillId="0" borderId="11" xfId="18" applyFont="1" applyBorder="1" applyAlignment="1" applyProtection="1">
      <alignment horizontal="center" vertical="center" wrapText="1"/>
    </xf>
    <xf numFmtId="0" fontId="27" fillId="3" borderId="4" xfId="18" applyFont="1" applyFill="1" applyBorder="1" applyAlignment="1" applyProtection="1">
      <alignment horizontal="left" vertical="center" shrinkToFit="1"/>
      <protection locked="0"/>
    </xf>
    <xf numFmtId="0" fontId="27" fillId="3" borderId="10" xfId="18" applyFont="1" applyFill="1" applyBorder="1" applyAlignment="1" applyProtection="1">
      <alignment horizontal="left" vertical="center" shrinkToFit="1"/>
      <protection locked="0"/>
    </xf>
    <xf numFmtId="0" fontId="27" fillId="3" borderId="11" xfId="18" applyFont="1" applyFill="1" applyBorder="1" applyAlignment="1" applyProtection="1">
      <alignment horizontal="left" vertical="center" shrinkToFit="1"/>
      <protection locked="0"/>
    </xf>
    <xf numFmtId="0" fontId="31" fillId="3" borderId="0" xfId="17" applyNumberFormat="1" applyFont="1" applyFill="1" applyBorder="1" applyAlignment="1" applyProtection="1">
      <alignment horizontal="right" vertical="center"/>
    </xf>
    <xf numFmtId="0" fontId="0" fillId="3" borderId="0" xfId="0" applyFill="1" applyAlignment="1">
      <alignment vertical="center"/>
    </xf>
    <xf numFmtId="0" fontId="111" fillId="0" borderId="0" xfId="17" applyFont="1" applyFill="1" applyBorder="1" applyAlignment="1" applyProtection="1">
      <alignment horizontal="center" vertical="center"/>
    </xf>
    <xf numFmtId="0" fontId="114" fillId="0" borderId="0" xfId="17" applyFont="1" applyFill="1" applyBorder="1" applyAlignment="1" applyProtection="1">
      <alignment horizontal="center" vertical="center" wrapText="1"/>
    </xf>
    <xf numFmtId="0" fontId="99" fillId="0" borderId="0" xfId="17" applyFont="1" applyFill="1" applyBorder="1" applyAlignment="1" applyProtection="1">
      <alignment horizontal="center" vertical="center"/>
    </xf>
    <xf numFmtId="0" fontId="99" fillId="0" borderId="0" xfId="17" applyFont="1" applyFill="1" applyBorder="1" applyAlignment="1" applyProtection="1">
      <alignment horizontal="center" vertical="center" wrapText="1"/>
    </xf>
    <xf numFmtId="0" fontId="76" fillId="0" borderId="0" xfId="17" applyFont="1" applyBorder="1" applyAlignment="1" applyProtection="1">
      <alignment horizontal="center" vertical="center"/>
    </xf>
    <xf numFmtId="0" fontId="12" fillId="4" borderId="0" xfId="17" applyNumberFormat="1" applyFont="1" applyFill="1" applyBorder="1" applyAlignment="1" applyProtection="1">
      <alignment horizontal="center" vertical="center" shrinkToFit="1"/>
    </xf>
    <xf numFmtId="0" fontId="1" fillId="4" borderId="0" xfId="17" applyFill="1" applyAlignment="1" applyProtection="1">
      <alignment horizontal="center" vertical="center" shrinkToFit="1"/>
    </xf>
    <xf numFmtId="0" fontId="31" fillId="0" borderId="0" xfId="17" applyNumberFormat="1" applyFont="1" applyFill="1" applyBorder="1" applyAlignment="1" applyProtection="1">
      <alignment horizontal="center" vertical="center" shrinkToFit="1"/>
    </xf>
    <xf numFmtId="0" fontId="31" fillId="0" borderId="0" xfId="17" applyFont="1" applyBorder="1" applyAlignment="1" applyProtection="1">
      <alignment horizontal="center" vertical="center"/>
    </xf>
    <xf numFmtId="0" fontId="12" fillId="4" borderId="0" xfId="17" applyFont="1" applyFill="1" applyBorder="1" applyAlignment="1" applyProtection="1">
      <alignment horizontal="center" vertical="center" shrinkToFit="1"/>
    </xf>
    <xf numFmtId="0" fontId="31" fillId="0" borderId="0" xfId="17" applyFont="1" applyBorder="1" applyAlignment="1" applyProtection="1">
      <alignment vertical="center"/>
    </xf>
    <xf numFmtId="0" fontId="18" fillId="0" borderId="0" xfId="17" applyFont="1" applyBorder="1" applyAlignment="1" applyProtection="1">
      <alignment horizontal="left" vertical="top" wrapText="1"/>
    </xf>
    <xf numFmtId="0" fontId="31" fillId="0" borderId="10" xfId="17" applyFont="1" applyBorder="1" applyAlignment="1" applyProtection="1">
      <alignment horizontal="center" vertical="top"/>
    </xf>
    <xf numFmtId="0" fontId="37" fillId="0" borderId="6" xfId="17" applyFont="1" applyBorder="1" applyAlignment="1" applyProtection="1">
      <alignment vertical="center"/>
    </xf>
    <xf numFmtId="0" fontId="37" fillId="0" borderId="7" xfId="17" applyFont="1" applyBorder="1" applyAlignment="1" applyProtection="1">
      <alignment vertical="center"/>
    </xf>
    <xf numFmtId="0" fontId="37" fillId="0" borderId="10" xfId="17" applyFont="1" applyBorder="1" applyAlignment="1" applyProtection="1">
      <alignment vertical="center"/>
    </xf>
    <xf numFmtId="0" fontId="37" fillId="0" borderId="11" xfId="17" applyFont="1" applyBorder="1" applyAlignment="1" applyProtection="1">
      <alignment vertical="center"/>
    </xf>
    <xf numFmtId="0" fontId="37" fillId="4" borderId="10" xfId="17" applyFont="1" applyFill="1" applyBorder="1" applyAlignment="1" applyProtection="1">
      <alignment horizontal="center" vertical="center" shrinkToFit="1"/>
    </xf>
    <xf numFmtId="0" fontId="1" fillId="4" borderId="10" xfId="17" applyFill="1" applyBorder="1" applyAlignment="1" applyProtection="1">
      <alignment vertical="center" shrinkToFit="1"/>
    </xf>
    <xf numFmtId="0" fontId="0" fillId="0" borderId="6" xfId="0" applyBorder="1" applyAlignment="1" applyProtection="1">
      <alignment vertical="center"/>
    </xf>
    <xf numFmtId="0" fontId="0" fillId="0" borderId="7" xfId="0" applyBorder="1" applyAlignment="1" applyProtection="1">
      <alignment vertical="center"/>
    </xf>
    <xf numFmtId="0" fontId="0" fillId="0" borderId="6" xfId="0" applyBorder="1" applyAlignment="1" applyProtection="1">
      <alignment horizontal="center" vertical="center" shrinkToFit="1"/>
    </xf>
    <xf numFmtId="0" fontId="37" fillId="0" borderId="6" xfId="17" applyFont="1" applyBorder="1" applyAlignment="1" applyProtection="1">
      <alignment vertical="center" wrapText="1"/>
    </xf>
    <xf numFmtId="0" fontId="37" fillId="0" borderId="7" xfId="17" applyFont="1" applyBorder="1" applyAlignment="1" applyProtection="1">
      <alignment vertical="center" wrapText="1"/>
    </xf>
    <xf numFmtId="0" fontId="37" fillId="0" borderId="0" xfId="17" applyFont="1" applyBorder="1" applyAlignment="1" applyProtection="1">
      <alignment vertical="center" wrapText="1"/>
    </xf>
    <xf numFmtId="0" fontId="37" fillId="0" borderId="9" xfId="17" applyFont="1" applyBorder="1" applyAlignment="1" applyProtection="1">
      <alignment vertical="center" wrapText="1"/>
    </xf>
    <xf numFmtId="0" fontId="37" fillId="0" borderId="10" xfId="17" applyFont="1" applyBorder="1" applyAlignment="1" applyProtection="1">
      <alignment vertical="center" wrapText="1"/>
    </xf>
    <xf numFmtId="0" fontId="37" fillId="0" borderId="11" xfId="17" applyFont="1" applyBorder="1" applyAlignment="1" applyProtection="1">
      <alignment vertical="center" wrapText="1"/>
    </xf>
    <xf numFmtId="0" fontId="37" fillId="0" borderId="1" xfId="17" applyFont="1" applyBorder="1" applyAlignment="1" applyProtection="1">
      <alignment vertical="center"/>
    </xf>
    <xf numFmtId="0" fontId="1" fillId="0" borderId="6" xfId="17" applyBorder="1" applyAlignment="1" applyProtection="1">
      <alignment vertical="center"/>
    </xf>
    <xf numFmtId="184" fontId="25" fillId="3" borderId="0" xfId="17" applyNumberFormat="1" applyFont="1" applyFill="1" applyBorder="1" applyAlignment="1" applyProtection="1">
      <alignment horizontal="center" vertical="center" shrinkToFit="1"/>
      <protection locked="0"/>
    </xf>
    <xf numFmtId="184" fontId="25" fillId="3" borderId="10" xfId="17" applyNumberFormat="1" applyFont="1" applyFill="1" applyBorder="1" applyAlignment="1" applyProtection="1">
      <alignment horizontal="center" vertical="center" shrinkToFit="1"/>
      <protection locked="0"/>
    </xf>
    <xf numFmtId="0" fontId="37" fillId="0" borderId="2" xfId="17" applyFont="1" applyBorder="1" applyAlignment="1" applyProtection="1">
      <alignment vertical="center" wrapText="1"/>
    </xf>
    <xf numFmtId="0" fontId="37" fillId="0" borderId="5" xfId="17" applyFont="1" applyBorder="1" applyAlignment="1" applyProtection="1">
      <alignment vertical="center" wrapText="1"/>
    </xf>
    <xf numFmtId="184" fontId="25" fillId="3" borderId="2" xfId="17" applyNumberFormat="1" applyFont="1" applyFill="1" applyBorder="1" applyAlignment="1" applyProtection="1">
      <alignment horizontal="center" vertical="center" shrinkToFit="1"/>
      <protection locked="0"/>
    </xf>
    <xf numFmtId="0" fontId="37" fillId="0" borderId="2" xfId="17" applyFont="1" applyBorder="1" applyAlignment="1" applyProtection="1">
      <alignment vertical="center"/>
    </xf>
    <xf numFmtId="0" fontId="37" fillId="0" borderId="5" xfId="17" applyFont="1" applyBorder="1" applyAlignment="1" applyProtection="1">
      <alignment vertical="center"/>
    </xf>
    <xf numFmtId="0" fontId="37" fillId="0" borderId="0" xfId="17" applyFont="1" applyBorder="1" applyAlignment="1" applyProtection="1">
      <alignment vertical="center"/>
    </xf>
    <xf numFmtId="0" fontId="37" fillId="0" borderId="9" xfId="17" applyFont="1" applyBorder="1" applyAlignment="1" applyProtection="1">
      <alignment vertical="center"/>
    </xf>
    <xf numFmtId="0" fontId="31" fillId="3" borderId="0" xfId="17" applyNumberFormat="1" applyFont="1" applyFill="1" applyBorder="1" applyAlignment="1" applyProtection="1">
      <alignment horizontal="right" vertical="center"/>
      <protection locked="0"/>
    </xf>
    <xf numFmtId="0" fontId="33" fillId="0" borderId="13" xfId="17" applyFont="1" applyFill="1" applyBorder="1" applyAlignment="1" applyProtection="1">
      <alignment horizontal="center" vertical="center" textRotation="255"/>
    </xf>
    <xf numFmtId="0" fontId="37" fillId="0" borderId="1" xfId="17" applyFont="1" applyFill="1" applyBorder="1" applyAlignment="1" applyProtection="1">
      <alignment horizontal="center" vertical="center"/>
    </xf>
    <xf numFmtId="0" fontId="37" fillId="0" borderId="6" xfId="17" applyFont="1" applyFill="1" applyBorder="1" applyAlignment="1" applyProtection="1">
      <alignment horizontal="center" vertical="center"/>
    </xf>
    <xf numFmtId="0" fontId="37" fillId="0" borderId="7" xfId="17" applyFont="1" applyFill="1" applyBorder="1" applyAlignment="1" applyProtection="1">
      <alignment horizontal="center" vertical="center"/>
    </xf>
    <xf numFmtId="0" fontId="37" fillId="0" borderId="4" xfId="17" applyFont="1" applyFill="1" applyBorder="1" applyAlignment="1" applyProtection="1">
      <alignment horizontal="center" vertical="center"/>
    </xf>
    <xf numFmtId="0" fontId="37" fillId="0" borderId="10" xfId="17" applyFont="1" applyFill="1" applyBorder="1" applyAlignment="1" applyProtection="1">
      <alignment horizontal="center" vertical="center"/>
    </xf>
    <xf numFmtId="0" fontId="37" fillId="0" borderId="11" xfId="17" applyFont="1" applyFill="1" applyBorder="1" applyAlignment="1" applyProtection="1">
      <alignment horizontal="center" vertical="center"/>
    </xf>
    <xf numFmtId="0" fontId="37" fillId="0" borderId="1" xfId="17" applyFont="1" applyFill="1" applyBorder="1" applyAlignment="1" applyProtection="1">
      <alignment vertical="center" shrinkToFit="1"/>
      <protection locked="0"/>
    </xf>
    <xf numFmtId="0" fontId="37" fillId="0" borderId="6" xfId="17" applyFont="1" applyFill="1" applyBorder="1" applyAlignment="1" applyProtection="1">
      <alignment vertical="center" shrinkToFit="1"/>
      <protection locked="0"/>
    </xf>
    <xf numFmtId="0" fontId="37" fillId="0" borderId="1" xfId="17" applyFont="1" applyBorder="1" applyAlignment="1" applyProtection="1">
      <alignment horizontal="center" vertical="center"/>
    </xf>
    <xf numFmtId="0" fontId="37" fillId="0" borderId="6" xfId="17" applyFont="1" applyBorder="1" applyAlignment="1" applyProtection="1">
      <alignment horizontal="center" vertical="center"/>
    </xf>
    <xf numFmtId="0" fontId="37" fillId="0" borderId="7" xfId="17" applyFont="1" applyBorder="1" applyAlignment="1" applyProtection="1">
      <alignment horizontal="center" vertical="center"/>
    </xf>
    <xf numFmtId="0" fontId="37" fillId="0" borderId="4" xfId="17" applyFont="1" applyBorder="1" applyAlignment="1" applyProtection="1">
      <alignment horizontal="center" vertical="center"/>
    </xf>
    <xf numFmtId="0" fontId="37" fillId="0" borderId="10" xfId="17" applyFont="1" applyBorder="1" applyAlignment="1" applyProtection="1">
      <alignment horizontal="center" vertical="center"/>
    </xf>
    <xf numFmtId="0" fontId="37" fillId="0" borderId="11" xfId="17" applyFont="1" applyBorder="1" applyAlignment="1" applyProtection="1">
      <alignment horizontal="center" vertical="center"/>
    </xf>
    <xf numFmtId="0" fontId="37" fillId="4" borderId="1" xfId="17" applyFont="1" applyFill="1" applyBorder="1" applyAlignment="1" applyProtection="1">
      <alignment vertical="center"/>
    </xf>
    <xf numFmtId="0" fontId="0" fillId="4" borderId="6" xfId="0" applyFill="1" applyBorder="1" applyAlignment="1" applyProtection="1">
      <alignment vertical="center"/>
    </xf>
    <xf numFmtId="0" fontId="37" fillId="4" borderId="6" xfId="17" applyFont="1" applyFill="1" applyBorder="1" applyAlignment="1" applyProtection="1">
      <alignment vertical="center" shrinkToFit="1"/>
    </xf>
    <xf numFmtId="0" fontId="34" fillId="0" borderId="1" xfId="17" applyFont="1" applyFill="1" applyBorder="1" applyAlignment="1" applyProtection="1">
      <alignment horizontal="center" vertical="center" wrapText="1"/>
    </xf>
    <xf numFmtId="0" fontId="34" fillId="0" borderId="6" xfId="17" applyFont="1" applyFill="1" applyBorder="1" applyAlignment="1" applyProtection="1">
      <alignment horizontal="center" vertical="center" wrapText="1"/>
    </xf>
    <xf numFmtId="0" fontId="34" fillId="0" borderId="7" xfId="17" applyFont="1" applyFill="1" applyBorder="1" applyAlignment="1" applyProtection="1">
      <alignment horizontal="center" vertical="center" wrapText="1"/>
    </xf>
    <xf numFmtId="0" fontId="31" fillId="3" borderId="19" xfId="17" applyFont="1" applyFill="1" applyBorder="1" applyAlignment="1" applyProtection="1">
      <alignment vertical="center" shrinkToFit="1"/>
      <protection locked="0"/>
    </xf>
    <xf numFmtId="0" fontId="31" fillId="3" borderId="34" xfId="17" applyFont="1" applyFill="1" applyBorder="1" applyAlignment="1" applyProtection="1">
      <alignment vertical="center" shrinkToFit="1"/>
      <protection locked="0"/>
    </xf>
    <xf numFmtId="0" fontId="31" fillId="3" borderId="22" xfId="17" applyFont="1" applyFill="1" applyBorder="1" applyAlignment="1" applyProtection="1">
      <alignment vertical="center" shrinkToFit="1"/>
      <protection locked="0"/>
    </xf>
    <xf numFmtId="0" fontId="37" fillId="0" borderId="4" xfId="17" applyFont="1" applyFill="1" applyBorder="1" applyAlignment="1" applyProtection="1">
      <alignment horizontal="center" vertical="center" wrapText="1"/>
    </xf>
    <xf numFmtId="0" fontId="31" fillId="3" borderId="4" xfId="17" applyFont="1" applyFill="1" applyBorder="1" applyAlignment="1" applyProtection="1">
      <alignment vertical="center" shrinkToFit="1"/>
      <protection locked="0"/>
    </xf>
    <xf numFmtId="0" fontId="31" fillId="3" borderId="10" xfId="17" applyFont="1" applyFill="1" applyBorder="1" applyAlignment="1" applyProtection="1">
      <alignment vertical="center" shrinkToFit="1"/>
      <protection locked="0"/>
    </xf>
    <xf numFmtId="0" fontId="31" fillId="3" borderId="11" xfId="17" applyFont="1" applyFill="1" applyBorder="1" applyAlignment="1" applyProtection="1">
      <alignment vertical="center" shrinkToFit="1"/>
      <protection locked="0"/>
    </xf>
    <xf numFmtId="0" fontId="37" fillId="0" borderId="3" xfId="17" applyFont="1" applyFill="1" applyBorder="1" applyAlignment="1" applyProtection="1">
      <alignment horizontal="center" vertical="center"/>
    </xf>
    <xf numFmtId="0" fontId="37" fillId="0" borderId="2" xfId="17" applyFont="1" applyFill="1" applyBorder="1" applyAlignment="1" applyProtection="1">
      <alignment horizontal="center" vertical="center"/>
    </xf>
    <xf numFmtId="0" fontId="37" fillId="0" borderId="5" xfId="17" applyFont="1" applyFill="1" applyBorder="1" applyAlignment="1" applyProtection="1">
      <alignment horizontal="center" vertical="center"/>
    </xf>
    <xf numFmtId="0" fontId="31" fillId="3" borderId="3" xfId="17" applyFont="1" applyFill="1" applyBorder="1" applyAlignment="1" applyProtection="1">
      <alignment vertical="center" shrinkToFit="1"/>
      <protection locked="0"/>
    </xf>
    <xf numFmtId="0" fontId="31" fillId="3" borderId="2" xfId="17" applyFont="1" applyFill="1" applyBorder="1" applyAlignment="1" applyProtection="1">
      <alignment vertical="center" shrinkToFit="1"/>
      <protection locked="0"/>
    </xf>
    <xf numFmtId="0" fontId="31" fillId="3" borderId="5" xfId="17" applyFont="1" applyFill="1" applyBorder="1" applyAlignment="1" applyProtection="1">
      <alignment vertical="center" shrinkToFit="1"/>
      <protection locked="0"/>
    </xf>
    <xf numFmtId="0" fontId="37" fillId="3" borderId="6" xfId="17" applyFont="1" applyFill="1" applyBorder="1" applyAlignment="1" applyProtection="1">
      <alignment shrinkToFit="1"/>
      <protection locked="0"/>
    </xf>
    <xf numFmtId="0" fontId="37" fillId="3" borderId="7" xfId="17" applyFont="1" applyFill="1" applyBorder="1" applyAlignment="1" applyProtection="1">
      <alignment shrinkToFit="1"/>
      <protection locked="0"/>
    </xf>
    <xf numFmtId="0" fontId="37" fillId="3" borderId="4" xfId="17" applyFont="1" applyFill="1" applyBorder="1" applyAlignment="1" applyProtection="1">
      <alignment vertical="center" shrinkToFit="1"/>
      <protection locked="0"/>
    </xf>
    <xf numFmtId="0" fontId="37" fillId="3" borderId="10" xfId="17" applyFont="1" applyFill="1" applyBorder="1" applyAlignment="1" applyProtection="1">
      <alignment vertical="center" shrinkToFit="1"/>
      <protection locked="0"/>
    </xf>
    <xf numFmtId="0" fontId="37" fillId="3" borderId="11" xfId="17" applyFont="1" applyFill="1" applyBorder="1" applyAlignment="1" applyProtection="1">
      <alignment vertical="center" shrinkToFit="1"/>
      <protection locked="0"/>
    </xf>
    <xf numFmtId="0" fontId="110" fillId="7" borderId="10" xfId="17" applyFont="1" applyFill="1" applyBorder="1" applyAlignment="1" applyProtection="1">
      <alignment horizontal="left" vertical="center" wrapText="1"/>
    </xf>
    <xf numFmtId="0" fontId="115" fillId="7" borderId="13" xfId="17" applyFont="1" applyFill="1" applyBorder="1" applyAlignment="1" applyProtection="1">
      <alignment vertical="center" wrapText="1"/>
    </xf>
    <xf numFmtId="0" fontId="31" fillId="0" borderId="13" xfId="17" applyFont="1" applyFill="1" applyBorder="1" applyAlignment="1" applyProtection="1">
      <alignment horizontal="center" vertical="center"/>
    </xf>
    <xf numFmtId="0" fontId="31" fillId="3" borderId="3" xfId="17" applyFont="1" applyFill="1" applyBorder="1" applyAlignment="1" applyProtection="1">
      <alignment horizontal="left" vertical="center" wrapText="1" shrinkToFit="1"/>
      <protection locked="0"/>
    </xf>
    <xf numFmtId="0" fontId="31" fillId="3" borderId="2" xfId="17" applyFont="1" applyFill="1" applyBorder="1" applyAlignment="1" applyProtection="1">
      <alignment horizontal="left" vertical="center" wrapText="1" shrinkToFit="1"/>
      <protection locked="0"/>
    </xf>
    <xf numFmtId="0" fontId="31" fillId="3" borderId="5" xfId="17" applyFont="1" applyFill="1" applyBorder="1" applyAlignment="1" applyProtection="1">
      <alignment horizontal="left" vertical="center" wrapText="1" shrinkToFit="1"/>
      <protection locked="0"/>
    </xf>
    <xf numFmtId="0" fontId="31" fillId="3" borderId="2" xfId="17" applyFont="1" applyFill="1" applyBorder="1" applyAlignment="1" applyProtection="1">
      <alignment horizontal="center" vertical="center" wrapText="1"/>
      <protection locked="0"/>
    </xf>
    <xf numFmtId="0" fontId="37" fillId="0" borderId="0" xfId="17" applyFont="1" applyBorder="1" applyAlignment="1" applyProtection="1">
      <alignment horizontal="center" vertical="center"/>
    </xf>
    <xf numFmtId="0" fontId="39" fillId="0" borderId="0" xfId="17" applyFont="1" applyBorder="1" applyAlignment="1" applyProtection="1">
      <alignment horizontal="center" vertical="center" wrapText="1"/>
    </xf>
    <xf numFmtId="0" fontId="1" fillId="0" borderId="0" xfId="17" applyAlignment="1" applyProtection="1">
      <alignment horizontal="center" vertical="center"/>
    </xf>
    <xf numFmtId="0" fontId="1" fillId="0" borderId="0" xfId="17" applyAlignment="1" applyProtection="1">
      <alignment horizontal="center" vertical="center" wrapText="1"/>
    </xf>
    <xf numFmtId="0" fontId="37" fillId="0" borderId="6" xfId="17" applyFont="1" applyBorder="1" applyAlignment="1" applyProtection="1"/>
    <xf numFmtId="0" fontId="37" fillId="0" borderId="7" xfId="17" applyFont="1" applyBorder="1" applyAlignment="1" applyProtection="1"/>
    <xf numFmtId="0" fontId="18" fillId="3" borderId="2" xfId="17" applyFont="1" applyFill="1" applyBorder="1" applyAlignment="1" applyProtection="1">
      <alignment vertical="center" shrinkToFit="1"/>
      <protection locked="0"/>
    </xf>
    <xf numFmtId="0" fontId="18" fillId="3" borderId="5" xfId="17" applyFont="1" applyFill="1" applyBorder="1" applyAlignment="1" applyProtection="1">
      <alignment vertical="center" shrinkToFit="1"/>
      <protection locked="0"/>
    </xf>
    <xf numFmtId="0" fontId="37" fillId="3" borderId="2" xfId="17" applyFont="1" applyFill="1" applyBorder="1" applyAlignment="1" applyProtection="1">
      <alignment vertical="center" shrinkToFit="1"/>
      <protection locked="0"/>
    </xf>
    <xf numFmtId="0" fontId="37" fillId="3" borderId="5" xfId="17" applyFont="1" applyFill="1" applyBorder="1" applyAlignment="1" applyProtection="1">
      <alignment vertical="center" shrinkToFit="1"/>
      <protection locked="0"/>
    </xf>
    <xf numFmtId="0" fontId="37" fillId="3" borderId="2" xfId="17" applyFont="1" applyFill="1" applyBorder="1" applyAlignment="1" applyProtection="1">
      <alignment horizontal="center" vertical="center" shrinkToFit="1"/>
      <protection locked="0"/>
    </xf>
    <xf numFmtId="0" fontId="1" fillId="0" borderId="2" xfId="17" applyBorder="1" applyAlignment="1" applyProtection="1">
      <alignment horizontal="center" vertical="center" shrinkToFit="1"/>
      <protection locked="0"/>
    </xf>
    <xf numFmtId="0" fontId="37" fillId="0" borderId="3" xfId="17" applyFont="1" applyBorder="1" applyAlignment="1" applyProtection="1">
      <alignment horizontal="center" vertical="center"/>
    </xf>
    <xf numFmtId="0" fontId="37" fillId="0" borderId="2" xfId="17" applyFont="1" applyBorder="1" applyAlignment="1" applyProtection="1">
      <alignment horizontal="center" vertical="center"/>
    </xf>
    <xf numFmtId="0" fontId="37" fillId="0" borderId="5" xfId="17" applyFont="1" applyBorder="1" applyAlignment="1" applyProtection="1">
      <alignment horizontal="center" vertical="center"/>
    </xf>
  </cellXfs>
  <cellStyles count="20">
    <cellStyle name="ハイパーリンク" xfId="1" builtinId="8"/>
    <cellStyle name="桁区切り" xfId="2" builtinId="6"/>
    <cellStyle name="桁区切り 2" xfId="10"/>
    <cellStyle name="桁区切り 2 10" xfId="3"/>
    <cellStyle name="桁区切り 3" xfId="12"/>
    <cellStyle name="桁区切り 4" xfId="14"/>
    <cellStyle name="桁区切り 5" xfId="16"/>
    <cellStyle name="標準" xfId="0" builtinId="0"/>
    <cellStyle name="標準 2" xfId="4"/>
    <cellStyle name="標準 2 2" xfId="7"/>
    <cellStyle name="標準 2 3" xfId="5"/>
    <cellStyle name="標準 2 4" xfId="18"/>
    <cellStyle name="標準 3" xfId="8"/>
    <cellStyle name="標準 3 2" xfId="17"/>
    <cellStyle name="標準 4" xfId="6"/>
    <cellStyle name="標準 4 3" xfId="19"/>
    <cellStyle name="標準 5" xfId="9"/>
    <cellStyle name="標準 6" xfId="11"/>
    <cellStyle name="標準 7" xfId="13"/>
    <cellStyle name="標準 8" xfId="15"/>
  </cellStyles>
  <dxfs count="1">
    <dxf>
      <numFmt numFmtId="186" formatCode="[&lt;=999]000;[&lt;=9999]000\-00;000\-0000"/>
      <fill>
        <patternFill patternType="mediumGray">
          <bgColor theme="0" tint="-0.14996795556505021"/>
        </patternFill>
      </fill>
    </dxf>
  </dxfs>
  <tableStyles count="0" defaultTableStyle="TableStyleMedium2" defaultPivotStyle="PivotStyleLight16"/>
  <colors>
    <mruColors>
      <color rgb="FFFFFF66"/>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I$8" lockText="1" noThreeD="1"/>
</file>

<file path=xl/ctrlProps/ctrlProp9.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95250</xdr:colOff>
      <xdr:row>68</xdr:row>
      <xdr:rowOff>9525</xdr:rowOff>
    </xdr:from>
    <xdr:to>
      <xdr:col>19</xdr:col>
      <xdr:colOff>228600</xdr:colOff>
      <xdr:row>82</xdr:row>
      <xdr:rowOff>190500</xdr:rowOff>
    </xdr:to>
    <xdr:grpSp>
      <xdr:nvGrpSpPr>
        <xdr:cNvPr id="37987" name="グループ化 26">
          <a:extLst>
            <a:ext uri="{FF2B5EF4-FFF2-40B4-BE49-F238E27FC236}">
              <a16:creationId xmlns:a16="http://schemas.microsoft.com/office/drawing/2014/main" id="{00000000-0008-0000-0000-000063940000}"/>
            </a:ext>
          </a:extLst>
        </xdr:cNvPr>
        <xdr:cNvGrpSpPr>
          <a:grpSpLocks/>
        </xdr:cNvGrpSpPr>
      </xdr:nvGrpSpPr>
      <xdr:grpSpPr bwMode="auto">
        <a:xfrm>
          <a:off x="514350" y="12224385"/>
          <a:ext cx="4248150" cy="2741295"/>
          <a:chOff x="667872" y="12325349"/>
          <a:chExt cx="4617382" cy="2596964"/>
        </a:xfrm>
      </xdr:grpSpPr>
      <xdr:pic>
        <xdr:nvPicPr>
          <xdr:cNvPr id="37994" name="図 17" descr="01.gif">
            <a:extLst>
              <a:ext uri="{FF2B5EF4-FFF2-40B4-BE49-F238E27FC236}">
                <a16:creationId xmlns:a16="http://schemas.microsoft.com/office/drawing/2014/main" id="{00000000-0008-0000-0000-00006A9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496" y="12338237"/>
            <a:ext cx="3807758" cy="235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rot="5400000" flipH="1" flipV="1">
            <a:off x="566990" y="13756606"/>
            <a:ext cx="1266589" cy="10648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5" name="円/楕円 4">
            <a:extLst>
              <a:ext uri="{FF2B5EF4-FFF2-40B4-BE49-F238E27FC236}">
                <a16:creationId xmlns:a16="http://schemas.microsoft.com/office/drawing/2014/main" id="{00000000-0008-0000-0000-000005000000}"/>
              </a:ext>
            </a:extLst>
          </xdr:cNvPr>
          <xdr:cNvSpPr/>
        </xdr:nvSpPr>
        <xdr:spPr>
          <a:xfrm>
            <a:off x="3070795" y="12325349"/>
            <a:ext cx="772705" cy="5467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3</xdr:col>
      <xdr:colOff>123825</xdr:colOff>
      <xdr:row>17</xdr:row>
      <xdr:rowOff>95250</xdr:rowOff>
    </xdr:from>
    <xdr:to>
      <xdr:col>21</xdr:col>
      <xdr:colOff>0</xdr:colOff>
      <xdr:row>20</xdr:row>
      <xdr:rowOff>57150</xdr:rowOff>
    </xdr:to>
    <xdr:grpSp>
      <xdr:nvGrpSpPr>
        <xdr:cNvPr id="37988" name="グループ化 19">
          <a:extLst>
            <a:ext uri="{FF2B5EF4-FFF2-40B4-BE49-F238E27FC236}">
              <a16:creationId xmlns:a16="http://schemas.microsoft.com/office/drawing/2014/main" id="{00000000-0008-0000-0000-000064940000}"/>
            </a:ext>
          </a:extLst>
        </xdr:cNvPr>
        <xdr:cNvGrpSpPr>
          <a:grpSpLocks/>
        </xdr:cNvGrpSpPr>
      </xdr:nvGrpSpPr>
      <xdr:grpSpPr bwMode="auto">
        <a:xfrm>
          <a:off x="542925" y="1314450"/>
          <a:ext cx="4493895" cy="510540"/>
          <a:chOff x="632918" y="1788615"/>
          <a:chExt cx="4924990" cy="641296"/>
        </a:xfrm>
      </xdr:grpSpPr>
      <xdr:sp macro="" textlink="">
        <xdr:nvSpPr>
          <xdr:cNvPr id="7" name="フローチャート : 書類 6">
            <a:extLst>
              <a:ext uri="{FF2B5EF4-FFF2-40B4-BE49-F238E27FC236}">
                <a16:creationId xmlns:a16="http://schemas.microsoft.com/office/drawing/2014/main" id="{00000000-0008-0000-0000-000007000000}"/>
              </a:ext>
            </a:extLst>
          </xdr:cNvPr>
          <xdr:cNvSpPr/>
        </xdr:nvSpPr>
        <xdr:spPr>
          <a:xfrm>
            <a:off x="632918" y="1788615"/>
            <a:ext cx="926390" cy="580796"/>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基本情報</a:t>
            </a:r>
            <a:endParaRPr kumimoji="1" lang="en-US" altLang="ja-JP" sz="1100"/>
          </a:p>
        </xdr:txBody>
      </xdr:sp>
      <xdr:sp macro="" textlink="">
        <xdr:nvSpPr>
          <xdr:cNvPr id="8" name="フローチャート : 書類 7">
            <a:extLst>
              <a:ext uri="{FF2B5EF4-FFF2-40B4-BE49-F238E27FC236}">
                <a16:creationId xmlns:a16="http://schemas.microsoft.com/office/drawing/2014/main" id="{00000000-0008-0000-0000-000008000000}"/>
              </a:ext>
            </a:extLst>
          </xdr:cNvPr>
          <xdr:cNvSpPr/>
        </xdr:nvSpPr>
        <xdr:spPr>
          <a:xfrm>
            <a:off x="2514056" y="1788615"/>
            <a:ext cx="1002013" cy="556597"/>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第１号様式</a:t>
            </a:r>
          </a:p>
        </xdr:txBody>
      </xdr:sp>
      <xdr:sp macro="" textlink="">
        <xdr:nvSpPr>
          <xdr:cNvPr id="9" name="フローチャート : 複数書類 8">
            <a:extLst>
              <a:ext uri="{FF2B5EF4-FFF2-40B4-BE49-F238E27FC236}">
                <a16:creationId xmlns:a16="http://schemas.microsoft.com/office/drawing/2014/main" id="{00000000-0008-0000-0000-000009000000}"/>
              </a:ext>
            </a:extLst>
          </xdr:cNvPr>
          <xdr:cNvSpPr/>
        </xdr:nvSpPr>
        <xdr:spPr>
          <a:xfrm>
            <a:off x="4395194" y="1788615"/>
            <a:ext cx="1162714" cy="641296"/>
          </a:xfrm>
          <a:prstGeom prst="flowChartMulti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第</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号様式</a:t>
            </a:r>
            <a:endParaRPr lang="ja-JP" altLang="ja-JP"/>
          </a:p>
          <a:p>
            <a:pPr algn="ctr"/>
            <a:endParaRPr kumimoji="1" lang="ja-JP" altLang="en-US" sz="1100"/>
          </a:p>
        </xdr:txBody>
      </xdr:sp>
      <xdr:sp macro="" textlink="">
        <xdr:nvSpPr>
          <xdr:cNvPr id="10" name="右矢印 9">
            <a:extLst>
              <a:ext uri="{FF2B5EF4-FFF2-40B4-BE49-F238E27FC236}">
                <a16:creationId xmlns:a16="http://schemas.microsoft.com/office/drawing/2014/main" id="{00000000-0008-0000-0000-00000A000000}"/>
              </a:ext>
            </a:extLst>
          </xdr:cNvPr>
          <xdr:cNvSpPr/>
        </xdr:nvSpPr>
        <xdr:spPr>
          <a:xfrm>
            <a:off x="1823990" y="1945914"/>
            <a:ext cx="255230" cy="1814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sp macro="" textlink="">
        <xdr:nvSpPr>
          <xdr:cNvPr id="11" name="右矢印 10">
            <a:extLst>
              <a:ext uri="{FF2B5EF4-FFF2-40B4-BE49-F238E27FC236}">
                <a16:creationId xmlns:a16="http://schemas.microsoft.com/office/drawing/2014/main" id="{00000000-0008-0000-0000-00000B000000}"/>
              </a:ext>
            </a:extLst>
          </xdr:cNvPr>
          <xdr:cNvSpPr/>
        </xdr:nvSpPr>
        <xdr:spPr>
          <a:xfrm>
            <a:off x="3828017" y="1958014"/>
            <a:ext cx="245777" cy="1693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9525</xdr:colOff>
      <xdr:row>0</xdr:row>
      <xdr:rowOff>219075</xdr:rowOff>
    </xdr:from>
    <xdr:to>
      <xdr:col>28</xdr:col>
      <xdr:colOff>9525</xdr:colOff>
      <xdr:row>2</xdr:row>
      <xdr:rowOff>9525</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250305" y="219075"/>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129540</xdr:colOff>
      <xdr:row>3</xdr:row>
      <xdr:rowOff>137160</xdr:rowOff>
    </xdr:from>
    <xdr:to>
      <xdr:col>32</xdr:col>
      <xdr:colOff>182880</xdr:colOff>
      <xdr:row>9</xdr:row>
      <xdr:rowOff>80010</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6225540" y="685800"/>
          <a:ext cx="3131820" cy="1093470"/>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C00000"/>
              </a:solidFill>
            </a:rPr>
            <a:t>※</a:t>
          </a:r>
          <a:r>
            <a:rPr kumimoji="1" lang="ja-JP" altLang="en-US" sz="1200">
              <a:solidFill>
                <a:srgbClr val="C00000"/>
              </a:solidFill>
            </a:rPr>
            <a:t>助成事業に着手した日から</a:t>
          </a:r>
          <a:r>
            <a:rPr kumimoji="1" lang="en-US" altLang="ja-JP" sz="1200" b="1" u="sng">
              <a:solidFill>
                <a:srgbClr val="C00000"/>
              </a:solidFill>
            </a:rPr>
            <a:t>14</a:t>
          </a:r>
          <a:r>
            <a:rPr kumimoji="1" lang="ja-JP" altLang="en-US" sz="1200" b="1" u="sng">
              <a:solidFill>
                <a:srgbClr val="C00000"/>
              </a:solidFill>
            </a:rPr>
            <a:t>日以内に</a:t>
          </a:r>
          <a:r>
            <a:rPr kumimoji="1" lang="ja-JP" altLang="en-US" sz="1200">
              <a:solidFill>
                <a:srgbClr val="C00000"/>
              </a:solidFill>
            </a:rPr>
            <a:t>提出してください。</a:t>
          </a:r>
          <a:endParaRPr kumimoji="1" lang="en-US" altLang="ja-JP" sz="1200">
            <a:solidFill>
              <a:srgbClr val="C00000"/>
            </a:solidFill>
          </a:endParaRPr>
        </a:p>
        <a:p>
          <a:pPr algn="l"/>
          <a:r>
            <a:rPr kumimoji="1" lang="ja-JP" altLang="en-US" sz="1100">
              <a:solidFill>
                <a:srgbClr val="C00000"/>
              </a:solidFill>
            </a:rPr>
            <a:t>（助成事業に着手した日は、助成事業に係る設計又は工事の契約を締結した日です。）</a:t>
          </a:r>
          <a:endParaRPr kumimoji="1" lang="en-US" altLang="ja-JP" sz="1100">
            <a:solidFill>
              <a:srgbClr val="C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22554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624078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22554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622554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2554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29</xdr:col>
      <xdr:colOff>0</xdr:colOff>
      <xdr:row>1</xdr:row>
      <xdr:rowOff>0</xdr:rowOff>
    </xdr:from>
    <xdr:to>
      <xdr:col>30</xdr:col>
      <xdr:colOff>0</xdr:colOff>
      <xdr:row>2</xdr:row>
      <xdr:rowOff>19050</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633984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27</xdr:col>
      <xdr:colOff>0</xdr:colOff>
      <xdr:row>2</xdr:row>
      <xdr:rowOff>0</xdr:rowOff>
    </xdr:from>
    <xdr:to>
      <xdr:col>27</xdr:col>
      <xdr:colOff>552450</xdr:colOff>
      <xdr:row>3</xdr:row>
      <xdr:rowOff>0</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6576060" y="350520"/>
          <a:ext cx="491490" cy="1676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53340</xdr:colOff>
          <xdr:row>73</xdr:row>
          <xdr:rowOff>0</xdr:rowOff>
        </xdr:from>
        <xdr:to>
          <xdr:col>20</xdr:col>
          <xdr:colOff>205740</xdr:colOff>
          <xdr:row>75</xdr:row>
          <xdr:rowOff>60960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6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243840</xdr:colOff>
          <xdr:row>73</xdr:row>
          <xdr:rowOff>0</xdr:rowOff>
        </xdr:from>
        <xdr:to>
          <xdr:col>22</xdr:col>
          <xdr:colOff>167640</xdr:colOff>
          <xdr:row>75</xdr:row>
          <xdr:rowOff>38100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6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73</xdr:row>
          <xdr:rowOff>0</xdr:rowOff>
        </xdr:from>
        <xdr:to>
          <xdr:col>24</xdr:col>
          <xdr:colOff>106680</xdr:colOff>
          <xdr:row>75</xdr:row>
          <xdr:rowOff>45720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6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twoCellAnchor>
    <xdr:from>
      <xdr:col>26</xdr:col>
      <xdr:colOff>91440</xdr:colOff>
      <xdr:row>4</xdr:row>
      <xdr:rowOff>15240</xdr:rowOff>
    </xdr:from>
    <xdr:to>
      <xdr:col>33</xdr:col>
      <xdr:colOff>68580</xdr:colOff>
      <xdr:row>11</xdr:row>
      <xdr:rowOff>49530</xdr:rowOff>
    </xdr:to>
    <xdr:sp macro="" textlink="">
      <xdr:nvSpPr>
        <xdr:cNvPr id="6" name="角丸四角形 5">
          <a:extLst>
            <a:ext uri="{FF2B5EF4-FFF2-40B4-BE49-F238E27FC236}">
              <a16:creationId xmlns:a16="http://schemas.microsoft.com/office/drawing/2014/main" id="{00000000-0008-0000-1600-000006000000}"/>
            </a:ext>
          </a:extLst>
        </xdr:cNvPr>
        <xdr:cNvSpPr/>
      </xdr:nvSpPr>
      <xdr:spPr>
        <a:xfrm>
          <a:off x="6134100" y="701040"/>
          <a:ext cx="3131820" cy="1093470"/>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C00000"/>
              </a:solidFill>
            </a:rPr>
            <a:t>※</a:t>
          </a:r>
          <a:r>
            <a:rPr kumimoji="1" lang="ja-JP" altLang="en-US" sz="1200">
              <a:solidFill>
                <a:srgbClr val="C00000"/>
              </a:solidFill>
            </a:rPr>
            <a:t>助成事業が完了した日から</a:t>
          </a:r>
          <a:r>
            <a:rPr kumimoji="1" lang="en-US" altLang="ja-JP" sz="1200" b="1" u="sng">
              <a:solidFill>
                <a:srgbClr val="C00000"/>
              </a:solidFill>
            </a:rPr>
            <a:t>60</a:t>
          </a:r>
          <a:r>
            <a:rPr kumimoji="1" lang="ja-JP" altLang="en-US" sz="1200" b="1" u="sng">
              <a:solidFill>
                <a:srgbClr val="C00000"/>
              </a:solidFill>
            </a:rPr>
            <a:t>日以内に</a:t>
          </a:r>
          <a:r>
            <a:rPr kumimoji="1" lang="ja-JP" altLang="en-US" sz="1200">
              <a:solidFill>
                <a:srgbClr val="C00000"/>
              </a:solidFill>
            </a:rPr>
            <a:t>提出してください。</a:t>
          </a:r>
          <a:endParaRPr kumimoji="1" lang="en-US" altLang="ja-JP" sz="1200">
            <a:solidFill>
              <a:srgbClr val="C00000"/>
            </a:solidFill>
          </a:endParaRPr>
        </a:p>
        <a:p>
          <a:pPr algn="l"/>
          <a:r>
            <a:rPr kumimoji="1" lang="ja-JP" altLang="en-US" sz="1100">
              <a:solidFill>
                <a:srgbClr val="C00000"/>
              </a:solidFill>
            </a:rPr>
            <a:t>（助成事業が完了した日は、工事完了日または経費支払い完了日のいずれか遅い日のことをいう。）</a:t>
          </a:r>
          <a:endParaRPr kumimoji="1" lang="en-US" altLang="ja-JP" sz="1100">
            <a:solidFill>
              <a:srgbClr val="C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29</xdr:col>
      <xdr:colOff>0</xdr:colOff>
      <xdr:row>1</xdr:row>
      <xdr:rowOff>0</xdr:rowOff>
    </xdr:from>
    <xdr:to>
      <xdr:col>30</xdr:col>
      <xdr:colOff>0</xdr:colOff>
      <xdr:row>2</xdr:row>
      <xdr:rowOff>19050</xdr:rowOff>
    </xdr:to>
    <xdr:sp macro="" textlink="">
      <xdr:nvSpPr>
        <xdr:cNvPr id="2" name="正方形/長方形 1">
          <a:extLst>
            <a:ext uri="{FF2B5EF4-FFF2-40B4-BE49-F238E27FC236}">
              <a16:creationId xmlns:a16="http://schemas.microsoft.com/office/drawing/2014/main" id="{00000000-0008-0000-1700-000002000000}"/>
            </a:ext>
          </a:extLst>
        </xdr:cNvPr>
        <xdr:cNvSpPr/>
      </xdr:nvSpPr>
      <xdr:spPr>
        <a:xfrm>
          <a:off x="630936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2</xdr:row>
      <xdr:rowOff>0</xdr:rowOff>
    </xdr:from>
    <xdr:to>
      <xdr:col>30</xdr:col>
      <xdr:colOff>0</xdr:colOff>
      <xdr:row>3</xdr:row>
      <xdr:rowOff>19050</xdr:rowOff>
    </xdr:to>
    <xdr:sp macro="" textlink="">
      <xdr:nvSpPr>
        <xdr:cNvPr id="4" name="正方形/長方形 3">
          <a:extLst>
            <a:ext uri="{FF2B5EF4-FFF2-40B4-BE49-F238E27FC236}">
              <a16:creationId xmlns:a16="http://schemas.microsoft.com/office/drawing/2014/main" id="{00000000-0008-0000-1700-000004000000}"/>
            </a:ext>
          </a:extLst>
        </xdr:cNvPr>
        <xdr:cNvSpPr/>
      </xdr:nvSpPr>
      <xdr:spPr>
        <a:xfrm>
          <a:off x="630936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621792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121920</xdr:colOff>
          <xdr:row>51</xdr:row>
          <xdr:rowOff>144780</xdr:rowOff>
        </xdr:from>
        <xdr:to>
          <xdr:col>4</xdr:col>
          <xdr:colOff>60960</xdr:colOff>
          <xdr:row>51</xdr:row>
          <xdr:rowOff>373380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8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522514</xdr:colOff>
      <xdr:row>1</xdr:row>
      <xdr:rowOff>21771</xdr:rowOff>
    </xdr:from>
    <xdr:to>
      <xdr:col>6</xdr:col>
      <xdr:colOff>3069771</xdr:colOff>
      <xdr:row>6</xdr:row>
      <xdr:rowOff>54429</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6825343" y="185057"/>
          <a:ext cx="2547257" cy="849086"/>
        </a:xfrm>
        <a:prstGeom prst="wedgeRectCallout">
          <a:avLst>
            <a:gd name="adj1" fmla="val -49582"/>
            <a:gd name="adj2" fmla="val 2947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こちらの一覧を参照し、助成額上限、助成率判断をおこなってください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26</xdr:col>
      <xdr:colOff>137160</xdr:colOff>
      <xdr:row>1</xdr:row>
      <xdr:rowOff>7620</xdr:rowOff>
    </xdr:from>
    <xdr:to>
      <xdr:col>27</xdr:col>
      <xdr:colOff>487680</xdr:colOff>
      <xdr:row>2</xdr:row>
      <xdr:rowOff>26670</xdr:rowOff>
    </xdr:to>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6217920" y="259080"/>
          <a:ext cx="495300" cy="15621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82361</xdr:colOff>
      <xdr:row>1</xdr:row>
      <xdr:rowOff>107016</xdr:rowOff>
    </xdr:from>
    <xdr:to>
      <xdr:col>24</xdr:col>
      <xdr:colOff>224118</xdr:colOff>
      <xdr:row>9</xdr:row>
      <xdr:rowOff>238125</xdr:rowOff>
    </xdr:to>
    <xdr:sp macro="" textlink="">
      <xdr:nvSpPr>
        <xdr:cNvPr id="2" name="Text Box 334">
          <a:extLst>
            <a:ext uri="{FF2B5EF4-FFF2-40B4-BE49-F238E27FC236}">
              <a16:creationId xmlns:a16="http://schemas.microsoft.com/office/drawing/2014/main" id="{00000000-0008-0000-0400-000002000000}"/>
            </a:ext>
          </a:extLst>
        </xdr:cNvPr>
        <xdr:cNvSpPr txBox="1">
          <a:spLocks noChangeArrowheads="1"/>
        </xdr:cNvSpPr>
      </xdr:nvSpPr>
      <xdr:spPr bwMode="auto">
        <a:xfrm>
          <a:off x="8102411" y="297516"/>
          <a:ext cx="2884957" cy="1540809"/>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l" rtl="0">
            <a:lnSpc>
              <a:spcPts val="1300"/>
            </a:lnSpc>
            <a:defRPr sz="1000"/>
          </a:pPr>
          <a:r>
            <a:rPr lang="ja-JP" altLang="ja-JP" sz="1200" b="0" i="0" baseline="0">
              <a:solidFill>
                <a:srgbClr val="FF0000"/>
              </a:solidFill>
              <a:latin typeface="ＭＳ ゴシック" pitchFamily="49" charset="-128"/>
              <a:ea typeface="ＭＳ ゴシック" pitchFamily="49" charset="-128"/>
              <a:cs typeface="+mn-cs"/>
            </a:rPr>
            <a:t>申請書は白黒</a:t>
          </a:r>
          <a:r>
            <a:rPr lang="ja-JP" altLang="en-US" sz="1200" b="0" i="0" u="none" strike="noStrike" baseline="0">
              <a:solidFill>
                <a:srgbClr val="FF0000"/>
              </a:solidFill>
              <a:latin typeface="ＭＳ ゴシック" pitchFamily="49" charset="-128"/>
              <a:ea typeface="ＭＳ ゴシック" pitchFamily="49" charset="-128"/>
            </a:rPr>
            <a:t>印刷（セル</a:t>
          </a:r>
          <a:r>
            <a:rPr lang="ja-JP" altLang="ja-JP" sz="1200" b="0" i="0" baseline="0">
              <a:solidFill>
                <a:srgbClr val="FF0000"/>
              </a:solidFill>
              <a:latin typeface="ＭＳ ゴシック" pitchFamily="49" charset="-128"/>
              <a:ea typeface="ＭＳ ゴシック" pitchFamily="49" charset="-128"/>
              <a:cs typeface="+mn-cs"/>
            </a:rPr>
            <a:t>着色</a:t>
          </a:r>
          <a:r>
            <a:rPr lang="ja-JP" altLang="en-US" sz="1200" b="0" i="0" baseline="0">
              <a:solidFill>
                <a:srgbClr val="FF0000"/>
              </a:solidFill>
              <a:latin typeface="ＭＳ ゴシック" pitchFamily="49" charset="-128"/>
              <a:ea typeface="ＭＳ ゴシック" pitchFamily="49" charset="-128"/>
              <a:cs typeface="+mn-cs"/>
            </a:rPr>
            <a:t>を除去 </a:t>
          </a:r>
          <a:r>
            <a:rPr lang="ja-JP" altLang="en-US" sz="1200" b="0" i="0" u="none" strike="noStrike" baseline="0">
              <a:solidFill>
                <a:srgbClr val="FF0000"/>
              </a:solidFill>
              <a:latin typeface="ＭＳ ゴシック" pitchFamily="49" charset="-128"/>
              <a:ea typeface="ＭＳ ゴシック" pitchFamily="49" charset="-128"/>
            </a:rPr>
            <a:t>）</a:t>
          </a:r>
          <a:endParaRPr lang="en-US" altLang="ja-JP" sz="1200" b="0" i="0" u="none" strike="noStrike" baseline="0">
            <a:solidFill>
              <a:srgbClr val="FF0000"/>
            </a:solidFill>
            <a:latin typeface="ＭＳ ゴシック" pitchFamily="49" charset="-128"/>
            <a:ea typeface="ＭＳ ゴシック" pitchFamily="49" charset="-128"/>
          </a:endParaRPr>
        </a:p>
        <a:p>
          <a:pPr algn="l" rtl="0">
            <a:lnSpc>
              <a:spcPts val="1300"/>
            </a:lnSpc>
            <a:defRPr sz="1000"/>
          </a:pPr>
          <a:r>
            <a:rPr lang="ja-JP" altLang="en-US" sz="1200" b="0" i="0" u="none" strike="noStrike" baseline="0">
              <a:solidFill>
                <a:srgbClr val="FF0000"/>
              </a:solidFill>
              <a:latin typeface="ＭＳ ゴシック" pitchFamily="49" charset="-128"/>
              <a:ea typeface="ＭＳ ゴシック" pitchFamily="49" charset="-128"/>
            </a:rPr>
            <a:t>で提出下さい。 着色版は受付けません。</a:t>
          </a:r>
          <a:endParaRPr lang="en-US" altLang="ja-JP" sz="1200" b="0" i="0" u="none" strike="noStrike" baseline="0">
            <a:solidFill>
              <a:srgbClr val="FF0000"/>
            </a:solidFill>
            <a:latin typeface="ＭＳ ゴシック" pitchFamily="49" charset="-128"/>
            <a:ea typeface="ＭＳ ゴシック" pitchFamily="49" charset="-128"/>
          </a:endParaRPr>
        </a:p>
        <a:p>
          <a:pPr algn="l" rtl="0">
            <a:lnSpc>
              <a:spcPts val="1300"/>
            </a:lnSpc>
            <a:defRPr sz="1000"/>
          </a:pPr>
          <a:endParaRPr lang="ja-JP" altLang="en-US" sz="1200" b="0" i="0" u="none" strike="noStrike" baseline="0">
            <a:solidFill>
              <a:srgbClr val="FF0000"/>
            </a:solidFill>
            <a:latin typeface="ＭＳ ゴシック" pitchFamily="49" charset="-128"/>
            <a:ea typeface="ＭＳ ゴシック" pitchFamily="49" charset="-128"/>
          </a:endParaRPr>
        </a:p>
        <a:p>
          <a:pPr algn="l" rtl="0">
            <a:lnSpc>
              <a:spcPts val="1200"/>
            </a:lnSpc>
            <a:defRPr sz="1000"/>
          </a:pPr>
          <a:r>
            <a:rPr lang="ja-JP" altLang="en-US" sz="1200" b="0" i="0" u="none" strike="noStrike" baseline="0">
              <a:solidFill>
                <a:srgbClr val="FF0000"/>
              </a:solidFill>
              <a:latin typeface="ＭＳ ゴシック" pitchFamily="49" charset="-128"/>
              <a:ea typeface="ＭＳ ゴシック" pitchFamily="49" charset="-128"/>
            </a:rPr>
            <a:t>印刷方法は「記載・印刷要領」シート </a:t>
          </a:r>
          <a:endParaRPr lang="en-US" altLang="ja-JP" sz="1200" b="0" i="0" u="none" strike="noStrike" baseline="0">
            <a:solidFill>
              <a:srgbClr val="FF0000"/>
            </a:solidFill>
            <a:latin typeface="ＭＳ ゴシック" pitchFamily="49" charset="-128"/>
            <a:ea typeface="ＭＳ ゴシック" pitchFamily="49" charset="-128"/>
          </a:endParaRPr>
        </a:p>
        <a:p>
          <a:pPr algn="l" rtl="0">
            <a:defRPr sz="1000"/>
          </a:pPr>
          <a:r>
            <a:rPr lang="ja-JP" altLang="en-US" sz="1200" b="0" i="0" u="none" strike="noStrike" baseline="0">
              <a:solidFill>
                <a:srgbClr val="FF0000"/>
              </a:solidFill>
              <a:latin typeface="ＭＳ ゴシック" pitchFamily="49" charset="-128"/>
              <a:ea typeface="ＭＳ ゴシック" pitchFamily="49" charset="-128"/>
            </a:rPr>
            <a:t>に解説が有ります。</a:t>
          </a:r>
          <a:endParaRPr lang="en-US" altLang="ja-JP" sz="1200" b="0" i="0" u="none" strike="noStrike" baseline="0">
            <a:solidFill>
              <a:srgbClr val="FF0000"/>
            </a:solidFill>
            <a:latin typeface="ＭＳ ゴシック" pitchFamily="49" charset="-128"/>
            <a:ea typeface="ＭＳ ゴシック" pitchFamily="49" charset="-128"/>
          </a:endParaRPr>
        </a:p>
        <a:p>
          <a:pPr algn="l" rtl="0">
            <a:defRPr sz="1000"/>
          </a:pPr>
          <a:r>
            <a:rPr lang="ja-JP" altLang="en-US" sz="1200" b="0" i="0" u="none" strike="noStrike" baseline="0">
              <a:solidFill>
                <a:srgbClr val="FF0000"/>
              </a:solidFill>
              <a:latin typeface="ＭＳ ゴシック" pitchFamily="49" charset="-128"/>
              <a:ea typeface="ＭＳ ゴシック" pitchFamily="49" charset="-128"/>
            </a:rPr>
            <a:t>必ず、ご一読下さい。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23</xdr:row>
          <xdr:rowOff>60960</xdr:rowOff>
        </xdr:from>
        <xdr:to>
          <xdr:col>5</xdr:col>
          <xdr:colOff>160020</xdr:colOff>
          <xdr:row>25</xdr:row>
          <xdr:rowOff>60960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23</xdr:row>
          <xdr:rowOff>60960</xdr:rowOff>
        </xdr:from>
        <xdr:to>
          <xdr:col>5</xdr:col>
          <xdr:colOff>160020</xdr:colOff>
          <xdr:row>25</xdr:row>
          <xdr:rowOff>60960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18</xdr:row>
          <xdr:rowOff>617220</xdr:rowOff>
        </xdr:from>
        <xdr:to>
          <xdr:col>5</xdr:col>
          <xdr:colOff>198120</xdr:colOff>
          <xdr:row>20</xdr:row>
          <xdr:rowOff>68580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22</xdr:col>
      <xdr:colOff>30479</xdr:colOff>
      <xdr:row>1</xdr:row>
      <xdr:rowOff>75860</xdr:rowOff>
    </xdr:from>
    <xdr:to>
      <xdr:col>26</xdr:col>
      <xdr:colOff>209422</xdr:colOff>
      <xdr:row>5</xdr:row>
      <xdr:rowOff>195567</xdr:rowOff>
    </xdr:to>
    <xdr:sp macro="" textlink="">
      <xdr:nvSpPr>
        <xdr:cNvPr id="2" name="フローチャート : 代替処理 1">
          <a:extLst>
            <a:ext uri="{FF2B5EF4-FFF2-40B4-BE49-F238E27FC236}">
              <a16:creationId xmlns:a16="http://schemas.microsoft.com/office/drawing/2014/main" id="{00000000-0008-0000-0900-000002000000}"/>
            </a:ext>
          </a:extLst>
        </xdr:cNvPr>
        <xdr:cNvSpPr/>
      </xdr:nvSpPr>
      <xdr:spPr>
        <a:xfrm>
          <a:off x="6120617" y="269291"/>
          <a:ext cx="2640790" cy="869984"/>
        </a:xfrm>
        <a:prstGeom prst="flowChartAlternateProcess">
          <a:avLst/>
        </a:prstGeom>
        <a:solidFill>
          <a:srgbClr val="FFFF66"/>
        </a:solidFill>
        <a:ln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600" b="1">
              <a:solidFill>
                <a:srgbClr val="FF0000"/>
              </a:solidFill>
            </a:rPr>
            <a:t>助成対象事業者と導入施設の所有者が異なる場合に提出してください。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685800</xdr:colOff>
          <xdr:row>47</xdr:row>
          <xdr:rowOff>0</xdr:rowOff>
        </xdr:from>
        <xdr:to>
          <xdr:col>9</xdr:col>
          <xdr:colOff>716280</xdr:colOff>
          <xdr:row>51</xdr:row>
          <xdr:rowOff>30480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A00-0000101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685800</xdr:colOff>
          <xdr:row>47</xdr:row>
          <xdr:rowOff>0</xdr:rowOff>
        </xdr:from>
        <xdr:to>
          <xdr:col>9</xdr:col>
          <xdr:colOff>716280</xdr:colOff>
          <xdr:row>50</xdr:row>
          <xdr:rowOff>60960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A00-0000111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685800</xdr:colOff>
          <xdr:row>47</xdr:row>
          <xdr:rowOff>0</xdr:rowOff>
        </xdr:from>
        <xdr:to>
          <xdr:col>9</xdr:col>
          <xdr:colOff>716280</xdr:colOff>
          <xdr:row>50</xdr:row>
          <xdr:rowOff>144780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A00-0000121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685800</xdr:colOff>
          <xdr:row>47</xdr:row>
          <xdr:rowOff>0</xdr:rowOff>
        </xdr:from>
        <xdr:to>
          <xdr:col>9</xdr:col>
          <xdr:colOff>716280</xdr:colOff>
          <xdr:row>48</xdr:row>
          <xdr:rowOff>45720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A00-0000131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19</xdr:col>
      <xdr:colOff>27333</xdr:colOff>
      <xdr:row>90</xdr:row>
      <xdr:rowOff>55327</xdr:rowOff>
    </xdr:from>
    <xdr:to>
      <xdr:col>22</xdr:col>
      <xdr:colOff>93594</xdr:colOff>
      <xdr:row>98</xdr:row>
      <xdr:rowOff>111400</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10913994" y="20324527"/>
          <a:ext cx="1914939" cy="1772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ハイブリッドパワコンに付け替える場合は、経費按分</a:t>
          </a:r>
          <a:endParaRPr kumimoji="1" lang="en-US" altLang="ja-JP" sz="1100"/>
        </a:p>
        <a:p>
          <a:r>
            <a:rPr kumimoji="1" lang="ja-JP" altLang="en-US" sz="1100"/>
            <a:t>（</a:t>
          </a:r>
          <a:r>
            <a:rPr kumimoji="1" lang="en-US" altLang="ja-JP" sz="1100"/>
            <a:t>Q&amp;A203</a:t>
          </a:r>
          <a:r>
            <a:rPr kumimoji="1" lang="ja-JP" altLang="en-US" sz="1100"/>
            <a:t>と同じ考え方）</a:t>
          </a:r>
        </a:p>
      </xdr:txBody>
    </xdr:sp>
    <xdr:clientData/>
  </xdr:twoCellAnchor>
  <xdr:twoCellAnchor>
    <xdr:from>
      <xdr:col>1</xdr:col>
      <xdr:colOff>114300</xdr:colOff>
      <xdr:row>135</xdr:row>
      <xdr:rowOff>142875</xdr:rowOff>
    </xdr:from>
    <xdr:to>
      <xdr:col>9</xdr:col>
      <xdr:colOff>200026</xdr:colOff>
      <xdr:row>167</xdr:row>
      <xdr:rowOff>28575</xdr:rowOff>
    </xdr:to>
    <xdr:cxnSp macro="">
      <xdr:nvCxnSpPr>
        <xdr:cNvPr id="16" name="直線コネクタ 15">
          <a:extLst>
            <a:ext uri="{FF2B5EF4-FFF2-40B4-BE49-F238E27FC236}">
              <a16:creationId xmlns:a16="http://schemas.microsoft.com/office/drawing/2014/main" id="{00000000-0008-0000-0A00-000010000000}"/>
            </a:ext>
          </a:extLst>
        </xdr:cNvPr>
        <xdr:cNvCxnSpPr/>
      </xdr:nvCxnSpPr>
      <xdr:spPr>
        <a:xfrm flipH="1">
          <a:off x="238125" y="30346650"/>
          <a:ext cx="5334001" cy="67532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99060</xdr:colOff>
          <xdr:row>286</xdr:row>
          <xdr:rowOff>106680</xdr:rowOff>
        </xdr:from>
        <xdr:to>
          <xdr:col>5</xdr:col>
          <xdr:colOff>22860</xdr:colOff>
          <xdr:row>286</xdr:row>
          <xdr:rowOff>342900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A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655320</xdr:colOff>
          <xdr:row>286</xdr:row>
          <xdr:rowOff>114300</xdr:rowOff>
        </xdr:from>
        <xdr:to>
          <xdr:col>5</xdr:col>
          <xdr:colOff>579120</xdr:colOff>
          <xdr:row>286</xdr:row>
          <xdr:rowOff>350520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A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286</xdr:row>
          <xdr:rowOff>106680</xdr:rowOff>
        </xdr:from>
        <xdr:to>
          <xdr:col>5</xdr:col>
          <xdr:colOff>22860</xdr:colOff>
          <xdr:row>286</xdr:row>
          <xdr:rowOff>342900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A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655320</xdr:colOff>
          <xdr:row>286</xdr:row>
          <xdr:rowOff>114300</xdr:rowOff>
        </xdr:from>
        <xdr:to>
          <xdr:col>5</xdr:col>
          <xdr:colOff>579120</xdr:colOff>
          <xdr:row>286</xdr:row>
          <xdr:rowOff>350520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A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twoCellAnchor>
    <xdr:from>
      <xdr:col>19</xdr:col>
      <xdr:colOff>499049</xdr:colOff>
      <xdr:row>45</xdr:row>
      <xdr:rowOff>94962</xdr:rowOff>
    </xdr:from>
    <xdr:to>
      <xdr:col>24</xdr:col>
      <xdr:colOff>550660</xdr:colOff>
      <xdr:row>59</xdr:row>
      <xdr:rowOff>148281</xdr:rowOff>
    </xdr:to>
    <xdr:sp macro="" textlink="">
      <xdr:nvSpPr>
        <xdr:cNvPr id="26" name="正方形/長方形 25">
          <a:extLst>
            <a:ext uri="{FF2B5EF4-FFF2-40B4-BE49-F238E27FC236}">
              <a16:creationId xmlns:a16="http://schemas.microsoft.com/office/drawing/2014/main" id="{00000000-0008-0000-0A00-00001A000000}"/>
            </a:ext>
          </a:extLst>
        </xdr:cNvPr>
        <xdr:cNvSpPr/>
      </xdr:nvSpPr>
      <xdr:spPr>
        <a:xfrm>
          <a:off x="11385710" y="11233414"/>
          <a:ext cx="3132741" cy="29422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仕様書</a:t>
          </a:r>
          <a:r>
            <a:rPr kumimoji="1" lang="en-US" altLang="ja-JP" sz="1100"/>
            <a:t>URL</a:t>
          </a:r>
        </a:p>
        <a:p>
          <a:pPr algn="ctr"/>
          <a:endParaRPr kumimoji="1" lang="en-US" altLang="ja-JP" sz="1100"/>
        </a:p>
        <a:p>
          <a:pPr algn="ctr"/>
          <a:r>
            <a:rPr kumimoji="1" lang="ja-JP" altLang="en-US" sz="1100"/>
            <a:t>機器リスト</a:t>
          </a:r>
          <a:r>
            <a:rPr kumimoji="1" lang="en-US" altLang="ja-JP" sz="1100"/>
            <a:t>No.</a:t>
          </a:r>
          <a:r>
            <a:rPr kumimoji="1" lang="ja-JP" altLang="en-US" sz="1100"/>
            <a:t>→簡単な番号に</a:t>
          </a:r>
          <a:endParaRPr kumimoji="1" lang="en-US" altLang="ja-JP" sz="1100"/>
        </a:p>
      </xdr:txBody>
    </xdr:sp>
    <xdr:clientData/>
  </xdr:twoCellAnchor>
  <xdr:twoCellAnchor>
    <xdr:from>
      <xdr:col>18</xdr:col>
      <xdr:colOff>309017</xdr:colOff>
      <xdr:row>73</xdr:row>
      <xdr:rowOff>223480</xdr:rowOff>
    </xdr:from>
    <xdr:to>
      <xdr:col>22</xdr:col>
      <xdr:colOff>218822</xdr:colOff>
      <xdr:row>87</xdr:row>
      <xdr:rowOff>41484</xdr:rowOff>
    </xdr:to>
    <xdr:sp macro="" textlink="">
      <xdr:nvSpPr>
        <xdr:cNvPr id="28" name="正方形/長方形 27">
          <a:extLst>
            <a:ext uri="{FF2B5EF4-FFF2-40B4-BE49-F238E27FC236}">
              <a16:creationId xmlns:a16="http://schemas.microsoft.com/office/drawing/2014/main" id="{00000000-0008-0000-0A00-00001C000000}"/>
            </a:ext>
          </a:extLst>
        </xdr:cNvPr>
        <xdr:cNvSpPr/>
      </xdr:nvSpPr>
      <xdr:spPr>
        <a:xfrm>
          <a:off x="10579452" y="17053741"/>
          <a:ext cx="2374709" cy="271360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トライブリッドの場合は別途検討</a:t>
          </a:r>
          <a:endParaRPr kumimoji="1" lang="en-US" altLang="ja-JP" sz="1100"/>
        </a:p>
        <a:p>
          <a:pPr algn="ctr"/>
          <a:r>
            <a:rPr kumimoji="1" lang="ja-JP" altLang="en-US" sz="1100"/>
            <a:t>手引きに記載する</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76199</xdr:colOff>
      <xdr:row>2</xdr:row>
      <xdr:rowOff>101598</xdr:rowOff>
    </xdr:from>
    <xdr:to>
      <xdr:col>18</xdr:col>
      <xdr:colOff>338666</xdr:colOff>
      <xdr:row>8</xdr:row>
      <xdr:rowOff>33866</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11071859" y="391158"/>
          <a:ext cx="3622887" cy="89238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按分必要経費の算出時に使用してください</a:t>
          </a:r>
        </a:p>
      </xdr:txBody>
    </xdr:sp>
    <xdr:clientData/>
  </xdr:twoCellAnchor>
  <xdr:twoCellAnchor>
    <xdr:from>
      <xdr:col>1</xdr:col>
      <xdr:colOff>0</xdr:colOff>
      <xdr:row>1</xdr:row>
      <xdr:rowOff>16934</xdr:rowOff>
    </xdr:from>
    <xdr:to>
      <xdr:col>5</xdr:col>
      <xdr:colOff>397933</xdr:colOff>
      <xdr:row>3</xdr:row>
      <xdr:rowOff>110067</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287867" y="160867"/>
          <a:ext cx="5037666" cy="381000"/>
        </a:xfrm>
        <a:prstGeom prst="round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C00000"/>
              </a:solidFill>
            </a:rPr>
            <a:t>費用の按分計算を実施した場合、参考として提出してください。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ugiyama-t\Desktop\&#20869;&#35379;&#26360;&#12398;&#30906;&#35469;_21091030\&#27096;&#24335;1&#65374;4_&#20132;&#20184;&#30003;&#35531;&#26360;&#39006;&#19968;&#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0497516\AppData\Local\Microsoft\Windows\Temporary%20Internet%20Files\Content.Outlook\J1QLXVW6\&#12304;280826&#38263;&#37326;&#20462;&#27491;&#12305;&#27096;&#24335;1&#65374;4&#12288;&#20132;&#20184;&#30003;&#35531;&#26360;&#39006;&#19968;&#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kurai-k/Desktop/&#27096;&#24335;1&#65374;4_&#20132;&#20184;&#30003;&#35531;&#26360;&#39006;&#19968;&#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30;&#65298;\&#22320;&#29987;&#22320;&#28040;&#20877;&#12456;&#12493;&#22679;&#24375;&#12503;&#12525;&#12472;&#12455;&#12463;&#12488;R2\01_&#35201;&#32177;\04_&#27096;&#24335;&#12539;FMT\02_&#12304;&#20316;&#26989;&#29992;&#12305;&#26032;&#35215;&#20107;&#26989;&#36578;&#29992;\&#27096;&#24335;1&#65374;4_&#20132;&#20184;&#30003;&#35531;&#26360;&#39006;&#19968;&#2433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30;&#65300;/&#22320;&#29987;&#22320;&#28040;&#20877;&#12456;&#12493;&#22679;&#24375;&#12503;&#12525;&#12472;&#12455;&#12463;&#12488;R4/02_&#20132;&#20184;&#35201;&#32177;&#12539;&#27096;&#24335;FMT/03_&#27096;&#24335;&#12539;FMT/00_&#12304;&#24120;&#12395;&#26368;&#26032;&#12305;&#22679;&#24375;PJ&#27096;&#24335;_/04_1-4&#21495;&#27096;&#24335;_&#21161;&#25104;&#37329;&#20132;&#20184;&#30003;&#35531;&#26360;/&#12304;&#24120;&#12395;&#26368;&#26032;&#12305;04_1-4&#21495;&#27096;&#24335;_&#21161;&#25104;&#37329;&#20132;&#20184;&#30003;&#35531;&#263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0002\&#32207;&#21209;&#37096;\Users\sakurai-k\Desktop\&#27096;&#24335;1&#65374;4_&#20132;&#20184;&#30003;&#35531;&#26360;&#39006;&#19968;&#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保留】別紙1"/>
      <sheetName val="別紙2"/>
      <sheetName val="別紙3"/>
      <sheetName val="別紙4"/>
      <sheetName val="別紙4 (2)"/>
      <sheetName val="別紙5"/>
      <sheetName val="【保留】別紙6"/>
      <sheetName val="別紙7"/>
    </sheetNames>
    <sheetDataSet>
      <sheetData sheetId="0"/>
      <sheetData sheetId="1"/>
      <sheetData sheetId="2">
        <row r="5">
          <cell r="L5" t="str">
            <v/>
          </cell>
        </row>
      </sheetData>
      <sheetData sheetId="3"/>
      <sheetData sheetId="4"/>
      <sheetData sheetId="5"/>
      <sheetData sheetId="6"/>
      <sheetData sheetId="7">
        <row r="42">
          <cell r="G42" t="str">
            <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会社規模判断資料"/>
      <sheetName val="基本情報"/>
      <sheetName val="第1号"/>
      <sheetName val="第1号 第二面"/>
      <sheetName val="第2号 (助成対象事業者用)"/>
      <sheetName val="第2号 (共同申請者用) "/>
      <sheetName val="第2号 (手続き代行者用)"/>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sheetData sheetId="1"/>
      <sheetData sheetId="2"/>
      <sheetData sheetId="3">
        <row r="24">
          <cell r="E24"/>
        </row>
      </sheetData>
      <sheetData sheetId="4">
        <row r="3">
          <cell r="K3" t="str">
            <v>令和</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5.vml"/><Relationship Id="rId7" Type="http://schemas.openxmlformats.org/officeDocument/2006/relationships/ctrlProp" Target="../ctrlProps/ctrlProp7.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7.xml"/><Relationship Id="rId1" Type="http://schemas.openxmlformats.org/officeDocument/2006/relationships/printerSettings" Target="../printerSettings/printerSettings24.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26.bin"/><Relationship Id="rId4" Type="http://schemas.openxmlformats.org/officeDocument/2006/relationships/ctrlProp" Target="../ctrlProps/ctrlProp1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showGridLines="0" zoomScaleNormal="100" workbookViewId="0">
      <selection activeCell="D18" sqref="D18"/>
    </sheetView>
  </sheetViews>
  <sheetFormatPr defaultRowHeight="13.2"/>
  <cols>
    <col min="1" max="1" width="80.21875" customWidth="1"/>
  </cols>
  <sheetData>
    <row r="1" spans="1:1" ht="24.6" customHeight="1">
      <c r="A1" s="962" t="s">
        <v>2773</v>
      </c>
    </row>
    <row r="2" spans="1:1" ht="24.6" customHeight="1">
      <c r="A2" s="962" t="s">
        <v>2727</v>
      </c>
    </row>
    <row r="3" spans="1:1" ht="21" customHeight="1">
      <c r="A3" s="961" t="s">
        <v>2728</v>
      </c>
    </row>
    <row r="4" spans="1:1" ht="21.6" customHeight="1" thickBot="1">
      <c r="A4" s="963" t="s">
        <v>2729</v>
      </c>
    </row>
    <row r="5" spans="1:1" ht="21" customHeight="1" thickTop="1">
      <c r="A5" s="964" t="s">
        <v>2730</v>
      </c>
    </row>
    <row r="6" spans="1:1" ht="21" customHeight="1">
      <c r="A6" s="965" t="s">
        <v>2731</v>
      </c>
    </row>
    <row r="7" spans="1:1" ht="21" customHeight="1">
      <c r="A7" s="965" t="s">
        <v>2732</v>
      </c>
    </row>
    <row r="8" spans="1:1" ht="21" customHeight="1">
      <c r="A8" s="965" t="s">
        <v>2733</v>
      </c>
    </row>
    <row r="9" spans="1:1" ht="21" customHeight="1">
      <c r="A9" s="965" t="s">
        <v>2734</v>
      </c>
    </row>
    <row r="10" spans="1:1" ht="21" customHeight="1">
      <c r="A10" s="965" t="s">
        <v>2735</v>
      </c>
    </row>
    <row r="11" spans="1:1" ht="21" customHeight="1">
      <c r="A11" s="965" t="s">
        <v>2753</v>
      </c>
    </row>
    <row r="12" spans="1:1" ht="21" customHeight="1">
      <c r="A12" s="965" t="s">
        <v>2754</v>
      </c>
    </row>
    <row r="13" spans="1:1" ht="21" customHeight="1">
      <c r="A13" s="965" t="s">
        <v>2755</v>
      </c>
    </row>
    <row r="14" spans="1:1" ht="21" customHeight="1">
      <c r="A14" s="965" t="s">
        <v>2737</v>
      </c>
    </row>
    <row r="15" spans="1:1" ht="21" customHeight="1">
      <c r="A15" s="965" t="s">
        <v>2738</v>
      </c>
    </row>
    <row r="16" spans="1:1" ht="21" customHeight="1">
      <c r="A16" s="965" t="s">
        <v>2739</v>
      </c>
    </row>
    <row r="17" spans="1:1" ht="21" customHeight="1">
      <c r="A17" s="965" t="s">
        <v>2740</v>
      </c>
    </row>
    <row r="18" spans="1:1" ht="21" customHeight="1">
      <c r="A18" s="965" t="s">
        <v>2741</v>
      </c>
    </row>
    <row r="19" spans="1:1" ht="21" customHeight="1">
      <c r="A19" s="965" t="s">
        <v>2736</v>
      </c>
    </row>
    <row r="20" spans="1:1" ht="21" customHeight="1">
      <c r="A20" s="965" t="s">
        <v>2742</v>
      </c>
    </row>
    <row r="21" spans="1:1" ht="21" customHeight="1">
      <c r="A21" s="965" t="s">
        <v>2743</v>
      </c>
    </row>
    <row r="22" spans="1:1" ht="21" customHeight="1">
      <c r="A22" s="965" t="s">
        <v>2744</v>
      </c>
    </row>
    <row r="23" spans="1:1" ht="21" customHeight="1">
      <c r="A23" s="965" t="s">
        <v>2745</v>
      </c>
    </row>
    <row r="24" spans="1:1" ht="21" customHeight="1">
      <c r="A24" s="965" t="s">
        <v>2746</v>
      </c>
    </row>
    <row r="25" spans="1:1" ht="21" customHeight="1">
      <c r="A25" s="965" t="s">
        <v>2747</v>
      </c>
    </row>
    <row r="26" spans="1:1" ht="21" customHeight="1">
      <c r="A26" s="965" t="s">
        <v>2748</v>
      </c>
    </row>
    <row r="27" spans="1:1" ht="21" customHeight="1">
      <c r="A27" s="965" t="s">
        <v>2749</v>
      </c>
    </row>
    <row r="28" spans="1:1" ht="21" customHeight="1">
      <c r="A28" s="965" t="s">
        <v>2750</v>
      </c>
    </row>
    <row r="29" spans="1:1" ht="21" customHeight="1">
      <c r="A29" s="965" t="s">
        <v>2751</v>
      </c>
    </row>
    <row r="30" spans="1:1" ht="21" customHeight="1">
      <c r="A30" s="965" t="s">
        <v>2752</v>
      </c>
    </row>
  </sheetData>
  <sheetProtection algorithmName="SHA-512" hashValue="LtsR0QYd2FchjGEfgkDAl0TYq462sgT3zQH0eDg7bFT6/rqTmbQi6kS6V1AztImRUS41MZ+dI6s5/5befQzonQ==" saltValue="zmAYwgMsFOOy5ZOI8zvE2A==" spinCount="100000" sheet="1" objects="1" scenarios="1"/>
  <phoneticPr fontId="67"/>
  <hyperlinks>
    <hyperlink ref="A5" location="記載要領!Print_Area" display="記載要領"/>
    <hyperlink ref="A6" location="日本標準産業中分類!Print_Area" display="日本標準産業中分類"/>
    <hyperlink ref="A7" location="会社規模判断資料!Print_Area" display="会社規模判断材料"/>
    <hyperlink ref="A8" location="基本情報入力シート!Print_Area" display="基本情報入力シート"/>
    <hyperlink ref="A9" location="第1号様式!Print_Area" display="【第１号様式】助成金交付申請書　第一面"/>
    <hyperlink ref="A10" location="'第1号様式 第二面'!Print_Area" display="【第１号様式】助成金交付申請書　第二面"/>
    <hyperlink ref="A11" location="'第2号様式 (助成対象事業者用)'!Print_Area" display="【第２号様式】誓約書（助成対象事業者用）"/>
    <hyperlink ref="A12" location="'第2号様式 (共同申請者用) '!Print_Area" display="【第２号様式】誓約書（共同申請者用）"/>
    <hyperlink ref="A13" location="'第2号様式 (手続き代行者用)'!Print_Area" display="【第２号様式】誓約書（手続き代行者用）"/>
    <hyperlink ref="A14" location="第3号様式!Print_Area" display="【第３号様式】助成対象事業の実施に係る同意書"/>
    <hyperlink ref="A15" location="第4様式!Print_Area" display="【第４号様式】事業実施計画書"/>
    <hyperlink ref="A16" location="第4様式_別紙1!Print_Area" display="【第４号様式：別紙１】蓄電池容量選定理由書"/>
    <hyperlink ref="A17" location="第4様式_別紙2!Print_Area" display="【第４号様式：別紙２】発災時の蓄電池活用計画書"/>
    <hyperlink ref="A18" location="'共通様式1 '!Print_Area" display="【共通様式１】助成対象事業経費内訳"/>
    <hyperlink ref="A19" location="'按分補助資料（機器按分参考資料）'!Print_Area" display="按分補助資料（機器按分参考資料）"/>
    <hyperlink ref="A20" location="第7号様式!Print_Area" display="【第７号様式】助成事業開始届"/>
    <hyperlink ref="A21" location="第8号様式!Print_Area" display="【第８号様式】助成金交付申請撤回届出書"/>
    <hyperlink ref="A22" location="第9号様式!Print_Area" display="【第９号様式】助成事業承継承認申請書"/>
    <hyperlink ref="A23" location="第11号様式!Print_Area" display="【第11号様式】助成事業計画変更申請書"/>
    <hyperlink ref="A24" location="第13号様式!Print_Area" display="【第13号様式】事業者情報の変更届出書"/>
    <hyperlink ref="A25" location="第14号様式!Print_Area" display="【第14号様式】工事遅延等報告書"/>
    <hyperlink ref="A26" location="第15号様式!Print_Area" display="【第15号様式】助成事業中止（廃止）申請書"/>
    <hyperlink ref="A27" location="第17号様式!Print_Area" display="【第17号様式】実績報告書兼助成金交付請求書"/>
    <hyperlink ref="A28" location="第21号様式!Print_Area" display="【第21号様式】助成金返還報告書"/>
    <hyperlink ref="A29" location="第22号様式!Print_Area" display="【第22号様式】所有者変更承認申請書"/>
    <hyperlink ref="A30" location="第24号様式!Print_Area" display="【第24号様式】取得財産等処分承認申請書"/>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CL36"/>
  <sheetViews>
    <sheetView showGridLines="0" showZeros="0" view="pageBreakPreview" zoomScale="115" zoomScaleNormal="100" zoomScaleSheetLayoutView="115" workbookViewId="0">
      <selection activeCell="Z16" sqref="Z16"/>
    </sheetView>
  </sheetViews>
  <sheetFormatPr defaultRowHeight="13.2"/>
  <cols>
    <col min="1" max="1" width="1.6640625" style="104" customWidth="1"/>
    <col min="2" max="4" width="2.77734375" style="104" customWidth="1"/>
    <col min="5" max="8" width="4.33203125" style="104" customWidth="1"/>
    <col min="9" max="10" width="4.77734375" style="104" customWidth="1"/>
    <col min="11" max="11" width="3.44140625" style="104" customWidth="1"/>
    <col min="12" max="14" width="8.88671875" style="104"/>
    <col min="15" max="15" width="13.77734375" style="104" customWidth="1"/>
    <col min="16" max="16" width="3.44140625" style="104" customWidth="1"/>
    <col min="17" max="17" width="3" style="104" customWidth="1"/>
    <col min="18" max="18" width="2.109375" style="104" customWidth="1"/>
    <col min="19" max="16384" width="8.88671875" style="104"/>
  </cols>
  <sheetData>
    <row r="1" spans="1:17" ht="12.6" customHeight="1">
      <c r="A1" s="56"/>
      <c r="B1" s="641" t="s">
        <v>2406</v>
      </c>
      <c r="C1" s="394"/>
      <c r="D1" s="394"/>
      <c r="E1" s="394"/>
      <c r="F1" s="394"/>
      <c r="G1" s="394"/>
      <c r="H1" s="394"/>
      <c r="I1" s="394"/>
      <c r="J1" s="394"/>
      <c r="K1" s="394"/>
      <c r="L1" s="394"/>
      <c r="M1" s="394"/>
      <c r="N1" s="394"/>
      <c r="O1" s="394"/>
      <c r="P1" s="56"/>
      <c r="Q1" s="56"/>
    </row>
    <row r="2" spans="1:17" ht="12.6" customHeight="1">
      <c r="A2" s="56"/>
      <c r="B2" s="56"/>
      <c r="C2" s="56"/>
      <c r="D2" s="56"/>
      <c r="E2" s="56"/>
      <c r="F2" s="56"/>
      <c r="G2" s="56"/>
      <c r="H2" s="56"/>
      <c r="I2" s="56"/>
      <c r="J2" s="56"/>
      <c r="K2" s="56"/>
      <c r="L2" s="56"/>
      <c r="M2" s="56"/>
      <c r="N2" s="56"/>
      <c r="O2" s="56"/>
      <c r="P2" s="56"/>
      <c r="Q2" s="56"/>
    </row>
    <row r="3" spans="1:17" ht="16.5" customHeight="1">
      <c r="A3" s="56"/>
      <c r="B3" s="56"/>
      <c r="C3" s="56"/>
      <c r="D3" s="56"/>
      <c r="E3" s="56"/>
      <c r="F3" s="56"/>
      <c r="G3" s="56"/>
      <c r="H3" s="56"/>
      <c r="I3" s="56"/>
      <c r="J3" s="56"/>
      <c r="K3" s="56"/>
      <c r="L3" s="56"/>
      <c r="M3" s="56"/>
      <c r="N3" s="56"/>
      <c r="O3" s="56"/>
      <c r="P3" s="56"/>
      <c r="Q3" s="56"/>
    </row>
    <row r="4" spans="1:17" ht="8.4" customHeight="1">
      <c r="A4" s="56"/>
      <c r="B4" s="78"/>
      <c r="C4" s="56"/>
      <c r="D4" s="56"/>
      <c r="E4" s="56"/>
      <c r="F4" s="56"/>
      <c r="G4" s="56"/>
      <c r="H4" s="56"/>
      <c r="I4" s="56"/>
      <c r="J4" s="56"/>
      <c r="K4" s="56"/>
      <c r="L4" s="56"/>
      <c r="M4" s="56"/>
      <c r="N4" s="56"/>
      <c r="O4" s="56"/>
      <c r="P4" s="56"/>
      <c r="Q4" s="56"/>
    </row>
    <row r="5" spans="1:17" ht="25.2" customHeight="1">
      <c r="A5" s="56"/>
      <c r="B5" s="78"/>
      <c r="C5" s="56"/>
      <c r="D5" s="56"/>
      <c r="E5" s="56"/>
      <c r="F5" s="56"/>
      <c r="G5" s="56"/>
      <c r="H5" s="56"/>
      <c r="I5" s="56"/>
      <c r="J5" s="215" t="s">
        <v>2407</v>
      </c>
      <c r="K5" s="56"/>
      <c r="L5" s="56"/>
      <c r="M5" s="56"/>
      <c r="N5" s="56"/>
      <c r="O5" s="56"/>
      <c r="P5" s="56"/>
      <c r="Q5" s="56"/>
    </row>
    <row r="6" spans="1:17" ht="16.5" customHeight="1">
      <c r="A6" s="56"/>
      <c r="B6" s="78"/>
      <c r="C6" s="56"/>
      <c r="D6" s="56"/>
      <c r="E6" s="56"/>
      <c r="F6" s="56"/>
      <c r="G6" s="56"/>
      <c r="H6" s="56"/>
      <c r="I6" s="56"/>
      <c r="J6" s="56"/>
      <c r="K6" s="56"/>
      <c r="L6" s="56"/>
      <c r="M6" s="56"/>
      <c r="N6" s="56"/>
      <c r="O6" s="56"/>
      <c r="P6" s="56"/>
      <c r="Q6" s="56"/>
    </row>
    <row r="7" spans="1:17" ht="16.5" customHeight="1">
      <c r="A7" s="56"/>
      <c r="B7" s="56"/>
      <c r="C7" s="56"/>
      <c r="D7" s="56"/>
      <c r="E7" s="56"/>
      <c r="F7" s="56"/>
      <c r="G7" s="56"/>
      <c r="H7" s="56"/>
      <c r="I7" s="56"/>
      <c r="J7" s="56"/>
      <c r="K7" s="56"/>
      <c r="L7" s="56"/>
      <c r="M7" s="56"/>
      <c r="N7" s="56"/>
      <c r="O7" s="56"/>
      <c r="P7" s="56"/>
      <c r="Q7" s="56"/>
    </row>
    <row r="8" spans="1:17" s="214" customFormat="1" ht="73.8" customHeight="1">
      <c r="A8" s="56"/>
      <c r="B8" s="1119" t="s">
        <v>2759</v>
      </c>
      <c r="C8" s="1119"/>
      <c r="D8" s="1119"/>
      <c r="E8" s="1119"/>
      <c r="F8" s="1119"/>
      <c r="G8" s="1119"/>
      <c r="H8" s="1119"/>
      <c r="I8" s="1119"/>
      <c r="J8" s="1119"/>
      <c r="K8" s="1119"/>
      <c r="L8" s="1119"/>
      <c r="M8" s="1119"/>
      <c r="N8" s="1119"/>
      <c r="O8" s="1119"/>
      <c r="P8" s="56"/>
      <c r="Q8" s="56"/>
    </row>
    <row r="9" spans="1:17" s="214" customFormat="1" ht="37.5" customHeight="1">
      <c r="A9" s="56"/>
      <c r="B9" s="1132" t="s">
        <v>2408</v>
      </c>
      <c r="C9" s="1132"/>
      <c r="D9" s="1132"/>
      <c r="E9" s="1132"/>
      <c r="F9" s="1132"/>
      <c r="G9" s="1132"/>
      <c r="H9" s="1132"/>
      <c r="I9" s="1132"/>
      <c r="J9" s="1132"/>
      <c r="K9" s="1132"/>
      <c r="L9" s="1132"/>
      <c r="M9" s="1132"/>
      <c r="N9" s="1132"/>
      <c r="O9" s="1132"/>
      <c r="P9" s="56"/>
      <c r="Q9" s="56"/>
    </row>
    <row r="10" spans="1:17" s="214" customFormat="1" ht="14.4" customHeight="1">
      <c r="A10" s="56"/>
      <c r="C10" s="1133"/>
      <c r="D10" s="1133"/>
      <c r="E10" s="1133"/>
      <c r="F10" s="1133"/>
      <c r="G10" s="1133"/>
      <c r="H10" s="1133"/>
      <c r="I10" s="1133"/>
      <c r="J10" s="1133"/>
      <c r="K10" s="1133"/>
      <c r="L10" s="1133"/>
      <c r="M10" s="1133"/>
      <c r="N10" s="1133"/>
      <c r="O10" s="1133"/>
      <c r="P10" s="56"/>
    </row>
    <row r="11" spans="1:17" s="214" customFormat="1" ht="15.75" customHeight="1">
      <c r="A11" s="56"/>
      <c r="C11" s="1134" t="s">
        <v>2394</v>
      </c>
      <c r="D11" s="1134"/>
      <c r="E11" s="1134"/>
      <c r="F11" s="1134"/>
      <c r="G11" s="1134"/>
      <c r="H11" s="1134"/>
      <c r="I11" s="1134"/>
      <c r="J11" s="1134"/>
      <c r="K11" s="1134"/>
      <c r="L11" s="1134"/>
      <c r="M11" s="1134"/>
      <c r="N11" s="1134"/>
      <c r="O11" s="1134"/>
      <c r="P11" s="56"/>
    </row>
    <row r="12" spans="1:17" s="214" customFormat="1" ht="15.75" customHeight="1">
      <c r="A12" s="56"/>
      <c r="C12" s="56"/>
      <c r="D12" s="56" t="s">
        <v>2395</v>
      </c>
      <c r="E12" s="56"/>
      <c r="F12" s="56"/>
      <c r="G12" s="56"/>
      <c r="H12" s="56"/>
      <c r="I12" s="56"/>
      <c r="J12" s="56"/>
      <c r="K12" s="56"/>
      <c r="L12" s="56"/>
      <c r="M12" s="56"/>
      <c r="N12" s="56"/>
      <c r="O12" s="56"/>
      <c r="P12" s="56"/>
    </row>
    <row r="13" spans="1:17" s="214" customFormat="1" ht="17.25" customHeight="1">
      <c r="A13" s="56"/>
      <c r="C13" s="56"/>
      <c r="D13" s="56" t="s">
        <v>2396</v>
      </c>
      <c r="E13" s="56"/>
      <c r="F13" s="56"/>
      <c r="G13" s="56"/>
      <c r="H13" s="56"/>
      <c r="I13" s="56"/>
      <c r="J13" s="56"/>
      <c r="K13" s="56"/>
      <c r="L13" s="56"/>
      <c r="M13" s="56"/>
      <c r="N13" s="56"/>
      <c r="O13" s="56"/>
      <c r="P13" s="56"/>
    </row>
    <row r="14" spans="1:17" s="214" customFormat="1" ht="29.25" customHeight="1">
      <c r="A14" s="56"/>
      <c r="C14" s="56"/>
      <c r="D14" s="56" t="s">
        <v>2397</v>
      </c>
      <c r="E14" s="56"/>
      <c r="F14" s="56"/>
      <c r="G14" s="56"/>
      <c r="H14" s="56"/>
      <c r="I14" s="56"/>
      <c r="J14" s="56"/>
      <c r="K14" s="56"/>
      <c r="L14" s="56"/>
      <c r="M14" s="56"/>
      <c r="N14" s="56"/>
      <c r="O14" s="56"/>
      <c r="P14" s="56"/>
    </row>
    <row r="15" spans="1:17" s="214" customFormat="1" ht="17.25" customHeight="1">
      <c r="A15" s="56"/>
      <c r="C15" s="56"/>
      <c r="D15" s="56" t="s">
        <v>2398</v>
      </c>
      <c r="E15" s="56"/>
      <c r="F15" s="56"/>
      <c r="G15" s="56"/>
      <c r="H15" s="56"/>
      <c r="I15" s="56"/>
      <c r="J15" s="56"/>
      <c r="K15" s="56"/>
      <c r="L15" s="56"/>
      <c r="M15" s="56"/>
      <c r="N15" s="56"/>
      <c r="O15" s="56"/>
      <c r="P15" s="56"/>
    </row>
    <row r="16" spans="1:17" s="214" customFormat="1" ht="29.25" customHeight="1">
      <c r="A16" s="56"/>
      <c r="C16" s="56"/>
      <c r="D16" s="56" t="s">
        <v>2399</v>
      </c>
      <c r="E16" s="56"/>
      <c r="F16" s="56"/>
      <c r="G16" s="56"/>
      <c r="H16" s="56"/>
      <c r="I16" s="56"/>
      <c r="J16" s="56"/>
      <c r="K16" s="56"/>
      <c r="L16" s="56"/>
      <c r="M16" s="56"/>
      <c r="N16" s="56"/>
      <c r="O16" s="56"/>
      <c r="P16" s="56"/>
    </row>
    <row r="17" spans="1:90" s="214" customFormat="1" ht="12.6" customHeight="1">
      <c r="A17" s="56"/>
    </row>
    <row r="18" spans="1:90" s="397" customFormat="1" ht="54.6" customHeight="1">
      <c r="A18" s="395"/>
      <c r="B18" s="1131" t="s">
        <v>2409</v>
      </c>
      <c r="C18" s="1131"/>
      <c r="D18" s="1131"/>
      <c r="E18" s="1131"/>
      <c r="F18" s="1131"/>
      <c r="G18" s="1131"/>
      <c r="H18" s="1131"/>
      <c r="I18" s="1131"/>
      <c r="J18" s="1131"/>
      <c r="K18" s="1131"/>
      <c r="L18" s="1131"/>
      <c r="M18" s="1131"/>
      <c r="N18" s="1131"/>
      <c r="O18" s="1131"/>
      <c r="P18" s="1131"/>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6"/>
      <c r="BE18" s="396"/>
      <c r="BF18" s="396"/>
      <c r="BG18" s="396"/>
      <c r="BH18" s="396"/>
      <c r="BI18" s="396"/>
      <c r="BJ18" s="396"/>
      <c r="BK18" s="396"/>
      <c r="BL18" s="396"/>
      <c r="BM18" s="396"/>
      <c r="BN18" s="396"/>
      <c r="BO18" s="396"/>
      <c r="BP18" s="396"/>
      <c r="BQ18" s="396"/>
      <c r="BR18" s="396"/>
      <c r="BS18" s="396"/>
      <c r="BT18" s="396"/>
      <c r="BU18" s="396"/>
      <c r="BV18" s="396"/>
      <c r="BW18" s="396"/>
      <c r="BX18" s="396"/>
      <c r="BY18" s="396"/>
      <c r="BZ18" s="396"/>
      <c r="CA18" s="396"/>
      <c r="CB18" s="396"/>
      <c r="CC18" s="396"/>
      <c r="CD18" s="396"/>
      <c r="CE18" s="396"/>
      <c r="CF18" s="396"/>
      <c r="CG18" s="396"/>
      <c r="CH18" s="396"/>
      <c r="CI18" s="396"/>
      <c r="CJ18" s="396"/>
      <c r="CK18" s="396"/>
      <c r="CL18" s="396"/>
    </row>
    <row r="19" spans="1:90" s="397" customFormat="1" ht="54.6" customHeight="1">
      <c r="A19" s="395"/>
      <c r="B19" s="1131" t="s">
        <v>2410</v>
      </c>
      <c r="C19" s="1131"/>
      <c r="D19" s="1131"/>
      <c r="E19" s="1131"/>
      <c r="F19" s="1131"/>
      <c r="G19" s="1131"/>
      <c r="H19" s="1131"/>
      <c r="I19" s="1131"/>
      <c r="J19" s="1131"/>
      <c r="K19" s="1131"/>
      <c r="L19" s="1131"/>
      <c r="M19" s="1131"/>
      <c r="N19" s="1131"/>
      <c r="O19" s="1131"/>
      <c r="P19" s="1131"/>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396"/>
      <c r="CB19" s="396"/>
      <c r="CC19" s="396"/>
      <c r="CD19" s="396"/>
      <c r="CE19" s="396"/>
      <c r="CF19" s="396"/>
      <c r="CG19" s="396"/>
      <c r="CH19" s="396"/>
      <c r="CI19" s="396"/>
      <c r="CJ19" s="396"/>
      <c r="CK19" s="396"/>
      <c r="CL19" s="396"/>
    </row>
    <row r="20" spans="1:90" s="211" customFormat="1" ht="19.2" customHeight="1">
      <c r="A20" s="78"/>
      <c r="B20" s="1122" t="s">
        <v>2680</v>
      </c>
      <c r="C20" s="1135"/>
      <c r="D20" s="1135"/>
      <c r="E20" s="1135"/>
      <c r="F20" s="1135"/>
      <c r="G20" s="1135"/>
      <c r="H20" s="1135"/>
      <c r="I20" s="1135"/>
      <c r="J20" s="1135"/>
      <c r="K20" s="1135"/>
      <c r="L20" s="1135"/>
      <c r="M20" s="1135"/>
      <c r="N20" s="1135"/>
      <c r="O20" s="1135"/>
      <c r="P20" s="632"/>
      <c r="Q20" s="212"/>
      <c r="R20" s="212"/>
      <c r="S20" s="564" t="s">
        <v>2681</v>
      </c>
      <c r="T20" s="212"/>
      <c r="U20" s="212"/>
      <c r="V20" s="212"/>
      <c r="W20" s="212"/>
      <c r="X20" s="212"/>
      <c r="Y20" s="212"/>
    </row>
    <row r="21" spans="1:90" ht="18" customHeight="1">
      <c r="A21" s="56"/>
      <c r="B21" s="78"/>
      <c r="C21" s="78"/>
      <c r="D21" s="78"/>
      <c r="E21" s="78"/>
      <c r="F21" s="78"/>
      <c r="G21" s="78"/>
      <c r="H21" s="78"/>
      <c r="I21" s="78"/>
      <c r="J21" s="78"/>
      <c r="K21" s="78"/>
      <c r="L21" s="78"/>
      <c r="M21" s="78"/>
      <c r="N21" s="78"/>
      <c r="O21" s="56"/>
      <c r="P21" s="56"/>
      <c r="Q21" s="56"/>
    </row>
    <row r="22" spans="1:90" ht="17.25" customHeight="1">
      <c r="A22" s="56"/>
      <c r="B22" s="78"/>
      <c r="C22" s="231"/>
      <c r="D22" s="1129">
        <f>第1号様式!$K$3</f>
        <v>0</v>
      </c>
      <c r="E22" s="1130"/>
      <c r="F22" s="78" t="s">
        <v>2401</v>
      </c>
      <c r="G22" s="642">
        <f>第1号様式!$N$3</f>
        <v>0</v>
      </c>
      <c r="H22" s="78" t="s">
        <v>2402</v>
      </c>
      <c r="I22" s="642">
        <f>第1号様式!$P$3</f>
        <v>0</v>
      </c>
      <c r="J22" s="78" t="s">
        <v>2403</v>
      </c>
      <c r="K22" s="78"/>
      <c r="L22" s="78"/>
      <c r="M22" s="78"/>
      <c r="N22" s="78"/>
      <c r="O22" s="56"/>
      <c r="P22" s="56"/>
      <c r="Q22" s="56"/>
    </row>
    <row r="23" spans="1:90" ht="17.25" customHeight="1">
      <c r="A23" s="56"/>
      <c r="B23" s="78"/>
      <c r="C23" s="78"/>
      <c r="D23" s="78"/>
      <c r="E23" s="78"/>
      <c r="F23" s="78"/>
      <c r="G23" s="78"/>
      <c r="H23" s="78"/>
      <c r="I23" s="78"/>
      <c r="J23" s="78"/>
      <c r="K23" s="78"/>
      <c r="L23" s="78"/>
      <c r="M23" s="78"/>
      <c r="N23" s="78"/>
      <c r="O23" s="56"/>
      <c r="P23" s="56"/>
      <c r="Q23" s="56"/>
    </row>
    <row r="24" spans="1:90" ht="17.25" customHeight="1">
      <c r="A24" s="56"/>
      <c r="B24" s="78"/>
      <c r="C24" s="56"/>
      <c r="D24" s="78" t="s">
        <v>334</v>
      </c>
      <c r="E24" s="78"/>
      <c r="F24" s="78"/>
      <c r="G24" s="78"/>
      <c r="H24" s="78"/>
      <c r="I24" s="78"/>
      <c r="J24" s="78"/>
      <c r="K24" s="78"/>
      <c r="L24" s="78"/>
      <c r="M24" s="78"/>
      <c r="N24" s="78"/>
      <c r="O24" s="56"/>
      <c r="P24" s="56"/>
      <c r="Q24" s="56"/>
    </row>
    <row r="25" spans="1:90" ht="17.25" customHeight="1">
      <c r="A25" s="56"/>
      <c r="B25" s="78"/>
      <c r="C25" s="78"/>
      <c r="D25" s="78"/>
      <c r="E25" s="1125">
        <f>基本情報入力シート!$E$38</f>
        <v>0</v>
      </c>
      <c r="F25" s="1125"/>
      <c r="G25" s="1125"/>
      <c r="H25" s="1125"/>
      <c r="I25" s="1125"/>
      <c r="J25" s="1125"/>
      <c r="K25" s="1125"/>
      <c r="L25" s="1125"/>
      <c r="M25" s="1125"/>
      <c r="N25" s="1125"/>
      <c r="O25" s="1126"/>
      <c r="P25" s="56"/>
      <c r="Q25" s="56"/>
    </row>
    <row r="26" spans="1:90" ht="17.25" customHeight="1">
      <c r="A26" s="56"/>
      <c r="B26" s="78"/>
      <c r="C26" s="78"/>
      <c r="D26" s="78" t="s">
        <v>2404</v>
      </c>
      <c r="E26" s="86"/>
      <c r="F26" s="86"/>
      <c r="G26" s="86"/>
      <c r="H26" s="86"/>
      <c r="I26" s="86"/>
      <c r="J26" s="86"/>
      <c r="K26" s="86"/>
      <c r="L26" s="86"/>
      <c r="M26" s="86"/>
      <c r="N26" s="86"/>
      <c r="O26" s="86"/>
      <c r="P26" s="56"/>
      <c r="Q26" s="56"/>
    </row>
    <row r="27" spans="1:90" ht="17.25" customHeight="1">
      <c r="A27" s="56"/>
      <c r="B27" s="78"/>
      <c r="C27" s="78"/>
      <c r="D27" s="78"/>
      <c r="E27" s="1125">
        <f>基本情報入力シート!$E$36</f>
        <v>0</v>
      </c>
      <c r="F27" s="1125"/>
      <c r="G27" s="1125"/>
      <c r="H27" s="1125"/>
      <c r="I27" s="1125"/>
      <c r="J27" s="1125"/>
      <c r="K27" s="1125"/>
      <c r="L27" s="1125"/>
      <c r="M27" s="1125"/>
      <c r="N27" s="1125"/>
      <c r="O27" s="1126"/>
      <c r="P27" s="56"/>
      <c r="Q27" s="56"/>
    </row>
    <row r="28" spans="1:90" ht="14.4">
      <c r="A28" s="56"/>
      <c r="B28" s="78"/>
      <c r="C28" s="78"/>
      <c r="D28" s="78" t="s">
        <v>2405</v>
      </c>
      <c r="E28" s="78"/>
      <c r="F28" s="78"/>
      <c r="G28" s="78"/>
      <c r="H28" s="78"/>
      <c r="I28" s="78"/>
      <c r="J28" s="78"/>
      <c r="K28" s="78"/>
      <c r="L28" s="78"/>
      <c r="M28" s="78"/>
      <c r="N28" s="78"/>
      <c r="O28" s="56"/>
      <c r="P28" s="56"/>
      <c r="Q28" s="56"/>
    </row>
    <row r="29" spans="1:90" ht="19.2" customHeight="1">
      <c r="A29" s="56"/>
      <c r="B29" s="78"/>
      <c r="C29" s="78"/>
      <c r="D29" s="78"/>
      <c r="E29" s="1117">
        <f>基本情報入力シート!$E$39</f>
        <v>0</v>
      </c>
      <c r="F29" s="1117"/>
      <c r="G29" s="1117"/>
      <c r="H29" s="1117"/>
      <c r="I29" s="1117"/>
      <c r="J29" s="233"/>
      <c r="K29" s="1117">
        <f>基本情報入力シート!$E$41</f>
        <v>0</v>
      </c>
      <c r="L29" s="1117"/>
      <c r="M29" s="1117"/>
      <c r="N29" s="1117"/>
      <c r="O29" s="1127"/>
      <c r="P29" s="56"/>
      <c r="Q29" s="56"/>
    </row>
    <row r="30" spans="1:90" ht="14.4">
      <c r="A30" s="56"/>
      <c r="B30" s="78"/>
      <c r="C30" s="78"/>
      <c r="D30" s="78"/>
      <c r="E30" s="78"/>
      <c r="F30" s="78"/>
      <c r="G30" s="78"/>
      <c r="H30" s="78"/>
      <c r="I30" s="78"/>
      <c r="J30" s="78"/>
      <c r="K30" s="78"/>
      <c r="L30" s="78"/>
      <c r="M30" s="78"/>
      <c r="N30" s="78"/>
      <c r="O30" s="105"/>
      <c r="P30" s="56"/>
      <c r="Q30" s="56"/>
    </row>
    <row r="31" spans="1:90" ht="17.399999999999999" customHeight="1">
      <c r="B31" s="640"/>
      <c r="C31" s="640"/>
      <c r="D31" s="640"/>
      <c r="E31" s="213"/>
      <c r="F31" s="213"/>
      <c r="G31" s="213"/>
      <c r="H31" s="213"/>
      <c r="I31" s="213"/>
      <c r="J31" s="213"/>
      <c r="K31" s="213"/>
      <c r="L31" s="213"/>
      <c r="M31" s="213"/>
      <c r="N31" s="213"/>
      <c r="O31" s="213"/>
      <c r="P31" s="213"/>
      <c r="Q31" s="213"/>
      <c r="R31" s="56"/>
    </row>
    <row r="32" spans="1:90" ht="17.399999999999999" customHeight="1">
      <c r="B32" s="640"/>
      <c r="C32" s="640"/>
      <c r="D32" s="640"/>
      <c r="E32" s="213"/>
      <c r="F32" s="213"/>
      <c r="G32" s="213"/>
      <c r="H32" s="213"/>
      <c r="I32" s="213"/>
      <c r="J32" s="213"/>
      <c r="K32" s="213"/>
      <c r="L32" s="213"/>
      <c r="M32" s="213"/>
      <c r="N32" s="213"/>
      <c r="O32" s="213"/>
      <c r="P32" s="213"/>
      <c r="Q32" s="213"/>
      <c r="R32" s="56"/>
    </row>
    <row r="33" spans="1:18" ht="14.4">
      <c r="A33" s="56"/>
      <c r="B33" s="78"/>
      <c r="C33" s="78"/>
      <c r="D33" s="78"/>
      <c r="E33" s="78"/>
      <c r="F33" s="78"/>
      <c r="G33" s="78"/>
      <c r="H33" s="78"/>
      <c r="I33" s="78"/>
      <c r="J33" s="78"/>
      <c r="K33" s="78"/>
      <c r="L33" s="78"/>
      <c r="M33" s="78"/>
      <c r="N33" s="78"/>
      <c r="O33" s="105"/>
      <c r="P33" s="56"/>
      <c r="Q33" s="56"/>
    </row>
    <row r="34" spans="1:18" ht="14.4">
      <c r="E34" s="78"/>
      <c r="F34" s="78"/>
      <c r="G34" s="78"/>
      <c r="H34" s="78"/>
      <c r="I34" s="78"/>
      <c r="J34" s="78"/>
      <c r="K34" s="78"/>
      <c r="L34" s="78"/>
      <c r="M34" s="78"/>
      <c r="N34" s="78"/>
      <c r="O34" s="78"/>
      <c r="P34" s="78"/>
      <c r="Q34" s="56"/>
      <c r="R34" s="56"/>
    </row>
    <row r="35" spans="1:18" ht="14.4">
      <c r="E35" s="78"/>
      <c r="F35" s="78"/>
      <c r="G35" s="78"/>
      <c r="H35" s="78"/>
      <c r="I35" s="78"/>
      <c r="J35" s="78"/>
      <c r="K35" s="78"/>
      <c r="L35" s="78"/>
      <c r="M35" s="78"/>
      <c r="N35" s="78"/>
      <c r="O35" s="78"/>
      <c r="P35" s="78"/>
      <c r="Q35" s="56"/>
      <c r="R35" s="56"/>
    </row>
    <row r="36" spans="1:18" ht="14.4">
      <c r="E36" s="78"/>
      <c r="F36" s="78"/>
      <c r="G36" s="78"/>
      <c r="H36" s="78"/>
      <c r="I36" s="78"/>
      <c r="J36" s="78"/>
      <c r="K36" s="78"/>
      <c r="L36" s="78"/>
      <c r="M36" s="78"/>
      <c r="N36" s="78"/>
      <c r="O36" s="78"/>
      <c r="P36" s="78"/>
      <c r="Q36" s="56"/>
      <c r="R36" s="56"/>
    </row>
  </sheetData>
  <sheetProtection algorithmName="SHA-512" hashValue="xkqqRMahfZDoo8eG7bH+I7MeNxTlgwo4r3XE5jVfybYRI2G77EbEn4NEdmz4rV1yco58uWVZyI1i217PNLqYGQ==" saltValue="D/N9ISsTjNoWQRBDB/9r0A==" spinCount="100000" sheet="1" formatCells="0"/>
  <mergeCells count="12">
    <mergeCell ref="B20:O20"/>
    <mergeCell ref="D22:E22"/>
    <mergeCell ref="E25:O25"/>
    <mergeCell ref="E27:O27"/>
    <mergeCell ref="E29:I29"/>
    <mergeCell ref="K29:O29"/>
    <mergeCell ref="B19:P19"/>
    <mergeCell ref="B8:O8"/>
    <mergeCell ref="B9:O9"/>
    <mergeCell ref="C10:O10"/>
    <mergeCell ref="C11:O11"/>
    <mergeCell ref="B18:P18"/>
  </mergeCells>
  <phoneticPr fontId="58"/>
  <pageMargins left="1.0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152400</xdr:colOff>
                    <xdr:row>18</xdr:row>
                    <xdr:rowOff>617220</xdr:rowOff>
                  </from>
                  <to>
                    <xdr:col>5</xdr:col>
                    <xdr:colOff>198120</xdr:colOff>
                    <xdr:row>20</xdr:row>
                    <xdr:rowOff>68580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B1:X43"/>
  <sheetViews>
    <sheetView showGridLines="0" showZeros="0" view="pageBreakPreview" topLeftCell="A25" zoomScale="130" zoomScaleNormal="100" zoomScaleSheetLayoutView="130" workbookViewId="0">
      <selection activeCell="Y40" sqref="Y40"/>
    </sheetView>
  </sheetViews>
  <sheetFormatPr defaultColWidth="9" defaultRowHeight="13.2"/>
  <cols>
    <col min="1" max="1" width="1.6640625" style="56" customWidth="1"/>
    <col min="2" max="2" width="2.21875" style="56" customWidth="1"/>
    <col min="3" max="3" width="1.109375" style="56" customWidth="1"/>
    <col min="4" max="4" width="3.6640625" style="56" customWidth="1"/>
    <col min="5" max="5" width="4.44140625" style="56" customWidth="1"/>
    <col min="6" max="7" width="5.21875" style="56" customWidth="1"/>
    <col min="8" max="8" width="8.44140625" style="56" customWidth="1"/>
    <col min="9" max="9" width="7" style="56" customWidth="1"/>
    <col min="10" max="11" width="6.109375" style="56" customWidth="1"/>
    <col min="12" max="12" width="3.6640625" style="57" customWidth="1"/>
    <col min="13" max="13" width="5.6640625" style="57" customWidth="1"/>
    <col min="14" max="19" width="3.6640625" style="57" customWidth="1"/>
    <col min="20" max="20" width="2.109375" style="57" customWidth="1"/>
    <col min="21" max="21" width="2.21875" style="57" customWidth="1"/>
    <col min="22" max="22" width="1.6640625" style="56" customWidth="1"/>
    <col min="23" max="16384" width="9" style="56"/>
  </cols>
  <sheetData>
    <row r="1" spans="2:23" ht="15" customHeight="1">
      <c r="B1" s="55" t="s">
        <v>278</v>
      </c>
    </row>
    <row r="2" spans="2:23" ht="11.25" customHeight="1">
      <c r="B2" s="4"/>
      <c r="C2" s="4"/>
      <c r="D2" s="4"/>
      <c r="E2" s="4"/>
      <c r="F2" s="4"/>
      <c r="G2" s="4"/>
      <c r="H2" s="4"/>
      <c r="I2" s="4"/>
      <c r="J2" s="58"/>
      <c r="K2" s="58"/>
      <c r="L2" s="59"/>
      <c r="M2" s="59"/>
      <c r="N2" s="59"/>
      <c r="O2" s="59"/>
      <c r="P2" s="59"/>
      <c r="Q2" s="59"/>
      <c r="R2" s="59"/>
      <c r="S2" s="59"/>
      <c r="T2" s="643"/>
      <c r="U2" s="643"/>
      <c r="V2" s="57"/>
    </row>
    <row r="3" spans="2:23">
      <c r="B3" s="4"/>
      <c r="C3" s="4"/>
      <c r="D3" s="4"/>
      <c r="E3" s="4"/>
      <c r="F3" s="644"/>
      <c r="G3" s="644"/>
      <c r="H3" s="644"/>
      <c r="I3" s="644"/>
      <c r="J3" s="633"/>
      <c r="K3" s="633"/>
      <c r="M3" s="232"/>
      <c r="N3" s="1137">
        <f>第1号様式!$K$3</f>
        <v>0</v>
      </c>
      <c r="O3" s="1137"/>
      <c r="P3" s="938" t="s">
        <v>0</v>
      </c>
      <c r="Q3" s="939">
        <f>第1号様式!$N$3</f>
        <v>0</v>
      </c>
      <c r="R3" s="60" t="s">
        <v>1</v>
      </c>
      <c r="S3" s="939">
        <f>第1号様式!$P$3</f>
        <v>0</v>
      </c>
      <c r="T3" s="59" t="s">
        <v>2</v>
      </c>
      <c r="U3" s="643"/>
      <c r="V3" s="643"/>
      <c r="W3" s="142"/>
    </row>
    <row r="4" spans="2:23" ht="13.5" customHeight="1">
      <c r="B4" s="4"/>
      <c r="C4" s="4"/>
      <c r="D4" s="4"/>
      <c r="E4" s="4"/>
      <c r="F4" s="644"/>
      <c r="G4" s="644"/>
      <c r="H4" s="644"/>
      <c r="I4" s="633"/>
      <c r="J4" s="633"/>
      <c r="K4" s="644"/>
      <c r="L4" s="644"/>
      <c r="M4" s="644"/>
      <c r="N4" s="644"/>
      <c r="O4" s="644"/>
      <c r="P4" s="644"/>
      <c r="Q4" s="62"/>
      <c r="R4" s="644"/>
      <c r="S4" s="59"/>
      <c r="T4" s="643"/>
      <c r="U4" s="643"/>
      <c r="W4" s="63"/>
    </row>
    <row r="5" spans="2:23" ht="21.75" customHeight="1">
      <c r="B5" s="4"/>
      <c r="C5" s="4"/>
      <c r="D5" s="64" t="s">
        <v>16</v>
      </c>
      <c r="E5" s="4"/>
      <c r="F5" s="4"/>
      <c r="G5" s="4"/>
      <c r="H5" s="4"/>
      <c r="I5" s="4"/>
      <c r="J5" s="5"/>
      <c r="K5" s="5"/>
      <c r="L5" s="4"/>
      <c r="M5" s="4"/>
      <c r="N5" s="4"/>
      <c r="O5" s="4"/>
      <c r="P5" s="4"/>
      <c r="Q5" s="4"/>
      <c r="R5" s="4"/>
      <c r="S5" s="5"/>
      <c r="T5" s="643"/>
      <c r="U5" s="643"/>
    </row>
    <row r="6" spans="2:23" ht="21.75" customHeight="1">
      <c r="B6" s="4"/>
      <c r="C6" s="9"/>
      <c r="D6" s="4" t="s">
        <v>17</v>
      </c>
      <c r="E6" s="4"/>
      <c r="F6" s="4"/>
      <c r="G6" s="4"/>
      <c r="H6" s="4"/>
      <c r="I6" s="4"/>
      <c r="J6" s="5"/>
      <c r="K6" s="5"/>
      <c r="L6" s="4"/>
      <c r="M6" s="4"/>
      <c r="N6" s="4"/>
      <c r="O6" s="4"/>
      <c r="P6" s="4"/>
      <c r="Q6" s="4"/>
      <c r="R6" s="4"/>
      <c r="S6" s="5"/>
      <c r="T6" s="643"/>
      <c r="U6" s="643"/>
    </row>
    <row r="7" spans="2:23" ht="13.5" customHeight="1">
      <c r="B7" s="4"/>
      <c r="C7" s="9"/>
      <c r="D7" s="9"/>
      <c r="E7" s="4"/>
      <c r="F7" s="4"/>
      <c r="G7" s="1143"/>
      <c r="H7" s="1143"/>
      <c r="I7" s="1143"/>
      <c r="J7" s="1143"/>
      <c r="K7" s="1143"/>
      <c r="L7" s="1143"/>
      <c r="M7" s="1143"/>
      <c r="N7" s="1143"/>
      <c r="O7" s="1143"/>
      <c r="P7" s="1143"/>
      <c r="Q7" s="1143"/>
      <c r="R7" s="1143"/>
      <c r="S7" s="5"/>
      <c r="T7" s="643"/>
      <c r="U7" s="643"/>
    </row>
    <row r="8" spans="2:23" ht="21.75" customHeight="1">
      <c r="B8" s="4"/>
      <c r="C8" s="4"/>
      <c r="D8" s="9" t="s">
        <v>315</v>
      </c>
      <c r="E8" s="4"/>
      <c r="F8" s="4"/>
      <c r="G8" s="644"/>
      <c r="H8" s="644"/>
      <c r="I8" s="644"/>
      <c r="J8" s="644"/>
      <c r="K8" s="644"/>
      <c r="L8" s="644"/>
      <c r="M8" s="644"/>
      <c r="N8" s="644"/>
      <c r="O8" s="644"/>
      <c r="P8" s="644"/>
      <c r="Q8" s="644"/>
      <c r="R8" s="644"/>
      <c r="S8" s="644"/>
      <c r="T8" s="644"/>
      <c r="U8" s="643"/>
    </row>
    <row r="9" spans="2:23" ht="21.75" customHeight="1">
      <c r="B9" s="4"/>
      <c r="C9" s="4"/>
      <c r="D9" s="1056">
        <f>第1号様式!$J$11</f>
        <v>0</v>
      </c>
      <c r="E9" s="1056"/>
      <c r="F9" s="1056"/>
      <c r="G9" s="1056"/>
      <c r="H9" s="1056"/>
      <c r="I9" s="1056"/>
      <c r="J9" s="1056"/>
      <c r="K9" s="634"/>
      <c r="L9" s="634"/>
      <c r="M9" s="634"/>
      <c r="N9" s="634"/>
      <c r="O9" s="634"/>
      <c r="P9" s="634"/>
      <c r="Q9" s="634"/>
      <c r="R9" s="634"/>
      <c r="S9" s="634"/>
      <c r="T9" s="644"/>
      <c r="U9" s="643"/>
    </row>
    <row r="10" spans="2:23" ht="21.75" customHeight="1">
      <c r="B10" s="4"/>
      <c r="C10" s="4"/>
      <c r="D10" s="1036">
        <f>第1号様式!$J$12</f>
        <v>0</v>
      </c>
      <c r="E10" s="1036"/>
      <c r="F10" s="1036"/>
      <c r="G10" s="1139">
        <f>基本情報入力シート!$E$11</f>
        <v>0</v>
      </c>
      <c r="H10" s="1140"/>
      <c r="I10" s="1140"/>
      <c r="J10" s="241" t="str">
        <f>IF(ISTEXT(G10),"殿","")</f>
        <v/>
      </c>
      <c r="K10" s="65"/>
      <c r="L10" s="65"/>
      <c r="M10" s="65"/>
      <c r="N10" s="65"/>
      <c r="O10" s="65"/>
      <c r="P10" s="65"/>
      <c r="Q10" s="65"/>
      <c r="R10" s="65"/>
      <c r="S10" s="65"/>
      <c r="T10" s="7"/>
      <c r="U10" s="643"/>
    </row>
    <row r="11" spans="2:23" ht="13.5" customHeight="1">
      <c r="B11" s="4"/>
      <c r="C11" s="4"/>
      <c r="D11" s="9"/>
      <c r="E11" s="644"/>
      <c r="F11" s="644"/>
      <c r="G11" s="644"/>
      <c r="H11" s="644"/>
      <c r="I11" s="644"/>
      <c r="J11" s="644"/>
      <c r="K11" s="644"/>
      <c r="L11" s="644"/>
      <c r="M11" s="644"/>
      <c r="N11" s="644"/>
      <c r="O11" s="644"/>
      <c r="P11" s="644"/>
      <c r="Q11" s="644"/>
      <c r="R11" s="644"/>
      <c r="S11" s="644"/>
      <c r="T11" s="7"/>
      <c r="U11" s="643"/>
    </row>
    <row r="12" spans="2:23" ht="18.75" customHeight="1">
      <c r="B12" s="7"/>
      <c r="C12" s="7"/>
      <c r="D12" s="7"/>
      <c r="E12" s="7"/>
      <c r="F12" s="7"/>
      <c r="G12" s="644"/>
      <c r="H12" s="644"/>
      <c r="I12" s="644"/>
      <c r="J12" s="644"/>
      <c r="K12" s="644"/>
      <c r="L12" s="644"/>
      <c r="M12" s="644"/>
      <c r="N12" s="644"/>
      <c r="O12" s="644"/>
      <c r="P12" s="644"/>
      <c r="Q12" s="644"/>
      <c r="R12" s="644"/>
      <c r="S12" s="644"/>
      <c r="T12" s="644"/>
      <c r="U12" s="643"/>
    </row>
    <row r="13" spans="2:23" ht="21.75" customHeight="1">
      <c r="B13" s="7"/>
      <c r="C13" s="7"/>
      <c r="D13" s="1144"/>
      <c r="E13" s="1144"/>
      <c r="F13" s="1144"/>
      <c r="G13" s="1144"/>
      <c r="H13" s="1144"/>
      <c r="I13" s="1144"/>
      <c r="J13" s="1144"/>
      <c r="K13" s="634"/>
      <c r="L13" s="634"/>
      <c r="M13" s="634"/>
      <c r="N13" s="634"/>
      <c r="O13" s="634"/>
      <c r="P13" s="634"/>
      <c r="Q13" s="634"/>
      <c r="R13" s="634"/>
      <c r="S13" s="634"/>
      <c r="T13" s="644"/>
      <c r="U13" s="643"/>
    </row>
    <row r="14" spans="2:23" ht="21.75" customHeight="1">
      <c r="B14" s="7"/>
      <c r="C14" s="7"/>
      <c r="D14" s="1138"/>
      <c r="E14" s="1138"/>
      <c r="F14" s="1138"/>
      <c r="G14" s="1141"/>
      <c r="H14" s="1142"/>
      <c r="I14" s="1142"/>
      <c r="J14" s="378"/>
      <c r="K14" s="65"/>
      <c r="L14" s="65"/>
      <c r="M14" s="65"/>
      <c r="N14" s="65"/>
      <c r="O14" s="65"/>
      <c r="P14" s="65"/>
      <c r="Q14" s="65"/>
      <c r="R14" s="65"/>
      <c r="S14" s="65"/>
      <c r="T14" s="644"/>
      <c r="U14" s="643"/>
    </row>
    <row r="15" spans="2:23" ht="13.5" customHeight="1">
      <c r="B15" s="7"/>
      <c r="C15" s="7"/>
      <c r="D15" s="7"/>
      <c r="E15" s="7"/>
      <c r="F15" s="7"/>
      <c r="G15" s="7"/>
      <c r="H15" s="7"/>
      <c r="I15" s="7"/>
      <c r="J15" s="7"/>
      <c r="K15" s="7"/>
      <c r="L15" s="643"/>
      <c r="M15" s="643"/>
      <c r="N15" s="643"/>
      <c r="O15" s="643"/>
      <c r="P15" s="643"/>
      <c r="Q15" s="643"/>
      <c r="R15" s="643"/>
      <c r="S15" s="643"/>
      <c r="T15" s="643"/>
    </row>
    <row r="16" spans="2:23" ht="13.5" customHeight="1">
      <c r="B16" s="4"/>
      <c r="C16" s="4"/>
      <c r="D16" s="4"/>
      <c r="E16" s="4"/>
      <c r="F16" s="4"/>
      <c r="G16" s="4"/>
      <c r="H16" s="4"/>
      <c r="I16" s="4"/>
      <c r="J16" s="4"/>
      <c r="K16" s="4"/>
      <c r="L16" s="643"/>
      <c r="M16" s="643"/>
      <c r="N16" s="643"/>
      <c r="O16" s="643"/>
      <c r="P16" s="643"/>
      <c r="Q16" s="643"/>
      <c r="R16" s="643"/>
      <c r="S16" s="643"/>
      <c r="T16" s="643"/>
    </row>
    <row r="17" spans="2:23" ht="13.5" customHeight="1">
      <c r="B17" s="4"/>
      <c r="C17" s="4"/>
      <c r="D17" s="4"/>
      <c r="E17" s="4"/>
      <c r="F17" s="4"/>
      <c r="G17" s="4"/>
      <c r="H17" s="4"/>
      <c r="I17" s="4"/>
      <c r="J17" s="4"/>
      <c r="K17" s="4"/>
      <c r="L17" s="643"/>
      <c r="M17" s="643"/>
      <c r="N17" s="643"/>
      <c r="O17" s="643"/>
      <c r="P17" s="643"/>
      <c r="Q17" s="643"/>
      <c r="R17" s="643"/>
      <c r="S17" s="66"/>
      <c r="T17" s="643"/>
    </row>
    <row r="18" spans="2:23" ht="25.8">
      <c r="B18" s="4"/>
      <c r="C18" s="1067" t="s">
        <v>316</v>
      </c>
      <c r="D18" s="1067"/>
      <c r="E18" s="1067"/>
      <c r="F18" s="1067"/>
      <c r="G18" s="1067"/>
      <c r="H18" s="1067"/>
      <c r="I18" s="1067"/>
      <c r="J18" s="1067"/>
      <c r="K18" s="1067"/>
      <c r="L18" s="1067"/>
      <c r="M18" s="1067"/>
      <c r="N18" s="1067"/>
      <c r="O18" s="1067"/>
      <c r="P18" s="1067"/>
      <c r="Q18" s="1067"/>
      <c r="R18" s="1067"/>
      <c r="S18" s="1067"/>
      <c r="T18" s="643"/>
    </row>
    <row r="19" spans="2:23" ht="21" customHeight="1">
      <c r="B19" s="4"/>
      <c r="C19" s="4"/>
      <c r="D19" s="4"/>
      <c r="E19" s="4"/>
      <c r="F19" s="4"/>
      <c r="G19" s="4"/>
      <c r="H19" s="4"/>
      <c r="I19" s="4"/>
      <c r="J19" s="4"/>
      <c r="K19" s="4"/>
      <c r="L19" s="643"/>
      <c r="M19" s="643"/>
      <c r="N19" s="643"/>
      <c r="O19" s="643"/>
      <c r="P19" s="643"/>
      <c r="Q19" s="643"/>
      <c r="R19" s="643"/>
      <c r="S19" s="643"/>
      <c r="T19" s="643"/>
    </row>
    <row r="20" spans="2:23" ht="54.75" customHeight="1">
      <c r="B20" s="4"/>
      <c r="C20" s="4"/>
      <c r="D20" s="1136" t="s">
        <v>2760</v>
      </c>
      <c r="E20" s="1136"/>
      <c r="F20" s="1136"/>
      <c r="G20" s="1136"/>
      <c r="H20" s="1136"/>
      <c r="I20" s="1136"/>
      <c r="J20" s="1136"/>
      <c r="K20" s="1136"/>
      <c r="L20" s="1136"/>
      <c r="M20" s="1136"/>
      <c r="N20" s="1136"/>
      <c r="O20" s="1136"/>
      <c r="P20" s="1136"/>
      <c r="Q20" s="1136"/>
      <c r="R20" s="1136"/>
      <c r="S20" s="1136"/>
      <c r="T20" s="643"/>
    </row>
    <row r="21" spans="2:23" ht="13.5" customHeight="1">
      <c r="B21" s="4"/>
      <c r="C21" s="4"/>
      <c r="D21" s="4"/>
      <c r="E21" s="67"/>
      <c r="F21" s="67"/>
      <c r="G21" s="67"/>
      <c r="H21" s="67"/>
      <c r="I21" s="67"/>
      <c r="J21" s="67"/>
      <c r="K21" s="67"/>
      <c r="L21" s="67"/>
      <c r="M21" s="67"/>
      <c r="N21" s="67"/>
      <c r="O21" s="67"/>
      <c r="P21" s="67"/>
      <c r="Q21" s="67"/>
      <c r="R21" s="67"/>
      <c r="S21" s="382"/>
      <c r="T21" s="643"/>
    </row>
    <row r="22" spans="2:23" ht="13.5" customHeight="1">
      <c r="B22" s="4"/>
      <c r="C22" s="4"/>
      <c r="D22" s="4"/>
      <c r="E22" s="4"/>
      <c r="F22" s="4"/>
      <c r="G22" s="4"/>
      <c r="H22" s="4"/>
      <c r="I22" s="4"/>
      <c r="J22" s="4"/>
      <c r="K22" s="4"/>
      <c r="L22" s="643"/>
      <c r="M22" s="643"/>
      <c r="N22" s="643"/>
      <c r="O22" s="643"/>
      <c r="P22" s="643"/>
      <c r="Q22" s="643"/>
      <c r="R22" s="643"/>
      <c r="S22" s="643"/>
      <c r="T22" s="643"/>
    </row>
    <row r="23" spans="2:23" ht="26.25" customHeight="1">
      <c r="B23" s="4"/>
      <c r="C23" s="4"/>
      <c r="D23" s="4" t="s">
        <v>317</v>
      </c>
      <c r="E23" s="4"/>
      <c r="F23" s="4"/>
      <c r="G23" s="4"/>
      <c r="H23" s="4"/>
      <c r="I23" s="4"/>
      <c r="J23" s="4"/>
      <c r="K23" s="4"/>
      <c r="L23" s="643"/>
      <c r="M23" s="643"/>
      <c r="N23" s="643"/>
      <c r="O23" s="643"/>
      <c r="P23" s="643"/>
      <c r="Q23" s="643"/>
      <c r="R23" s="643"/>
      <c r="S23" s="643"/>
      <c r="T23" s="643"/>
    </row>
    <row r="24" spans="2:23" ht="15" customHeight="1">
      <c r="B24" s="4"/>
      <c r="C24" s="4"/>
      <c r="D24" s="4"/>
      <c r="E24" s="4" t="s">
        <v>28</v>
      </c>
      <c r="F24" s="4"/>
      <c r="G24" s="4"/>
      <c r="H24" s="4"/>
      <c r="I24" s="4"/>
      <c r="J24" s="4"/>
      <c r="K24" s="4"/>
      <c r="L24" s="643"/>
      <c r="M24" s="643"/>
      <c r="N24" s="643"/>
      <c r="O24" s="643"/>
      <c r="P24" s="643"/>
      <c r="Q24" s="643"/>
      <c r="R24" s="643"/>
      <c r="S24" s="643"/>
      <c r="T24" s="643"/>
      <c r="U24" s="643"/>
    </row>
    <row r="25" spans="2:23" ht="27" customHeight="1">
      <c r="B25" s="4"/>
      <c r="C25" s="4"/>
      <c r="D25" s="4"/>
      <c r="E25" s="68" t="s">
        <v>29</v>
      </c>
      <c r="F25" s="1036">
        <f>基本情報入力シート!$E$63</f>
        <v>0</v>
      </c>
      <c r="G25" s="1036"/>
      <c r="H25" s="637"/>
      <c r="I25" s="4"/>
      <c r="J25" s="4"/>
      <c r="K25" s="4"/>
      <c r="L25" s="4"/>
      <c r="M25" s="4"/>
      <c r="N25" s="643"/>
      <c r="O25" s="643"/>
      <c r="P25" s="643"/>
      <c r="Q25" s="643"/>
      <c r="R25" s="643"/>
      <c r="S25" s="643"/>
      <c r="T25" s="643"/>
      <c r="U25" s="643"/>
      <c r="V25" s="57"/>
    </row>
    <row r="26" spans="2:23" s="71" customFormat="1" ht="15.75" customHeight="1">
      <c r="B26" s="7"/>
      <c r="C26" s="7"/>
      <c r="D26" s="7"/>
      <c r="E26" s="4" t="s">
        <v>30</v>
      </c>
      <c r="F26" s="4"/>
      <c r="G26" s="4"/>
      <c r="H26" s="4"/>
      <c r="I26" s="643"/>
      <c r="J26" s="643"/>
      <c r="K26" s="643"/>
      <c r="L26" s="643"/>
      <c r="M26" s="643"/>
      <c r="N26" s="643"/>
      <c r="O26" s="643"/>
      <c r="P26" s="643"/>
      <c r="Q26" s="644"/>
      <c r="R26" s="644"/>
      <c r="S26" s="644"/>
      <c r="T26" s="633"/>
      <c r="U26" s="70"/>
    </row>
    <row r="27" spans="2:23" s="71" customFormat="1" ht="27" customHeight="1">
      <c r="B27" s="7"/>
      <c r="C27" s="7"/>
      <c r="D27" s="7"/>
      <c r="E27" s="7"/>
      <c r="F27" s="1056">
        <f>基本情報入力シート!$E$64</f>
        <v>0</v>
      </c>
      <c r="G27" s="1056"/>
      <c r="H27" s="1056"/>
      <c r="I27" s="1056"/>
      <c r="J27" s="1056"/>
      <c r="K27" s="1056"/>
      <c r="L27" s="1056"/>
      <c r="M27" s="1056"/>
      <c r="N27" s="1056"/>
      <c r="O27" s="1056"/>
      <c r="P27" s="1056"/>
      <c r="Q27" s="1056"/>
      <c r="R27" s="1056"/>
      <c r="S27" s="1056"/>
      <c r="T27" s="644"/>
      <c r="U27" s="633"/>
      <c r="V27" s="70"/>
    </row>
    <row r="28" spans="2:23" ht="26.25" customHeight="1">
      <c r="B28" s="4"/>
      <c r="C28" s="4"/>
      <c r="D28" s="4"/>
      <c r="E28" s="1081" t="s">
        <v>31</v>
      </c>
      <c r="F28" s="1081"/>
      <c r="G28" s="1056">
        <f>基本情報入力シート!$E$62</f>
        <v>0</v>
      </c>
      <c r="H28" s="1056"/>
      <c r="I28" s="1056"/>
      <c r="J28" s="1056"/>
      <c r="K28" s="1056"/>
      <c r="L28" s="1056"/>
      <c r="M28" s="1056"/>
      <c r="N28" s="1056"/>
      <c r="O28" s="1056"/>
      <c r="P28" s="1056"/>
      <c r="Q28" s="1056"/>
      <c r="R28" s="1056"/>
      <c r="S28" s="1056"/>
      <c r="T28" s="643"/>
      <c r="U28" s="56"/>
    </row>
    <row r="29" spans="2:23" ht="24" customHeight="1">
      <c r="B29" s="4"/>
      <c r="C29" s="4"/>
      <c r="D29" s="4"/>
      <c r="E29" s="4"/>
      <c r="F29" s="637"/>
      <c r="G29" s="637"/>
      <c r="H29" s="4"/>
      <c r="I29" s="637"/>
      <c r="J29" s="637"/>
      <c r="K29" s="637"/>
      <c r="L29" s="637"/>
      <c r="M29" s="637"/>
      <c r="N29" s="637"/>
      <c r="O29" s="637"/>
      <c r="P29" s="637"/>
      <c r="Q29" s="637"/>
      <c r="R29" s="637"/>
      <c r="S29" s="637"/>
      <c r="T29" s="643"/>
    </row>
    <row r="30" spans="2:23" ht="15" customHeight="1">
      <c r="B30" s="4"/>
      <c r="C30" s="4"/>
      <c r="D30" s="4"/>
      <c r="E30" s="4"/>
      <c r="F30" s="637"/>
      <c r="G30" s="637"/>
      <c r="H30" s="4"/>
      <c r="I30" s="637"/>
      <c r="J30" s="637"/>
      <c r="K30" s="637"/>
      <c r="L30" s="637"/>
      <c r="M30" s="637"/>
      <c r="N30" s="637"/>
      <c r="O30" s="637"/>
      <c r="P30" s="637"/>
      <c r="Q30" s="637"/>
      <c r="R30" s="637"/>
      <c r="S30" s="637"/>
      <c r="T30" s="643"/>
    </row>
    <row r="31" spans="2:23" ht="26.25" customHeight="1">
      <c r="B31" s="4"/>
      <c r="C31" s="4"/>
      <c r="D31" s="7" t="s">
        <v>2158</v>
      </c>
      <c r="E31" s="4"/>
      <c r="F31" s="7"/>
      <c r="G31" s="8"/>
      <c r="H31" s="8"/>
      <c r="I31" s="8"/>
      <c r="J31" s="8"/>
      <c r="K31" s="8"/>
      <c r="L31" s="8"/>
      <c r="M31" s="8"/>
      <c r="N31" s="8"/>
      <c r="O31" s="8"/>
      <c r="P31" s="8"/>
      <c r="Q31" s="8"/>
      <c r="R31" s="8"/>
      <c r="S31" s="8"/>
      <c r="T31" s="643"/>
    </row>
    <row r="32" spans="2:23" ht="26.25" customHeight="1">
      <c r="B32" s="4"/>
      <c r="C32" s="4"/>
      <c r="D32" s="4"/>
      <c r="E32" s="1081" t="s">
        <v>2159</v>
      </c>
      <c r="F32" s="1081"/>
      <c r="G32" s="1035">
        <f>基本情報入力シート!$E$49</f>
        <v>0</v>
      </c>
      <c r="H32" s="1035"/>
      <c r="I32" s="1035"/>
      <c r="J32" s="1035"/>
      <c r="K32" s="1035"/>
      <c r="L32" s="1035"/>
      <c r="M32" s="1035"/>
      <c r="N32" s="1035"/>
      <c r="O32" s="1035"/>
      <c r="P32" s="1035"/>
      <c r="Q32" s="1035"/>
      <c r="R32" s="1035"/>
      <c r="S32" s="1035"/>
      <c r="T32" s="643"/>
      <c r="W32" s="61"/>
    </row>
    <row r="33" spans="2:24" ht="3" customHeight="1">
      <c r="B33" s="4"/>
      <c r="C33" s="4"/>
      <c r="D33" s="4"/>
      <c r="E33" s="644"/>
      <c r="F33" s="4"/>
      <c r="G33" s="644"/>
      <c r="H33" s="644"/>
      <c r="I33" s="644"/>
      <c r="J33" s="644"/>
      <c r="K33" s="4"/>
      <c r="L33" s="644"/>
      <c r="M33" s="644"/>
      <c r="N33" s="644"/>
      <c r="O33" s="644"/>
      <c r="P33" s="644"/>
      <c r="Q33" s="644"/>
      <c r="R33" s="644"/>
      <c r="S33" s="634"/>
      <c r="T33" s="643"/>
    </row>
    <row r="34" spans="2:24" ht="26.25" customHeight="1">
      <c r="B34" s="4"/>
      <c r="C34" s="4"/>
      <c r="D34" s="4"/>
      <c r="E34" s="4"/>
      <c r="F34" s="5" t="s">
        <v>2160</v>
      </c>
      <c r="G34" s="5"/>
      <c r="H34" s="1035">
        <f>基本情報入力シート!$E$52</f>
        <v>0</v>
      </c>
      <c r="I34" s="1035"/>
      <c r="J34" s="1035"/>
      <c r="K34" s="644" t="s">
        <v>32</v>
      </c>
      <c r="L34" s="1036">
        <f>基本情報入力シート!$E$54</f>
        <v>0</v>
      </c>
      <c r="M34" s="1036"/>
      <c r="N34" s="1036"/>
      <c r="O34" s="1036"/>
      <c r="P34" s="1036"/>
      <c r="Q34" s="1036"/>
      <c r="R34" s="1036"/>
      <c r="S34" s="1124"/>
      <c r="T34" s="634"/>
      <c r="U34" s="643"/>
      <c r="V34" s="57"/>
      <c r="W34" s="72"/>
    </row>
    <row r="35" spans="2:24" ht="31.2" customHeight="1">
      <c r="B35" s="4"/>
      <c r="C35" s="4"/>
      <c r="D35" s="7"/>
      <c r="E35" s="7"/>
      <c r="F35" s="5"/>
      <c r="G35" s="5"/>
      <c r="H35" s="8"/>
      <c r="I35" s="8"/>
      <c r="J35" s="8"/>
      <c r="K35" s="644"/>
      <c r="L35" s="633"/>
      <c r="M35" s="633"/>
      <c r="N35" s="633"/>
      <c r="O35" s="633"/>
      <c r="P35" s="633"/>
      <c r="Q35" s="633"/>
      <c r="R35" s="633"/>
      <c r="S35" s="633"/>
      <c r="T35" s="634"/>
      <c r="U35" s="643"/>
      <c r="V35" s="57"/>
      <c r="W35" s="216"/>
      <c r="X35" s="61"/>
    </row>
    <row r="36" spans="2:24" ht="31.2" customHeight="1">
      <c r="B36" s="4"/>
      <c r="C36" s="4"/>
      <c r="D36" s="7"/>
      <c r="E36" s="7"/>
      <c r="F36" s="5"/>
      <c r="G36" s="5"/>
      <c r="H36" s="8"/>
      <c r="I36" s="8"/>
      <c r="J36" s="8"/>
      <c r="K36" s="644"/>
      <c r="L36" s="633"/>
      <c r="M36" s="633"/>
      <c r="N36" s="633"/>
      <c r="O36" s="633"/>
      <c r="P36" s="633"/>
      <c r="Q36" s="633"/>
      <c r="R36" s="633"/>
      <c r="S36" s="633"/>
      <c r="T36" s="634"/>
      <c r="U36" s="643"/>
      <c r="V36" s="57"/>
    </row>
    <row r="37" spans="2:24" ht="31.2" customHeight="1">
      <c r="B37" s="4"/>
      <c r="C37" s="4"/>
      <c r="D37" s="7"/>
      <c r="E37" s="7"/>
      <c r="F37" s="5"/>
      <c r="G37" s="5"/>
      <c r="H37" s="8"/>
      <c r="I37" s="8"/>
      <c r="J37" s="8"/>
      <c r="K37" s="644"/>
      <c r="L37" s="633"/>
      <c r="M37" s="633"/>
      <c r="N37" s="633"/>
      <c r="O37" s="633"/>
      <c r="P37" s="633"/>
      <c r="Q37" s="633"/>
      <c r="R37" s="633"/>
      <c r="S37" s="633"/>
      <c r="T37" s="634"/>
      <c r="U37" s="643"/>
      <c r="V37" s="57"/>
    </row>
    <row r="38" spans="2:24" ht="31.2" customHeight="1">
      <c r="B38" s="4"/>
      <c r="C38" s="4"/>
      <c r="D38" s="7"/>
      <c r="E38" s="1143"/>
      <c r="F38" s="1130"/>
      <c r="G38" s="1130"/>
      <c r="H38" s="1130"/>
      <c r="I38" s="1130"/>
      <c r="J38" s="1130"/>
      <c r="K38" s="1130"/>
      <c r="L38" s="1130"/>
      <c r="M38" s="1130"/>
      <c r="N38" s="633"/>
      <c r="O38" s="633"/>
      <c r="P38" s="633"/>
      <c r="Q38" s="633"/>
      <c r="R38" s="633"/>
      <c r="S38" s="633"/>
      <c r="T38" s="634"/>
      <c r="U38" s="643"/>
      <c r="V38" s="57"/>
    </row>
    <row r="39" spans="2:24" ht="31.2" customHeight="1">
      <c r="B39" s="4"/>
      <c r="C39" s="4"/>
      <c r="D39" s="7"/>
      <c r="E39" s="7"/>
      <c r="F39" s="5"/>
      <c r="G39" s="5"/>
      <c r="H39" s="8"/>
      <c r="I39" s="8"/>
      <c r="J39" s="8"/>
      <c r="K39" s="644"/>
      <c r="L39" s="633"/>
      <c r="M39" s="633"/>
      <c r="N39" s="633"/>
      <c r="O39" s="633"/>
      <c r="P39" s="633"/>
      <c r="Q39" s="633"/>
      <c r="R39" s="633"/>
      <c r="S39" s="633"/>
      <c r="T39" s="634"/>
      <c r="U39" s="643"/>
      <c r="V39" s="57"/>
    </row>
    <row r="40" spans="2:24" ht="31.2" customHeight="1">
      <c r="B40" s="4"/>
      <c r="C40" s="4"/>
      <c r="D40" s="4"/>
      <c r="E40" s="644"/>
      <c r="F40" s="644"/>
      <c r="G40" s="644"/>
      <c r="H40" s="644"/>
      <c r="I40" s="644"/>
      <c r="J40" s="644"/>
      <c r="K40" s="644"/>
      <c r="L40" s="644"/>
      <c r="M40" s="644"/>
      <c r="N40" s="644"/>
      <c r="O40" s="644"/>
      <c r="P40" s="644"/>
      <c r="Q40" s="4"/>
      <c r="R40" s="644"/>
      <c r="S40" s="634"/>
      <c r="T40" s="643"/>
    </row>
    <row r="41" spans="2:24" ht="31.2" customHeight="1">
      <c r="B41" s="4"/>
      <c r="C41" s="4"/>
      <c r="D41" s="4"/>
      <c r="E41" s="644"/>
      <c r="F41" s="644"/>
      <c r="G41" s="644"/>
      <c r="H41" s="644"/>
      <c r="I41" s="644"/>
      <c r="J41" s="644"/>
      <c r="K41" s="644"/>
      <c r="L41" s="644"/>
      <c r="M41" s="644"/>
      <c r="N41" s="644"/>
      <c r="O41" s="644"/>
      <c r="P41" s="644"/>
      <c r="Q41" s="4"/>
      <c r="R41" s="644"/>
      <c r="S41" s="634"/>
      <c r="T41" s="643"/>
    </row>
    <row r="42" spans="2:24" ht="31.2" customHeight="1">
      <c r="B42" s="73"/>
      <c r="C42" s="74"/>
      <c r="D42" s="74"/>
      <c r="E42" s="74"/>
      <c r="F42" s="74"/>
      <c r="K42" s="75"/>
    </row>
    <row r="43" spans="2:24" ht="13.5" customHeight="1">
      <c r="S43" s="102"/>
    </row>
  </sheetData>
  <sheetProtection algorithmName="SHA-512" hashValue="a1M4kI+fg512NYsAq4pGm0RdfRq2I+jGKNsADpcdCjxfUF4EPUhQ15b4peEGg5elIpbxMVQMmT6aV9OxmWP58Q==" saltValue="UiA/8qf0dkT/F4m1Er+wLw==" spinCount="100000" sheet="1" formatCells="0"/>
  <mergeCells count="19">
    <mergeCell ref="E38:M38"/>
    <mergeCell ref="N3:O3"/>
    <mergeCell ref="D14:F14"/>
    <mergeCell ref="G10:I10"/>
    <mergeCell ref="G14:I14"/>
    <mergeCell ref="G7:R7"/>
    <mergeCell ref="D9:J9"/>
    <mergeCell ref="D13:J13"/>
    <mergeCell ref="D10:F10"/>
    <mergeCell ref="C18:S18"/>
    <mergeCell ref="H34:J34"/>
    <mergeCell ref="D20:S20"/>
    <mergeCell ref="F25:G25"/>
    <mergeCell ref="F27:S27"/>
    <mergeCell ref="E28:F28"/>
    <mergeCell ref="G28:S28"/>
    <mergeCell ref="E32:F32"/>
    <mergeCell ref="G32:S32"/>
    <mergeCell ref="L34:S34"/>
  </mergeCells>
  <phoneticPr fontId="7"/>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
    <tabColor rgb="FFFFFF00"/>
  </sheetPr>
  <dimension ref="A1:AB295"/>
  <sheetViews>
    <sheetView showGridLines="0" showZeros="0" view="pageBreakPreview" topLeftCell="A196" zoomScale="115" zoomScaleNormal="100" zoomScaleSheetLayoutView="115" workbookViewId="0">
      <selection activeCell="J211" sqref="J211"/>
    </sheetView>
  </sheetViews>
  <sheetFormatPr defaultColWidth="9" defaultRowHeight="13.2"/>
  <cols>
    <col min="1" max="1" width="1.6640625" style="56" customWidth="1"/>
    <col min="2" max="2" width="2.6640625" style="56" customWidth="1"/>
    <col min="3" max="3" width="2.44140625" style="56" customWidth="1"/>
    <col min="4" max="10" width="10.6640625" style="56" customWidth="1"/>
    <col min="11" max="11" width="1.77734375" style="56" customWidth="1"/>
    <col min="12" max="12" width="3.109375" style="130" customWidth="1"/>
    <col min="13" max="13" width="18.88671875" style="130" customWidth="1"/>
    <col min="14" max="14" width="9" style="130"/>
    <col min="15" max="15" width="0" style="130" hidden="1" customWidth="1"/>
    <col min="16" max="16" width="9.77734375" style="130" hidden="1" customWidth="1"/>
    <col min="17" max="24" width="0" style="130" hidden="1" customWidth="1"/>
    <col min="25" max="27" width="0" style="61" hidden="1" customWidth="1"/>
    <col min="28" max="28" width="0" style="56" hidden="1" customWidth="1"/>
    <col min="29" max="16384" width="9" style="56"/>
  </cols>
  <sheetData>
    <row r="1" spans="1:13">
      <c r="A1" s="4"/>
      <c r="B1" s="111" t="s">
        <v>33</v>
      </c>
      <c r="C1" s="4"/>
      <c r="D1" s="4"/>
      <c r="E1" s="111"/>
      <c r="F1" s="111"/>
      <c r="G1" s="4"/>
      <c r="H1" s="4"/>
      <c r="I1" s="4"/>
      <c r="J1" s="4"/>
      <c r="K1" s="4"/>
      <c r="L1" s="168"/>
    </row>
    <row r="2" spans="1:13">
      <c r="A2" s="4"/>
      <c r="B2" s="4"/>
      <c r="C2" s="4"/>
      <c r="D2" s="4"/>
      <c r="E2" s="4"/>
      <c r="F2" s="4"/>
      <c r="G2" s="4"/>
      <c r="H2" s="4"/>
      <c r="I2" s="4"/>
      <c r="J2" s="4"/>
      <c r="K2" s="4"/>
      <c r="L2" s="168"/>
    </row>
    <row r="3" spans="1:13" ht="21" customHeight="1">
      <c r="A3" s="4"/>
      <c r="B3" s="1308" t="s">
        <v>272</v>
      </c>
      <c r="C3" s="1308"/>
      <c r="D3" s="1308"/>
      <c r="E3" s="1308"/>
      <c r="F3" s="1308"/>
      <c r="G3" s="1308"/>
      <c r="H3" s="1308"/>
      <c r="I3" s="1308"/>
      <c r="J3" s="1308"/>
      <c r="K3" s="4"/>
      <c r="L3" s="168"/>
    </row>
    <row r="4" spans="1:13">
      <c r="A4" s="4"/>
      <c r="B4" s="4"/>
      <c r="C4" s="4"/>
      <c r="D4" s="4"/>
      <c r="E4" s="4"/>
      <c r="F4" s="4"/>
      <c r="G4" s="4"/>
      <c r="H4" s="4"/>
      <c r="I4" s="4"/>
      <c r="J4" s="4"/>
      <c r="K4" s="4"/>
      <c r="L4" s="168"/>
    </row>
    <row r="5" spans="1:13" ht="18" customHeight="1">
      <c r="A5" s="4"/>
      <c r="B5" s="4" t="s">
        <v>36</v>
      </c>
      <c r="C5" s="4"/>
      <c r="D5" s="4"/>
      <c r="E5" s="4"/>
      <c r="F5" s="4"/>
      <c r="G5" s="4"/>
      <c r="H5" s="4"/>
      <c r="I5" s="4"/>
      <c r="J5" s="4"/>
      <c r="K5" s="4"/>
      <c r="L5" s="168"/>
    </row>
    <row r="6" spans="1:13" ht="21" customHeight="1">
      <c r="A6" s="4"/>
      <c r="B6" s="4" t="s">
        <v>39</v>
      </c>
      <c r="C6" s="4"/>
      <c r="D6" s="4"/>
      <c r="E6" s="4"/>
      <c r="F6" s="4"/>
      <c r="G6" s="4"/>
      <c r="H6" s="4"/>
      <c r="I6" s="4"/>
      <c r="J6" s="4"/>
      <c r="K6" s="4"/>
      <c r="L6" s="168"/>
    </row>
    <row r="7" spans="1:13" ht="39" customHeight="1">
      <c r="A7" s="4"/>
      <c r="B7" s="94"/>
      <c r="C7" s="1316" t="s">
        <v>61</v>
      </c>
      <c r="D7" s="1316"/>
      <c r="E7" s="1317"/>
      <c r="F7" s="1246" t="str">
        <f>基本情報入力シート!$E$3</f>
        <v>蓄電池単体</v>
      </c>
      <c r="G7" s="1247"/>
      <c r="H7" s="1247"/>
      <c r="I7" s="1247"/>
      <c r="J7" s="1248"/>
      <c r="K7" s="4"/>
      <c r="L7" s="168"/>
    </row>
    <row r="8" spans="1:13" ht="39" customHeight="1">
      <c r="A8" s="4"/>
      <c r="B8" s="112"/>
      <c r="C8" s="1249" t="s">
        <v>300</v>
      </c>
      <c r="D8" s="1249"/>
      <c r="E8" s="1250"/>
      <c r="F8" s="1266">
        <f>第1号様式!$G$30</f>
        <v>0</v>
      </c>
      <c r="G8" s="1267"/>
      <c r="H8" s="1247" t="s">
        <v>2675</v>
      </c>
      <c r="I8" s="1247"/>
      <c r="J8" s="161" t="str">
        <f>第1号様式!$O$30</f>
        <v>設備導入事業</v>
      </c>
      <c r="K8" s="4"/>
      <c r="L8" s="168"/>
    </row>
    <row r="9" spans="1:13" ht="54" customHeight="1">
      <c r="A9" s="4"/>
      <c r="B9" s="112"/>
      <c r="C9" s="1249" t="s">
        <v>318</v>
      </c>
      <c r="D9" s="1249"/>
      <c r="E9" s="1250"/>
      <c r="F9" s="1148"/>
      <c r="G9" s="1202"/>
      <c r="H9" s="1202"/>
      <c r="I9" s="1202"/>
      <c r="J9" s="1203"/>
      <c r="K9" s="4"/>
      <c r="L9" s="168"/>
      <c r="M9" s="72"/>
    </row>
    <row r="10" spans="1:13" ht="39" customHeight="1">
      <c r="A10" s="4"/>
      <c r="B10" s="113"/>
      <c r="C10" s="1243" t="s">
        <v>319</v>
      </c>
      <c r="D10" s="1243"/>
      <c r="E10" s="1244"/>
      <c r="F10" s="1233"/>
      <c r="G10" s="1234"/>
      <c r="H10" s="114" t="s">
        <v>277</v>
      </c>
      <c r="I10" s="1234"/>
      <c r="J10" s="1263"/>
      <c r="K10" s="4"/>
      <c r="L10" s="168"/>
      <c r="M10" s="72"/>
    </row>
    <row r="11" spans="1:13" ht="13.5" customHeight="1">
      <c r="A11" s="4"/>
      <c r="B11" s="4"/>
      <c r="C11" s="4"/>
      <c r="D11" s="115"/>
      <c r="E11" s="115"/>
      <c r="F11" s="115"/>
      <c r="G11" s="4"/>
      <c r="H11" s="4"/>
      <c r="I11" s="4"/>
      <c r="J11" s="4"/>
      <c r="K11" s="4"/>
      <c r="L11" s="168"/>
    </row>
    <row r="12" spans="1:13" ht="13.5" customHeight="1">
      <c r="A12" s="4"/>
      <c r="B12" s="4"/>
      <c r="C12" s="4"/>
      <c r="D12" s="115"/>
      <c r="E12" s="115"/>
      <c r="F12" s="115"/>
      <c r="G12" s="4"/>
      <c r="H12" s="4"/>
      <c r="I12" s="4"/>
      <c r="J12" s="4"/>
      <c r="K12" s="4"/>
      <c r="L12" s="168"/>
    </row>
    <row r="13" spans="1:13" ht="21" customHeight="1">
      <c r="A13" s="4"/>
      <c r="B13" s="4" t="s">
        <v>53</v>
      </c>
      <c r="C13" s="4"/>
      <c r="D13" s="4"/>
      <c r="E13" s="4"/>
      <c r="F13" s="4"/>
      <c r="G13" s="4"/>
      <c r="H13" s="4"/>
      <c r="I13" s="4"/>
      <c r="J13" s="4"/>
      <c r="K13" s="4"/>
      <c r="L13" s="168"/>
    </row>
    <row r="14" spans="1:13" ht="35.1" customHeight="1">
      <c r="A14" s="4"/>
      <c r="B14" s="1256" t="s">
        <v>37</v>
      </c>
      <c r="C14" s="1257"/>
      <c r="D14" s="1257"/>
      <c r="E14" s="1258">
        <f>基本情報入力シート!$E$62</f>
        <v>0</v>
      </c>
      <c r="F14" s="1259"/>
      <c r="G14" s="1259"/>
      <c r="H14" s="1259"/>
      <c r="I14" s="1259"/>
      <c r="J14" s="1260"/>
      <c r="K14" s="4"/>
      <c r="L14" s="168"/>
    </row>
    <row r="15" spans="1:13" ht="13.5" customHeight="1">
      <c r="A15" s="4"/>
      <c r="B15" s="1268" t="s">
        <v>279</v>
      </c>
      <c r="C15" s="1269"/>
      <c r="D15" s="1269"/>
      <c r="E15" s="1321" t="str">
        <f>ASC(PHONETIC(基本情報入力シート!E64))</f>
        <v/>
      </c>
      <c r="F15" s="1322"/>
      <c r="G15" s="1322"/>
      <c r="H15" s="1322"/>
      <c r="I15" s="1322"/>
      <c r="J15" s="1323"/>
      <c r="K15" s="4"/>
      <c r="L15" s="168"/>
    </row>
    <row r="16" spans="1:13" ht="24" customHeight="1">
      <c r="A16" s="4"/>
      <c r="B16" s="1270"/>
      <c r="C16" s="1271"/>
      <c r="D16" s="1271"/>
      <c r="E16" s="1320">
        <f>基本情報入力シート!$E$64</f>
        <v>0</v>
      </c>
      <c r="F16" s="1231"/>
      <c r="G16" s="1231"/>
      <c r="H16" s="1231"/>
      <c r="I16" s="1231"/>
      <c r="J16" s="1232"/>
      <c r="K16" s="4"/>
      <c r="L16" s="168"/>
    </row>
    <row r="17" spans="1:27" ht="35.1" customHeight="1">
      <c r="A17" s="4"/>
      <c r="B17" s="1256" t="s">
        <v>54</v>
      </c>
      <c r="C17" s="1257"/>
      <c r="D17" s="1257"/>
      <c r="E17" s="1324">
        <f>基本情報入力シート!$E$49</f>
        <v>0</v>
      </c>
      <c r="F17" s="1325"/>
      <c r="G17" s="1325">
        <f>基本情報入力シート!$E$52</f>
        <v>0</v>
      </c>
      <c r="H17" s="1325"/>
      <c r="I17" s="1264">
        <f>基本情報入力シート!$E$54</f>
        <v>0</v>
      </c>
      <c r="J17" s="1265"/>
      <c r="K17" s="4"/>
      <c r="L17" s="168"/>
      <c r="M17" s="182"/>
    </row>
    <row r="18" spans="1:27">
      <c r="A18" s="4"/>
      <c r="B18" s="4"/>
      <c r="C18" s="4"/>
      <c r="D18" s="4"/>
      <c r="E18" s="4"/>
      <c r="F18" s="4"/>
      <c r="G18" s="4"/>
      <c r="H18" s="4"/>
      <c r="I18" s="4"/>
      <c r="J18" s="4"/>
      <c r="K18" s="4"/>
      <c r="L18" s="168"/>
    </row>
    <row r="19" spans="1:27">
      <c r="A19" s="4"/>
      <c r="B19" s="4"/>
      <c r="C19" s="4"/>
      <c r="D19" s="4"/>
      <c r="E19" s="4"/>
      <c r="F19" s="4"/>
      <c r="G19" s="4"/>
      <c r="H19" s="4"/>
      <c r="I19" s="4"/>
      <c r="J19" s="4"/>
      <c r="K19" s="4"/>
      <c r="L19" s="168"/>
    </row>
    <row r="20" spans="1:27" ht="21" customHeight="1">
      <c r="A20" s="4"/>
      <c r="B20" s="4" t="s">
        <v>2424</v>
      </c>
      <c r="C20" s="4"/>
      <c r="D20" s="4"/>
      <c r="E20" s="4"/>
      <c r="F20" s="4"/>
      <c r="G20" s="4"/>
      <c r="H20" s="4"/>
      <c r="I20" s="4"/>
      <c r="J20" s="4"/>
      <c r="K20" s="4"/>
      <c r="L20" s="168"/>
    </row>
    <row r="21" spans="1:27" ht="13.5" customHeight="1">
      <c r="A21" s="4"/>
      <c r="B21" s="116"/>
      <c r="C21" s="1318" t="s">
        <v>280</v>
      </c>
      <c r="D21" s="1318"/>
      <c r="E21" s="1319"/>
      <c r="F21" s="1240" t="str">
        <f>ASC(PHONETIC(F22))</f>
        <v/>
      </c>
      <c r="G21" s="1241"/>
      <c r="H21" s="1241"/>
      <c r="I21" s="1241"/>
      <c r="J21" s="1242"/>
      <c r="K21" s="4"/>
      <c r="L21" s="168"/>
    </row>
    <row r="22" spans="1:27" ht="24" customHeight="1">
      <c r="A22" s="4"/>
      <c r="B22" s="117"/>
      <c r="C22" s="1278" t="s">
        <v>281</v>
      </c>
      <c r="D22" s="1278"/>
      <c r="E22" s="1279"/>
      <c r="F22" s="1235"/>
      <c r="G22" s="1236"/>
      <c r="H22" s="1236"/>
      <c r="I22" s="1236"/>
      <c r="J22" s="1237"/>
      <c r="K22" s="4"/>
      <c r="L22" s="168"/>
    </row>
    <row r="23" spans="1:27" ht="13.5" hidden="1" customHeight="1">
      <c r="A23" s="4"/>
      <c r="B23" s="116"/>
      <c r="C23" s="1318" t="s">
        <v>280</v>
      </c>
      <c r="D23" s="1318"/>
      <c r="E23" s="1319"/>
      <c r="F23" s="1280" t="str">
        <f>ASC(PHONETIC(F24))</f>
        <v/>
      </c>
      <c r="G23" s="1281"/>
      <c r="H23" s="1282"/>
      <c r="I23" s="1282"/>
      <c r="J23" s="1283"/>
      <c r="K23" s="4"/>
      <c r="L23" s="168"/>
    </row>
    <row r="24" spans="1:27" ht="24" hidden="1" customHeight="1">
      <c r="A24" s="4"/>
      <c r="B24" s="117"/>
      <c r="C24" s="1278" t="s">
        <v>282</v>
      </c>
      <c r="D24" s="1278"/>
      <c r="E24" s="1279"/>
      <c r="F24" s="1229"/>
      <c r="G24" s="1230"/>
      <c r="H24" s="1231"/>
      <c r="I24" s="1231"/>
      <c r="J24" s="1232"/>
      <c r="K24" s="4"/>
      <c r="L24" s="168"/>
      <c r="R24" s="384"/>
      <c r="S24" s="385"/>
      <c r="T24" s="385"/>
      <c r="W24" s="61"/>
      <c r="X24" s="61"/>
      <c r="Z24" s="56"/>
      <c r="AA24" s="56"/>
    </row>
    <row r="25" spans="1:27" ht="30" hidden="1" customHeight="1">
      <c r="A25" s="4"/>
      <c r="B25" s="117"/>
      <c r="C25" s="1275" t="s">
        <v>334</v>
      </c>
      <c r="D25" s="1275"/>
      <c r="E25" s="118"/>
      <c r="F25" s="1272"/>
      <c r="G25" s="1273"/>
      <c r="H25" s="1273"/>
      <c r="I25" s="1273"/>
      <c r="J25" s="1274"/>
      <c r="K25" s="4"/>
      <c r="L25" s="168"/>
      <c r="R25" s="384"/>
      <c r="S25" s="385"/>
      <c r="T25" s="385"/>
      <c r="W25" s="61"/>
      <c r="X25" s="61"/>
      <c r="Z25" s="56"/>
      <c r="AA25" s="56"/>
    </row>
    <row r="26" spans="1:27" ht="24" customHeight="1">
      <c r="A26" s="4"/>
      <c r="B26" s="1261"/>
      <c r="C26" s="1276" t="s">
        <v>285</v>
      </c>
      <c r="D26" s="1277"/>
      <c r="E26" s="119" t="s">
        <v>62</v>
      </c>
      <c r="F26" s="1251"/>
      <c r="G26" s="1252"/>
      <c r="H26" s="1252"/>
      <c r="I26" s="1252"/>
      <c r="J26" s="1253"/>
      <c r="K26" s="4"/>
      <c r="L26" s="168"/>
      <c r="R26" s="384"/>
      <c r="S26" s="385"/>
      <c r="T26" s="385"/>
      <c r="W26" s="61"/>
      <c r="X26" s="61"/>
      <c r="Z26" s="56"/>
      <c r="AA26" s="56"/>
    </row>
    <row r="27" spans="1:27" ht="24" customHeight="1">
      <c r="A27" s="4"/>
      <c r="B27" s="1262"/>
      <c r="C27" s="1278"/>
      <c r="D27" s="1279"/>
      <c r="E27" s="119" t="s">
        <v>63</v>
      </c>
      <c r="F27" s="1251"/>
      <c r="G27" s="1254"/>
      <c r="H27" s="1254"/>
      <c r="I27" s="1254"/>
      <c r="J27" s="1255"/>
      <c r="K27" s="4"/>
      <c r="L27" s="168"/>
      <c r="R27" s="384"/>
      <c r="S27" s="385"/>
      <c r="T27" s="385"/>
      <c r="W27" s="61"/>
      <c r="X27" s="61"/>
      <c r="Z27" s="56"/>
      <c r="AA27" s="56"/>
    </row>
    <row r="28" spans="1:27" ht="30" customHeight="1">
      <c r="A28" s="4"/>
      <c r="B28" s="112"/>
      <c r="C28" s="1212" t="s">
        <v>283</v>
      </c>
      <c r="D28" s="1212"/>
      <c r="E28" s="1213"/>
      <c r="F28" s="1311"/>
      <c r="G28" s="1312"/>
      <c r="H28" s="106" t="s">
        <v>11</v>
      </c>
      <c r="I28" s="107"/>
      <c r="J28" s="108"/>
      <c r="K28" s="120"/>
      <c r="L28" s="169"/>
      <c r="R28" s="384"/>
      <c r="S28" s="385"/>
      <c r="T28" s="385"/>
      <c r="W28" s="61"/>
      <c r="X28" s="61"/>
      <c r="Z28" s="56"/>
      <c r="AA28" s="56"/>
    </row>
    <row r="29" spans="1:27" ht="30" customHeight="1">
      <c r="A29" s="4"/>
      <c r="B29" s="112"/>
      <c r="C29" s="1212" t="s">
        <v>284</v>
      </c>
      <c r="D29" s="1212"/>
      <c r="E29" s="1213"/>
      <c r="F29" s="1309"/>
      <c r="G29" s="1310"/>
      <c r="H29" s="109" t="s">
        <v>34</v>
      </c>
      <c r="I29" s="107"/>
      <c r="J29" s="110"/>
      <c r="K29" s="120"/>
      <c r="L29" s="169"/>
      <c r="R29" s="384"/>
      <c r="S29" s="385"/>
      <c r="T29" s="385"/>
      <c r="W29" s="61"/>
      <c r="X29" s="61"/>
      <c r="Z29" s="56"/>
      <c r="AA29" s="56"/>
    </row>
    <row r="30" spans="1:27" ht="5.25" customHeight="1">
      <c r="A30" s="4"/>
      <c r="B30" s="4"/>
      <c r="C30" s="91"/>
      <c r="D30" s="91"/>
      <c r="E30" s="91"/>
      <c r="F30" s="121"/>
      <c r="G30" s="120"/>
      <c r="H30" s="122"/>
      <c r="I30" s="122"/>
      <c r="J30" s="120"/>
      <c r="K30" s="120"/>
      <c r="L30" s="169"/>
      <c r="R30" s="168"/>
      <c r="S30" s="168"/>
      <c r="T30" s="168"/>
    </row>
    <row r="31" spans="1:27">
      <c r="A31" s="4"/>
      <c r="B31" s="4"/>
      <c r="C31" s="123" t="s">
        <v>288</v>
      </c>
      <c r="D31" s="4"/>
      <c r="E31" s="124"/>
      <c r="F31" s="125"/>
      <c r="G31" s="125"/>
      <c r="H31" s="4"/>
      <c r="I31" s="4"/>
      <c r="J31" s="4"/>
      <c r="K31" s="4"/>
      <c r="L31" s="168"/>
    </row>
    <row r="32" spans="1:27">
      <c r="A32" s="4"/>
      <c r="B32" s="4"/>
      <c r="C32" s="126" t="s">
        <v>286</v>
      </c>
      <c r="D32" s="4"/>
      <c r="E32" s="127"/>
      <c r="F32" s="125"/>
      <c r="G32" s="125"/>
      <c r="H32" s="4"/>
      <c r="I32" s="4"/>
      <c r="J32" s="4"/>
      <c r="K32" s="4"/>
      <c r="L32" s="168"/>
    </row>
    <row r="33" spans="1:21">
      <c r="A33" s="4"/>
      <c r="B33" s="4"/>
      <c r="C33" s="123" t="s">
        <v>287</v>
      </c>
      <c r="D33" s="4"/>
      <c r="E33" s="127"/>
      <c r="F33" s="128"/>
      <c r="G33" s="128"/>
      <c r="H33" s="4"/>
      <c r="I33" s="4"/>
      <c r="J33" s="4"/>
      <c r="K33" s="4"/>
      <c r="L33" s="168"/>
    </row>
    <row r="34" spans="1:21">
      <c r="A34" s="4"/>
      <c r="B34" s="4"/>
      <c r="C34" s="123"/>
      <c r="D34" s="4"/>
      <c r="E34" s="127"/>
      <c r="F34" s="128"/>
      <c r="G34" s="128"/>
      <c r="H34" s="4"/>
      <c r="I34" s="4"/>
      <c r="J34" s="4"/>
      <c r="K34" s="4"/>
      <c r="L34" s="168"/>
    </row>
    <row r="35" spans="1:21">
      <c r="A35" s="4"/>
      <c r="B35" s="4"/>
      <c r="C35" s="4"/>
      <c r="D35" s="4"/>
      <c r="E35" s="4"/>
      <c r="F35" s="4"/>
      <c r="G35" s="4"/>
      <c r="H35" s="4"/>
      <c r="I35" s="4"/>
      <c r="J35" s="4"/>
      <c r="K35" s="4"/>
      <c r="L35" s="168"/>
    </row>
    <row r="36" spans="1:21" ht="18" customHeight="1">
      <c r="A36" s="4"/>
      <c r="B36" s="4" t="s">
        <v>67</v>
      </c>
      <c r="C36" s="4"/>
      <c r="D36" s="4"/>
      <c r="E36" s="4"/>
      <c r="F36" s="4"/>
      <c r="G36" s="4"/>
      <c r="H36" s="4"/>
      <c r="I36" s="4"/>
      <c r="J36" s="4"/>
      <c r="K36" s="4"/>
      <c r="L36" s="168"/>
    </row>
    <row r="37" spans="1:21" ht="18" customHeight="1">
      <c r="A37" s="4"/>
      <c r="B37" s="129" t="s">
        <v>68</v>
      </c>
      <c r="C37" s="4"/>
      <c r="D37" s="4"/>
      <c r="E37" s="4"/>
      <c r="F37" s="4"/>
      <c r="G37" s="7"/>
      <c r="H37" s="4"/>
      <c r="I37" s="4"/>
      <c r="J37" s="4"/>
      <c r="K37" s="4"/>
      <c r="L37" s="168"/>
    </row>
    <row r="38" spans="1:21">
      <c r="A38" s="4"/>
      <c r="B38" s="4"/>
      <c r="C38" s="4"/>
      <c r="D38" s="4"/>
      <c r="E38" s="4"/>
      <c r="F38" s="4"/>
      <c r="G38" s="4"/>
      <c r="H38" s="4"/>
      <c r="I38" s="4"/>
      <c r="J38" s="4"/>
      <c r="K38" s="4"/>
      <c r="L38" s="168"/>
    </row>
    <row r="39" spans="1:21" ht="18" customHeight="1">
      <c r="A39" s="4"/>
      <c r="B39" s="4" t="s">
        <v>2377</v>
      </c>
      <c r="C39" s="4"/>
      <c r="D39" s="4"/>
      <c r="E39" s="4"/>
      <c r="F39" s="940"/>
      <c r="G39" s="7"/>
      <c r="H39" s="4"/>
      <c r="I39" s="4"/>
      <c r="J39" s="4"/>
      <c r="K39" s="4"/>
      <c r="L39" s="168"/>
    </row>
    <row r="40" spans="1:21" ht="18" customHeight="1">
      <c r="A40" s="4"/>
      <c r="B40" s="4"/>
      <c r="C40" s="4"/>
      <c r="D40" s="1214" t="s">
        <v>2487</v>
      </c>
      <c r="E40" s="1214"/>
      <c r="F40" s="1215"/>
      <c r="G40" s="1215"/>
      <c r="H40" s="1215"/>
      <c r="I40" s="1215"/>
      <c r="J40" s="4"/>
      <c r="K40" s="4"/>
      <c r="L40" s="168"/>
    </row>
    <row r="41" spans="1:21" ht="18" customHeight="1">
      <c r="A41" s="4"/>
      <c r="B41" s="379" t="s">
        <v>2378</v>
      </c>
      <c r="C41" s="4"/>
      <c r="D41" s="380"/>
      <c r="E41" s="380"/>
      <c r="F41" s="728"/>
      <c r="G41" s="146" t="s">
        <v>2379</v>
      </c>
      <c r="H41" s="381"/>
      <c r="I41" s="4"/>
      <c r="J41" s="4"/>
      <c r="K41" s="4"/>
      <c r="L41" s="168"/>
      <c r="M41" s="130" t="s">
        <v>2709</v>
      </c>
    </row>
    <row r="42" spans="1:21" ht="18" customHeight="1">
      <c r="A42" s="4"/>
      <c r="B42" s="4"/>
      <c r="C42" s="4"/>
      <c r="D42" s="129" t="s">
        <v>2710</v>
      </c>
      <c r="E42" s="4"/>
      <c r="F42" s="4"/>
      <c r="G42" s="4"/>
      <c r="H42" s="4"/>
      <c r="I42" s="4"/>
      <c r="J42" s="4"/>
      <c r="K42" s="4"/>
      <c r="L42" s="168"/>
      <c r="N42" s="416"/>
      <c r="O42" s="416"/>
      <c r="P42" s="416"/>
      <c r="Q42" s="416"/>
    </row>
    <row r="43" spans="1:21" ht="13.5" hidden="1" customHeight="1">
      <c r="A43" s="4"/>
      <c r="B43" s="4"/>
      <c r="C43" s="4"/>
      <c r="D43" s="1326">
        <f>IF(F39="なし","",N48)</f>
        <v>0</v>
      </c>
      <c r="E43" s="1327"/>
      <c r="F43" s="1327"/>
      <c r="G43" s="1327"/>
      <c r="H43" s="1327"/>
      <c r="I43" s="1327"/>
      <c r="J43" s="4"/>
      <c r="K43" s="4"/>
      <c r="L43" s="168"/>
      <c r="M43" s="344"/>
      <c r="N43" s="414"/>
      <c r="O43" s="414"/>
      <c r="P43" s="415"/>
      <c r="Q43" s="414"/>
    </row>
    <row r="44" spans="1:21" ht="13.5" hidden="1" customHeight="1">
      <c r="A44" s="4"/>
      <c r="B44" s="4"/>
      <c r="C44" s="4"/>
      <c r="D44" s="1327"/>
      <c r="E44" s="1327"/>
      <c r="F44" s="1327"/>
      <c r="G44" s="1327"/>
      <c r="H44" s="1327"/>
      <c r="I44" s="1327"/>
      <c r="J44" s="4"/>
      <c r="K44" s="4"/>
      <c r="L44" s="168"/>
      <c r="M44" s="345"/>
      <c r="N44" s="414"/>
      <c r="O44" s="414"/>
      <c r="P44" s="414"/>
      <c r="Q44" s="414"/>
      <c r="R44" s="345"/>
      <c r="S44" s="345"/>
      <c r="T44" s="345"/>
      <c r="U44" s="346"/>
    </row>
    <row r="45" spans="1:21" ht="13.5" hidden="1" customHeight="1">
      <c r="A45" s="4"/>
      <c r="B45" s="4"/>
      <c r="C45" s="4"/>
      <c r="D45" s="383"/>
      <c r="E45" s="383"/>
      <c r="F45" s="383"/>
      <c r="G45" s="383"/>
      <c r="H45" s="383"/>
      <c r="I45" s="383"/>
      <c r="J45" s="4"/>
      <c r="K45" s="4"/>
      <c r="L45" s="168"/>
      <c r="M45" s="345"/>
      <c r="N45" s="414"/>
      <c r="O45" s="414"/>
      <c r="P45" s="414"/>
      <c r="Q45" s="414"/>
      <c r="R45" s="345"/>
      <c r="S45" s="345"/>
      <c r="T45" s="345"/>
      <c r="U45" s="346"/>
    </row>
    <row r="46" spans="1:21" ht="18" customHeight="1">
      <c r="A46" s="4"/>
      <c r="B46" s="379" t="s">
        <v>2387</v>
      </c>
      <c r="C46" s="4"/>
      <c r="D46" s="380"/>
      <c r="E46" s="380"/>
      <c r="F46" s="393">
        <f>$G$55+$G$63+$G$71+$G$107+$G$117+$G$127</f>
        <v>0</v>
      </c>
      <c r="G46" s="146" t="s">
        <v>70</v>
      </c>
      <c r="H46" s="383"/>
      <c r="I46" s="383"/>
      <c r="J46" s="4"/>
      <c r="K46" s="4"/>
      <c r="L46" s="168"/>
      <c r="M46" s="345"/>
      <c r="N46" s="414"/>
      <c r="O46" s="414"/>
      <c r="P46" s="414"/>
      <c r="Q46" s="414"/>
      <c r="R46" s="345"/>
      <c r="S46" s="345"/>
      <c r="T46" s="345"/>
      <c r="U46" s="346"/>
    </row>
    <row r="47" spans="1:21" ht="13.5" customHeight="1">
      <c r="A47" s="4"/>
      <c r="B47" s="4"/>
      <c r="C47" s="4"/>
      <c r="D47" s="383"/>
      <c r="E47" s="383"/>
      <c r="F47" s="383"/>
      <c r="G47" s="383"/>
      <c r="H47" s="383"/>
      <c r="I47" s="383"/>
      <c r="J47" s="4"/>
      <c r="K47" s="4"/>
      <c r="L47" s="168"/>
      <c r="M47" s="345"/>
      <c r="N47" s="414"/>
      <c r="O47" s="414"/>
      <c r="P47" s="414"/>
      <c r="Q47" s="414"/>
      <c r="R47" s="345"/>
      <c r="S47" s="345"/>
      <c r="T47" s="345"/>
      <c r="U47" s="346"/>
    </row>
    <row r="48" spans="1:21" ht="13.2" customHeight="1">
      <c r="A48" s="4"/>
      <c r="B48" s="4" t="s">
        <v>2388</v>
      </c>
      <c r="C48" s="4"/>
      <c r="D48" s="4"/>
      <c r="E48" s="4"/>
      <c r="F48" s="4"/>
      <c r="G48" s="4"/>
      <c r="H48" s="4"/>
      <c r="I48" s="4"/>
      <c r="J48" s="4"/>
      <c r="K48" s="4"/>
      <c r="L48" s="168"/>
      <c r="N48" s="416"/>
      <c r="O48" s="416"/>
      <c r="P48" s="416"/>
      <c r="Q48" s="416"/>
      <c r="R48" s="345"/>
      <c r="S48" s="345"/>
      <c r="T48" s="345"/>
      <c r="U48" s="346"/>
    </row>
    <row r="49" spans="1:21" ht="13.2" customHeight="1">
      <c r="A49" s="4"/>
      <c r="B49" s="4"/>
      <c r="C49" s="566"/>
      <c r="D49" s="1153" t="s">
        <v>2693</v>
      </c>
      <c r="E49" s="1154"/>
      <c r="F49" s="1155"/>
      <c r="G49" s="1156"/>
      <c r="H49" s="1157"/>
      <c r="I49" s="1158"/>
      <c r="J49" s="4"/>
      <c r="K49" s="4"/>
      <c r="L49" s="168"/>
      <c r="M49" s="130" t="s">
        <v>2685</v>
      </c>
      <c r="N49" s="416"/>
      <c r="O49" s="416"/>
      <c r="P49" s="416"/>
      <c r="Q49" s="416"/>
      <c r="R49" s="345"/>
      <c r="S49" s="345"/>
      <c r="T49" s="345"/>
      <c r="U49" s="346"/>
    </row>
    <row r="50" spans="1:21" ht="13.2" customHeight="1">
      <c r="A50" s="4"/>
      <c r="B50" s="4"/>
      <c r="C50" s="1238"/>
      <c r="D50" s="1171" t="s">
        <v>73</v>
      </c>
      <c r="E50" s="1172"/>
      <c r="F50" s="1173"/>
      <c r="G50" s="1199"/>
      <c r="H50" s="1200"/>
      <c r="I50" s="1201"/>
      <c r="J50" s="4"/>
      <c r="K50" s="4"/>
      <c r="L50" s="168"/>
    </row>
    <row r="51" spans="1:21" ht="13.2" customHeight="1">
      <c r="A51" s="4"/>
      <c r="B51" s="4"/>
      <c r="C51" s="1239"/>
      <c r="D51" s="1165" t="s">
        <v>72</v>
      </c>
      <c r="E51" s="1166"/>
      <c r="F51" s="1167"/>
      <c r="G51" s="1162"/>
      <c r="H51" s="1163"/>
      <c r="I51" s="1164"/>
      <c r="J51" s="4"/>
      <c r="K51" s="4"/>
      <c r="L51" s="168"/>
    </row>
    <row r="52" spans="1:21" ht="13.2" customHeight="1">
      <c r="A52" s="4"/>
      <c r="B52" s="4"/>
      <c r="C52" s="1239"/>
      <c r="D52" s="1159" t="s">
        <v>2676</v>
      </c>
      <c r="E52" s="1160"/>
      <c r="F52" s="1161"/>
      <c r="G52" s="1162"/>
      <c r="H52" s="1163"/>
      <c r="I52" s="1164"/>
      <c r="J52" s="4"/>
      <c r="K52" s="4"/>
      <c r="L52" s="168"/>
    </row>
    <row r="53" spans="1:21" ht="13.2" customHeight="1">
      <c r="A53" s="4"/>
      <c r="B53" s="4"/>
      <c r="C53" s="1239"/>
      <c r="D53" s="1165" t="s">
        <v>2695</v>
      </c>
      <c r="E53" s="1166"/>
      <c r="F53" s="1167"/>
      <c r="G53" s="1174"/>
      <c r="H53" s="1175"/>
      <c r="I53" s="1176"/>
      <c r="J53" s="4" t="s">
        <v>70</v>
      </c>
      <c r="K53" s="4"/>
      <c r="L53" s="168"/>
    </row>
    <row r="54" spans="1:21" ht="13.2" customHeight="1">
      <c r="A54" s="4"/>
      <c r="B54" s="4"/>
      <c r="C54" s="1239"/>
      <c r="D54" s="1165" t="s">
        <v>56</v>
      </c>
      <c r="E54" s="1166"/>
      <c r="F54" s="1167"/>
      <c r="G54" s="1177"/>
      <c r="H54" s="1178"/>
      <c r="I54" s="1179"/>
      <c r="J54" s="4" t="s">
        <v>69</v>
      </c>
      <c r="K54" s="4"/>
      <c r="L54" s="168"/>
    </row>
    <row r="55" spans="1:21" ht="13.2" customHeight="1">
      <c r="A55" s="4"/>
      <c r="B55" s="4"/>
      <c r="C55" s="1239"/>
      <c r="D55" s="1313" t="s">
        <v>2694</v>
      </c>
      <c r="E55" s="1314"/>
      <c r="F55" s="1315"/>
      <c r="G55" s="1185" t="str">
        <f>IF(G53="","0",ROUNDDOWN(G53*G54,2))</f>
        <v>0</v>
      </c>
      <c r="H55" s="1286"/>
      <c r="I55" s="1287"/>
      <c r="J55" s="4" t="s">
        <v>70</v>
      </c>
      <c r="K55" s="4"/>
      <c r="L55" s="168"/>
    </row>
    <row r="56" spans="1:21" ht="13.2" customHeight="1">
      <c r="A56" s="4"/>
      <c r="B56" s="4"/>
      <c r="C56" s="101"/>
      <c r="D56" s="4"/>
      <c r="E56" s="4"/>
      <c r="F56" s="4"/>
      <c r="G56" s="4"/>
      <c r="H56" s="4"/>
      <c r="I56" s="4"/>
      <c r="J56" s="4"/>
      <c r="K56" s="4"/>
      <c r="L56" s="168"/>
    </row>
    <row r="57" spans="1:21" ht="13.2" customHeight="1">
      <c r="A57" s="4"/>
      <c r="B57" s="4"/>
      <c r="C57" s="566"/>
      <c r="D57" s="1153" t="s">
        <v>2693</v>
      </c>
      <c r="E57" s="1154"/>
      <c r="F57" s="1155"/>
      <c r="G57" s="1156"/>
      <c r="H57" s="1157"/>
      <c r="I57" s="1158"/>
      <c r="J57" s="4"/>
      <c r="K57" s="4"/>
      <c r="L57" s="168"/>
      <c r="M57" s="130" t="s">
        <v>2685</v>
      </c>
    </row>
    <row r="58" spans="1:21" ht="13.2" customHeight="1">
      <c r="A58" s="4"/>
      <c r="B58" s="4"/>
      <c r="C58" s="1238"/>
      <c r="D58" s="1171" t="s">
        <v>73</v>
      </c>
      <c r="E58" s="1172"/>
      <c r="F58" s="1173"/>
      <c r="G58" s="1199"/>
      <c r="H58" s="1200"/>
      <c r="I58" s="1201"/>
      <c r="J58" s="4"/>
      <c r="K58" s="4"/>
      <c r="L58" s="168"/>
    </row>
    <row r="59" spans="1:21" ht="13.2" customHeight="1">
      <c r="A59" s="4"/>
      <c r="B59" s="4"/>
      <c r="C59" s="1239"/>
      <c r="D59" s="1165" t="s">
        <v>72</v>
      </c>
      <c r="E59" s="1166"/>
      <c r="F59" s="1167"/>
      <c r="G59" s="1162"/>
      <c r="H59" s="1163"/>
      <c r="I59" s="1164"/>
      <c r="J59" s="4"/>
      <c r="K59" s="4"/>
      <c r="L59" s="168"/>
    </row>
    <row r="60" spans="1:21" ht="13.2" customHeight="1">
      <c r="A60" s="4"/>
      <c r="B60" s="4"/>
      <c r="C60" s="1239"/>
      <c r="D60" s="1159" t="s">
        <v>2676</v>
      </c>
      <c r="E60" s="1160"/>
      <c r="F60" s="1161"/>
      <c r="G60" s="1162"/>
      <c r="H60" s="1163"/>
      <c r="I60" s="1164"/>
      <c r="J60" s="4"/>
      <c r="K60" s="4"/>
      <c r="L60" s="168"/>
    </row>
    <row r="61" spans="1:21" ht="13.2" customHeight="1">
      <c r="A61" s="4"/>
      <c r="B61" s="4"/>
      <c r="C61" s="1239"/>
      <c r="D61" s="1165" t="s">
        <v>2695</v>
      </c>
      <c r="E61" s="1166"/>
      <c r="F61" s="1167"/>
      <c r="G61" s="1174"/>
      <c r="H61" s="1175"/>
      <c r="I61" s="1176"/>
      <c r="J61" s="4" t="s">
        <v>70</v>
      </c>
      <c r="K61" s="4"/>
      <c r="L61" s="168"/>
    </row>
    <row r="62" spans="1:21" ht="13.2" customHeight="1">
      <c r="A62" s="4"/>
      <c r="B62" s="4"/>
      <c r="C62" s="1239"/>
      <c r="D62" s="1165" t="s">
        <v>56</v>
      </c>
      <c r="E62" s="1166"/>
      <c r="F62" s="1167"/>
      <c r="G62" s="1177"/>
      <c r="H62" s="1178"/>
      <c r="I62" s="1179"/>
      <c r="J62" s="4" t="s">
        <v>69</v>
      </c>
      <c r="K62" s="4"/>
      <c r="L62" s="168"/>
    </row>
    <row r="63" spans="1:21" ht="13.2" customHeight="1">
      <c r="A63" s="4"/>
      <c r="B63" s="4"/>
      <c r="C63" s="1239"/>
      <c r="D63" s="1313" t="s">
        <v>2694</v>
      </c>
      <c r="E63" s="1314"/>
      <c r="F63" s="1315"/>
      <c r="G63" s="1185" t="str">
        <f>IF(G61="","0",ROUNDDOWN(G61*G62,2))</f>
        <v>0</v>
      </c>
      <c r="H63" s="1286"/>
      <c r="I63" s="1287"/>
      <c r="J63" s="4" t="s">
        <v>70</v>
      </c>
      <c r="K63" s="4"/>
      <c r="L63" s="168"/>
    </row>
    <row r="64" spans="1:21" ht="13.2" customHeight="1">
      <c r="A64" s="4"/>
      <c r="B64" s="4"/>
      <c r="C64" s="101"/>
      <c r="D64" s="4"/>
      <c r="E64" s="4"/>
      <c r="F64" s="4"/>
      <c r="G64" s="4"/>
      <c r="H64" s="4"/>
      <c r="I64" s="4"/>
      <c r="J64" s="4"/>
      <c r="K64" s="4"/>
      <c r="L64" s="168"/>
    </row>
    <row r="65" spans="1:13" ht="13.2" customHeight="1">
      <c r="A65" s="4"/>
      <c r="B65" s="4"/>
      <c r="C65" s="566"/>
      <c r="D65" s="1153" t="s">
        <v>2693</v>
      </c>
      <c r="E65" s="1154"/>
      <c r="F65" s="1155"/>
      <c r="G65" s="1156"/>
      <c r="H65" s="1157"/>
      <c r="I65" s="1158"/>
      <c r="J65" s="4"/>
      <c r="K65" s="4"/>
      <c r="L65" s="168"/>
      <c r="M65" s="130" t="s">
        <v>2685</v>
      </c>
    </row>
    <row r="66" spans="1:13" ht="13.2" customHeight="1">
      <c r="A66" s="4"/>
      <c r="B66" s="4"/>
      <c r="C66" s="1238"/>
      <c r="D66" s="1171" t="s">
        <v>73</v>
      </c>
      <c r="E66" s="1172"/>
      <c r="F66" s="1173"/>
      <c r="G66" s="1199"/>
      <c r="H66" s="1200"/>
      <c r="I66" s="1201"/>
      <c r="J66" s="4"/>
      <c r="K66" s="4"/>
      <c r="L66" s="168"/>
    </row>
    <row r="67" spans="1:13" ht="13.2" customHeight="1">
      <c r="A67" s="4"/>
      <c r="B67" s="4"/>
      <c r="C67" s="1239"/>
      <c r="D67" s="1165" t="s">
        <v>72</v>
      </c>
      <c r="E67" s="1166"/>
      <c r="F67" s="1167"/>
      <c r="G67" s="1162"/>
      <c r="H67" s="1163"/>
      <c r="I67" s="1164"/>
      <c r="J67" s="4"/>
      <c r="K67" s="4"/>
      <c r="L67" s="168"/>
    </row>
    <row r="68" spans="1:13" ht="13.2" customHeight="1">
      <c r="A68" s="4"/>
      <c r="B68" s="4"/>
      <c r="C68" s="1239"/>
      <c r="D68" s="1159" t="s">
        <v>2676</v>
      </c>
      <c r="E68" s="1160"/>
      <c r="F68" s="1161"/>
      <c r="G68" s="1162"/>
      <c r="H68" s="1163"/>
      <c r="I68" s="1164"/>
      <c r="J68" s="4"/>
      <c r="K68" s="4"/>
      <c r="L68" s="168"/>
    </row>
    <row r="69" spans="1:13" ht="13.2" customHeight="1">
      <c r="A69" s="4"/>
      <c r="B69" s="4"/>
      <c r="C69" s="1239"/>
      <c r="D69" s="1165" t="s">
        <v>2695</v>
      </c>
      <c r="E69" s="1166"/>
      <c r="F69" s="1167"/>
      <c r="G69" s="1174"/>
      <c r="H69" s="1175"/>
      <c r="I69" s="1176"/>
      <c r="J69" s="4" t="s">
        <v>70</v>
      </c>
      <c r="K69" s="4"/>
      <c r="L69" s="168"/>
    </row>
    <row r="70" spans="1:13" ht="13.2" customHeight="1">
      <c r="A70" s="4"/>
      <c r="B70" s="4"/>
      <c r="C70" s="1239"/>
      <c r="D70" s="1165" t="s">
        <v>56</v>
      </c>
      <c r="E70" s="1166"/>
      <c r="F70" s="1167"/>
      <c r="G70" s="1177"/>
      <c r="H70" s="1178"/>
      <c r="I70" s="1179"/>
      <c r="J70" s="4" t="s">
        <v>69</v>
      </c>
      <c r="K70" s="4"/>
      <c r="L70" s="168"/>
    </row>
    <row r="71" spans="1:13" ht="13.2" customHeight="1">
      <c r="A71" s="4"/>
      <c r="B71" s="4"/>
      <c r="C71" s="1239"/>
      <c r="D71" s="1313" t="s">
        <v>2694</v>
      </c>
      <c r="E71" s="1314"/>
      <c r="F71" s="1315"/>
      <c r="G71" s="1185" t="str">
        <f>IF(G69="","0",ROUNDDOWN(G69*G70,2))</f>
        <v>0</v>
      </c>
      <c r="H71" s="1286"/>
      <c r="I71" s="1287"/>
      <c r="J71" s="4" t="s">
        <v>70</v>
      </c>
      <c r="K71" s="4"/>
      <c r="L71" s="168"/>
    </row>
    <row r="72" spans="1:13" ht="13.2" customHeight="1">
      <c r="A72" s="4"/>
      <c r="B72" s="4"/>
      <c r="C72" s="4"/>
      <c r="D72" s="4"/>
      <c r="E72" s="4"/>
      <c r="F72" s="4"/>
      <c r="G72" s="4"/>
      <c r="H72" s="4"/>
      <c r="I72" s="4"/>
      <c r="J72" s="4"/>
      <c r="K72" s="4"/>
      <c r="L72" s="168"/>
    </row>
    <row r="73" spans="1:13" ht="13.2" customHeight="1">
      <c r="A73" s="4"/>
      <c r="B73" s="4" t="s">
        <v>2425</v>
      </c>
      <c r="C73" s="4"/>
      <c r="D73" s="4"/>
      <c r="E73" s="4"/>
      <c r="F73" s="4"/>
      <c r="G73" s="4"/>
      <c r="H73" s="4"/>
      <c r="I73" s="4"/>
      <c r="J73" s="4"/>
      <c r="K73" s="4"/>
      <c r="L73" s="168"/>
    </row>
    <row r="74" spans="1:13" ht="13.2" customHeight="1">
      <c r="A74" s="4"/>
      <c r="B74" s="4"/>
      <c r="C74" s="566"/>
      <c r="D74" s="1153" t="s">
        <v>2693</v>
      </c>
      <c r="E74" s="1154"/>
      <c r="F74" s="1155"/>
      <c r="G74" s="1156"/>
      <c r="H74" s="1157"/>
      <c r="I74" s="1158"/>
      <c r="J74" s="4"/>
      <c r="K74" s="4"/>
      <c r="L74" s="168"/>
      <c r="M74" s="130" t="s">
        <v>2685</v>
      </c>
    </row>
    <row r="75" spans="1:13" ht="13.2" customHeight="1">
      <c r="A75" s="4"/>
      <c r="B75" s="4"/>
      <c r="C75" s="1238"/>
      <c r="D75" s="1171" t="s">
        <v>73</v>
      </c>
      <c r="E75" s="1172"/>
      <c r="F75" s="1173"/>
      <c r="G75" s="1199"/>
      <c r="H75" s="1200"/>
      <c r="I75" s="1201"/>
      <c r="J75" s="4"/>
      <c r="K75" s="4"/>
      <c r="L75" s="168"/>
    </row>
    <row r="76" spans="1:13" ht="13.2" customHeight="1">
      <c r="A76" s="4"/>
      <c r="B76" s="4"/>
      <c r="C76" s="1239"/>
      <c r="D76" s="1165" t="s">
        <v>72</v>
      </c>
      <c r="E76" s="1166"/>
      <c r="F76" s="1167"/>
      <c r="G76" s="1162"/>
      <c r="H76" s="1163"/>
      <c r="I76" s="1164"/>
      <c r="J76" s="4"/>
      <c r="K76" s="4"/>
      <c r="L76" s="168"/>
    </row>
    <row r="77" spans="1:13" ht="13.2" customHeight="1">
      <c r="A77" s="4"/>
      <c r="B77" s="4"/>
      <c r="C77" s="1239"/>
      <c r="D77" s="1159" t="s">
        <v>2676</v>
      </c>
      <c r="E77" s="1160"/>
      <c r="F77" s="1161"/>
      <c r="G77" s="464"/>
      <c r="H77" s="465"/>
      <c r="I77" s="466"/>
      <c r="J77" s="4"/>
      <c r="K77" s="4"/>
      <c r="L77" s="168"/>
    </row>
    <row r="78" spans="1:13" ht="13.2" customHeight="1">
      <c r="A78" s="4"/>
      <c r="B78" s="4"/>
      <c r="C78" s="1239"/>
      <c r="D78" s="1165" t="s">
        <v>2426</v>
      </c>
      <c r="E78" s="1166"/>
      <c r="F78" s="1167"/>
      <c r="G78" s="1174"/>
      <c r="H78" s="1175"/>
      <c r="I78" s="1176"/>
      <c r="J78" s="4" t="s">
        <v>55</v>
      </c>
      <c r="K78" s="4"/>
      <c r="L78" s="168"/>
    </row>
    <row r="79" spans="1:13" ht="13.2" customHeight="1">
      <c r="A79" s="4"/>
      <c r="B79" s="4"/>
      <c r="C79" s="1239"/>
      <c r="D79" s="1165" t="s">
        <v>56</v>
      </c>
      <c r="E79" s="1166"/>
      <c r="F79" s="1167"/>
      <c r="G79" s="1177"/>
      <c r="H79" s="1178"/>
      <c r="I79" s="1179"/>
      <c r="J79" s="4" t="s">
        <v>69</v>
      </c>
      <c r="K79" s="4"/>
      <c r="L79" s="168"/>
    </row>
    <row r="80" spans="1:13" ht="13.2" customHeight="1">
      <c r="A80" s="4"/>
      <c r="B80" s="4"/>
      <c r="C80" s="1239"/>
      <c r="D80" s="1188" t="s">
        <v>2427</v>
      </c>
      <c r="E80" s="1189"/>
      <c r="F80" s="1190"/>
      <c r="G80" s="1185" t="str">
        <f>IF(G78="","",ROUNDDOWN(G78*G79,2))</f>
        <v/>
      </c>
      <c r="H80" s="1186"/>
      <c r="I80" s="1187"/>
      <c r="J80" s="4" t="s">
        <v>55</v>
      </c>
      <c r="K80" s="4"/>
      <c r="L80" s="168"/>
    </row>
    <row r="81" spans="1:13" ht="13.2" customHeight="1">
      <c r="A81" s="4"/>
      <c r="B81" s="4"/>
      <c r="C81" s="4"/>
      <c r="D81" s="4"/>
      <c r="E81" s="4"/>
      <c r="F81" s="4"/>
      <c r="G81" s="4"/>
      <c r="H81" s="4"/>
      <c r="I81" s="4"/>
      <c r="J81" s="4"/>
      <c r="K81" s="4"/>
      <c r="L81" s="168"/>
    </row>
    <row r="82" spans="1:13" ht="13.2" customHeight="1">
      <c r="A82" s="4"/>
      <c r="B82" s="4"/>
      <c r="C82" s="566"/>
      <c r="D82" s="1153" t="s">
        <v>2693</v>
      </c>
      <c r="E82" s="1154"/>
      <c r="F82" s="1155"/>
      <c r="G82" s="1156"/>
      <c r="H82" s="1157"/>
      <c r="I82" s="1158"/>
      <c r="J82" s="4"/>
      <c r="K82" s="4"/>
      <c r="L82" s="168"/>
      <c r="M82" s="130" t="s">
        <v>2685</v>
      </c>
    </row>
    <row r="83" spans="1:13" ht="13.2" customHeight="1">
      <c r="A83" s="4"/>
      <c r="B83" s="4"/>
      <c r="C83" s="1238"/>
      <c r="D83" s="1171" t="s">
        <v>73</v>
      </c>
      <c r="E83" s="1172"/>
      <c r="F83" s="1173"/>
      <c r="G83" s="1199"/>
      <c r="H83" s="1200"/>
      <c r="I83" s="1201"/>
      <c r="J83" s="4"/>
      <c r="K83" s="4"/>
      <c r="L83" s="168"/>
    </row>
    <row r="84" spans="1:13" ht="13.2" customHeight="1">
      <c r="A84" s="4"/>
      <c r="B84" s="4"/>
      <c r="C84" s="1239"/>
      <c r="D84" s="1165" t="s">
        <v>72</v>
      </c>
      <c r="E84" s="1166"/>
      <c r="F84" s="1167"/>
      <c r="G84" s="1162"/>
      <c r="H84" s="1163"/>
      <c r="I84" s="1164"/>
      <c r="J84" s="4"/>
      <c r="K84" s="4"/>
      <c r="L84" s="168"/>
    </row>
    <row r="85" spans="1:13" ht="13.2" customHeight="1">
      <c r="A85" s="4"/>
      <c r="B85" s="4"/>
      <c r="C85" s="1239"/>
      <c r="D85" s="1159" t="s">
        <v>2676</v>
      </c>
      <c r="E85" s="1160"/>
      <c r="F85" s="1161"/>
      <c r="G85" s="464"/>
      <c r="H85" s="465"/>
      <c r="I85" s="466"/>
      <c r="J85" s="4"/>
      <c r="K85" s="4"/>
      <c r="L85" s="168"/>
    </row>
    <row r="86" spans="1:13" ht="13.2" customHeight="1">
      <c r="A86" s="4"/>
      <c r="B86" s="4"/>
      <c r="C86" s="1239"/>
      <c r="D86" s="1165" t="s">
        <v>2426</v>
      </c>
      <c r="E86" s="1166"/>
      <c r="F86" s="1167"/>
      <c r="G86" s="1174"/>
      <c r="H86" s="1175"/>
      <c r="I86" s="1176"/>
      <c r="J86" s="4" t="s">
        <v>55</v>
      </c>
      <c r="K86" s="4"/>
      <c r="L86" s="168"/>
    </row>
    <row r="87" spans="1:13" ht="13.2" customHeight="1">
      <c r="A87" s="4"/>
      <c r="B87" s="4"/>
      <c r="C87" s="1239"/>
      <c r="D87" s="1165" t="s">
        <v>56</v>
      </c>
      <c r="E87" s="1166"/>
      <c r="F87" s="1167"/>
      <c r="G87" s="1177"/>
      <c r="H87" s="1178"/>
      <c r="I87" s="1179"/>
      <c r="J87" s="4" t="s">
        <v>69</v>
      </c>
      <c r="K87" s="4"/>
      <c r="L87" s="168"/>
    </row>
    <row r="88" spans="1:13" ht="13.2" customHeight="1">
      <c r="A88" s="4"/>
      <c r="B88" s="4"/>
      <c r="C88" s="1239"/>
      <c r="D88" s="1188" t="s">
        <v>2427</v>
      </c>
      <c r="E88" s="1189"/>
      <c r="F88" s="1190"/>
      <c r="G88" s="1185" t="str">
        <f>IF(G86="","",ROUNDDOWN(G86*G87,2))</f>
        <v/>
      </c>
      <c r="H88" s="1186"/>
      <c r="I88" s="1187"/>
      <c r="J88" s="4" t="s">
        <v>55</v>
      </c>
      <c r="K88" s="4"/>
      <c r="L88" s="168"/>
    </row>
    <row r="89" spans="1:13" ht="13.2" customHeight="1">
      <c r="A89" s="4"/>
      <c r="B89" s="4"/>
      <c r="C89" s="4"/>
      <c r="D89" s="4"/>
      <c r="E89" s="4"/>
      <c r="F89" s="4"/>
      <c r="G89" s="4"/>
      <c r="H89" s="4"/>
      <c r="I89" s="4"/>
      <c r="J89" s="4"/>
      <c r="K89" s="4"/>
      <c r="L89" s="168"/>
    </row>
    <row r="90" spans="1:13" ht="13.2" customHeight="1">
      <c r="A90" s="4"/>
      <c r="B90" s="4"/>
      <c r="C90" s="566"/>
      <c r="D90" s="1153" t="s">
        <v>2693</v>
      </c>
      <c r="E90" s="1154"/>
      <c r="F90" s="1155"/>
      <c r="G90" s="1156"/>
      <c r="H90" s="1157"/>
      <c r="I90" s="1158"/>
      <c r="J90" s="4"/>
      <c r="K90" s="4"/>
      <c r="L90" s="168"/>
      <c r="M90" s="130" t="s">
        <v>2685</v>
      </c>
    </row>
    <row r="91" spans="1:13" ht="13.2" customHeight="1">
      <c r="A91" s="4"/>
      <c r="B91" s="4"/>
      <c r="C91" s="1238"/>
      <c r="D91" s="1171" t="s">
        <v>73</v>
      </c>
      <c r="E91" s="1172"/>
      <c r="F91" s="1173"/>
      <c r="G91" s="1199"/>
      <c r="H91" s="1200"/>
      <c r="I91" s="1201"/>
      <c r="J91" s="4"/>
      <c r="K91" s="4"/>
      <c r="L91" s="168"/>
    </row>
    <row r="92" spans="1:13" ht="13.2" customHeight="1">
      <c r="A92" s="4"/>
      <c r="B92" s="4"/>
      <c r="C92" s="1239"/>
      <c r="D92" s="1165" t="s">
        <v>72</v>
      </c>
      <c r="E92" s="1166"/>
      <c r="F92" s="1167"/>
      <c r="G92" s="1162"/>
      <c r="H92" s="1163"/>
      <c r="I92" s="1164"/>
      <c r="J92" s="4"/>
      <c r="K92" s="4"/>
      <c r="L92" s="168"/>
    </row>
    <row r="93" spans="1:13" ht="13.2" customHeight="1">
      <c r="A93" s="4"/>
      <c r="B93" s="4"/>
      <c r="C93" s="1239"/>
      <c r="D93" s="1159" t="s">
        <v>2676</v>
      </c>
      <c r="E93" s="1160"/>
      <c r="F93" s="1161"/>
      <c r="G93" s="464"/>
      <c r="H93" s="465"/>
      <c r="I93" s="466"/>
      <c r="J93" s="4"/>
      <c r="K93" s="4"/>
      <c r="L93" s="168"/>
    </row>
    <row r="94" spans="1:13" ht="13.2" customHeight="1">
      <c r="A94" s="4"/>
      <c r="B94" s="4"/>
      <c r="C94" s="1239"/>
      <c r="D94" s="1165" t="s">
        <v>2426</v>
      </c>
      <c r="E94" s="1166"/>
      <c r="F94" s="1167"/>
      <c r="G94" s="1174"/>
      <c r="H94" s="1175"/>
      <c r="I94" s="1176"/>
      <c r="J94" s="4" t="s">
        <v>55</v>
      </c>
      <c r="K94" s="4"/>
      <c r="L94" s="168"/>
    </row>
    <row r="95" spans="1:13" ht="13.2" customHeight="1">
      <c r="A95" s="4"/>
      <c r="B95" s="4"/>
      <c r="C95" s="1239"/>
      <c r="D95" s="1165" t="s">
        <v>56</v>
      </c>
      <c r="E95" s="1166"/>
      <c r="F95" s="1167"/>
      <c r="G95" s="1177"/>
      <c r="H95" s="1178"/>
      <c r="I95" s="1179"/>
      <c r="J95" s="4" t="s">
        <v>69</v>
      </c>
      <c r="K95" s="4"/>
      <c r="L95" s="168"/>
    </row>
    <row r="96" spans="1:13" ht="13.2" customHeight="1">
      <c r="A96" s="4"/>
      <c r="B96" s="4"/>
      <c r="C96" s="1239"/>
      <c r="D96" s="1188" t="s">
        <v>2427</v>
      </c>
      <c r="E96" s="1189"/>
      <c r="F96" s="1190"/>
      <c r="G96" s="1185" t="str">
        <f>IF(G94="","",ROUNDDOWN(G94*G95,2))</f>
        <v/>
      </c>
      <c r="H96" s="1186"/>
      <c r="I96" s="1187"/>
      <c r="J96" s="4" t="s">
        <v>55</v>
      </c>
      <c r="K96" s="4"/>
      <c r="L96" s="168"/>
    </row>
    <row r="97" spans="1:13" ht="13.2" customHeight="1">
      <c r="A97" s="4"/>
      <c r="B97" s="4"/>
      <c r="C97" s="410"/>
      <c r="D97" s="411"/>
      <c r="E97" s="411"/>
      <c r="F97" s="411"/>
      <c r="G97" s="413"/>
      <c r="H97" s="412"/>
      <c r="I97" s="412"/>
      <c r="J97" s="4"/>
      <c r="K97" s="4"/>
      <c r="L97" s="168"/>
    </row>
    <row r="98" spans="1:13" ht="13.2" customHeight="1">
      <c r="A98" s="4"/>
      <c r="B98" s="4" t="s">
        <v>2488</v>
      </c>
      <c r="C98" s="4"/>
      <c r="D98" s="4"/>
      <c r="E98" s="4"/>
      <c r="F98" s="4"/>
      <c r="G98" s="4"/>
      <c r="H98" s="4"/>
      <c r="I98" s="4"/>
      <c r="J98" s="4"/>
      <c r="K98" s="4"/>
      <c r="L98" s="168"/>
    </row>
    <row r="99" spans="1:13" ht="13.2" customHeight="1">
      <c r="A99" s="4"/>
      <c r="B99" s="4"/>
      <c r="C99" s="4"/>
      <c r="D99" s="1153" t="s">
        <v>2693</v>
      </c>
      <c r="E99" s="1154"/>
      <c r="F99" s="1155"/>
      <c r="G99" s="1156"/>
      <c r="H99" s="1157"/>
      <c r="I99" s="1158"/>
      <c r="J99" s="4"/>
      <c r="K99" s="4"/>
      <c r="L99" s="168"/>
      <c r="M99" s="130" t="s">
        <v>2685</v>
      </c>
    </row>
    <row r="100" spans="1:13" ht="13.2" customHeight="1">
      <c r="A100" s="4"/>
      <c r="B100" s="4"/>
      <c r="C100" s="1195"/>
      <c r="D100" s="1171" t="s">
        <v>73</v>
      </c>
      <c r="E100" s="1172"/>
      <c r="F100" s="1173"/>
      <c r="G100" s="1199"/>
      <c r="H100" s="1200"/>
      <c r="I100" s="1201"/>
      <c r="J100" s="4"/>
      <c r="K100" s="4"/>
      <c r="L100" s="168"/>
    </row>
    <row r="101" spans="1:13" ht="13.2" customHeight="1">
      <c r="A101" s="4"/>
      <c r="B101" s="4"/>
      <c r="C101" s="1196"/>
      <c r="D101" s="1165" t="s">
        <v>72</v>
      </c>
      <c r="E101" s="1166"/>
      <c r="F101" s="1167"/>
      <c r="G101" s="1162"/>
      <c r="H101" s="1163"/>
      <c r="I101" s="1164"/>
      <c r="J101" s="4"/>
      <c r="K101" s="4"/>
      <c r="L101" s="168"/>
    </row>
    <row r="102" spans="1:13" ht="13.2" customHeight="1">
      <c r="A102" s="4"/>
      <c r="B102" s="4"/>
      <c r="C102" s="1196"/>
      <c r="D102" s="1159" t="s">
        <v>2676</v>
      </c>
      <c r="E102" s="1160"/>
      <c r="F102" s="1161"/>
      <c r="G102" s="464"/>
      <c r="H102" s="465"/>
      <c r="I102" s="466"/>
      <c r="J102" s="4"/>
      <c r="K102" s="4"/>
      <c r="L102" s="168"/>
    </row>
    <row r="103" spans="1:13" ht="13.2" customHeight="1">
      <c r="A103" s="4"/>
      <c r="B103" s="4"/>
      <c r="C103" s="1196"/>
      <c r="D103" s="1165" t="s">
        <v>263</v>
      </c>
      <c r="E103" s="1166"/>
      <c r="F103" s="1167"/>
      <c r="G103" s="1174"/>
      <c r="H103" s="1175"/>
      <c r="I103" s="1176"/>
      <c r="J103" s="4" t="s">
        <v>55</v>
      </c>
      <c r="K103" s="4"/>
      <c r="L103" s="168"/>
    </row>
    <row r="104" spans="1:13" ht="13.2" customHeight="1">
      <c r="A104" s="4"/>
      <c r="B104" s="4"/>
      <c r="C104" s="1196"/>
      <c r="D104" s="1165" t="s">
        <v>289</v>
      </c>
      <c r="E104" s="1166"/>
      <c r="F104" s="1167"/>
      <c r="G104" s="1174"/>
      <c r="H104" s="1175"/>
      <c r="I104" s="1176"/>
      <c r="J104" s="4" t="s">
        <v>70</v>
      </c>
      <c r="K104" s="4"/>
      <c r="L104" s="168"/>
    </row>
    <row r="105" spans="1:13" ht="13.2" customHeight="1">
      <c r="A105" s="4"/>
      <c r="B105" s="4"/>
      <c r="C105" s="1196"/>
      <c r="D105" s="1165" t="s">
        <v>56</v>
      </c>
      <c r="E105" s="1166"/>
      <c r="F105" s="1167"/>
      <c r="G105" s="1177"/>
      <c r="H105" s="1178"/>
      <c r="I105" s="1179"/>
      <c r="J105" s="4" t="s">
        <v>69</v>
      </c>
      <c r="K105" s="4"/>
      <c r="L105" s="168"/>
    </row>
    <row r="106" spans="1:13" ht="13.2" customHeight="1">
      <c r="A106" s="4"/>
      <c r="B106" s="4"/>
      <c r="C106" s="1197"/>
      <c r="D106" s="1165" t="s">
        <v>71</v>
      </c>
      <c r="E106" s="1166"/>
      <c r="F106" s="1167"/>
      <c r="G106" s="1182" t="str">
        <f>IF(G103="","",ROUNDDOWN(G103*G105,2))</f>
        <v/>
      </c>
      <c r="H106" s="1183"/>
      <c r="I106" s="1184"/>
      <c r="J106" s="4" t="s">
        <v>55</v>
      </c>
      <c r="K106" s="4"/>
      <c r="L106" s="168"/>
    </row>
    <row r="107" spans="1:13" ht="13.2" customHeight="1">
      <c r="A107" s="4"/>
      <c r="B107" s="4"/>
      <c r="C107" s="1198"/>
      <c r="D107" s="1188" t="s">
        <v>57</v>
      </c>
      <c r="E107" s="1189"/>
      <c r="F107" s="1190"/>
      <c r="G107" s="1185" t="str">
        <f>IF(G104="","0",ROUNDDOWN(G104*G105,2))</f>
        <v>0</v>
      </c>
      <c r="H107" s="1186"/>
      <c r="I107" s="1187"/>
      <c r="J107" s="4" t="s">
        <v>70</v>
      </c>
      <c r="K107" s="4"/>
      <c r="L107" s="168"/>
    </row>
    <row r="108" spans="1:13" ht="13.2" customHeight="1">
      <c r="A108" s="4"/>
      <c r="B108" s="4"/>
      <c r="C108" s="4"/>
      <c r="D108" s="4"/>
      <c r="E108" s="4"/>
      <c r="F108" s="4"/>
      <c r="G108" s="4"/>
      <c r="H108" s="4"/>
      <c r="I108" s="4"/>
      <c r="J108" s="4"/>
      <c r="K108" s="4"/>
      <c r="L108" s="168"/>
    </row>
    <row r="109" spans="1:13" ht="13.2" customHeight="1">
      <c r="A109" s="4"/>
      <c r="B109" s="4"/>
      <c r="C109" s="4"/>
      <c r="D109" s="1153" t="s">
        <v>2693</v>
      </c>
      <c r="E109" s="1154"/>
      <c r="F109" s="1155"/>
      <c r="G109" s="1156"/>
      <c r="H109" s="1157"/>
      <c r="I109" s="1158"/>
      <c r="J109" s="4"/>
      <c r="K109" s="4"/>
      <c r="L109" s="168"/>
      <c r="M109" s="130" t="s">
        <v>2685</v>
      </c>
    </row>
    <row r="110" spans="1:13" ht="13.2" customHeight="1">
      <c r="A110" s="4"/>
      <c r="B110" s="4"/>
      <c r="C110" s="1195"/>
      <c r="D110" s="1171" t="s">
        <v>73</v>
      </c>
      <c r="E110" s="1172"/>
      <c r="F110" s="1173"/>
      <c r="G110" s="1199"/>
      <c r="H110" s="1200"/>
      <c r="I110" s="1201"/>
      <c r="J110" s="4"/>
      <c r="K110" s="4"/>
      <c r="L110" s="168"/>
    </row>
    <row r="111" spans="1:13" ht="13.2" customHeight="1">
      <c r="A111" s="4"/>
      <c r="B111" s="4"/>
      <c r="C111" s="1196"/>
      <c r="D111" s="1165" t="s">
        <v>72</v>
      </c>
      <c r="E111" s="1166"/>
      <c r="F111" s="1167"/>
      <c r="G111" s="1162"/>
      <c r="H111" s="1163"/>
      <c r="I111" s="1164"/>
      <c r="J111" s="4"/>
      <c r="K111" s="4"/>
      <c r="L111" s="168"/>
    </row>
    <row r="112" spans="1:13" ht="13.2" customHeight="1">
      <c r="A112" s="4"/>
      <c r="B112" s="4"/>
      <c r="C112" s="1196"/>
      <c r="D112" s="1159" t="s">
        <v>2676</v>
      </c>
      <c r="E112" s="1160"/>
      <c r="F112" s="1161"/>
      <c r="G112" s="464"/>
      <c r="H112" s="465"/>
      <c r="I112" s="466"/>
      <c r="J112" s="4"/>
      <c r="K112" s="4"/>
      <c r="L112" s="168"/>
    </row>
    <row r="113" spans="1:13" ht="13.2" customHeight="1">
      <c r="A113" s="4"/>
      <c r="B113" s="4"/>
      <c r="C113" s="1196"/>
      <c r="D113" s="1165" t="s">
        <v>263</v>
      </c>
      <c r="E113" s="1166"/>
      <c r="F113" s="1167"/>
      <c r="G113" s="1174"/>
      <c r="H113" s="1175"/>
      <c r="I113" s="1176"/>
      <c r="J113" s="4" t="s">
        <v>55</v>
      </c>
      <c r="K113" s="4"/>
      <c r="L113" s="168"/>
    </row>
    <row r="114" spans="1:13" ht="13.2" customHeight="1">
      <c r="A114" s="4"/>
      <c r="B114" s="4"/>
      <c r="C114" s="1196"/>
      <c r="D114" s="1165" t="s">
        <v>289</v>
      </c>
      <c r="E114" s="1166"/>
      <c r="F114" s="1167"/>
      <c r="G114" s="1174"/>
      <c r="H114" s="1175"/>
      <c r="I114" s="1176"/>
      <c r="J114" s="4" t="s">
        <v>70</v>
      </c>
      <c r="K114" s="4"/>
      <c r="L114" s="168"/>
    </row>
    <row r="115" spans="1:13" ht="13.2" customHeight="1">
      <c r="A115" s="4"/>
      <c r="B115" s="4"/>
      <c r="C115" s="1196"/>
      <c r="D115" s="1165" t="s">
        <v>56</v>
      </c>
      <c r="E115" s="1166"/>
      <c r="F115" s="1167"/>
      <c r="G115" s="1177"/>
      <c r="H115" s="1178"/>
      <c r="I115" s="1179"/>
      <c r="J115" s="4" t="s">
        <v>69</v>
      </c>
      <c r="K115" s="4"/>
      <c r="L115" s="168"/>
    </row>
    <row r="116" spans="1:13" ht="13.2" customHeight="1">
      <c r="A116" s="4"/>
      <c r="B116" s="4"/>
      <c r="C116" s="1197"/>
      <c r="D116" s="1165" t="s">
        <v>71</v>
      </c>
      <c r="E116" s="1166"/>
      <c r="F116" s="1167"/>
      <c r="G116" s="1182" t="str">
        <f>IF(G113="","",ROUNDDOWN(G113*G115,2))</f>
        <v/>
      </c>
      <c r="H116" s="1183"/>
      <c r="I116" s="1184"/>
      <c r="J116" s="4" t="s">
        <v>55</v>
      </c>
      <c r="K116" s="4"/>
      <c r="L116" s="168"/>
    </row>
    <row r="117" spans="1:13" ht="13.2" customHeight="1">
      <c r="A117" s="4"/>
      <c r="B117" s="4"/>
      <c r="C117" s="1198"/>
      <c r="D117" s="1188" t="s">
        <v>57</v>
      </c>
      <c r="E117" s="1189"/>
      <c r="F117" s="1190"/>
      <c r="G117" s="1185" t="str">
        <f>IF(G114="","0",ROUNDDOWN(G114*G115,2))</f>
        <v>0</v>
      </c>
      <c r="H117" s="1186"/>
      <c r="I117" s="1187"/>
      <c r="J117" s="4" t="s">
        <v>70</v>
      </c>
      <c r="K117" s="4"/>
      <c r="L117" s="168"/>
    </row>
    <row r="118" spans="1:13" ht="13.2" customHeight="1">
      <c r="A118" s="4"/>
      <c r="B118" s="4"/>
      <c r="C118" s="4"/>
      <c r="D118" s="4"/>
      <c r="E118" s="4"/>
      <c r="F118" s="4"/>
      <c r="G118" s="4"/>
      <c r="H118" s="4"/>
      <c r="I118" s="4"/>
      <c r="J118" s="4"/>
      <c r="K118" s="4"/>
      <c r="L118" s="168"/>
    </row>
    <row r="119" spans="1:13" ht="13.2" customHeight="1">
      <c r="A119" s="4"/>
      <c r="B119" s="4"/>
      <c r="C119" s="4"/>
      <c r="D119" s="1153" t="s">
        <v>2693</v>
      </c>
      <c r="E119" s="1154"/>
      <c r="F119" s="1155"/>
      <c r="G119" s="1156"/>
      <c r="H119" s="1157"/>
      <c r="I119" s="1158"/>
      <c r="J119" s="4"/>
      <c r="K119" s="4"/>
      <c r="L119" s="168"/>
      <c r="M119" s="130" t="s">
        <v>2685</v>
      </c>
    </row>
    <row r="120" spans="1:13" ht="13.2" customHeight="1">
      <c r="A120" s="4"/>
      <c r="B120" s="4"/>
      <c r="C120" s="1195"/>
      <c r="D120" s="1171" t="s">
        <v>73</v>
      </c>
      <c r="E120" s="1172"/>
      <c r="F120" s="1173"/>
      <c r="G120" s="1199"/>
      <c r="H120" s="1200"/>
      <c r="I120" s="1201"/>
      <c r="J120" s="4"/>
      <c r="K120" s="4"/>
      <c r="L120" s="168"/>
    </row>
    <row r="121" spans="1:13" ht="13.2" customHeight="1">
      <c r="A121" s="4"/>
      <c r="B121" s="4"/>
      <c r="C121" s="1196"/>
      <c r="D121" s="1165" t="s">
        <v>72</v>
      </c>
      <c r="E121" s="1166"/>
      <c r="F121" s="1167"/>
      <c r="G121" s="1162"/>
      <c r="H121" s="1163"/>
      <c r="I121" s="1164"/>
      <c r="J121" s="4"/>
      <c r="K121" s="4"/>
      <c r="L121" s="168"/>
    </row>
    <row r="122" spans="1:13" ht="13.2" customHeight="1">
      <c r="A122" s="4"/>
      <c r="B122" s="4"/>
      <c r="C122" s="1196"/>
      <c r="D122" s="1159" t="s">
        <v>2676</v>
      </c>
      <c r="E122" s="1160"/>
      <c r="F122" s="1161"/>
      <c r="G122" s="464"/>
      <c r="H122" s="465"/>
      <c r="I122" s="466"/>
      <c r="J122" s="4"/>
      <c r="K122" s="4"/>
      <c r="L122" s="168"/>
    </row>
    <row r="123" spans="1:13" ht="13.2" customHeight="1">
      <c r="A123" s="4"/>
      <c r="B123" s="4"/>
      <c r="C123" s="1196"/>
      <c r="D123" s="1165" t="s">
        <v>263</v>
      </c>
      <c r="E123" s="1166"/>
      <c r="F123" s="1167"/>
      <c r="G123" s="1174"/>
      <c r="H123" s="1175"/>
      <c r="I123" s="1176"/>
      <c r="J123" s="4" t="s">
        <v>55</v>
      </c>
      <c r="K123" s="4"/>
      <c r="L123" s="168"/>
    </row>
    <row r="124" spans="1:13" ht="13.2" customHeight="1">
      <c r="A124" s="4"/>
      <c r="B124" s="4"/>
      <c r="C124" s="1196"/>
      <c r="D124" s="1165" t="s">
        <v>289</v>
      </c>
      <c r="E124" s="1166"/>
      <c r="F124" s="1167"/>
      <c r="G124" s="1174"/>
      <c r="H124" s="1175"/>
      <c r="I124" s="1176"/>
      <c r="J124" s="4" t="s">
        <v>70</v>
      </c>
      <c r="K124" s="4"/>
      <c r="L124" s="168"/>
    </row>
    <row r="125" spans="1:13" ht="13.2" customHeight="1">
      <c r="A125" s="4"/>
      <c r="B125" s="4"/>
      <c r="C125" s="1196"/>
      <c r="D125" s="1165" t="s">
        <v>56</v>
      </c>
      <c r="E125" s="1166"/>
      <c r="F125" s="1167"/>
      <c r="G125" s="1177"/>
      <c r="H125" s="1178"/>
      <c r="I125" s="1179"/>
      <c r="J125" s="4" t="s">
        <v>69</v>
      </c>
      <c r="K125" s="4"/>
      <c r="L125" s="168"/>
    </row>
    <row r="126" spans="1:13" ht="13.2" customHeight="1">
      <c r="A126" s="4"/>
      <c r="B126" s="4"/>
      <c r="C126" s="1197"/>
      <c r="D126" s="1165" t="s">
        <v>71</v>
      </c>
      <c r="E126" s="1166"/>
      <c r="F126" s="1167"/>
      <c r="G126" s="1182" t="str">
        <f>IF(G123="","",ROUNDDOWN(G123*G125,2))</f>
        <v/>
      </c>
      <c r="H126" s="1183"/>
      <c r="I126" s="1184"/>
      <c r="J126" s="4" t="s">
        <v>55</v>
      </c>
      <c r="K126" s="4"/>
      <c r="L126" s="168"/>
    </row>
    <row r="127" spans="1:13" ht="13.2" customHeight="1">
      <c r="A127" s="4"/>
      <c r="B127" s="4"/>
      <c r="C127" s="1198"/>
      <c r="D127" s="1188" t="s">
        <v>57</v>
      </c>
      <c r="E127" s="1189"/>
      <c r="F127" s="1190"/>
      <c r="G127" s="1185" t="str">
        <f>IF(G124="","0",ROUNDDOWN(G124*G125,2))</f>
        <v>0</v>
      </c>
      <c r="H127" s="1186"/>
      <c r="I127" s="1187"/>
      <c r="J127" s="4" t="s">
        <v>70</v>
      </c>
      <c r="K127" s="4"/>
      <c r="L127" s="168"/>
    </row>
    <row r="128" spans="1:13">
      <c r="A128" s="4"/>
      <c r="B128" s="4"/>
      <c r="C128" s="4"/>
      <c r="D128" s="4"/>
      <c r="E128" s="4"/>
      <c r="F128" s="4"/>
      <c r="G128" s="4"/>
      <c r="H128" s="4"/>
      <c r="I128" s="4"/>
      <c r="J128" s="4"/>
      <c r="K128" s="4"/>
      <c r="L128" s="168"/>
    </row>
    <row r="129" spans="1:12">
      <c r="A129" s="4"/>
      <c r="B129" s="4"/>
      <c r="C129" s="4" t="s">
        <v>2215</v>
      </c>
      <c r="D129" s="4"/>
      <c r="E129" s="4"/>
      <c r="F129" s="4"/>
      <c r="G129" s="131"/>
      <c r="H129" s="131"/>
      <c r="I129" s="4"/>
      <c r="J129" s="4"/>
      <c r="K129" s="4"/>
      <c r="L129" s="168"/>
    </row>
    <row r="130" spans="1:12">
      <c r="A130" s="4"/>
      <c r="B130" s="4"/>
      <c r="C130" s="79"/>
      <c r="D130" s="14" t="s">
        <v>2216</v>
      </c>
      <c r="E130" s="14"/>
      <c r="F130" s="14"/>
      <c r="G130" s="14" t="s">
        <v>2725</v>
      </c>
      <c r="H130" s="14"/>
      <c r="I130" s="4"/>
      <c r="J130" s="4"/>
      <c r="K130" s="4"/>
      <c r="L130" s="168"/>
    </row>
    <row r="131" spans="1:12">
      <c r="A131" s="4"/>
      <c r="B131" s="4"/>
      <c r="C131" s="79"/>
      <c r="D131" s="14" t="s">
        <v>2217</v>
      </c>
      <c r="E131" s="14"/>
      <c r="F131" s="14"/>
      <c r="G131" s="14" t="s">
        <v>2726</v>
      </c>
      <c r="H131" s="14"/>
      <c r="I131" s="14"/>
      <c r="J131" s="14"/>
      <c r="K131" s="4"/>
      <c r="L131" s="168"/>
    </row>
    <row r="132" spans="1:12">
      <c r="A132" s="4"/>
      <c r="B132" s="4"/>
      <c r="C132" s="79"/>
      <c r="D132" s="14"/>
      <c r="E132" s="14"/>
      <c r="F132" s="14"/>
      <c r="G132" s="14"/>
      <c r="H132" s="14"/>
      <c r="I132" s="14"/>
      <c r="J132" s="14"/>
      <c r="K132" s="4"/>
      <c r="L132" s="168"/>
    </row>
    <row r="133" spans="1:12" hidden="1">
      <c r="A133" s="4"/>
      <c r="B133" s="4"/>
      <c r="C133" s="79"/>
      <c r="D133" s="14"/>
      <c r="E133" s="14"/>
      <c r="F133" s="14"/>
      <c r="G133" s="14"/>
      <c r="H133" s="14"/>
      <c r="I133" s="14"/>
      <c r="J133" s="14"/>
      <c r="K133" s="4"/>
      <c r="L133" s="168"/>
    </row>
    <row r="134" spans="1:12" hidden="1">
      <c r="A134" s="4"/>
      <c r="B134" s="4"/>
      <c r="C134" s="4"/>
      <c r="D134" s="4"/>
      <c r="E134" s="4"/>
      <c r="F134" s="4"/>
      <c r="G134" s="131"/>
      <c r="H134" s="131"/>
      <c r="I134" s="131"/>
      <c r="J134" s="131"/>
      <c r="K134" s="4"/>
      <c r="L134" s="168"/>
    </row>
    <row r="135" spans="1:12" hidden="1">
      <c r="A135" s="4"/>
      <c r="B135" s="4"/>
      <c r="C135" s="4"/>
      <c r="D135" s="4"/>
      <c r="E135" s="4"/>
      <c r="F135" s="4"/>
      <c r="G135" s="131"/>
      <c r="H135" s="131"/>
      <c r="I135" s="131"/>
      <c r="J135" s="131"/>
      <c r="K135" s="4"/>
      <c r="L135" s="168"/>
    </row>
    <row r="136" spans="1:12" ht="18" hidden="1" customHeight="1">
      <c r="A136" s="4"/>
      <c r="B136" s="4" t="s">
        <v>270</v>
      </c>
      <c r="C136" s="4"/>
      <c r="D136" s="4"/>
      <c r="E136" s="4"/>
      <c r="F136" s="4"/>
      <c r="G136" s="4"/>
      <c r="H136" s="4"/>
      <c r="I136" s="4"/>
      <c r="J136" s="4"/>
      <c r="K136" s="4"/>
      <c r="L136" s="168"/>
    </row>
    <row r="137" spans="1:12" ht="21" hidden="1" customHeight="1">
      <c r="A137" s="4"/>
      <c r="B137" s="131" t="s">
        <v>290</v>
      </c>
      <c r="C137" s="4"/>
      <c r="D137" s="90"/>
      <c r="E137" s="4"/>
      <c r="F137" s="4"/>
      <c r="G137" s="4"/>
      <c r="H137" s="4"/>
      <c r="I137" s="4"/>
      <c r="J137" s="68" t="s">
        <v>90</v>
      </c>
      <c r="K137" s="4"/>
      <c r="L137" s="168"/>
    </row>
    <row r="138" spans="1:12" ht="24" hidden="1" customHeight="1">
      <c r="A138" s="4"/>
      <c r="B138" s="4"/>
      <c r="C138" s="1180"/>
      <c r="D138" s="1181"/>
      <c r="E138" s="132" t="s">
        <v>75</v>
      </c>
      <c r="F138" s="132" t="s">
        <v>76</v>
      </c>
      <c r="G138" s="132" t="s">
        <v>77</v>
      </c>
      <c r="H138" s="132" t="s">
        <v>78</v>
      </c>
      <c r="I138" s="132" t="s">
        <v>79</v>
      </c>
      <c r="J138" s="132" t="s">
        <v>80</v>
      </c>
      <c r="K138" s="4"/>
      <c r="L138" s="168"/>
    </row>
    <row r="139" spans="1:12" ht="30" hidden="1" customHeight="1">
      <c r="A139" s="4"/>
      <c r="B139" s="4"/>
      <c r="C139" s="1169" t="s">
        <v>87</v>
      </c>
      <c r="D139" s="1170"/>
      <c r="E139" s="243"/>
      <c r="F139" s="243"/>
      <c r="G139" s="243"/>
      <c r="H139" s="243"/>
      <c r="I139" s="243"/>
      <c r="J139" s="243"/>
      <c r="K139" s="4"/>
      <c r="L139" s="168"/>
    </row>
    <row r="140" spans="1:12" ht="30" hidden="1" customHeight="1">
      <c r="A140" s="4"/>
      <c r="B140" s="4"/>
      <c r="C140" s="1169" t="s">
        <v>88</v>
      </c>
      <c r="D140" s="1170"/>
      <c r="E140" s="247"/>
      <c r="F140" s="247"/>
      <c r="G140" s="247"/>
      <c r="H140" s="247"/>
      <c r="I140" s="247"/>
      <c r="J140" s="247"/>
      <c r="K140" s="4"/>
      <c r="L140" s="168"/>
    </row>
    <row r="141" spans="1:12" ht="30" hidden="1" customHeight="1" thickBot="1">
      <c r="A141" s="4"/>
      <c r="B141" s="4"/>
      <c r="C141" s="1209" t="s">
        <v>89</v>
      </c>
      <c r="D141" s="1210"/>
      <c r="E141" s="245" t="str">
        <f t="shared" ref="E141:J141" si="0">IF(E139="","",E139-E140)</f>
        <v/>
      </c>
      <c r="F141" s="245" t="str">
        <f t="shared" si="0"/>
        <v/>
      </c>
      <c r="G141" s="245" t="str">
        <f t="shared" si="0"/>
        <v/>
      </c>
      <c r="H141" s="245" t="str">
        <f t="shared" si="0"/>
        <v/>
      </c>
      <c r="I141" s="245" t="str">
        <f t="shared" si="0"/>
        <v/>
      </c>
      <c r="J141" s="245" t="str">
        <f t="shared" si="0"/>
        <v/>
      </c>
      <c r="K141" s="4"/>
      <c r="L141" s="168"/>
    </row>
    <row r="142" spans="1:12" ht="24" hidden="1" customHeight="1" thickTop="1">
      <c r="A142" s="4"/>
      <c r="B142" s="4"/>
      <c r="C142" s="1207"/>
      <c r="D142" s="1208"/>
      <c r="E142" s="133" t="s">
        <v>81</v>
      </c>
      <c r="F142" s="133" t="s">
        <v>82</v>
      </c>
      <c r="G142" s="133" t="s">
        <v>83</v>
      </c>
      <c r="H142" s="133" t="s">
        <v>84</v>
      </c>
      <c r="I142" s="133" t="s">
        <v>85</v>
      </c>
      <c r="J142" s="133" t="s">
        <v>86</v>
      </c>
      <c r="K142" s="4"/>
      <c r="L142" s="168"/>
    </row>
    <row r="143" spans="1:12" ht="30" hidden="1" customHeight="1">
      <c r="A143" s="4"/>
      <c r="B143" s="4"/>
      <c r="C143" s="1169" t="s">
        <v>87</v>
      </c>
      <c r="D143" s="1170"/>
      <c r="E143" s="243"/>
      <c r="F143" s="243"/>
      <c r="G143" s="243"/>
      <c r="H143" s="243"/>
      <c r="I143" s="243"/>
      <c r="J143" s="243"/>
      <c r="K143" s="4"/>
      <c r="L143" s="168"/>
    </row>
    <row r="144" spans="1:12" ht="30" hidden="1" customHeight="1">
      <c r="A144" s="4"/>
      <c r="B144" s="4"/>
      <c r="C144" s="1169" t="s">
        <v>88</v>
      </c>
      <c r="D144" s="1170"/>
      <c r="E144" s="247"/>
      <c r="F144" s="247"/>
      <c r="G144" s="247"/>
      <c r="H144" s="247"/>
      <c r="I144" s="247"/>
      <c r="J144" s="247"/>
      <c r="K144" s="4"/>
      <c r="L144" s="168"/>
    </row>
    <row r="145" spans="1:28" ht="30" hidden="1" customHeight="1">
      <c r="A145" s="4"/>
      <c r="B145" s="4"/>
      <c r="C145" s="1169" t="s">
        <v>89</v>
      </c>
      <c r="D145" s="1170"/>
      <c r="E145" s="246" t="str">
        <f t="shared" ref="E145:J145" si="1">IF(E143="","",E143-E144)</f>
        <v/>
      </c>
      <c r="F145" s="246" t="str">
        <f t="shared" si="1"/>
        <v/>
      </c>
      <c r="G145" s="246" t="str">
        <f t="shared" si="1"/>
        <v/>
      </c>
      <c r="H145" s="246" t="str">
        <f t="shared" si="1"/>
        <v/>
      </c>
      <c r="I145" s="246" t="str">
        <f t="shared" si="1"/>
        <v/>
      </c>
      <c r="J145" s="246" t="str">
        <f t="shared" si="1"/>
        <v/>
      </c>
      <c r="K145" s="4"/>
      <c r="L145" s="168"/>
    </row>
    <row r="146" spans="1:28" ht="9.75" hidden="1" customHeight="1">
      <c r="A146" s="4"/>
      <c r="B146" s="4"/>
      <c r="C146" s="4"/>
      <c r="D146" s="4"/>
      <c r="E146" s="4"/>
      <c r="F146" s="4"/>
      <c r="G146" s="4"/>
      <c r="H146" s="4"/>
      <c r="I146" s="4"/>
      <c r="J146" s="4"/>
      <c r="K146" s="4"/>
      <c r="L146" s="168"/>
    </row>
    <row r="147" spans="1:28" hidden="1">
      <c r="A147" s="4"/>
      <c r="B147" s="4"/>
      <c r="C147" s="4"/>
      <c r="D147" s="1047" t="s">
        <v>91</v>
      </c>
      <c r="E147" s="1047"/>
      <c r="F147" s="1047"/>
      <c r="G147" s="1299" t="str">
        <f>IF(E139="","",INT(SUM(E139:J139,E143:J143)))</f>
        <v/>
      </c>
      <c r="H147" s="1299"/>
      <c r="I147" s="4" t="s">
        <v>94</v>
      </c>
      <c r="J147" s="4"/>
      <c r="K147" s="4"/>
      <c r="L147" s="168"/>
    </row>
    <row r="148" spans="1:28" ht="2.25" hidden="1" customHeight="1">
      <c r="A148" s="4"/>
      <c r="B148" s="4"/>
      <c r="C148" s="4"/>
      <c r="D148" s="242"/>
      <c r="E148" s="242"/>
      <c r="F148" s="242"/>
      <c r="G148" s="244"/>
      <c r="H148" s="244"/>
      <c r="I148" s="7"/>
      <c r="J148" s="4"/>
      <c r="K148" s="4"/>
      <c r="L148" s="168"/>
    </row>
    <row r="149" spans="1:28" hidden="1">
      <c r="A149" s="4"/>
      <c r="B149" s="4"/>
      <c r="C149" s="4"/>
      <c r="D149" s="1047" t="s">
        <v>92</v>
      </c>
      <c r="E149" s="1047"/>
      <c r="F149" s="1047"/>
      <c r="G149" s="1299" t="str">
        <f>IF(E140="","",INT(SUM(E140:J140,E144:J144)))</f>
        <v/>
      </c>
      <c r="H149" s="1299"/>
      <c r="I149" s="4" t="s">
        <v>94</v>
      </c>
      <c r="J149" s="4"/>
      <c r="K149" s="4"/>
      <c r="L149" s="168"/>
    </row>
    <row r="150" spans="1:28" ht="2.25" hidden="1" customHeight="1">
      <c r="A150" s="4"/>
      <c r="B150" s="4"/>
      <c r="C150" s="4"/>
      <c r="D150" s="242"/>
      <c r="E150" s="242"/>
      <c r="F150" s="242"/>
      <c r="G150" s="244"/>
      <c r="H150" s="244"/>
      <c r="I150" s="7"/>
      <c r="J150" s="4"/>
      <c r="K150" s="4"/>
      <c r="L150" s="168"/>
    </row>
    <row r="151" spans="1:28" hidden="1">
      <c r="A151" s="4"/>
      <c r="B151" s="4"/>
      <c r="C151" s="4"/>
      <c r="D151" s="1047" t="s">
        <v>93</v>
      </c>
      <c r="E151" s="1047"/>
      <c r="F151" s="1047"/>
      <c r="G151" s="1299" t="str">
        <f>IF(E139="","",INT(SUM(E141:J141,E145:J145)))</f>
        <v/>
      </c>
      <c r="H151" s="1299"/>
      <c r="I151" s="4" t="s">
        <v>94</v>
      </c>
      <c r="J151" s="4"/>
      <c r="K151" s="4"/>
      <c r="L151" s="168"/>
    </row>
    <row r="152" spans="1:28" ht="12" hidden="1" customHeight="1">
      <c r="A152" s="4"/>
      <c r="B152" s="4"/>
      <c r="C152" s="4"/>
      <c r="D152" s="4"/>
      <c r="E152" s="4"/>
      <c r="F152" s="4"/>
      <c r="G152" s="4"/>
      <c r="H152" s="4"/>
      <c r="I152" s="4"/>
      <c r="J152" s="4"/>
      <c r="K152" s="4"/>
      <c r="L152" s="168"/>
    </row>
    <row r="153" spans="1:28" ht="18" hidden="1" customHeight="1">
      <c r="A153" s="4"/>
      <c r="B153" s="14" t="s">
        <v>111</v>
      </c>
      <c r="C153" s="4"/>
      <c r="D153" s="4"/>
      <c r="E153" s="14"/>
      <c r="F153" s="14"/>
      <c r="G153" s="14"/>
      <c r="H153" s="14"/>
      <c r="I153" s="4"/>
      <c r="J153" s="4"/>
      <c r="K153" s="4"/>
      <c r="L153" s="168"/>
      <c r="M153" s="1168" t="s">
        <v>271</v>
      </c>
    </row>
    <row r="154" spans="1:28" ht="21" hidden="1" customHeight="1">
      <c r="A154" s="4"/>
      <c r="B154" s="4"/>
      <c r="C154" s="4"/>
      <c r="D154" s="4"/>
      <c r="E154" s="134"/>
      <c r="F154" s="53" t="str">
        <f>IF(E139="","",ROUND($G$149/$G$147*100,2))</f>
        <v/>
      </c>
      <c r="G154" s="17" t="s">
        <v>341</v>
      </c>
      <c r="H154" s="141"/>
      <c r="I154" s="4"/>
      <c r="J154" s="4"/>
      <c r="K154" s="4"/>
      <c r="L154" s="168"/>
      <c r="M154" s="1168"/>
    </row>
    <row r="155" spans="1:28" ht="7.5" hidden="1" customHeight="1">
      <c r="A155" s="4"/>
      <c r="B155" s="4"/>
      <c r="C155" s="4"/>
      <c r="D155" s="14"/>
      <c r="E155" s="14"/>
      <c r="F155" s="14"/>
      <c r="G155" s="14"/>
      <c r="H155" s="14"/>
      <c r="I155" s="14"/>
      <c r="J155" s="14"/>
      <c r="K155" s="14"/>
      <c r="L155" s="170"/>
      <c r="M155" s="1168"/>
      <c r="N155" s="170"/>
      <c r="O155" s="170"/>
      <c r="P155" s="170"/>
      <c r="Q155" s="170"/>
    </row>
    <row r="156" spans="1:28" ht="7.5" hidden="1" customHeight="1">
      <c r="A156" s="4"/>
      <c r="B156" s="1297" t="str">
        <f>IF(F154="","",IF(F154&gt;=100,"申請要件を満たさないため申請不可","　"))</f>
        <v/>
      </c>
      <c r="C156" s="1298"/>
      <c r="D156" s="1298"/>
      <c r="E156" s="1298"/>
      <c r="F156" s="1298"/>
      <c r="G156" s="1298"/>
      <c r="H156" s="1298"/>
      <c r="I156" s="1298"/>
      <c r="J156" s="1298"/>
      <c r="K156" s="14"/>
      <c r="L156" s="170"/>
      <c r="M156" s="1168"/>
      <c r="N156" s="170"/>
      <c r="O156" s="170"/>
      <c r="P156" s="170"/>
      <c r="Q156" s="170"/>
      <c r="R156" s="170"/>
      <c r="S156" s="170"/>
    </row>
    <row r="157" spans="1:28" ht="21" hidden="1" customHeight="1">
      <c r="A157" s="4"/>
      <c r="B157" s="1298"/>
      <c r="C157" s="1298"/>
      <c r="D157" s="1298"/>
      <c r="E157" s="1298"/>
      <c r="F157" s="1298"/>
      <c r="G157" s="1298"/>
      <c r="H157" s="1298"/>
      <c r="I157" s="1298"/>
      <c r="J157" s="1298"/>
      <c r="K157" s="14"/>
      <c r="L157" s="170"/>
      <c r="M157" s="171" t="str">
        <f>IF(F154="","",IF(F154&gt;=100,"申請要件を満たさないため申請不可","  "))</f>
        <v/>
      </c>
      <c r="N157" s="171"/>
      <c r="O157" s="171"/>
      <c r="P157" s="171"/>
      <c r="Q157" s="171"/>
      <c r="R157" s="170"/>
      <c r="S157" s="170"/>
    </row>
    <row r="158" spans="1:28" ht="18" hidden="1" customHeight="1">
      <c r="A158" s="4"/>
      <c r="B158" s="4"/>
      <c r="C158" s="14"/>
      <c r="D158" s="14"/>
      <c r="E158" s="1306"/>
      <c r="F158" s="1306"/>
      <c r="G158" s="135"/>
      <c r="H158" s="1307"/>
      <c r="I158" s="1307"/>
      <c r="J158" s="14"/>
      <c r="K158" s="14"/>
      <c r="L158" s="170"/>
      <c r="M158" s="77"/>
      <c r="N158" s="171"/>
      <c r="O158" s="171"/>
      <c r="P158" s="171"/>
      <c r="Q158" s="171"/>
      <c r="R158" s="171"/>
      <c r="S158" s="171"/>
      <c r="T158" s="171"/>
      <c r="W158" s="171"/>
      <c r="X158" s="171"/>
      <c r="Y158" s="172"/>
      <c r="Z158" s="172"/>
      <c r="AA158" s="172"/>
    </row>
    <row r="159" spans="1:28" ht="13.95" hidden="1" customHeight="1">
      <c r="A159" s="4"/>
      <c r="B159" s="4"/>
      <c r="C159" s="4" t="s">
        <v>74</v>
      </c>
      <c r="D159" s="14"/>
      <c r="E159" s="14"/>
      <c r="F159" s="16"/>
      <c r="G159" s="14"/>
      <c r="H159" s="14"/>
      <c r="I159" s="14"/>
      <c r="J159" s="14"/>
      <c r="K159" s="14"/>
      <c r="L159" s="170"/>
      <c r="M159" s="171"/>
      <c r="N159" s="171"/>
      <c r="O159" s="171"/>
      <c r="P159" s="171"/>
      <c r="Q159" s="171"/>
      <c r="R159" s="171"/>
      <c r="S159" s="171"/>
      <c r="T159" s="171"/>
      <c r="U159" s="171"/>
      <c r="V159" s="171"/>
      <c r="W159" s="171"/>
      <c r="X159" s="171"/>
      <c r="Y159" s="172"/>
      <c r="Z159" s="172"/>
      <c r="AA159" s="172"/>
    </row>
    <row r="160" spans="1:28" ht="13.95" hidden="1" customHeight="1">
      <c r="A160" s="4"/>
      <c r="B160" s="4"/>
      <c r="C160" s="4" t="s">
        <v>99</v>
      </c>
      <c r="D160" s="14"/>
      <c r="E160" s="14"/>
      <c r="F160" s="16"/>
      <c r="G160" s="14"/>
      <c r="H160" s="14" t="s">
        <v>109</v>
      </c>
      <c r="I160" s="14"/>
      <c r="J160" s="14"/>
      <c r="K160" s="14"/>
      <c r="L160" s="170"/>
      <c r="M160" s="171"/>
      <c r="N160" s="171"/>
      <c r="O160" s="171"/>
      <c r="P160" s="171"/>
      <c r="Q160" s="171"/>
      <c r="R160" s="171"/>
      <c r="S160" s="171"/>
      <c r="T160" s="171"/>
      <c r="U160" s="171"/>
      <c r="V160" s="171"/>
      <c r="W160" s="171"/>
      <c r="X160" s="171"/>
      <c r="Y160" s="172"/>
      <c r="Z160" s="172"/>
      <c r="AA160" s="172"/>
      <c r="AB160" s="15"/>
    </row>
    <row r="161" spans="1:28" ht="13.95" hidden="1" customHeight="1">
      <c r="A161" s="4"/>
      <c r="B161" s="4"/>
      <c r="C161" s="4" t="s">
        <v>291</v>
      </c>
      <c r="D161" s="14"/>
      <c r="E161" s="14"/>
      <c r="F161" s="16"/>
      <c r="G161" s="14"/>
      <c r="H161" s="14" t="s">
        <v>110</v>
      </c>
      <c r="I161" s="14"/>
      <c r="J161" s="14"/>
      <c r="K161" s="14"/>
      <c r="L161" s="170"/>
      <c r="M161" s="171"/>
      <c r="N161" s="171"/>
      <c r="O161" s="171"/>
      <c r="P161" s="171"/>
      <c r="Q161" s="171"/>
      <c r="R161" s="171"/>
      <c r="S161" s="171"/>
      <c r="T161" s="171"/>
      <c r="U161" s="171"/>
      <c r="V161" s="171"/>
      <c r="W161" s="171"/>
      <c r="X161" s="171"/>
      <c r="Y161" s="172"/>
      <c r="Z161" s="172"/>
      <c r="AA161" s="172"/>
      <c r="AB161" s="15"/>
    </row>
    <row r="162" spans="1:28" ht="12" hidden="1" customHeight="1">
      <c r="A162" s="4"/>
      <c r="B162" s="4"/>
      <c r="C162" s="4"/>
      <c r="D162" s="4"/>
      <c r="E162" s="136"/>
      <c r="F162" s="136"/>
      <c r="G162" s="136"/>
      <c r="H162" s="136"/>
      <c r="I162" s="136"/>
      <c r="J162" s="4"/>
      <c r="K162" s="4"/>
      <c r="L162" s="168"/>
      <c r="R162" s="171"/>
      <c r="S162" s="171"/>
      <c r="T162" s="171"/>
      <c r="U162" s="171"/>
      <c r="V162" s="171"/>
    </row>
    <row r="163" spans="1:28" ht="7.5" hidden="1" customHeight="1">
      <c r="A163" s="4"/>
      <c r="B163" s="4"/>
      <c r="C163" s="14"/>
      <c r="D163" s="14"/>
      <c r="E163" s="54"/>
      <c r="F163" s="54"/>
      <c r="G163" s="54"/>
      <c r="H163" s="54"/>
      <c r="I163" s="54"/>
      <c r="J163" s="14"/>
      <c r="K163" s="14"/>
      <c r="L163" s="170"/>
      <c r="M163" s="171"/>
      <c r="N163" s="171"/>
      <c r="O163" s="171"/>
      <c r="P163" s="171"/>
      <c r="Q163" s="171"/>
      <c r="W163" s="171"/>
      <c r="X163" s="171"/>
      <c r="Y163" s="172"/>
      <c r="Z163" s="172"/>
      <c r="AA163" s="172"/>
    </row>
    <row r="164" spans="1:28" ht="7.5" hidden="1" customHeight="1">
      <c r="A164" s="4"/>
      <c r="B164" s="4"/>
      <c r="C164" s="4"/>
      <c r="D164" s="14"/>
      <c r="E164" s="54"/>
      <c r="F164" s="54"/>
      <c r="G164" s="54"/>
      <c r="H164" s="54"/>
      <c r="I164" s="54"/>
      <c r="J164" s="14"/>
      <c r="K164" s="14"/>
      <c r="L164" s="170"/>
      <c r="M164" s="171"/>
      <c r="N164" s="171"/>
      <c r="O164" s="171"/>
      <c r="P164" s="171"/>
      <c r="Q164" s="171"/>
      <c r="R164" s="171"/>
      <c r="S164" s="171"/>
      <c r="T164" s="171"/>
      <c r="U164" s="171"/>
      <c r="V164" s="171"/>
      <c r="W164" s="171"/>
      <c r="X164" s="171"/>
      <c r="Y164" s="172"/>
      <c r="Z164" s="172"/>
      <c r="AA164" s="172"/>
      <c r="AB164" s="15"/>
    </row>
    <row r="165" spans="1:28" ht="12.6" hidden="1" customHeight="1">
      <c r="A165" s="4"/>
      <c r="B165" s="1204"/>
      <c r="C165" s="1204"/>
      <c r="D165" s="1204"/>
      <c r="E165" s="54"/>
      <c r="F165" s="92"/>
      <c r="G165" s="54"/>
      <c r="H165" s="54"/>
      <c r="I165" s="54"/>
      <c r="J165" s="14"/>
      <c r="K165" s="14"/>
      <c r="L165" s="170"/>
      <c r="M165" s="171"/>
      <c r="N165" s="171"/>
      <c r="O165" s="171"/>
      <c r="P165" s="171"/>
      <c r="Q165" s="171"/>
      <c r="R165" s="171"/>
      <c r="S165" s="171"/>
      <c r="T165" s="171"/>
      <c r="U165" s="171"/>
      <c r="V165" s="171"/>
    </row>
    <row r="166" spans="1:28" ht="21" hidden="1" customHeight="1">
      <c r="A166" s="4"/>
      <c r="B166" s="1204"/>
      <c r="C166" s="1204"/>
      <c r="D166" s="1204"/>
      <c r="E166" s="54"/>
      <c r="F166" s="93"/>
      <c r="G166" s="54"/>
      <c r="H166" s="54"/>
      <c r="I166" s="54"/>
      <c r="J166" s="14"/>
      <c r="K166" s="14"/>
      <c r="L166" s="170"/>
      <c r="M166" s="171"/>
      <c r="N166" s="171"/>
      <c r="O166" s="171"/>
      <c r="P166" s="171"/>
      <c r="Q166" s="171"/>
      <c r="R166" s="171"/>
      <c r="S166" s="171"/>
      <c r="T166" s="171"/>
    </row>
    <row r="167" spans="1:28" ht="13.5" hidden="1" customHeight="1">
      <c r="A167" s="4"/>
      <c r="B167" s="4"/>
      <c r="C167" s="4"/>
      <c r="D167" s="14"/>
      <c r="E167" s="14"/>
      <c r="F167" s="16"/>
      <c r="G167" s="14"/>
      <c r="H167" s="14"/>
      <c r="I167" s="14"/>
      <c r="J167" s="14"/>
      <c r="K167" s="14"/>
      <c r="L167" s="170"/>
      <c r="M167" s="171"/>
      <c r="N167" s="171"/>
      <c r="O167" s="171"/>
      <c r="P167" s="171"/>
      <c r="Q167" s="171"/>
      <c r="R167" s="171"/>
      <c r="S167" s="171"/>
      <c r="T167" s="171"/>
    </row>
    <row r="168" spans="1:28" ht="13.5" hidden="1" customHeight="1">
      <c r="A168" s="4"/>
      <c r="B168" s="4"/>
      <c r="C168" s="4"/>
      <c r="D168" s="14"/>
      <c r="E168" s="14"/>
      <c r="F168" s="16"/>
      <c r="G168" s="14"/>
      <c r="H168" s="14"/>
      <c r="I168" s="14"/>
      <c r="J168" s="14"/>
      <c r="K168" s="14"/>
      <c r="L168" s="170"/>
      <c r="M168" s="171"/>
      <c r="N168" s="171"/>
      <c r="O168" s="171"/>
      <c r="P168" s="171"/>
      <c r="Q168" s="171"/>
      <c r="R168" s="171"/>
      <c r="S168" s="171"/>
      <c r="T168" s="171"/>
    </row>
    <row r="169" spans="1:28" ht="13.5" hidden="1" customHeight="1">
      <c r="A169" s="4"/>
      <c r="B169" s="4"/>
      <c r="C169" s="4"/>
      <c r="D169" s="14"/>
      <c r="E169" s="14"/>
      <c r="F169" s="16"/>
      <c r="G169" s="14"/>
      <c r="H169" s="14"/>
      <c r="I169" s="14"/>
      <c r="J169" s="14"/>
      <c r="K169" s="14"/>
      <c r="L169" s="170"/>
      <c r="M169" s="171"/>
      <c r="N169" s="171"/>
      <c r="O169" s="171"/>
      <c r="P169" s="171"/>
      <c r="Q169" s="171"/>
      <c r="R169" s="171"/>
      <c r="S169" s="171"/>
      <c r="T169" s="171"/>
    </row>
    <row r="170" spans="1:28" ht="13.5" customHeight="1">
      <c r="A170" s="4"/>
      <c r="B170" s="4" t="s">
        <v>2686</v>
      </c>
      <c r="C170" s="4"/>
      <c r="D170" s="14"/>
      <c r="E170" s="14"/>
      <c r="F170" s="16"/>
      <c r="G170" s="14"/>
      <c r="H170" s="14"/>
      <c r="I170" s="14"/>
      <c r="J170" s="14"/>
      <c r="K170" s="14"/>
      <c r="L170" s="170"/>
      <c r="M170" s="171"/>
      <c r="N170" s="171"/>
      <c r="O170" s="171"/>
      <c r="P170" s="171"/>
      <c r="Q170" s="171"/>
      <c r="R170" s="171"/>
      <c r="S170" s="171"/>
      <c r="T170" s="171"/>
    </row>
    <row r="171" spans="1:28" ht="18" customHeight="1">
      <c r="A171" s="4"/>
      <c r="B171" s="4"/>
      <c r="C171" s="4" t="s">
        <v>95</v>
      </c>
      <c r="D171" s="4"/>
      <c r="E171" s="89"/>
      <c r="F171" s="89"/>
      <c r="G171" s="89"/>
      <c r="H171" s="89"/>
      <c r="I171" s="89"/>
      <c r="J171" s="89"/>
      <c r="K171" s="4"/>
      <c r="L171" s="168"/>
      <c r="R171" s="171"/>
      <c r="S171" s="171"/>
      <c r="T171" s="171"/>
    </row>
    <row r="172" spans="1:28" ht="75" customHeight="1">
      <c r="A172" s="4"/>
      <c r="B172" s="4"/>
      <c r="C172" s="4"/>
      <c r="D172" s="1148"/>
      <c r="E172" s="1202"/>
      <c r="F172" s="1202"/>
      <c r="G172" s="1202"/>
      <c r="H172" s="1202"/>
      <c r="I172" s="1202"/>
      <c r="J172" s="1203"/>
      <c r="K172" s="4"/>
      <c r="L172" s="168"/>
    </row>
    <row r="173" spans="1:28" ht="13.5" customHeight="1">
      <c r="A173" s="4"/>
      <c r="B173" s="4"/>
      <c r="C173" s="4"/>
      <c r="D173" s="137"/>
      <c r="E173" s="137"/>
      <c r="F173" s="137"/>
      <c r="G173" s="137"/>
      <c r="H173" s="137"/>
      <c r="I173" s="137"/>
      <c r="J173" s="137"/>
      <c r="K173" s="4"/>
      <c r="L173" s="168"/>
    </row>
    <row r="174" spans="1:28">
      <c r="A174" s="4"/>
      <c r="B174" s="4"/>
      <c r="C174" s="4"/>
      <c r="D174" s="4" t="s">
        <v>74</v>
      </c>
      <c r="E174" s="14"/>
      <c r="F174" s="4"/>
      <c r="G174" s="4"/>
      <c r="H174" s="4"/>
      <c r="I174" s="4"/>
      <c r="J174" s="4"/>
      <c r="K174" s="4"/>
      <c r="L174" s="168"/>
    </row>
    <row r="175" spans="1:28">
      <c r="A175" s="4"/>
      <c r="B175" s="4"/>
      <c r="C175" s="4"/>
      <c r="D175" s="4" t="s">
        <v>2185</v>
      </c>
      <c r="E175" s="14"/>
      <c r="F175" s="4"/>
      <c r="G175" s="14" t="s">
        <v>2696</v>
      </c>
      <c r="H175" s="4"/>
      <c r="I175" s="565"/>
      <c r="J175" s="4"/>
      <c r="K175" s="4"/>
      <c r="L175" s="168"/>
    </row>
    <row r="176" spans="1:28">
      <c r="A176" s="4"/>
      <c r="B176" s="4"/>
      <c r="C176" s="4"/>
      <c r="D176" s="4" t="s">
        <v>2186</v>
      </c>
      <c r="E176" s="14"/>
      <c r="F176" s="4"/>
      <c r="G176" s="14" t="s">
        <v>2697</v>
      </c>
      <c r="I176" s="565"/>
      <c r="J176" s="4"/>
      <c r="K176" s="4"/>
      <c r="L176" s="168"/>
    </row>
    <row r="177" spans="1:20">
      <c r="A177" s="4"/>
      <c r="B177" s="4"/>
      <c r="C177" s="4"/>
      <c r="D177" s="4"/>
      <c r="E177" s="4"/>
      <c r="F177" s="4"/>
      <c r="G177" s="4"/>
      <c r="H177" s="4"/>
      <c r="I177" s="4"/>
      <c r="J177" s="4"/>
      <c r="K177" s="4"/>
      <c r="L177" s="168"/>
    </row>
    <row r="178" spans="1:20" ht="18" customHeight="1">
      <c r="A178" s="4"/>
      <c r="B178" s="4" t="s">
        <v>2163</v>
      </c>
      <c r="C178" s="4"/>
      <c r="D178" s="4"/>
      <c r="E178" s="4"/>
      <c r="F178" s="4"/>
      <c r="G178" s="4"/>
      <c r="H178" s="4"/>
      <c r="I178" s="4"/>
      <c r="J178" s="4"/>
      <c r="K178" s="4"/>
      <c r="L178" s="168"/>
    </row>
    <row r="179" spans="1:20">
      <c r="A179" s="4"/>
      <c r="B179" s="4" t="s">
        <v>96</v>
      </c>
      <c r="C179" s="4"/>
      <c r="D179" s="4"/>
      <c r="E179" s="4"/>
      <c r="F179" s="4"/>
      <c r="G179" s="4"/>
      <c r="H179" s="4"/>
      <c r="I179" s="4"/>
      <c r="J179" s="4"/>
      <c r="K179" s="4"/>
      <c r="L179" s="168"/>
    </row>
    <row r="180" spans="1:20">
      <c r="A180" s="4"/>
      <c r="B180" s="4"/>
      <c r="C180" s="4" t="s">
        <v>295</v>
      </c>
      <c r="D180" s="4"/>
      <c r="E180" s="4"/>
      <c r="F180" s="4"/>
      <c r="G180" s="4"/>
      <c r="H180" s="4"/>
      <c r="I180" s="4"/>
      <c r="J180" s="4"/>
      <c r="K180" s="4"/>
      <c r="L180" s="168"/>
    </row>
    <row r="181" spans="1:20" ht="13.5" customHeight="1">
      <c r="A181" s="4"/>
      <c r="B181" s="4"/>
      <c r="C181" s="4"/>
      <c r="D181" s="4"/>
      <c r="E181" s="4"/>
      <c r="F181" s="4"/>
      <c r="G181" s="4"/>
      <c r="H181" s="4"/>
      <c r="I181" s="4"/>
      <c r="J181" s="4"/>
      <c r="K181" s="4"/>
      <c r="L181" s="168"/>
      <c r="N181" s="166"/>
      <c r="O181" s="166"/>
    </row>
    <row r="182" spans="1:20" ht="13.5" customHeight="1">
      <c r="A182" s="4"/>
      <c r="B182" s="4" t="s">
        <v>2164</v>
      </c>
      <c r="C182" s="4"/>
      <c r="D182" s="4"/>
      <c r="E182" s="4"/>
      <c r="F182" s="4"/>
      <c r="G182" s="4"/>
      <c r="H182" s="4"/>
      <c r="I182" s="4"/>
      <c r="J182" s="4"/>
      <c r="K182" s="4"/>
      <c r="L182" s="168"/>
      <c r="N182" s="166"/>
      <c r="O182" s="166"/>
    </row>
    <row r="183" spans="1:20" ht="18" customHeight="1">
      <c r="A183" s="4"/>
      <c r="B183" s="4"/>
      <c r="C183" s="4" t="s">
        <v>295</v>
      </c>
      <c r="D183" s="4"/>
      <c r="E183" s="4"/>
      <c r="F183" s="4"/>
      <c r="G183" s="4"/>
      <c r="H183" s="4"/>
      <c r="I183" s="4"/>
      <c r="J183" s="4"/>
      <c r="K183" s="4"/>
      <c r="L183" s="168"/>
      <c r="N183" s="166"/>
      <c r="O183" s="166"/>
    </row>
    <row r="184" spans="1:20">
      <c r="A184" s="4"/>
      <c r="B184" s="4"/>
      <c r="C184" s="160"/>
      <c r="D184" s="4"/>
      <c r="E184" s="4"/>
      <c r="F184" s="4"/>
      <c r="G184" s="4"/>
      <c r="H184" s="4"/>
      <c r="I184" s="4"/>
      <c r="J184" s="4"/>
      <c r="K184" s="4"/>
      <c r="L184" s="168"/>
      <c r="N184" s="166"/>
      <c r="O184" s="166"/>
    </row>
    <row r="185" spans="1:20">
      <c r="A185" s="4"/>
      <c r="B185" s="83"/>
      <c r="C185" s="83"/>
      <c r="D185" s="223"/>
      <c r="E185" s="223"/>
      <c r="F185" s="224"/>
      <c r="G185" s="223"/>
      <c r="H185" s="223"/>
      <c r="I185" s="83"/>
      <c r="J185" s="83"/>
      <c r="K185" s="83"/>
      <c r="L185" s="228"/>
      <c r="M185" s="230"/>
      <c r="N185" s="166"/>
      <c r="O185" s="166"/>
    </row>
    <row r="186" spans="1:20">
      <c r="A186" s="4"/>
      <c r="B186" s="83"/>
      <c r="C186" s="83"/>
      <c r="D186" s="223"/>
      <c r="E186" s="223"/>
      <c r="F186" s="224"/>
      <c r="G186" s="223"/>
      <c r="H186" s="223"/>
      <c r="I186" s="83"/>
      <c r="J186" s="83"/>
      <c r="K186" s="83"/>
      <c r="L186" s="228"/>
      <c r="M186" s="228"/>
    </row>
    <row r="187" spans="1:20">
      <c r="A187" s="4"/>
      <c r="B187" s="83"/>
      <c r="C187" s="83"/>
      <c r="D187" s="83"/>
      <c r="E187" s="83"/>
      <c r="F187" s="83"/>
      <c r="G187" s="83"/>
      <c r="H187" s="83"/>
      <c r="I187" s="83"/>
      <c r="J187" s="83"/>
      <c r="K187" s="83"/>
      <c r="L187" s="228"/>
      <c r="M187" s="228"/>
    </row>
    <row r="188" spans="1:20" ht="13.5" customHeight="1">
      <c r="A188" s="4"/>
      <c r="B188" s="83"/>
      <c r="C188" s="1205"/>
      <c r="D188" s="1206"/>
      <c r="E188" s="1206"/>
      <c r="F188" s="1206"/>
      <c r="G188" s="1206"/>
      <c r="H188" s="1206"/>
      <c r="I188" s="1206"/>
      <c r="J188" s="1206"/>
      <c r="K188" s="83"/>
      <c r="L188" s="228"/>
      <c r="M188" s="230"/>
    </row>
    <row r="189" spans="1:20" ht="13.5" customHeight="1">
      <c r="A189" s="4"/>
      <c r="B189" s="83"/>
      <c r="C189" s="1206"/>
      <c r="D189" s="1206"/>
      <c r="E189" s="1206"/>
      <c r="F189" s="1206"/>
      <c r="G189" s="1206"/>
      <c r="H189" s="1206"/>
      <c r="I189" s="1206"/>
      <c r="J189" s="1206"/>
      <c r="K189" s="223"/>
      <c r="L189" s="229"/>
      <c r="M189" s="229"/>
      <c r="N189" s="171"/>
      <c r="O189" s="171"/>
      <c r="P189" s="171"/>
      <c r="Q189" s="171"/>
    </row>
    <row r="190" spans="1:20" ht="13.5" customHeight="1">
      <c r="A190" s="4"/>
      <c r="B190" s="83"/>
      <c r="C190" s="1206"/>
      <c r="D190" s="1206"/>
      <c r="E190" s="1206"/>
      <c r="F190" s="1206"/>
      <c r="G190" s="1206"/>
      <c r="H190" s="1206"/>
      <c r="I190" s="1206"/>
      <c r="J190" s="1206"/>
      <c r="K190" s="223"/>
      <c r="L190" s="229"/>
      <c r="M190" s="229"/>
      <c r="N190" s="171"/>
      <c r="O190" s="171"/>
      <c r="P190" s="171"/>
      <c r="Q190" s="171"/>
      <c r="R190" s="171"/>
      <c r="S190" s="171"/>
      <c r="T190" s="171"/>
    </row>
    <row r="191" spans="1:20" ht="13.5" customHeight="1">
      <c r="A191" s="4"/>
      <c r="B191" s="83"/>
      <c r="C191" s="1206"/>
      <c r="D191" s="1206"/>
      <c r="E191" s="1206"/>
      <c r="F191" s="1206"/>
      <c r="G191" s="1206"/>
      <c r="H191" s="1206"/>
      <c r="I191" s="1206"/>
      <c r="J191" s="1206"/>
      <c r="K191" s="223"/>
      <c r="L191" s="229"/>
      <c r="M191" s="229"/>
      <c r="N191" s="171"/>
      <c r="O191" s="171"/>
      <c r="P191" s="171"/>
      <c r="Q191" s="171"/>
      <c r="R191" s="171"/>
      <c r="S191" s="171"/>
      <c r="T191" s="171"/>
    </row>
    <row r="192" spans="1:20" ht="13.5" customHeight="1">
      <c r="A192" s="4"/>
      <c r="B192" s="83"/>
      <c r="C192" s="1206"/>
      <c r="D192" s="1206"/>
      <c r="E192" s="1206"/>
      <c r="F192" s="1206"/>
      <c r="G192" s="1206"/>
      <c r="H192" s="1206"/>
      <c r="I192" s="1206"/>
      <c r="J192" s="1206"/>
      <c r="K192" s="223"/>
      <c r="L192" s="229"/>
      <c r="M192" s="229"/>
      <c r="N192" s="171"/>
      <c r="O192" s="171"/>
      <c r="P192" s="171"/>
      <c r="Q192" s="171"/>
      <c r="R192" s="171"/>
      <c r="S192" s="171"/>
      <c r="T192" s="171"/>
    </row>
    <row r="193" spans="1:27" ht="13.5" customHeight="1">
      <c r="A193" s="4"/>
      <c r="B193" s="83"/>
      <c r="C193" s="1206"/>
      <c r="D193" s="1206"/>
      <c r="E193" s="1206"/>
      <c r="F193" s="1206"/>
      <c r="G193" s="1206"/>
      <c r="H193" s="1206"/>
      <c r="I193" s="1206"/>
      <c r="J193" s="1206"/>
      <c r="K193" s="223"/>
      <c r="L193" s="229"/>
      <c r="M193" s="229"/>
      <c r="N193" s="171"/>
      <c r="O193" s="171"/>
      <c r="P193" s="171"/>
      <c r="Q193" s="171"/>
      <c r="R193" s="171"/>
      <c r="S193" s="171"/>
      <c r="T193" s="171"/>
    </row>
    <row r="194" spans="1:27">
      <c r="A194" s="4"/>
      <c r="B194" s="83"/>
      <c r="C194" s="1206"/>
      <c r="D194" s="1206"/>
      <c r="E194" s="1206"/>
      <c r="F194" s="1206"/>
      <c r="G194" s="1206"/>
      <c r="H194" s="1206"/>
      <c r="I194" s="1206"/>
      <c r="J194" s="1206"/>
      <c r="K194" s="83"/>
      <c r="L194" s="228"/>
      <c r="M194" s="230"/>
      <c r="R194" s="171"/>
      <c r="S194" s="171"/>
      <c r="T194" s="171"/>
    </row>
    <row r="195" spans="1:27">
      <c r="A195" s="4"/>
      <c r="B195" s="4"/>
      <c r="C195" s="4"/>
      <c r="D195" s="4"/>
      <c r="E195" s="4"/>
      <c r="F195" s="4"/>
      <c r="G195" s="4"/>
      <c r="H195" s="4"/>
      <c r="I195" s="4"/>
      <c r="J195" s="4"/>
      <c r="K195" s="4"/>
      <c r="L195" s="168"/>
    </row>
    <row r="196" spans="1:27" ht="18" customHeight="1">
      <c r="A196" s="4"/>
      <c r="B196" s="4"/>
      <c r="C196" s="4"/>
      <c r="D196" s="4"/>
      <c r="E196" s="4"/>
      <c r="F196" s="160"/>
      <c r="G196" s="160"/>
      <c r="H196" s="160"/>
      <c r="I196" s="160"/>
      <c r="J196" s="4"/>
      <c r="K196" s="4"/>
      <c r="L196" s="168"/>
    </row>
    <row r="197" spans="1:27">
      <c r="A197" s="4"/>
      <c r="B197" s="4"/>
      <c r="C197" s="4"/>
      <c r="D197" s="4"/>
      <c r="E197" s="4"/>
      <c r="F197" s="160"/>
      <c r="G197" s="160"/>
      <c r="H197" s="160"/>
      <c r="I197" s="160"/>
      <c r="J197" s="4"/>
      <c r="K197" s="4"/>
      <c r="L197" s="168"/>
    </row>
    <row r="198" spans="1:27">
      <c r="A198" s="4"/>
      <c r="B198" s="4"/>
      <c r="C198" s="4"/>
      <c r="D198" s="4"/>
      <c r="E198" s="4"/>
      <c r="F198" s="160"/>
      <c r="G198" s="160"/>
      <c r="H198" s="160"/>
      <c r="I198" s="160"/>
      <c r="J198" s="4"/>
      <c r="K198" s="4"/>
      <c r="L198" s="168"/>
    </row>
    <row r="199" spans="1:27">
      <c r="A199" s="4"/>
      <c r="B199" s="4"/>
      <c r="C199" s="4"/>
      <c r="D199" s="4"/>
      <c r="E199" s="4"/>
      <c r="F199" s="4"/>
      <c r="G199" s="4"/>
      <c r="H199" s="4"/>
      <c r="I199" s="4"/>
      <c r="J199" s="4"/>
      <c r="K199" s="4"/>
      <c r="L199" s="168"/>
      <c r="M199" s="166"/>
    </row>
    <row r="200" spans="1:27" s="71" customFormat="1" ht="18" customHeight="1">
      <c r="A200" s="7"/>
      <c r="B200" s="7" t="s">
        <v>2199</v>
      </c>
      <c r="C200" s="7"/>
      <c r="D200" s="7"/>
      <c r="E200" s="7"/>
      <c r="F200" s="7"/>
      <c r="G200" s="7"/>
      <c r="H200" s="7"/>
      <c r="I200" s="7"/>
      <c r="J200" s="7"/>
      <c r="K200" s="7"/>
      <c r="L200" s="173"/>
      <c r="M200" s="174"/>
      <c r="N200" s="174"/>
      <c r="O200" s="174"/>
      <c r="P200" s="174"/>
      <c r="Q200" s="174"/>
      <c r="R200" s="130"/>
      <c r="S200" s="130"/>
      <c r="T200" s="130"/>
      <c r="U200" s="130"/>
      <c r="V200" s="130"/>
      <c r="W200" s="174"/>
      <c r="X200" s="174"/>
      <c r="Y200" s="175"/>
      <c r="Z200" s="175"/>
      <c r="AA200" s="175"/>
    </row>
    <row r="201" spans="1:27" s="71" customFormat="1" ht="13.5" customHeight="1">
      <c r="A201" s="7"/>
      <c r="B201" s="7"/>
      <c r="C201" s="7"/>
      <c r="D201" s="7"/>
      <c r="E201" s="7"/>
      <c r="F201" s="7"/>
      <c r="G201" s="7"/>
      <c r="H201" s="7"/>
      <c r="I201" s="7"/>
      <c r="J201" s="7"/>
      <c r="K201" s="7"/>
      <c r="L201" s="173"/>
      <c r="M201" s="174"/>
      <c r="N201" s="174"/>
      <c r="O201" s="174"/>
      <c r="P201" s="174"/>
      <c r="Q201" s="174"/>
      <c r="R201" s="174"/>
      <c r="S201" s="174"/>
      <c r="T201" s="174"/>
      <c r="U201" s="174"/>
      <c r="V201" s="174"/>
      <c r="W201" s="174"/>
      <c r="X201" s="174"/>
      <c r="Y201" s="175"/>
      <c r="Z201" s="175"/>
      <c r="AA201" s="175"/>
    </row>
    <row r="202" spans="1:27" s="71" customFormat="1" ht="13.5" customHeight="1">
      <c r="A202" s="7"/>
      <c r="B202" s="7" t="s">
        <v>2212</v>
      </c>
      <c r="C202" s="7"/>
      <c r="D202" s="7"/>
      <c r="E202" s="7"/>
      <c r="F202" s="7"/>
      <c r="G202" s="7"/>
      <c r="H202" s="7"/>
      <c r="I202" s="7"/>
      <c r="J202" s="7"/>
      <c r="K202" s="7"/>
      <c r="L202" s="173"/>
      <c r="M202" s="174"/>
      <c r="N202" s="174"/>
      <c r="O202" s="174"/>
      <c r="P202" s="174"/>
      <c r="Q202" s="174"/>
      <c r="R202" s="174"/>
      <c r="S202" s="174"/>
      <c r="T202" s="174"/>
      <c r="U202" s="174"/>
      <c r="V202" s="174"/>
      <c r="W202" s="174"/>
      <c r="X202" s="174"/>
      <c r="Y202" s="175"/>
      <c r="Z202" s="175"/>
      <c r="AA202" s="175"/>
    </row>
    <row r="203" spans="1:27" s="71" customFormat="1" ht="30" customHeight="1">
      <c r="A203" s="7"/>
      <c r="B203" s="7"/>
      <c r="C203" s="1211" t="s">
        <v>275</v>
      </c>
      <c r="D203" s="1211"/>
      <c r="E203" s="1211"/>
      <c r="F203" s="1211"/>
      <c r="G203" s="1211"/>
      <c r="H203" s="1211"/>
      <c r="I203" s="1211"/>
      <c r="J203" s="1211"/>
      <c r="K203" s="7"/>
      <c r="L203" s="173"/>
      <c r="M203" s="174"/>
      <c r="N203" s="174"/>
      <c r="O203" s="174"/>
      <c r="P203" s="174"/>
      <c r="Q203" s="174"/>
      <c r="R203" s="174"/>
      <c r="S203" s="174"/>
      <c r="T203" s="174"/>
      <c r="U203" s="174"/>
      <c r="V203" s="174"/>
      <c r="W203" s="174"/>
      <c r="X203" s="174"/>
      <c r="Y203" s="175"/>
      <c r="Z203" s="175"/>
      <c r="AA203" s="175"/>
    </row>
    <row r="204" spans="1:27" s="71" customFormat="1" ht="18" customHeight="1">
      <c r="A204" s="7"/>
      <c r="B204" s="7"/>
      <c r="C204" s="1211" t="s">
        <v>274</v>
      </c>
      <c r="D204" s="1211"/>
      <c r="E204" s="1211"/>
      <c r="F204" s="1211"/>
      <c r="G204" s="1211"/>
      <c r="H204" s="1211"/>
      <c r="I204" s="1211"/>
      <c r="J204" s="1211"/>
      <c r="K204" s="7"/>
      <c r="L204" s="173"/>
      <c r="M204" s="174"/>
      <c r="N204" s="174"/>
      <c r="O204" s="174"/>
      <c r="P204" s="174"/>
      <c r="Q204" s="174"/>
      <c r="R204" s="174"/>
      <c r="S204" s="174"/>
      <c r="T204" s="174"/>
      <c r="U204" s="1151" t="s">
        <v>2682</v>
      </c>
      <c r="V204" s="1151"/>
      <c r="W204" s="1151" t="s">
        <v>2683</v>
      </c>
      <c r="X204" s="1151"/>
      <c r="Y204" s="1151" t="s">
        <v>2684</v>
      </c>
      <c r="Z204" s="1151"/>
      <c r="AA204" s="1151"/>
    </row>
    <row r="205" spans="1:27" ht="13.5" customHeight="1">
      <c r="A205" s="4"/>
      <c r="B205" s="4"/>
      <c r="C205" s="623"/>
      <c r="D205" s="624"/>
      <c r="E205" s="624"/>
      <c r="F205" s="624"/>
      <c r="G205" s="624"/>
      <c r="H205" s="624"/>
      <c r="I205" s="624"/>
      <c r="J205" s="625"/>
      <c r="K205" s="4"/>
      <c r="L205" s="168"/>
      <c r="R205" s="174"/>
      <c r="S205" s="174"/>
      <c r="T205" s="174"/>
      <c r="U205" s="1152"/>
      <c r="V205" s="1152"/>
      <c r="W205" s="1151"/>
      <c r="X205" s="1152"/>
      <c r="Y205" s="1152"/>
      <c r="Z205" s="1152"/>
      <c r="AA205" s="1152"/>
    </row>
    <row r="206" spans="1:27" ht="13.5" customHeight="1">
      <c r="A206" s="4"/>
      <c r="B206" s="4"/>
      <c r="C206" s="626"/>
      <c r="D206" s="627"/>
      <c r="E206" s="627"/>
      <c r="F206" s="628"/>
      <c r="G206" s="628"/>
      <c r="H206" s="627"/>
      <c r="I206" s="628"/>
      <c r="J206" s="629"/>
      <c r="K206" s="4"/>
      <c r="L206" s="168"/>
    </row>
    <row r="207" spans="1:27" ht="13.5" customHeight="1">
      <c r="A207" s="4"/>
      <c r="B207" s="4"/>
      <c r="C207" s="626"/>
      <c r="D207" s="627"/>
      <c r="E207" s="627"/>
      <c r="F207" s="628"/>
      <c r="G207" s="628"/>
      <c r="H207" s="627"/>
      <c r="I207" s="628"/>
      <c r="J207" s="629"/>
      <c r="K207" s="4"/>
      <c r="L207" s="168"/>
    </row>
    <row r="208" spans="1:27" ht="18.600000000000001" customHeight="1">
      <c r="A208" s="4"/>
      <c r="B208" s="4"/>
      <c r="C208" s="626"/>
      <c r="D208" s="627"/>
      <c r="E208" s="627"/>
      <c r="F208" s="628"/>
      <c r="G208" s="628"/>
      <c r="H208" s="627"/>
      <c r="I208" s="628"/>
      <c r="J208" s="629"/>
      <c r="K208" s="567"/>
      <c r="L208" s="168"/>
    </row>
    <row r="209" spans="1:19" ht="18.600000000000001" customHeight="1">
      <c r="A209" s="4"/>
      <c r="B209" s="4"/>
      <c r="C209" s="626"/>
      <c r="D209" s="627"/>
      <c r="E209" s="627"/>
      <c r="F209" s="628"/>
      <c r="G209" s="628"/>
      <c r="H209" s="627"/>
      <c r="I209" s="628"/>
      <c r="J209" s="629"/>
      <c r="K209" s="410"/>
      <c r="L209" s="168"/>
    </row>
    <row r="210" spans="1:19" ht="18.600000000000001" customHeight="1">
      <c r="A210" s="4"/>
      <c r="B210" s="4"/>
      <c r="C210" s="626"/>
      <c r="D210" s="627"/>
      <c r="E210" s="627"/>
      <c r="F210" s="628"/>
      <c r="G210" s="628"/>
      <c r="H210" s="627"/>
      <c r="I210" s="628"/>
      <c r="J210" s="629"/>
      <c r="K210" s="410"/>
      <c r="L210" s="168"/>
    </row>
    <row r="211" spans="1:19" ht="18.600000000000001" customHeight="1">
      <c r="A211" s="4"/>
      <c r="B211" s="4"/>
      <c r="C211" s="626"/>
      <c r="D211" s="627"/>
      <c r="E211" s="627"/>
      <c r="F211" s="627"/>
      <c r="G211" s="627"/>
      <c r="H211" s="627"/>
      <c r="I211" s="627"/>
      <c r="J211" s="630"/>
      <c r="K211" s="410"/>
      <c r="L211" s="168"/>
    </row>
    <row r="212" spans="1:19" ht="18.600000000000001" customHeight="1">
      <c r="A212" s="4"/>
      <c r="B212" s="4"/>
      <c r="C212" s="626"/>
      <c r="D212" s="627"/>
      <c r="E212" s="627"/>
      <c r="F212" s="627"/>
      <c r="G212" s="627"/>
      <c r="H212" s="627"/>
      <c r="I212" s="627"/>
      <c r="J212" s="630"/>
      <c r="K212" s="410"/>
      <c r="L212" s="168"/>
    </row>
    <row r="213" spans="1:19" ht="18.600000000000001" customHeight="1">
      <c r="A213" s="4"/>
      <c r="B213" s="4"/>
      <c r="C213" s="626"/>
      <c r="D213" s="627"/>
      <c r="E213" s="627"/>
      <c r="F213" s="627"/>
      <c r="G213" s="627"/>
      <c r="H213" s="627"/>
      <c r="I213" s="627"/>
      <c r="J213" s="630"/>
      <c r="K213" s="410"/>
      <c r="L213" s="168"/>
    </row>
    <row r="214" spans="1:19" ht="18.600000000000001" customHeight="1">
      <c r="A214" s="4"/>
      <c r="B214" s="4"/>
      <c r="C214" s="626"/>
      <c r="D214" s="627"/>
      <c r="E214" s="627"/>
      <c r="F214" s="628"/>
      <c r="G214" s="628"/>
      <c r="H214" s="627"/>
      <c r="I214" s="627"/>
      <c r="J214" s="630"/>
      <c r="K214" s="410"/>
      <c r="L214" s="168"/>
    </row>
    <row r="215" spans="1:19" ht="18.600000000000001" customHeight="1">
      <c r="A215" s="4"/>
      <c r="B215" s="4"/>
      <c r="C215" s="626"/>
      <c r="D215" s="627"/>
      <c r="E215" s="627"/>
      <c r="F215" s="628"/>
      <c r="G215" s="628"/>
      <c r="H215" s="627"/>
      <c r="I215" s="627"/>
      <c r="J215" s="630"/>
      <c r="K215" s="410"/>
      <c r="L215" s="168"/>
    </row>
    <row r="216" spans="1:19" ht="13.5" customHeight="1">
      <c r="A216" s="4"/>
      <c r="B216" s="4"/>
      <c r="C216" s="626"/>
      <c r="D216" s="627"/>
      <c r="E216" s="627"/>
      <c r="F216" s="628"/>
      <c r="G216" s="628"/>
      <c r="H216" s="627"/>
      <c r="I216" s="627"/>
      <c r="J216" s="630"/>
      <c r="K216" s="410"/>
      <c r="L216" s="168"/>
    </row>
    <row r="217" spans="1:19" ht="19.2" customHeight="1">
      <c r="A217" s="4"/>
      <c r="B217" s="4"/>
      <c r="C217" s="626"/>
      <c r="D217" s="627"/>
      <c r="E217" s="627"/>
      <c r="F217" s="628"/>
      <c r="G217" s="628"/>
      <c r="H217" s="627"/>
      <c r="I217" s="627"/>
      <c r="J217" s="630"/>
      <c r="K217" s="410"/>
      <c r="L217" s="168"/>
    </row>
    <row r="218" spans="1:19" ht="19.2" customHeight="1">
      <c r="A218" s="4"/>
      <c r="B218" s="4"/>
      <c r="C218" s="626"/>
      <c r="D218" s="627"/>
      <c r="E218" s="627"/>
      <c r="F218" s="627"/>
      <c r="G218" s="627"/>
      <c r="H218" s="627"/>
      <c r="I218" s="627"/>
      <c r="J218" s="630"/>
      <c r="K218" s="410"/>
      <c r="L218" s="168"/>
    </row>
    <row r="219" spans="1:19" ht="13.5" customHeight="1">
      <c r="A219" s="4"/>
      <c r="B219" s="4"/>
      <c r="C219" s="626"/>
      <c r="D219" s="627"/>
      <c r="E219" s="627"/>
      <c r="F219" s="627"/>
      <c r="G219" s="627"/>
      <c r="H219" s="627"/>
      <c r="I219" s="627"/>
      <c r="J219" s="630"/>
      <c r="K219" s="463"/>
      <c r="L219" s="168"/>
    </row>
    <row r="220" spans="1:19" ht="13.5" customHeight="1">
      <c r="A220" s="4"/>
      <c r="B220" s="4"/>
      <c r="C220" s="626"/>
      <c r="D220" s="627"/>
      <c r="E220" s="627"/>
      <c r="F220" s="627"/>
      <c r="G220" s="627"/>
      <c r="H220" s="627"/>
      <c r="I220" s="627"/>
      <c r="J220" s="630"/>
      <c r="K220" s="4"/>
      <c r="L220" s="168"/>
      <c r="M220" s="167" t="s">
        <v>2162</v>
      </c>
      <c r="N220" s="176"/>
      <c r="O220" s="176"/>
      <c r="P220" s="176"/>
      <c r="Q220" s="176"/>
    </row>
    <row r="221" spans="1:19" ht="13.5" customHeight="1">
      <c r="A221" s="4"/>
      <c r="B221" s="4"/>
      <c r="C221" s="626"/>
      <c r="D221" s="627"/>
      <c r="E221" s="627"/>
      <c r="F221" s="628"/>
      <c r="G221" s="628"/>
      <c r="H221" s="627"/>
      <c r="I221" s="628"/>
      <c r="J221" s="629"/>
      <c r="K221" s="4"/>
      <c r="L221" s="168"/>
      <c r="R221" s="176"/>
      <c r="S221" s="176"/>
    </row>
    <row r="222" spans="1:19" ht="13.5" customHeight="1">
      <c r="A222" s="4"/>
      <c r="B222" s="4"/>
      <c r="C222" s="626"/>
      <c r="D222" s="627"/>
      <c r="E222" s="627"/>
      <c r="F222" s="628"/>
      <c r="G222" s="628"/>
      <c r="H222" s="627"/>
      <c r="I222" s="628"/>
      <c r="J222" s="629"/>
      <c r="K222" s="4"/>
      <c r="L222" s="168"/>
    </row>
    <row r="223" spans="1:19" ht="13.5" customHeight="1">
      <c r="A223" s="4"/>
      <c r="B223" s="4"/>
      <c r="C223" s="626"/>
      <c r="D223" s="627"/>
      <c r="E223" s="627"/>
      <c r="F223" s="628"/>
      <c r="G223" s="628"/>
      <c r="H223" s="627"/>
      <c r="I223" s="628"/>
      <c r="J223" s="629"/>
      <c r="K223" s="4"/>
      <c r="L223" s="168"/>
    </row>
    <row r="224" spans="1:19" ht="13.5" customHeight="1">
      <c r="A224" s="4"/>
      <c r="B224" s="4"/>
      <c r="C224" s="626"/>
      <c r="D224" s="627"/>
      <c r="E224" s="627"/>
      <c r="F224" s="628"/>
      <c r="G224" s="628"/>
      <c r="H224" s="627"/>
      <c r="I224" s="628"/>
      <c r="J224" s="629"/>
      <c r="K224" s="4"/>
      <c r="L224" s="168"/>
    </row>
    <row r="225" spans="1:12" ht="13.5" customHeight="1">
      <c r="A225" s="4"/>
      <c r="B225" s="4"/>
      <c r="C225" s="626"/>
      <c r="D225" s="627"/>
      <c r="E225" s="627"/>
      <c r="F225" s="627"/>
      <c r="G225" s="627"/>
      <c r="H225" s="627"/>
      <c r="I225" s="627"/>
      <c r="J225" s="630"/>
      <c r="K225" s="4"/>
      <c r="L225" s="168"/>
    </row>
    <row r="226" spans="1:12" ht="13.5" customHeight="1">
      <c r="A226" s="4"/>
      <c r="B226" s="4"/>
      <c r="C226" s="626"/>
      <c r="D226" s="627"/>
      <c r="E226" s="627"/>
      <c r="F226" s="627"/>
      <c r="G226" s="627"/>
      <c r="H226" s="627"/>
      <c r="I226" s="627"/>
      <c r="J226" s="630"/>
      <c r="K226" s="4"/>
      <c r="L226" s="168"/>
    </row>
    <row r="227" spans="1:12" ht="13.5" customHeight="1">
      <c r="A227" s="4"/>
      <c r="B227" s="4"/>
      <c r="C227" s="626"/>
      <c r="D227" s="627"/>
      <c r="E227" s="627"/>
      <c r="F227" s="627"/>
      <c r="G227" s="627"/>
      <c r="H227" s="627"/>
      <c r="I227" s="627"/>
      <c r="J227" s="630"/>
      <c r="K227" s="4"/>
      <c r="L227" s="168"/>
    </row>
    <row r="228" spans="1:12" ht="13.5" customHeight="1">
      <c r="A228" s="4"/>
      <c r="B228" s="4"/>
      <c r="C228" s="626"/>
      <c r="D228" s="628"/>
      <c r="E228" s="628"/>
      <c r="F228" s="627"/>
      <c r="G228" s="627"/>
      <c r="H228" s="628"/>
      <c r="I228" s="628"/>
      <c r="J228" s="630"/>
      <c r="K228" s="4"/>
      <c r="L228" s="168"/>
    </row>
    <row r="229" spans="1:12" ht="13.5" customHeight="1">
      <c r="A229" s="4"/>
      <c r="B229" s="4"/>
      <c r="C229" s="626"/>
      <c r="D229" s="628"/>
      <c r="E229" s="628"/>
      <c r="F229" s="627"/>
      <c r="G229" s="627"/>
      <c r="H229" s="628"/>
      <c r="I229" s="628"/>
      <c r="J229" s="630"/>
      <c r="K229" s="4"/>
      <c r="L229" s="168"/>
    </row>
    <row r="230" spans="1:12" ht="13.5" customHeight="1">
      <c r="A230" s="4"/>
      <c r="B230" s="4"/>
      <c r="C230" s="626"/>
      <c r="D230" s="628"/>
      <c r="E230" s="628"/>
      <c r="F230" s="627"/>
      <c r="G230" s="627"/>
      <c r="H230" s="628"/>
      <c r="I230" s="628"/>
      <c r="J230" s="630"/>
      <c r="K230" s="4"/>
      <c r="L230" s="168"/>
    </row>
    <row r="231" spans="1:12" ht="13.5" customHeight="1">
      <c r="A231" s="4"/>
      <c r="B231" s="4"/>
      <c r="C231" s="626"/>
      <c r="D231" s="628"/>
      <c r="E231" s="628"/>
      <c r="F231" s="627"/>
      <c r="G231" s="627"/>
      <c r="H231" s="628"/>
      <c r="I231" s="628"/>
      <c r="J231" s="630"/>
      <c r="K231" s="4"/>
      <c r="L231" s="168"/>
    </row>
    <row r="232" spans="1:12" ht="13.5" customHeight="1">
      <c r="A232" s="4"/>
      <c r="B232" s="4"/>
      <c r="C232" s="626"/>
      <c r="D232" s="627"/>
      <c r="E232" s="627"/>
      <c r="F232" s="627"/>
      <c r="G232" s="627"/>
      <c r="H232" s="627"/>
      <c r="I232" s="627"/>
      <c r="J232" s="630"/>
      <c r="K232" s="4"/>
      <c r="L232" s="168"/>
    </row>
    <row r="233" spans="1:12" ht="13.5" customHeight="1">
      <c r="A233" s="4"/>
      <c r="B233" s="4"/>
      <c r="C233" s="626"/>
      <c r="D233" s="627"/>
      <c r="E233" s="627"/>
      <c r="F233" s="627"/>
      <c r="G233" s="627"/>
      <c r="H233" s="627"/>
      <c r="I233" s="627"/>
      <c r="J233" s="630"/>
      <c r="K233" s="4"/>
      <c r="L233" s="168"/>
    </row>
    <row r="234" spans="1:12" ht="13.5" customHeight="1">
      <c r="A234" s="4"/>
      <c r="B234" s="4"/>
      <c r="C234" s="626"/>
      <c r="D234" s="627"/>
      <c r="E234" s="627"/>
      <c r="F234" s="627"/>
      <c r="G234" s="627"/>
      <c r="H234" s="627"/>
      <c r="I234" s="627"/>
      <c r="J234" s="630"/>
      <c r="K234" s="4"/>
      <c r="L234" s="168"/>
    </row>
    <row r="235" spans="1:12" ht="13.5" customHeight="1">
      <c r="A235" s="4"/>
      <c r="B235" s="4"/>
      <c r="C235" s="626"/>
      <c r="D235" s="627"/>
      <c r="E235" s="627"/>
      <c r="F235" s="627"/>
      <c r="G235" s="627"/>
      <c r="H235" s="627"/>
      <c r="I235" s="627"/>
      <c r="J235" s="630"/>
      <c r="K235" s="4"/>
      <c r="L235" s="168"/>
    </row>
    <row r="236" spans="1:12" ht="13.5" customHeight="1">
      <c r="A236" s="4"/>
      <c r="B236" s="4"/>
      <c r="C236" s="626"/>
      <c r="D236" s="627"/>
      <c r="E236" s="627"/>
      <c r="F236" s="627"/>
      <c r="G236" s="627"/>
      <c r="H236" s="627"/>
      <c r="I236" s="627"/>
      <c r="J236" s="630"/>
      <c r="K236" s="4"/>
      <c r="L236" s="168"/>
    </row>
    <row r="237" spans="1:12" ht="13.5" customHeight="1">
      <c r="A237" s="4"/>
      <c r="B237" s="4"/>
      <c r="C237" s="626"/>
      <c r="D237" s="627"/>
      <c r="E237" s="627"/>
      <c r="F237" s="627"/>
      <c r="G237" s="627"/>
      <c r="H237" s="627"/>
      <c r="I237" s="627"/>
      <c r="J237" s="630"/>
      <c r="K237" s="4"/>
      <c r="L237" s="168"/>
    </row>
    <row r="238" spans="1:12" ht="13.5" customHeight="1">
      <c r="A238" s="4"/>
      <c r="B238" s="4"/>
      <c r="C238" s="626"/>
      <c r="D238" s="627"/>
      <c r="E238" s="627"/>
      <c r="F238" s="627"/>
      <c r="G238" s="627"/>
      <c r="H238" s="627"/>
      <c r="I238" s="627"/>
      <c r="J238" s="630"/>
      <c r="K238" s="4"/>
      <c r="L238" s="168"/>
    </row>
    <row r="239" spans="1:12" ht="13.5" customHeight="1">
      <c r="A239" s="4"/>
      <c r="B239" s="4"/>
      <c r="C239" s="626"/>
      <c r="D239" s="627"/>
      <c r="E239" s="627"/>
      <c r="F239" s="627"/>
      <c r="G239" s="627"/>
      <c r="H239" s="627"/>
      <c r="I239" s="627"/>
      <c r="J239" s="630"/>
      <c r="K239" s="4"/>
      <c r="L239" s="168"/>
    </row>
    <row r="240" spans="1:12" ht="13.5" customHeight="1">
      <c r="A240" s="4"/>
      <c r="B240" s="4"/>
      <c r="C240" s="626"/>
      <c r="D240" s="627"/>
      <c r="E240" s="627"/>
      <c r="F240" s="627"/>
      <c r="G240" s="627"/>
      <c r="H240" s="627"/>
      <c r="I240" s="627"/>
      <c r="J240" s="630"/>
      <c r="K240" s="4"/>
      <c r="L240" s="168"/>
    </row>
    <row r="241" spans="1:27" ht="13.5" customHeight="1">
      <c r="A241" s="4"/>
      <c r="B241" s="4"/>
      <c r="C241" s="631"/>
      <c r="D241" s="631"/>
      <c r="E241" s="631"/>
      <c r="F241" s="631"/>
      <c r="G241" s="631"/>
      <c r="H241" s="631"/>
      <c r="I241" s="631"/>
      <c r="J241" s="631"/>
      <c r="K241" s="83"/>
      <c r="L241" s="168"/>
    </row>
    <row r="242" spans="1:27" ht="13.5" customHeight="1">
      <c r="A242" s="4"/>
      <c r="B242" s="4" t="s">
        <v>2691</v>
      </c>
      <c r="C242" s="4"/>
      <c r="D242" s="14"/>
      <c r="E242" s="14"/>
      <c r="F242" s="16"/>
      <c r="G242" s="14"/>
      <c r="H242" s="14"/>
      <c r="I242" s="14"/>
      <c r="J242" s="4"/>
      <c r="K242" s="83"/>
      <c r="L242" s="168"/>
    </row>
    <row r="243" spans="1:27" ht="13.5" customHeight="1">
      <c r="A243" s="4"/>
      <c r="B243" s="4" t="s">
        <v>2692</v>
      </c>
      <c r="C243" s="4"/>
      <c r="D243" s="14"/>
      <c r="E243" s="14"/>
      <c r="F243" s="16"/>
      <c r="G243" s="14"/>
      <c r="H243" s="14"/>
      <c r="I243" s="4"/>
      <c r="J243" s="4"/>
      <c r="K243" s="83"/>
      <c r="L243" s="168"/>
    </row>
    <row r="244" spans="1:27" ht="13.5" customHeight="1">
      <c r="A244" s="4"/>
      <c r="B244" s="4"/>
      <c r="C244" s="4"/>
      <c r="D244" s="4"/>
      <c r="E244" s="4"/>
      <c r="F244" s="4"/>
      <c r="G244" s="4"/>
      <c r="H244" s="4"/>
      <c r="I244" s="4"/>
      <c r="J244" s="4"/>
      <c r="K244" s="83"/>
      <c r="L244" s="168"/>
      <c r="Q244" s="130" t="s">
        <v>2687</v>
      </c>
    </row>
    <row r="245" spans="1:27" s="7" customFormat="1" ht="13.5" customHeight="1">
      <c r="B245" s="4"/>
      <c r="C245" s="1288" t="s">
        <v>2687</v>
      </c>
      <c r="D245" s="1289"/>
      <c r="E245" s="1289"/>
      <c r="F245" s="1289"/>
      <c r="G245" s="1289"/>
      <c r="H245" s="1289"/>
      <c r="I245" s="1289"/>
      <c r="J245" s="1290"/>
      <c r="K245" s="83"/>
      <c r="L245" s="173"/>
      <c r="M245" s="173"/>
      <c r="N245" s="173"/>
      <c r="O245" s="173"/>
      <c r="P245" s="173"/>
      <c r="Q245" s="173" t="s">
        <v>2689</v>
      </c>
      <c r="R245" s="130"/>
      <c r="S245" s="130"/>
      <c r="T245" s="130"/>
      <c r="U245" s="130"/>
      <c r="V245" s="130"/>
      <c r="W245" s="173"/>
      <c r="X245" s="173"/>
      <c r="Y245" s="177"/>
      <c r="Z245" s="177"/>
      <c r="AA245" s="177"/>
    </row>
    <row r="246" spans="1:27" s="7" customFormat="1" ht="13.5" customHeight="1">
      <c r="B246" s="4"/>
      <c r="C246" s="1291"/>
      <c r="D246" s="1292"/>
      <c r="E246" s="1292"/>
      <c r="F246" s="1292"/>
      <c r="G246" s="1292"/>
      <c r="H246" s="1292"/>
      <c r="I246" s="1292"/>
      <c r="J246" s="1293"/>
      <c r="K246" s="83"/>
      <c r="L246" s="173"/>
      <c r="M246" s="173"/>
      <c r="N246" s="173"/>
      <c r="O246" s="173"/>
      <c r="P246" s="173"/>
      <c r="Q246" s="173" t="s">
        <v>2690</v>
      </c>
      <c r="R246" s="173"/>
      <c r="S246" s="173"/>
      <c r="T246" s="173"/>
      <c r="U246" s="173"/>
      <c r="V246" s="173"/>
      <c r="W246" s="173"/>
      <c r="X246" s="173"/>
      <c r="Y246" s="177"/>
      <c r="Z246" s="177"/>
      <c r="AA246" s="177"/>
    </row>
    <row r="247" spans="1:27" s="7" customFormat="1" ht="13.5" customHeight="1">
      <c r="B247" s="4"/>
      <c r="C247" s="1291"/>
      <c r="D247" s="1292"/>
      <c r="E247" s="1292"/>
      <c r="F247" s="1292"/>
      <c r="G247" s="1292"/>
      <c r="H247" s="1292"/>
      <c r="I247" s="1292"/>
      <c r="J247" s="1293"/>
      <c r="K247" s="83"/>
      <c r="L247" s="173"/>
      <c r="M247" s="173"/>
      <c r="N247" s="173"/>
      <c r="O247" s="173"/>
      <c r="P247" s="173"/>
      <c r="Q247" s="173" t="s">
        <v>2688</v>
      </c>
      <c r="R247" s="173"/>
      <c r="S247" s="173"/>
      <c r="T247" s="173"/>
      <c r="U247" s="173"/>
      <c r="V247" s="173"/>
      <c r="W247" s="173"/>
      <c r="X247" s="173"/>
      <c r="Y247" s="177"/>
      <c r="Z247" s="177"/>
      <c r="AA247" s="177"/>
    </row>
    <row r="248" spans="1:27" s="7" customFormat="1" ht="13.5" customHeight="1">
      <c r="B248" s="4"/>
      <c r="C248" s="1291"/>
      <c r="D248" s="1292"/>
      <c r="E248" s="1292"/>
      <c r="F248" s="1292"/>
      <c r="G248" s="1292"/>
      <c r="H248" s="1292"/>
      <c r="I248" s="1292"/>
      <c r="J248" s="1293"/>
      <c r="K248" s="83"/>
      <c r="L248" s="173"/>
      <c r="M248" s="173"/>
      <c r="N248" s="173"/>
      <c r="O248" s="173"/>
      <c r="P248" s="173"/>
      <c r="Q248" s="173"/>
      <c r="R248" s="173"/>
      <c r="S248" s="173"/>
      <c r="T248" s="173"/>
      <c r="U248" s="173"/>
      <c r="V248" s="173"/>
      <c r="W248" s="173"/>
      <c r="X248" s="173"/>
      <c r="Y248" s="177"/>
      <c r="Z248" s="177"/>
      <c r="AA248" s="177"/>
    </row>
    <row r="249" spans="1:27" s="7" customFormat="1" ht="13.5" customHeight="1">
      <c r="B249" s="4"/>
      <c r="C249" s="1291"/>
      <c r="D249" s="1292"/>
      <c r="E249" s="1292"/>
      <c r="F249" s="1292"/>
      <c r="G249" s="1292"/>
      <c r="H249" s="1292"/>
      <c r="I249" s="1292"/>
      <c r="J249" s="1293"/>
      <c r="K249" s="83"/>
      <c r="L249" s="173"/>
      <c r="M249" s="173"/>
      <c r="N249" s="173"/>
      <c r="O249" s="173"/>
      <c r="P249" s="173"/>
      <c r="Q249" s="173"/>
      <c r="R249" s="173"/>
      <c r="S249" s="173"/>
      <c r="T249" s="173"/>
      <c r="U249" s="173"/>
      <c r="V249" s="173"/>
      <c r="W249" s="173"/>
      <c r="X249" s="173"/>
      <c r="Y249" s="177"/>
      <c r="Z249" s="177"/>
      <c r="AA249" s="177"/>
    </row>
    <row r="250" spans="1:27" s="7" customFormat="1" ht="13.5" customHeight="1">
      <c r="B250" s="4"/>
      <c r="C250" s="1291"/>
      <c r="D250" s="1292"/>
      <c r="E250" s="1292"/>
      <c r="F250" s="1292"/>
      <c r="G250" s="1292"/>
      <c r="H250" s="1292"/>
      <c r="I250" s="1292"/>
      <c r="J250" s="1293"/>
      <c r="K250" s="83"/>
      <c r="L250" s="173"/>
      <c r="M250" s="173"/>
      <c r="N250" s="173"/>
      <c r="O250" s="173"/>
      <c r="P250" s="173"/>
      <c r="Q250" s="173"/>
      <c r="R250" s="173"/>
      <c r="S250" s="173"/>
      <c r="T250" s="173"/>
      <c r="U250" s="173"/>
      <c r="V250" s="173"/>
      <c r="W250" s="173"/>
      <c r="X250" s="173"/>
      <c r="Y250" s="177"/>
      <c r="Z250" s="177"/>
      <c r="AA250" s="177"/>
    </row>
    <row r="251" spans="1:27" s="7" customFormat="1" ht="13.5" customHeight="1">
      <c r="B251" s="4"/>
      <c r="C251" s="1294"/>
      <c r="D251" s="1295"/>
      <c r="E251" s="1295"/>
      <c r="F251" s="1295"/>
      <c r="G251" s="1295"/>
      <c r="H251" s="1295"/>
      <c r="I251" s="1295"/>
      <c r="J251" s="1296"/>
      <c r="K251" s="83"/>
      <c r="L251" s="173"/>
      <c r="M251" s="173"/>
      <c r="N251" s="173"/>
      <c r="O251" s="173"/>
      <c r="P251" s="173"/>
      <c r="Q251" s="173"/>
      <c r="R251" s="173"/>
      <c r="S251" s="173"/>
      <c r="T251" s="173"/>
      <c r="U251" s="173"/>
      <c r="V251" s="173"/>
      <c r="W251" s="173"/>
      <c r="X251" s="173"/>
      <c r="Y251" s="177"/>
      <c r="Z251" s="177"/>
      <c r="AA251" s="177"/>
    </row>
    <row r="252" spans="1:27" s="7" customFormat="1" ht="13.5" customHeight="1">
      <c r="C252" s="227"/>
      <c r="D252" s="227"/>
      <c r="E252" s="227"/>
      <c r="F252" s="227"/>
      <c r="G252" s="227"/>
      <c r="H252" s="227"/>
      <c r="I252" s="227"/>
      <c r="J252" s="227"/>
      <c r="K252" s="83"/>
      <c r="L252" s="173"/>
      <c r="M252" s="173"/>
      <c r="N252" s="173"/>
      <c r="O252" s="173"/>
      <c r="P252" s="173"/>
      <c r="Q252" s="173"/>
      <c r="R252" s="173"/>
      <c r="S252" s="173"/>
      <c r="T252" s="173"/>
      <c r="U252" s="173"/>
      <c r="V252" s="173"/>
      <c r="W252" s="173"/>
      <c r="X252" s="173"/>
      <c r="Y252" s="177"/>
      <c r="Z252" s="177"/>
      <c r="AA252" s="177"/>
    </row>
    <row r="253" spans="1:27" ht="18" customHeight="1">
      <c r="A253" s="4"/>
      <c r="B253" s="138" t="s">
        <v>2200</v>
      </c>
      <c r="C253" s="58"/>
      <c r="D253" s="69"/>
      <c r="E253" s="69"/>
      <c r="F253" s="69"/>
      <c r="G253" s="69"/>
      <c r="H253" s="69"/>
      <c r="I253" s="69"/>
      <c r="J253" s="69"/>
      <c r="K253" s="69"/>
      <c r="L253" s="178"/>
      <c r="O253" s="168"/>
      <c r="P253" s="168"/>
      <c r="Q253" s="168"/>
      <c r="W253" s="181"/>
    </row>
    <row r="254" spans="1:27" ht="13.5" customHeight="1">
      <c r="A254" s="4"/>
      <c r="B254" s="138"/>
      <c r="C254" s="58"/>
      <c r="D254" s="69"/>
      <c r="E254" s="69"/>
      <c r="F254" s="69"/>
      <c r="G254" s="69"/>
      <c r="H254" s="69"/>
      <c r="I254" s="69"/>
      <c r="J254" s="69"/>
      <c r="K254" s="69"/>
      <c r="L254" s="178"/>
      <c r="M254" s="182"/>
      <c r="N254" s="178"/>
      <c r="O254" s="168"/>
      <c r="P254" s="168"/>
      <c r="Q254" s="168"/>
      <c r="R254" s="168"/>
      <c r="S254" s="168"/>
      <c r="T254" s="168"/>
      <c r="U254" s="179"/>
      <c r="V254" s="180"/>
      <c r="W254" s="181"/>
    </row>
    <row r="255" spans="1:27">
      <c r="A255" s="4"/>
      <c r="B255" s="9" t="s">
        <v>114</v>
      </c>
      <c r="C255" s="4"/>
      <c r="D255" s="4"/>
      <c r="E255" s="4"/>
      <c r="F255" s="4"/>
      <c r="G255" s="4"/>
      <c r="H255" s="4"/>
      <c r="I255" s="4"/>
      <c r="J255" s="4"/>
      <c r="K255" s="4"/>
      <c r="L255" s="168"/>
      <c r="M255" s="182"/>
      <c r="N255" s="178"/>
      <c r="R255" s="168"/>
      <c r="S255" s="168"/>
      <c r="T255" s="168"/>
      <c r="U255" s="179"/>
      <c r="V255" s="180"/>
    </row>
    <row r="256" spans="1:27" ht="15.9" customHeight="1">
      <c r="A256" s="4"/>
      <c r="B256" s="4"/>
      <c r="C256" s="139" t="s">
        <v>118</v>
      </c>
      <c r="D256" s="139"/>
      <c r="E256" s="139"/>
      <c r="F256" s="139"/>
      <c r="G256" s="139"/>
      <c r="H256" s="139"/>
      <c r="I256" s="139"/>
      <c r="J256" s="139"/>
      <c r="K256" s="139"/>
      <c r="L256" s="183"/>
      <c r="O256" s="184"/>
      <c r="P256" s="184"/>
      <c r="Q256" s="184"/>
      <c r="S256" s="181"/>
      <c r="T256" s="181"/>
    </row>
    <row r="257" spans="1:27" ht="15.9" customHeight="1">
      <c r="A257" s="4"/>
      <c r="B257" s="4"/>
      <c r="C257" s="139" t="s">
        <v>117</v>
      </c>
      <c r="D257" s="139"/>
      <c r="E257" s="139"/>
      <c r="F257" s="139"/>
      <c r="G257" s="139"/>
      <c r="H257" s="139"/>
      <c r="I257" s="139"/>
      <c r="J257" s="139"/>
      <c r="K257" s="139"/>
      <c r="L257" s="183"/>
      <c r="M257" s="184"/>
      <c r="N257" s="184"/>
      <c r="O257" s="184"/>
      <c r="P257" s="184"/>
      <c r="Q257" s="184"/>
      <c r="R257" s="184"/>
      <c r="S257" s="181"/>
      <c r="T257" s="181"/>
    </row>
    <row r="258" spans="1:27" ht="15.9" customHeight="1">
      <c r="A258" s="4"/>
      <c r="B258" s="4"/>
      <c r="C258" s="140" t="s">
        <v>108</v>
      </c>
      <c r="D258" s="4"/>
      <c r="E258" s="140"/>
      <c r="F258" s="4"/>
      <c r="G258" s="4"/>
      <c r="H258" s="4"/>
      <c r="I258" s="4"/>
      <c r="J258" s="4"/>
      <c r="K258" s="4"/>
      <c r="L258" s="180"/>
      <c r="M258" s="184"/>
      <c r="N258" s="184"/>
      <c r="R258" s="184"/>
      <c r="S258" s="181"/>
      <c r="T258" s="181"/>
    </row>
    <row r="259" spans="1:27" ht="15.9" customHeight="1">
      <c r="A259" s="4"/>
      <c r="B259" s="4"/>
      <c r="C259" s="140" t="s">
        <v>2187</v>
      </c>
      <c r="D259" s="4"/>
      <c r="E259" s="140"/>
      <c r="F259" s="4"/>
      <c r="G259" s="4"/>
      <c r="H259" s="4"/>
      <c r="I259" s="4"/>
      <c r="J259" s="4"/>
      <c r="K259" s="4"/>
      <c r="L259" s="180"/>
      <c r="M259" s="181"/>
    </row>
    <row r="260" spans="1:27" ht="7.5" customHeight="1">
      <c r="A260" s="4"/>
      <c r="B260" s="4"/>
      <c r="C260" s="140"/>
      <c r="D260" s="4"/>
      <c r="E260" s="140"/>
      <c r="F260" s="4"/>
      <c r="G260" s="4"/>
      <c r="H260" s="4"/>
      <c r="I260" s="4"/>
      <c r="J260" s="4"/>
      <c r="K260" s="4"/>
      <c r="L260" s="180"/>
      <c r="M260" s="181"/>
    </row>
    <row r="261" spans="1:27" ht="30" customHeight="1">
      <c r="A261" s="4"/>
      <c r="B261" s="1303" t="s">
        <v>105</v>
      </c>
      <c r="C261" s="1304"/>
      <c r="D261" s="1305"/>
      <c r="E261" s="103" t="s">
        <v>106</v>
      </c>
      <c r="F261" s="1300" t="s">
        <v>107</v>
      </c>
      <c r="G261" s="1301"/>
      <c r="H261" s="1301"/>
      <c r="I261" s="1301"/>
      <c r="J261" s="1302"/>
      <c r="K261" s="4"/>
      <c r="L261" s="168"/>
      <c r="M261" s="181"/>
    </row>
    <row r="262" spans="1:27" ht="49.5" customHeight="1">
      <c r="A262" s="4"/>
      <c r="B262" s="1145" t="s">
        <v>103</v>
      </c>
      <c r="C262" s="1193"/>
      <c r="D262" s="1194"/>
      <c r="E262" s="76"/>
      <c r="F262" s="1148"/>
      <c r="G262" s="1202"/>
      <c r="H262" s="1202"/>
      <c r="I262" s="1202"/>
      <c r="J262" s="1203"/>
      <c r="K262" s="4"/>
      <c r="L262" s="168"/>
      <c r="M262" s="130" t="str">
        <f>IF(E262="","←【事項の有無】が選択されていません。必ず選択してください",IF(E262=" ","",""))</f>
        <v>←【事項の有無】が選択されていません。必ず選択してください</v>
      </c>
    </row>
    <row r="263" spans="1:27" ht="50.1" customHeight="1">
      <c r="A263" s="4"/>
      <c r="B263" s="1284" t="s">
        <v>100</v>
      </c>
      <c r="C263" s="1219"/>
      <c r="D263" s="1285"/>
      <c r="E263" s="76"/>
      <c r="F263" s="1148"/>
      <c r="G263" s="1202"/>
      <c r="H263" s="1202"/>
      <c r="I263" s="1202"/>
      <c r="J263" s="1203"/>
      <c r="K263" s="4"/>
      <c r="L263" s="168"/>
      <c r="M263" s="130" t="str">
        <f t="shared" ref="M263:M267" si="2">IF(E263="","←【事項の有無】が選択されていません。必ず選択してください",IF(E263=" ","",""))</f>
        <v>←【事項の有無】が選択されていません。必ず選択してください</v>
      </c>
    </row>
    <row r="264" spans="1:27" ht="50.1" customHeight="1">
      <c r="A264" s="4"/>
      <c r="B264" s="1284" t="s">
        <v>101</v>
      </c>
      <c r="C264" s="1219"/>
      <c r="D264" s="1285"/>
      <c r="E264" s="76"/>
      <c r="F264" s="1148"/>
      <c r="G264" s="1202"/>
      <c r="H264" s="1202"/>
      <c r="I264" s="1202"/>
      <c r="J264" s="1203"/>
      <c r="K264" s="4"/>
      <c r="L264" s="168"/>
      <c r="M264" s="130" t="str">
        <f t="shared" si="2"/>
        <v>←【事項の有無】が選択されていません。必ず選択してください</v>
      </c>
    </row>
    <row r="265" spans="1:27" ht="50.1" customHeight="1">
      <c r="A265" s="4"/>
      <c r="B265" s="1145" t="s">
        <v>104</v>
      </c>
      <c r="C265" s="1193"/>
      <c r="D265" s="1194"/>
      <c r="E265" s="76"/>
      <c r="F265" s="1148"/>
      <c r="G265" s="1202"/>
      <c r="H265" s="1202"/>
      <c r="I265" s="1202"/>
      <c r="J265" s="1203"/>
      <c r="K265" s="4"/>
      <c r="L265" s="168"/>
      <c r="M265" s="130" t="str">
        <f t="shared" si="2"/>
        <v>←【事項の有無】が選択されていません。必ず選択してください</v>
      </c>
    </row>
    <row r="266" spans="1:27" ht="50.1" customHeight="1">
      <c r="A266" s="4"/>
      <c r="B266" s="1145" t="s">
        <v>335</v>
      </c>
      <c r="C266" s="1193"/>
      <c r="D266" s="1194"/>
      <c r="E266" s="76"/>
      <c r="F266" s="1148"/>
      <c r="G266" s="1202"/>
      <c r="H266" s="1202"/>
      <c r="I266" s="1202"/>
      <c r="J266" s="1203"/>
      <c r="K266" s="4"/>
      <c r="L266" s="168"/>
      <c r="M266" s="130" t="str">
        <f t="shared" si="2"/>
        <v>←【事項の有無】が選択されていません。必ず選択してください</v>
      </c>
    </row>
    <row r="267" spans="1:27" ht="50.1" customHeight="1">
      <c r="A267" s="4"/>
      <c r="B267" s="1145" t="s">
        <v>102</v>
      </c>
      <c r="C267" s="1193"/>
      <c r="D267" s="1194"/>
      <c r="E267" s="76"/>
      <c r="F267" s="1148"/>
      <c r="G267" s="1202"/>
      <c r="H267" s="1202"/>
      <c r="I267" s="1202"/>
      <c r="J267" s="1203"/>
      <c r="K267" s="4"/>
      <c r="L267" s="168"/>
      <c r="M267" s="130" t="str">
        <f t="shared" si="2"/>
        <v>←【事項の有無】が選択されていません。必ず選択してください</v>
      </c>
    </row>
    <row r="268" spans="1:27" s="71" customFormat="1" ht="13.5" customHeight="1">
      <c r="A268" s="7"/>
      <c r="B268" s="7"/>
      <c r="C268" s="137"/>
      <c r="D268" s="137"/>
      <c r="E268" s="137"/>
      <c r="F268" s="137"/>
      <c r="G268" s="137"/>
      <c r="H268" s="137"/>
      <c r="I268" s="137"/>
      <c r="J268" s="137"/>
      <c r="K268" s="7"/>
      <c r="L268" s="173"/>
      <c r="M268" s="130"/>
      <c r="N268" s="130"/>
      <c r="O268" s="174"/>
      <c r="P268" s="174"/>
      <c r="Q268" s="174"/>
      <c r="R268" s="130"/>
      <c r="S268" s="130"/>
      <c r="T268" s="130"/>
      <c r="U268" s="130"/>
      <c r="V268" s="130"/>
      <c r="W268" s="174"/>
      <c r="X268" s="174"/>
      <c r="Y268" s="175"/>
      <c r="Z268" s="175"/>
      <c r="AA268" s="175"/>
    </row>
    <row r="269" spans="1:27">
      <c r="A269" s="4"/>
      <c r="B269" s="4"/>
      <c r="C269" s="4"/>
      <c r="D269" s="4"/>
      <c r="E269" s="4"/>
      <c r="F269" s="4"/>
      <c r="G269" s="4"/>
      <c r="H269" s="4"/>
      <c r="I269" s="4"/>
      <c r="J269" s="4"/>
      <c r="K269" s="4"/>
      <c r="L269" s="168"/>
      <c r="M269" s="174"/>
      <c r="N269" s="174"/>
      <c r="R269" s="174"/>
      <c r="S269" s="174"/>
      <c r="T269" s="174"/>
      <c r="U269" s="174"/>
      <c r="V269" s="174"/>
    </row>
    <row r="270" spans="1:27">
      <c r="A270" s="4"/>
      <c r="B270" s="4" t="s">
        <v>115</v>
      </c>
      <c r="C270" s="4"/>
      <c r="D270" s="4"/>
      <c r="E270" s="4"/>
      <c r="F270" s="4"/>
      <c r="G270" s="4"/>
      <c r="H270" s="4"/>
      <c r="I270" s="4"/>
      <c r="J270" s="4"/>
      <c r="K270" s="4"/>
      <c r="L270" s="168"/>
    </row>
    <row r="271" spans="1:27" ht="84" customHeight="1">
      <c r="A271" s="4"/>
      <c r="B271" s="1148"/>
      <c r="C271" s="1227"/>
      <c r="D271" s="1227"/>
      <c r="E271" s="1227"/>
      <c r="F271" s="1227"/>
      <c r="G271" s="1227"/>
      <c r="H271" s="1227"/>
      <c r="I271" s="1227"/>
      <c r="J271" s="1228"/>
      <c r="K271" s="4"/>
      <c r="L271" s="168"/>
    </row>
    <row r="272" spans="1:27">
      <c r="A272" s="4"/>
      <c r="B272" s="4"/>
      <c r="C272" s="4"/>
      <c r="D272" s="4"/>
      <c r="E272" s="4"/>
      <c r="F272" s="4"/>
      <c r="G272" s="4"/>
      <c r="H272" s="4"/>
      <c r="I272" s="4"/>
      <c r="J272" s="4"/>
      <c r="K272" s="4"/>
      <c r="L272" s="168"/>
    </row>
    <row r="273" spans="1:27" ht="18" customHeight="1">
      <c r="A273" s="4"/>
      <c r="B273" s="4" t="s">
        <v>116</v>
      </c>
      <c r="C273" s="4"/>
      <c r="D273" s="4"/>
      <c r="E273" s="4"/>
      <c r="F273" s="4"/>
      <c r="G273" s="4"/>
      <c r="H273" s="4"/>
      <c r="I273" s="4"/>
      <c r="J273" s="4"/>
      <c r="K273" s="4"/>
      <c r="L273" s="168"/>
    </row>
    <row r="274" spans="1:27">
      <c r="A274" s="4"/>
      <c r="B274" s="4"/>
      <c r="C274" s="4" t="s">
        <v>2711</v>
      </c>
      <c r="D274" s="4"/>
      <c r="E274" s="4"/>
      <c r="F274" s="4"/>
      <c r="G274" s="4"/>
      <c r="H274" s="4"/>
      <c r="I274" s="4"/>
      <c r="J274" s="4"/>
      <c r="K274" s="4"/>
      <c r="L274" s="168"/>
    </row>
    <row r="275" spans="1:27">
      <c r="A275" s="4"/>
      <c r="B275" s="4"/>
      <c r="C275" s="4" t="s">
        <v>2712</v>
      </c>
      <c r="D275" s="4"/>
      <c r="E275" s="4"/>
      <c r="F275" s="4"/>
      <c r="G275" s="4"/>
      <c r="H275" s="4"/>
      <c r="I275" s="4"/>
      <c r="J275" s="4"/>
      <c r="K275" s="4"/>
      <c r="L275" s="168"/>
    </row>
    <row r="276" spans="1:27" ht="36" customHeight="1">
      <c r="A276" s="4"/>
      <c r="B276" s="1145" t="s">
        <v>112</v>
      </c>
      <c r="C276" s="1146"/>
      <c r="D276" s="1146"/>
      <c r="E276" s="1147"/>
      <c r="F276" s="1192"/>
      <c r="G276" s="1192"/>
      <c r="H276" s="1192"/>
      <c r="I276" s="1192"/>
      <c r="J276" s="1192"/>
      <c r="K276" s="4"/>
      <c r="L276" s="168"/>
    </row>
    <row r="277" spans="1:27" ht="36" customHeight="1">
      <c r="A277" s="4"/>
      <c r="B277" s="1145" t="s">
        <v>2703</v>
      </c>
      <c r="C277" s="1146"/>
      <c r="D277" s="1146"/>
      <c r="E277" s="1147"/>
      <c r="F277" s="1148"/>
      <c r="G277" s="1149"/>
      <c r="H277" s="1149"/>
      <c r="I277" s="1149"/>
      <c r="J277" s="1150"/>
      <c r="K277" s="4"/>
      <c r="L277" s="168"/>
    </row>
    <row r="278" spans="1:27" ht="36" customHeight="1">
      <c r="A278" s="4"/>
      <c r="B278" s="1145" t="s">
        <v>113</v>
      </c>
      <c r="C278" s="1146"/>
      <c r="D278" s="1146"/>
      <c r="E278" s="1147"/>
      <c r="F278" s="1191"/>
      <c r="G278" s="1191"/>
      <c r="H278" s="1191"/>
      <c r="I278" s="1191"/>
      <c r="J278" s="1191"/>
      <c r="K278" s="4"/>
      <c r="L278" s="168"/>
    </row>
    <row r="279" spans="1:27">
      <c r="A279" s="4"/>
      <c r="B279" s="4"/>
      <c r="C279" s="4"/>
      <c r="D279" s="4"/>
      <c r="E279" s="4"/>
      <c r="F279" s="4"/>
      <c r="G279" s="4"/>
      <c r="H279" s="4"/>
      <c r="I279" s="4"/>
      <c r="J279" s="4"/>
      <c r="K279" s="4"/>
      <c r="L279" s="168"/>
    </row>
    <row r="280" spans="1:27" s="71" customFormat="1" ht="15" customHeight="1">
      <c r="A280" s="7"/>
      <c r="B280" s="225"/>
      <c r="C280" s="226" t="s">
        <v>2704</v>
      </c>
      <c r="D280" s="226"/>
      <c r="E280" s="226"/>
      <c r="F280" s="225"/>
      <c r="G280" s="225"/>
      <c r="H280" s="225"/>
      <c r="I280" s="225"/>
      <c r="J280" s="225"/>
      <c r="K280" s="7"/>
      <c r="L280" s="173"/>
      <c r="M280" s="174"/>
      <c r="N280" s="174"/>
      <c r="O280" s="174"/>
      <c r="P280" s="174"/>
      <c r="Q280" s="174"/>
      <c r="R280" s="130"/>
      <c r="S280" s="130"/>
      <c r="T280" s="130"/>
      <c r="U280" s="130"/>
      <c r="V280" s="130"/>
      <c r="W280" s="174"/>
      <c r="X280" s="174"/>
      <c r="Y280" s="175"/>
      <c r="Z280" s="175"/>
      <c r="AA280" s="175"/>
    </row>
    <row r="281" spans="1:27" ht="42.6" customHeight="1">
      <c r="A281" s="4"/>
      <c r="B281" s="1145" t="s">
        <v>2705</v>
      </c>
      <c r="C281" s="1146"/>
      <c r="D281" s="1146"/>
      <c r="E281" s="1147"/>
      <c r="F281" s="1148"/>
      <c r="G281" s="1149"/>
      <c r="H281" s="1149"/>
      <c r="I281" s="1149"/>
      <c r="J281" s="1150"/>
      <c r="K281" s="4"/>
      <c r="L281" s="168"/>
      <c r="R281" s="174"/>
      <c r="S281" s="174"/>
      <c r="T281" s="174"/>
      <c r="U281" s="174"/>
      <c r="V281" s="174"/>
    </row>
    <row r="282" spans="1:27" ht="36" customHeight="1">
      <c r="A282" s="4"/>
      <c r="B282" s="1223"/>
      <c r="C282" s="1224"/>
      <c r="D282" s="1224"/>
      <c r="E282" s="1143"/>
      <c r="F282" s="1222"/>
      <c r="G282" s="1221"/>
      <c r="H282" s="1222"/>
      <c r="I282" s="1225"/>
      <c r="J282" s="1226"/>
      <c r="K282" s="4"/>
      <c r="L282" s="168"/>
      <c r="M282" s="563"/>
      <c r="N282" s="1216"/>
      <c r="O282" s="1217"/>
      <c r="P282" s="1218"/>
      <c r="Q282" s="1219"/>
      <c r="R282" s="1220"/>
    </row>
    <row r="283" spans="1:27" ht="3" customHeight="1"/>
    <row r="284" spans="1:27" ht="19.5" hidden="1" customHeight="1"/>
    <row r="285" spans="1:27" ht="19.5" hidden="1" customHeight="1"/>
    <row r="286" spans="1:27">
      <c r="B286" s="4" t="s">
        <v>2713</v>
      </c>
    </row>
    <row r="287" spans="1:27" ht="36" customHeight="1">
      <c r="A287" s="4"/>
      <c r="B287" s="1216" t="s">
        <v>2225</v>
      </c>
      <c r="C287" s="1217"/>
      <c r="D287" s="1218"/>
      <c r="E287" s="1219"/>
      <c r="F287" s="1220"/>
      <c r="G287" s="1245"/>
      <c r="H287" s="1222"/>
      <c r="I287" s="1225"/>
      <c r="J287" s="1226"/>
      <c r="K287" s="4"/>
      <c r="L287" s="168"/>
      <c r="M287" s="167"/>
    </row>
    <row r="288" spans="1:27">
      <c r="B288" s="4"/>
    </row>
    <row r="289" spans="1:12">
      <c r="B289" s="4"/>
    </row>
    <row r="290" spans="1:12">
      <c r="A290" s="4"/>
      <c r="B290" s="4"/>
      <c r="C290" s="4" t="s">
        <v>2227</v>
      </c>
      <c r="D290" s="4"/>
      <c r="E290" s="4"/>
      <c r="F290" s="4"/>
      <c r="G290" s="4"/>
      <c r="H290" s="4"/>
      <c r="I290" s="4"/>
      <c r="J290" s="4"/>
      <c r="K290" s="4"/>
      <c r="L290" s="168"/>
    </row>
    <row r="291" spans="1:12" ht="36" customHeight="1">
      <c r="A291" s="4"/>
      <c r="B291" s="1145" t="s">
        <v>2224</v>
      </c>
      <c r="C291" s="1146"/>
      <c r="D291" s="1146"/>
      <c r="E291" s="1147"/>
      <c r="F291" s="1191"/>
      <c r="G291" s="1191"/>
      <c r="H291" s="1191"/>
      <c r="I291" s="1191"/>
      <c r="J291" s="1191"/>
      <c r="K291" s="4"/>
      <c r="L291" s="168"/>
    </row>
    <row r="292" spans="1:12" ht="36" customHeight="1">
      <c r="A292" s="4"/>
      <c r="B292" s="1145" t="s">
        <v>2229</v>
      </c>
      <c r="C292" s="1146"/>
      <c r="D292" s="1146"/>
      <c r="E292" s="1147"/>
      <c r="F292" s="1148"/>
      <c r="G292" s="1149"/>
      <c r="H292" s="1149"/>
      <c r="I292" s="1149"/>
      <c r="J292" s="1150"/>
      <c r="K292" s="4"/>
      <c r="L292" s="168"/>
    </row>
    <row r="294" spans="1:12">
      <c r="A294" s="4"/>
      <c r="B294" s="4"/>
      <c r="C294" s="4" t="s">
        <v>2226</v>
      </c>
      <c r="D294" s="4"/>
      <c r="E294" s="4"/>
      <c r="F294" s="4"/>
      <c r="G294" s="4"/>
      <c r="H294" s="4"/>
      <c r="I294" s="4"/>
      <c r="J294" s="4"/>
      <c r="K294" s="4"/>
      <c r="L294" s="168"/>
    </row>
    <row r="295" spans="1:12" ht="36" customHeight="1">
      <c r="A295" s="4"/>
      <c r="B295" s="1145" t="s">
        <v>2228</v>
      </c>
      <c r="C295" s="1146"/>
      <c r="D295" s="1146"/>
      <c r="E295" s="1147"/>
      <c r="F295" s="1191"/>
      <c r="G295" s="1191"/>
      <c r="H295" s="1191"/>
      <c r="I295" s="1191"/>
      <c r="J295" s="1191"/>
      <c r="K295" s="4"/>
      <c r="L295" s="168"/>
    </row>
  </sheetData>
  <sheetProtection algorithmName="SHA-512" hashValue="uq2aRgqcWn+Fa0fu2ajwwU4vcjcSvlhKqpI2ykEQfX9nI4U+Cn8pyiFCUOekTQNeJelov9K/5qSPqm7Y5bGbRA==" saltValue="XEWnyp9SNe7r9X0CU9irGQ==" spinCount="100000" sheet="1" formatCells="0"/>
  <mergeCells count="251">
    <mergeCell ref="D43:I44"/>
    <mergeCell ref="C23:E23"/>
    <mergeCell ref="C24:E24"/>
    <mergeCell ref="G88:I88"/>
    <mergeCell ref="G67:I67"/>
    <mergeCell ref="D75:F75"/>
    <mergeCell ref="G75:I75"/>
    <mergeCell ref="D76:F76"/>
    <mergeCell ref="G76:I76"/>
    <mergeCell ref="D78:F78"/>
    <mergeCell ref="G78:I78"/>
    <mergeCell ref="D71:F71"/>
    <mergeCell ref="D69:F69"/>
    <mergeCell ref="D70:F70"/>
    <mergeCell ref="D63:F63"/>
    <mergeCell ref="C75:C80"/>
    <mergeCell ref="D61:F61"/>
    <mergeCell ref="C83:C88"/>
    <mergeCell ref="D83:F83"/>
    <mergeCell ref="G83:I83"/>
    <mergeCell ref="D84:F84"/>
    <mergeCell ref="G84:I84"/>
    <mergeCell ref="D86:F86"/>
    <mergeCell ref="D51:F51"/>
    <mergeCell ref="C22:E22"/>
    <mergeCell ref="C143:D143"/>
    <mergeCell ref="C144:D144"/>
    <mergeCell ref="C140:D140"/>
    <mergeCell ref="D104:F104"/>
    <mergeCell ref="D116:F116"/>
    <mergeCell ref="D123:F123"/>
    <mergeCell ref="G111:I111"/>
    <mergeCell ref="G113:I113"/>
    <mergeCell ref="C110:C117"/>
    <mergeCell ref="C120:C127"/>
    <mergeCell ref="G126:I126"/>
    <mergeCell ref="D113:F113"/>
    <mergeCell ref="C91:C96"/>
    <mergeCell ref="D91:F91"/>
    <mergeCell ref="G91:I91"/>
    <mergeCell ref="D92:F92"/>
    <mergeCell ref="G92:I92"/>
    <mergeCell ref="D94:F94"/>
    <mergeCell ref="G82:I82"/>
    <mergeCell ref="G86:I86"/>
    <mergeCell ref="D87:F87"/>
    <mergeCell ref="G87:I87"/>
    <mergeCell ref="D88:F88"/>
    <mergeCell ref="B3:J3"/>
    <mergeCell ref="F29:G29"/>
    <mergeCell ref="F28:G28"/>
    <mergeCell ref="D55:F55"/>
    <mergeCell ref="C7:E7"/>
    <mergeCell ref="C21:E21"/>
    <mergeCell ref="G61:I61"/>
    <mergeCell ref="G55:I55"/>
    <mergeCell ref="G58:I58"/>
    <mergeCell ref="G59:I59"/>
    <mergeCell ref="D53:F53"/>
    <mergeCell ref="E16:J16"/>
    <mergeCell ref="E15:J15"/>
    <mergeCell ref="E17:F17"/>
    <mergeCell ref="G17:H17"/>
    <mergeCell ref="D54:F54"/>
    <mergeCell ref="D58:F58"/>
    <mergeCell ref="H8:I8"/>
    <mergeCell ref="G52:I52"/>
    <mergeCell ref="D49:F49"/>
    <mergeCell ref="G49:I49"/>
    <mergeCell ref="G50:I50"/>
    <mergeCell ref="C29:E29"/>
    <mergeCell ref="G51:I51"/>
    <mergeCell ref="D125:F125"/>
    <mergeCell ref="G121:I121"/>
    <mergeCell ref="G114:I114"/>
    <mergeCell ref="C145:D145"/>
    <mergeCell ref="C245:J251"/>
    <mergeCell ref="B156:J157"/>
    <mergeCell ref="B263:D263"/>
    <mergeCell ref="D149:F149"/>
    <mergeCell ref="G151:H151"/>
    <mergeCell ref="G147:H147"/>
    <mergeCell ref="G149:H149"/>
    <mergeCell ref="D172:J172"/>
    <mergeCell ref="D151:F151"/>
    <mergeCell ref="F262:J262"/>
    <mergeCell ref="D147:F147"/>
    <mergeCell ref="B262:D262"/>
    <mergeCell ref="F261:J261"/>
    <mergeCell ref="B261:D261"/>
    <mergeCell ref="E158:F158"/>
    <mergeCell ref="H158:I158"/>
    <mergeCell ref="B265:D265"/>
    <mergeCell ref="B267:D267"/>
    <mergeCell ref="F264:J264"/>
    <mergeCell ref="F265:J265"/>
    <mergeCell ref="B264:D264"/>
    <mergeCell ref="D67:F67"/>
    <mergeCell ref="D66:F66"/>
    <mergeCell ref="D59:F59"/>
    <mergeCell ref="G68:I68"/>
    <mergeCell ref="G74:I74"/>
    <mergeCell ref="D62:F62"/>
    <mergeCell ref="G66:I66"/>
    <mergeCell ref="G69:I69"/>
    <mergeCell ref="G70:I70"/>
    <mergeCell ref="G63:I63"/>
    <mergeCell ref="G71:I71"/>
    <mergeCell ref="D74:F74"/>
    <mergeCell ref="D82:F82"/>
    <mergeCell ref="D79:F79"/>
    <mergeCell ref="G79:I79"/>
    <mergeCell ref="D80:F80"/>
    <mergeCell ref="G80:I80"/>
    <mergeCell ref="D115:F115"/>
    <mergeCell ref="D90:F90"/>
    <mergeCell ref="G54:I54"/>
    <mergeCell ref="G53:I53"/>
    <mergeCell ref="C58:C63"/>
    <mergeCell ref="C66:C71"/>
    <mergeCell ref="G62:I62"/>
    <mergeCell ref="D50:F50"/>
    <mergeCell ref="F7:J7"/>
    <mergeCell ref="F9:J9"/>
    <mergeCell ref="C9:E9"/>
    <mergeCell ref="C8:E8"/>
    <mergeCell ref="F26:J26"/>
    <mergeCell ref="F27:J27"/>
    <mergeCell ref="B17:D17"/>
    <mergeCell ref="E14:J14"/>
    <mergeCell ref="B26:B27"/>
    <mergeCell ref="I10:J10"/>
    <mergeCell ref="I17:J17"/>
    <mergeCell ref="F8:G8"/>
    <mergeCell ref="B14:D14"/>
    <mergeCell ref="B15:D16"/>
    <mergeCell ref="F25:J25"/>
    <mergeCell ref="C25:D25"/>
    <mergeCell ref="C26:D27"/>
    <mergeCell ref="F23:J23"/>
    <mergeCell ref="F24:J24"/>
    <mergeCell ref="F10:G10"/>
    <mergeCell ref="F22:J22"/>
    <mergeCell ref="C50:C55"/>
    <mergeCell ref="F21:J21"/>
    <mergeCell ref="C10:E10"/>
    <mergeCell ref="B295:E295"/>
    <mergeCell ref="F295:J295"/>
    <mergeCell ref="B291:E291"/>
    <mergeCell ref="F291:J291"/>
    <mergeCell ref="B292:E292"/>
    <mergeCell ref="F292:J292"/>
    <mergeCell ref="B287:D287"/>
    <mergeCell ref="E287:F287"/>
    <mergeCell ref="G287:H287"/>
    <mergeCell ref="I287:J287"/>
    <mergeCell ref="D52:F52"/>
    <mergeCell ref="D68:F68"/>
    <mergeCell ref="D77:F77"/>
    <mergeCell ref="D85:F85"/>
    <mergeCell ref="D93:F93"/>
    <mergeCell ref="D102:F102"/>
    <mergeCell ref="D112:F112"/>
    <mergeCell ref="D122:F122"/>
    <mergeCell ref="C28:E28"/>
    <mergeCell ref="D40:I40"/>
    <mergeCell ref="G110:I110"/>
    <mergeCell ref="N282:P282"/>
    <mergeCell ref="Q282:R282"/>
    <mergeCell ref="G282:H282"/>
    <mergeCell ref="B282:D282"/>
    <mergeCell ref="E282:F282"/>
    <mergeCell ref="I282:J282"/>
    <mergeCell ref="D101:F101"/>
    <mergeCell ref="D100:F100"/>
    <mergeCell ref="D110:F110"/>
    <mergeCell ref="D103:F103"/>
    <mergeCell ref="D119:F119"/>
    <mergeCell ref="G119:I119"/>
    <mergeCell ref="D106:F106"/>
    <mergeCell ref="G115:I115"/>
    <mergeCell ref="G116:I116"/>
    <mergeCell ref="D114:F114"/>
    <mergeCell ref="D117:F117"/>
    <mergeCell ref="G117:I117"/>
    <mergeCell ref="F266:J266"/>
    <mergeCell ref="B271:J271"/>
    <mergeCell ref="B276:E276"/>
    <mergeCell ref="B277:E277"/>
    <mergeCell ref="B278:E278"/>
    <mergeCell ref="D111:F111"/>
    <mergeCell ref="F278:J278"/>
    <mergeCell ref="F276:J276"/>
    <mergeCell ref="B266:D266"/>
    <mergeCell ref="C100:C107"/>
    <mergeCell ref="G100:I100"/>
    <mergeCell ref="G101:I101"/>
    <mergeCell ref="F277:J277"/>
    <mergeCell ref="F267:J267"/>
    <mergeCell ref="F263:J263"/>
    <mergeCell ref="B165:D165"/>
    <mergeCell ref="B166:D166"/>
    <mergeCell ref="C188:J194"/>
    <mergeCell ref="G120:I120"/>
    <mergeCell ref="G123:I123"/>
    <mergeCell ref="D107:F107"/>
    <mergeCell ref="G127:I127"/>
    <mergeCell ref="C142:D142"/>
    <mergeCell ref="C141:D141"/>
    <mergeCell ref="C203:J203"/>
    <mergeCell ref="C204:J204"/>
    <mergeCell ref="D127:F127"/>
    <mergeCell ref="G90:I90"/>
    <mergeCell ref="D99:F99"/>
    <mergeCell ref="G99:I99"/>
    <mergeCell ref="D109:F109"/>
    <mergeCell ref="G109:I109"/>
    <mergeCell ref="G103:I103"/>
    <mergeCell ref="G104:I104"/>
    <mergeCell ref="G105:I105"/>
    <mergeCell ref="G106:I106"/>
    <mergeCell ref="G107:I107"/>
    <mergeCell ref="G94:I94"/>
    <mergeCell ref="D95:F95"/>
    <mergeCell ref="G95:I95"/>
    <mergeCell ref="D96:F96"/>
    <mergeCell ref="G96:I96"/>
    <mergeCell ref="B281:E281"/>
    <mergeCell ref="F281:J281"/>
    <mergeCell ref="U204:V204"/>
    <mergeCell ref="W204:X204"/>
    <mergeCell ref="Y204:AA204"/>
    <mergeCell ref="U205:V205"/>
    <mergeCell ref="W205:X205"/>
    <mergeCell ref="Y205:AA205"/>
    <mergeCell ref="D57:F57"/>
    <mergeCell ref="G57:I57"/>
    <mergeCell ref="D60:F60"/>
    <mergeCell ref="G60:I60"/>
    <mergeCell ref="D65:F65"/>
    <mergeCell ref="G65:I65"/>
    <mergeCell ref="D121:F121"/>
    <mergeCell ref="D124:F124"/>
    <mergeCell ref="M153:M156"/>
    <mergeCell ref="C139:D139"/>
    <mergeCell ref="D120:F120"/>
    <mergeCell ref="G124:I124"/>
    <mergeCell ref="G125:I125"/>
    <mergeCell ref="C138:D138"/>
    <mergeCell ref="D126:F126"/>
    <mergeCell ref="D105:F105"/>
  </mergeCells>
  <phoneticPr fontId="7"/>
  <conditionalFormatting sqref="F262:J267">
    <cfRule type="expression" dxfId="0" priority="3" stopIfTrue="1">
      <formula>$E262="無"</formula>
    </cfRule>
  </conditionalFormatting>
  <dataValidations count="4">
    <dataValidation type="list" allowBlank="1" showInputMessage="1" showErrorMessage="1" sqref="E262:E267">
      <formula1>"有,無"</formula1>
    </dataValidation>
    <dataValidation type="list" allowBlank="1" showInputMessage="1" showErrorMessage="1" sqref="F39">
      <formula1>"あり,なし"</formula1>
    </dataValidation>
    <dataValidation type="list" allowBlank="1" showInputMessage="1" showErrorMessage="1" sqref="C245:J251">
      <formula1>$Q$244:$Q$247</formula1>
    </dataValidation>
    <dataValidation type="list" allowBlank="1" showInputMessage="1" showErrorMessage="1" sqref="F276:J276">
      <formula1>"太陽光発電,風力発電,水力発電,地熱発電,バイオマス発電,太陽熱利用,温度差熱利用,地中熱利用,バイオマス熱利用"</formula1>
    </dataValidation>
  </dataValidations>
  <pageMargins left="0.70866141732283472" right="0.70866141732283472" top="0.74803149606299213" bottom="0.74803149606299213" header="0.31496062992125984" footer="0.31496062992125984"/>
  <pageSetup paperSize="9" orientation="portrait" blackAndWhite="1" r:id="rId1"/>
  <rowBreaks count="6" manualBreakCount="6">
    <brk id="34" max="11" man="1"/>
    <brk id="81" max="11" man="1"/>
    <brk id="131" max="11" man="1"/>
    <brk id="199" max="11" man="1"/>
    <brk id="252" max="11" man="1"/>
    <brk id="272" max="11" man="1"/>
  </rowBreaks>
  <ignoredErrors>
    <ignoredError sqref="G21:J21 H29:J29 H28:J2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74" r:id="rId4" name="Check Box 30">
              <controlPr defaultSize="0" autoFill="0" autoLine="0" autoPict="0">
                <anchor moveWithCells="1">
                  <from>
                    <xdr:col>4</xdr:col>
                    <xdr:colOff>99060</xdr:colOff>
                    <xdr:row>286</xdr:row>
                    <xdr:rowOff>106680</xdr:rowOff>
                  </from>
                  <to>
                    <xdr:col>5</xdr:col>
                    <xdr:colOff>22860</xdr:colOff>
                    <xdr:row>286</xdr:row>
                    <xdr:rowOff>342900</xdr:rowOff>
                  </to>
                </anchor>
              </controlPr>
            </control>
          </mc:Choice>
        </mc:AlternateContent>
        <mc:AlternateContent xmlns:mc="http://schemas.openxmlformats.org/markup-compatibility/2006">
          <mc:Choice Requires="x14">
            <control shapeId="6175" r:id="rId5" name="Check Box 31">
              <controlPr defaultSize="0" autoFill="0" autoLine="0" autoPict="0">
                <anchor moveWithCells="1">
                  <from>
                    <xdr:col>4</xdr:col>
                    <xdr:colOff>655320</xdr:colOff>
                    <xdr:row>286</xdr:row>
                    <xdr:rowOff>114300</xdr:rowOff>
                  </from>
                  <to>
                    <xdr:col>5</xdr:col>
                    <xdr:colOff>579120</xdr:colOff>
                    <xdr:row>286</xdr:row>
                    <xdr:rowOff>350520</xdr:rowOff>
                  </to>
                </anchor>
              </controlPr>
            </control>
          </mc:Choice>
        </mc:AlternateContent>
        <mc:AlternateContent xmlns:mc="http://schemas.openxmlformats.org/markup-compatibility/2006">
          <mc:Choice Requires="x14">
            <control shapeId="6176" r:id="rId6" name="Check Box 32">
              <controlPr defaultSize="0" autoFill="0" autoLine="0" autoPict="0">
                <anchor moveWithCells="1">
                  <from>
                    <xdr:col>4</xdr:col>
                    <xdr:colOff>99060</xdr:colOff>
                    <xdr:row>286</xdr:row>
                    <xdr:rowOff>106680</xdr:rowOff>
                  </from>
                  <to>
                    <xdr:col>5</xdr:col>
                    <xdr:colOff>22860</xdr:colOff>
                    <xdr:row>286</xdr:row>
                    <xdr:rowOff>342900</xdr:rowOff>
                  </to>
                </anchor>
              </controlPr>
            </control>
          </mc:Choice>
        </mc:AlternateContent>
        <mc:AlternateContent xmlns:mc="http://schemas.openxmlformats.org/markup-compatibility/2006">
          <mc:Choice Requires="x14">
            <control shapeId="6177" r:id="rId7" name="Check Box 33">
              <controlPr defaultSize="0" autoFill="0" autoLine="0" autoPict="0">
                <anchor moveWithCells="1">
                  <from>
                    <xdr:col>4</xdr:col>
                    <xdr:colOff>655320</xdr:colOff>
                    <xdr:row>286</xdr:row>
                    <xdr:rowOff>114300</xdr:rowOff>
                  </from>
                  <to>
                    <xdr:col>5</xdr:col>
                    <xdr:colOff>579120</xdr:colOff>
                    <xdr:row>286</xdr:row>
                    <xdr:rowOff>350520</xdr:rowOff>
                  </to>
                </anchor>
              </controlPr>
            </control>
          </mc:Choice>
        </mc:AlternateContent>
        <mc:AlternateContent xmlns:mc="http://schemas.openxmlformats.org/markup-compatibility/2006">
          <mc:Choice Requires="x14">
            <control shapeId="6160" r:id="rId8" name="Check Box 16">
              <controlPr defaultSize="0" autoFill="0" autoLine="0" autoPict="0">
                <anchor moveWithCells="1">
                  <from>
                    <xdr:col>9</xdr:col>
                    <xdr:colOff>685800</xdr:colOff>
                    <xdr:row>47</xdr:row>
                    <xdr:rowOff>0</xdr:rowOff>
                  </from>
                  <to>
                    <xdr:col>9</xdr:col>
                    <xdr:colOff>716280</xdr:colOff>
                    <xdr:row>51</xdr:row>
                    <xdr:rowOff>30480</xdr:rowOff>
                  </to>
                </anchor>
              </controlPr>
            </control>
          </mc:Choice>
        </mc:AlternateContent>
        <mc:AlternateContent xmlns:mc="http://schemas.openxmlformats.org/markup-compatibility/2006">
          <mc:Choice Requires="x14">
            <control shapeId="6161" r:id="rId9" name="Check Box 17">
              <controlPr defaultSize="0" autoFill="0" autoLine="0" autoPict="0">
                <anchor moveWithCells="1">
                  <from>
                    <xdr:col>9</xdr:col>
                    <xdr:colOff>685800</xdr:colOff>
                    <xdr:row>47</xdr:row>
                    <xdr:rowOff>0</xdr:rowOff>
                  </from>
                  <to>
                    <xdr:col>9</xdr:col>
                    <xdr:colOff>716280</xdr:colOff>
                    <xdr:row>50</xdr:row>
                    <xdr:rowOff>60960</xdr:rowOff>
                  </to>
                </anchor>
              </controlPr>
            </control>
          </mc:Choice>
        </mc:AlternateContent>
        <mc:AlternateContent xmlns:mc="http://schemas.openxmlformats.org/markup-compatibility/2006">
          <mc:Choice Requires="x14">
            <control shapeId="6162" r:id="rId10" name="Check Box 18">
              <controlPr defaultSize="0" autoFill="0" autoLine="0" autoPict="0">
                <anchor moveWithCells="1">
                  <from>
                    <xdr:col>9</xdr:col>
                    <xdr:colOff>685800</xdr:colOff>
                    <xdr:row>47</xdr:row>
                    <xdr:rowOff>0</xdr:rowOff>
                  </from>
                  <to>
                    <xdr:col>9</xdr:col>
                    <xdr:colOff>716280</xdr:colOff>
                    <xdr:row>50</xdr:row>
                    <xdr:rowOff>144780</xdr:rowOff>
                  </to>
                </anchor>
              </controlPr>
            </control>
          </mc:Choice>
        </mc:AlternateContent>
        <mc:AlternateContent xmlns:mc="http://schemas.openxmlformats.org/markup-compatibility/2006">
          <mc:Choice Requires="x14">
            <control shapeId="6163" r:id="rId11" name="Check Box 19">
              <controlPr defaultSize="0" autoFill="0" autoLine="0" autoPict="0">
                <anchor moveWithCells="1">
                  <from>
                    <xdr:col>9</xdr:col>
                    <xdr:colOff>685800</xdr:colOff>
                    <xdr:row>47</xdr:row>
                    <xdr:rowOff>0</xdr:rowOff>
                  </from>
                  <to>
                    <xdr:col>9</xdr:col>
                    <xdr:colOff>716280</xdr:colOff>
                    <xdr:row>48</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基本情報入力シート!$Q$3:$Q$20</xm:f>
          </x14:formula1>
          <xm:sqref>F26:J26</xm:sqref>
        </x14:dataValidation>
        <x14:dataValidation type="list" allowBlank="1" showInputMessage="1" showErrorMessage="1">
          <x14:formula1>
            <xm:f>基本情報入力シート!$W$3:$W$113</xm:f>
          </x14:formula1>
          <xm:sqref>F27:J27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29"/>
  <sheetViews>
    <sheetView showGridLines="0" showZeros="0" view="pageBreakPreview" zoomScale="90" zoomScaleNormal="70" zoomScaleSheetLayoutView="90" workbookViewId="0">
      <selection activeCell="F5" sqref="F5"/>
    </sheetView>
  </sheetViews>
  <sheetFormatPr defaultColWidth="8.88671875" defaultRowHeight="13.2"/>
  <cols>
    <col min="1" max="1" width="2.77734375" style="386" customWidth="1"/>
    <col min="2" max="2" width="16.88671875" style="386" customWidth="1"/>
    <col min="3" max="3" width="15.33203125" style="386" customWidth="1"/>
    <col min="4" max="6" width="16.88671875" style="386" customWidth="1"/>
    <col min="7" max="7" width="2.88671875" style="386" customWidth="1"/>
    <col min="8" max="8" width="2.6640625" style="386" customWidth="1"/>
    <col min="9" max="16384" width="8.88671875" style="386"/>
  </cols>
  <sheetData>
    <row r="1" spans="2:7" ht="13.95" customHeight="1">
      <c r="B1" s="387"/>
    </row>
    <row r="2" spans="2:7" ht="22.95" customHeight="1">
      <c r="B2" s="392" t="s">
        <v>2698</v>
      </c>
      <c r="C2" s="392"/>
      <c r="D2" s="392"/>
    </row>
    <row r="3" spans="2:7" ht="22.95" customHeight="1">
      <c r="B3" s="568" t="s">
        <v>2384</v>
      </c>
      <c r="C3" s="388"/>
      <c r="D3" s="388"/>
      <c r="E3" s="388"/>
      <c r="F3" s="388"/>
    </row>
    <row r="4" spans="2:7" ht="22.95" customHeight="1">
      <c r="B4" s="569"/>
      <c r="C4" s="389"/>
      <c r="D4" s="389"/>
      <c r="E4" s="389"/>
      <c r="F4" s="389"/>
    </row>
    <row r="5" spans="2:7" ht="37.200000000000003" customHeight="1">
      <c r="B5" s="570" t="s">
        <v>2201</v>
      </c>
      <c r="C5" s="570" t="s">
        <v>2202</v>
      </c>
      <c r="D5" s="570" t="s">
        <v>2204</v>
      </c>
      <c r="E5" s="570" t="s">
        <v>2203</v>
      </c>
      <c r="F5" s="570" t="s">
        <v>2205</v>
      </c>
    </row>
    <row r="6" spans="2:7" ht="39" customHeight="1">
      <c r="B6" s="571" t="s">
        <v>2168</v>
      </c>
      <c r="C6" s="571" t="s">
        <v>2169</v>
      </c>
      <c r="D6" s="571" t="s">
        <v>2189</v>
      </c>
      <c r="E6" s="571" t="s">
        <v>2170</v>
      </c>
      <c r="F6" s="571" t="s">
        <v>2190</v>
      </c>
    </row>
    <row r="7" spans="2:7" ht="39" customHeight="1">
      <c r="B7" s="572"/>
      <c r="C7" s="573"/>
      <c r="D7" s="573"/>
      <c r="E7" s="573"/>
      <c r="F7" s="574" t="str">
        <f>IF(E7="","",C7*D7*E7)</f>
        <v/>
      </c>
    </row>
    <row r="8" spans="2:7" ht="39" customHeight="1">
      <c r="B8" s="572"/>
      <c r="C8" s="573"/>
      <c r="D8" s="573"/>
      <c r="E8" s="573"/>
      <c r="F8" s="574" t="str">
        <f>IF(E8="","",C8*D8*E8)</f>
        <v/>
      </c>
    </row>
    <row r="9" spans="2:7" ht="39" customHeight="1">
      <c r="B9" s="572"/>
      <c r="C9" s="573"/>
      <c r="D9" s="573"/>
      <c r="E9" s="573"/>
      <c r="F9" s="574" t="str">
        <f t="shared" ref="F9:F13" si="0">IF(E9="","",C9*D9*E9)</f>
        <v/>
      </c>
    </row>
    <row r="10" spans="2:7" ht="39" customHeight="1">
      <c r="B10" s="572"/>
      <c r="C10" s="573"/>
      <c r="D10" s="573"/>
      <c r="E10" s="573"/>
      <c r="F10" s="574" t="str">
        <f t="shared" si="0"/>
        <v/>
      </c>
    </row>
    <row r="11" spans="2:7" ht="39" customHeight="1">
      <c r="B11" s="572"/>
      <c r="C11" s="573"/>
      <c r="D11" s="573"/>
      <c r="E11" s="573"/>
      <c r="F11" s="574" t="str">
        <f t="shared" si="0"/>
        <v/>
      </c>
    </row>
    <row r="12" spans="2:7" ht="39" customHeight="1">
      <c r="B12" s="572"/>
      <c r="C12" s="573"/>
      <c r="D12" s="573"/>
      <c r="E12" s="573"/>
      <c r="F12" s="574" t="str">
        <f t="shared" si="0"/>
        <v/>
      </c>
    </row>
    <row r="13" spans="2:7" ht="39" customHeight="1">
      <c r="B13" s="572"/>
      <c r="C13" s="573"/>
      <c r="D13" s="573"/>
      <c r="E13" s="573"/>
      <c r="F13" s="574" t="str">
        <f t="shared" si="0"/>
        <v/>
      </c>
    </row>
    <row r="14" spans="2:7" ht="39" customHeight="1">
      <c r="B14" s="575" t="s">
        <v>2171</v>
      </c>
      <c r="C14" s="576"/>
      <c r="D14" s="576"/>
      <c r="E14" s="576"/>
      <c r="F14" s="577">
        <f>SUM(F7:F13)</f>
        <v>0</v>
      </c>
    </row>
    <row r="15" spans="2:7" ht="28.2" customHeight="1">
      <c r="B15" s="386" t="s">
        <v>2172</v>
      </c>
    </row>
    <row r="16" spans="2:7" ht="39" customHeight="1">
      <c r="B16" s="1328" t="s">
        <v>2214</v>
      </c>
      <c r="C16" s="1329"/>
      <c r="D16" s="1329"/>
      <c r="E16" s="1329"/>
      <c r="F16" s="1330"/>
      <c r="G16" s="390"/>
    </row>
    <row r="17" spans="1:7" ht="39" customHeight="1">
      <c r="B17" s="1331"/>
      <c r="C17" s="1332"/>
      <c r="D17" s="1332"/>
      <c r="E17" s="1332"/>
      <c r="F17" s="1333"/>
      <c r="G17" s="390"/>
    </row>
    <row r="18" spans="1:7" ht="39" customHeight="1">
      <c r="B18" s="1334"/>
      <c r="C18" s="1332"/>
      <c r="D18" s="1332"/>
      <c r="E18" s="1332"/>
      <c r="F18" s="1333"/>
      <c r="G18" s="390"/>
    </row>
    <row r="19" spans="1:7" ht="39" customHeight="1">
      <c r="B19" s="1334"/>
      <c r="C19" s="1332"/>
      <c r="D19" s="1332"/>
      <c r="E19" s="1332"/>
      <c r="F19" s="1333"/>
      <c r="G19" s="390"/>
    </row>
    <row r="20" spans="1:7" ht="39" customHeight="1">
      <c r="B20" s="1334"/>
      <c r="C20" s="1332"/>
      <c r="D20" s="1332"/>
      <c r="E20" s="1332"/>
      <c r="F20" s="1333"/>
      <c r="G20" s="390"/>
    </row>
    <row r="21" spans="1:7" ht="39" customHeight="1">
      <c r="B21" s="1335"/>
      <c r="C21" s="1336"/>
      <c r="D21" s="1336"/>
      <c r="E21" s="1336"/>
      <c r="F21" s="1337"/>
      <c r="G21" s="390"/>
    </row>
    <row r="22" spans="1:7" ht="14.4" customHeight="1">
      <c r="A22" s="391"/>
      <c r="B22" s="391"/>
      <c r="C22" s="391"/>
      <c r="D22" s="391"/>
      <c r="E22" s="391"/>
      <c r="F22" s="391"/>
      <c r="G22" s="391"/>
    </row>
    <row r="23" spans="1:7" ht="28.95" customHeight="1">
      <c r="B23" s="578"/>
      <c r="C23" s="390"/>
      <c r="D23" s="390"/>
      <c r="E23" s="390"/>
      <c r="F23" s="390"/>
    </row>
    <row r="24" spans="1:7" ht="28.95" customHeight="1">
      <c r="B24" s="578"/>
      <c r="C24" s="390"/>
      <c r="D24" s="390"/>
      <c r="E24" s="390"/>
      <c r="F24" s="390"/>
    </row>
    <row r="25" spans="1:7" ht="28.95" customHeight="1">
      <c r="B25" s="578"/>
      <c r="C25" s="390"/>
      <c r="D25" s="390"/>
      <c r="E25" s="390"/>
      <c r="F25" s="390"/>
    </row>
    <row r="26" spans="1:7" ht="28.95" customHeight="1">
      <c r="B26" s="578"/>
      <c r="C26" s="390"/>
      <c r="D26" s="390"/>
      <c r="E26" s="390"/>
      <c r="F26" s="390"/>
    </row>
    <row r="27" spans="1:7" ht="28.95" customHeight="1">
      <c r="B27" s="578"/>
      <c r="C27" s="390"/>
      <c r="D27" s="390"/>
      <c r="E27" s="390"/>
      <c r="F27" s="390"/>
    </row>
    <row r="28" spans="1:7" ht="28.2" customHeight="1"/>
    <row r="29" spans="1:7" ht="28.2" customHeight="1"/>
  </sheetData>
  <sheetProtection algorithmName="SHA-512" hashValue="H3Z90rf7EHKLmkyYyKf/88nG6nDqPlTbaM7veSjPmIokwOe0P+Sq67Gy5sZe57dO1JqrLSf++uiSfnAPyYkmOQ==" saltValue="ZK5AZaVXJxaUd6Hg136Ivw==" spinCount="100000" sheet="1" formatCells="0"/>
  <mergeCells count="2">
    <mergeCell ref="B16:F16"/>
    <mergeCell ref="B17:F21"/>
  </mergeCells>
  <phoneticPr fontId="58"/>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123"/>
  <sheetViews>
    <sheetView showGridLines="0" showZeros="0" view="pageBreakPreview" zoomScaleNormal="60" zoomScaleSheetLayoutView="100" zoomScalePageLayoutView="60" workbookViewId="0">
      <selection sqref="A1:G117"/>
    </sheetView>
  </sheetViews>
  <sheetFormatPr defaultColWidth="8.88671875" defaultRowHeight="13.2"/>
  <cols>
    <col min="1" max="1" width="2.88671875" style="386" customWidth="1"/>
    <col min="2" max="2" width="16" style="386" customWidth="1"/>
    <col min="3" max="3" width="15.109375" style="386" customWidth="1"/>
    <col min="4" max="6" width="16" style="386" customWidth="1"/>
    <col min="7" max="7" width="2.88671875" style="386" customWidth="1"/>
    <col min="8" max="8" width="2.21875" style="386" customWidth="1"/>
    <col min="9" max="9" width="2.6640625" style="386" customWidth="1"/>
    <col min="10" max="16384" width="8.88671875" style="386"/>
  </cols>
  <sheetData>
    <row r="1" spans="2:6" ht="39.6" customHeight="1">
      <c r="B1" s="392" t="s">
        <v>2699</v>
      </c>
      <c r="C1" s="392"/>
    </row>
    <row r="2" spans="2:6" ht="28.2" customHeight="1">
      <c r="B2" s="579"/>
      <c r="C2" s="580"/>
      <c r="D2" s="580"/>
      <c r="E2" s="580"/>
      <c r="F2" s="580"/>
    </row>
    <row r="3" spans="2:6" ht="31.2" customHeight="1">
      <c r="B3" s="570" t="s">
        <v>2201</v>
      </c>
      <c r="C3" s="570" t="s">
        <v>2202</v>
      </c>
      <c r="D3" s="570" t="s">
        <v>2204</v>
      </c>
      <c r="E3" s="570" t="s">
        <v>2203</v>
      </c>
      <c r="F3" s="570" t="s">
        <v>2205</v>
      </c>
    </row>
    <row r="4" spans="2:6" ht="31.2" customHeight="1">
      <c r="B4" s="571" t="s">
        <v>2173</v>
      </c>
      <c r="C4" s="571" t="s">
        <v>2169</v>
      </c>
      <c r="D4" s="571" t="s">
        <v>2189</v>
      </c>
      <c r="E4" s="571" t="s">
        <v>2174</v>
      </c>
      <c r="F4" s="571" t="s">
        <v>2191</v>
      </c>
    </row>
    <row r="5" spans="2:6" ht="31.2" customHeight="1">
      <c r="B5" s="572"/>
      <c r="C5" s="573"/>
      <c r="D5" s="581"/>
      <c r="E5" s="573"/>
      <c r="F5" s="577">
        <f>E5*D5*C5</f>
        <v>0</v>
      </c>
    </row>
    <row r="6" spans="2:6" ht="31.2" customHeight="1">
      <c r="B6" s="572"/>
      <c r="C6" s="573"/>
      <c r="D6" s="573"/>
      <c r="E6" s="573"/>
      <c r="F6" s="577">
        <f t="shared" ref="F6:F14" si="0">E6*D6*C6</f>
        <v>0</v>
      </c>
    </row>
    <row r="7" spans="2:6" ht="31.2" customHeight="1">
      <c r="B7" s="572"/>
      <c r="C7" s="573"/>
      <c r="D7" s="573"/>
      <c r="E7" s="573"/>
      <c r="F7" s="577">
        <f t="shared" si="0"/>
        <v>0</v>
      </c>
    </row>
    <row r="8" spans="2:6" ht="31.2" customHeight="1">
      <c r="B8" s="572"/>
      <c r="C8" s="573"/>
      <c r="D8" s="573"/>
      <c r="E8" s="573"/>
      <c r="F8" s="577">
        <f>E8*D8*C8</f>
        <v>0</v>
      </c>
    </row>
    <row r="9" spans="2:6" ht="31.2" customHeight="1">
      <c r="B9" s="572"/>
      <c r="C9" s="573"/>
      <c r="D9" s="573"/>
      <c r="E9" s="573"/>
      <c r="F9" s="577">
        <f t="shared" si="0"/>
        <v>0</v>
      </c>
    </row>
    <row r="10" spans="2:6" ht="31.2" customHeight="1">
      <c r="B10" s="572"/>
      <c r="C10" s="573"/>
      <c r="D10" s="573"/>
      <c r="E10" s="573"/>
      <c r="F10" s="577">
        <f t="shared" si="0"/>
        <v>0</v>
      </c>
    </row>
    <row r="11" spans="2:6" ht="31.2" customHeight="1">
      <c r="B11" s="572"/>
      <c r="C11" s="573"/>
      <c r="D11" s="573"/>
      <c r="E11" s="573"/>
      <c r="F11" s="577">
        <f t="shared" si="0"/>
        <v>0</v>
      </c>
    </row>
    <row r="12" spans="2:6" ht="31.2" customHeight="1">
      <c r="B12" s="572"/>
      <c r="C12" s="573"/>
      <c r="D12" s="573"/>
      <c r="E12" s="573"/>
      <c r="F12" s="577">
        <f>E12*D12*C12</f>
        <v>0</v>
      </c>
    </row>
    <row r="13" spans="2:6" ht="31.2" customHeight="1">
      <c r="B13" s="572"/>
      <c r="C13" s="573"/>
      <c r="D13" s="573"/>
      <c r="E13" s="573"/>
      <c r="F13" s="577">
        <f t="shared" si="0"/>
        <v>0</v>
      </c>
    </row>
    <row r="14" spans="2:6" ht="31.2" customHeight="1">
      <c r="B14" s="572"/>
      <c r="C14" s="573"/>
      <c r="D14" s="573"/>
      <c r="E14" s="573"/>
      <c r="F14" s="577">
        <f t="shared" si="0"/>
        <v>0</v>
      </c>
    </row>
    <row r="15" spans="2:6" ht="31.2" customHeight="1">
      <c r="B15" s="575" t="s">
        <v>2171</v>
      </c>
      <c r="C15" s="576"/>
      <c r="D15" s="576"/>
      <c r="E15" s="576"/>
      <c r="F15" s="577">
        <f>SUM(F5:F14)</f>
        <v>0</v>
      </c>
    </row>
    <row r="16" spans="2:6" ht="31.2" customHeight="1">
      <c r="B16" s="386" t="s">
        <v>2172</v>
      </c>
    </row>
    <row r="17" spans="2:15" ht="31.2" customHeight="1">
      <c r="B17" s="582" t="s">
        <v>2175</v>
      </c>
      <c r="C17" s="583"/>
      <c r="D17" s="583"/>
      <c r="E17" s="583"/>
      <c r="F17" s="584"/>
      <c r="G17" s="390"/>
    </row>
    <row r="18" spans="2:15" ht="31.2" customHeight="1">
      <c r="B18" s="1331"/>
      <c r="C18" s="1343"/>
      <c r="D18" s="1343"/>
      <c r="E18" s="1343"/>
      <c r="F18" s="1339"/>
      <c r="G18" s="390"/>
    </row>
    <row r="19" spans="2:15" ht="31.2" customHeight="1">
      <c r="B19" s="1331"/>
      <c r="C19" s="1343"/>
      <c r="D19" s="1343"/>
      <c r="E19" s="1343"/>
      <c r="F19" s="1339"/>
      <c r="G19" s="390"/>
    </row>
    <row r="20" spans="2:15" ht="31.2" customHeight="1">
      <c r="B20" s="1331"/>
      <c r="C20" s="1343"/>
      <c r="D20" s="1343"/>
      <c r="E20" s="1343"/>
      <c r="F20" s="1339"/>
      <c r="G20" s="390"/>
      <c r="J20" s="392"/>
      <c r="K20" s="392"/>
      <c r="L20" s="392"/>
      <c r="M20" s="392"/>
      <c r="N20" s="392"/>
      <c r="O20" s="392"/>
    </row>
    <row r="21" spans="2:15" ht="31.2" customHeight="1">
      <c r="B21" s="1331"/>
      <c r="C21" s="1343"/>
      <c r="D21" s="1343"/>
      <c r="E21" s="1343"/>
      <c r="F21" s="1339"/>
      <c r="G21" s="390"/>
      <c r="J21" s="392"/>
      <c r="K21" s="392"/>
      <c r="L21" s="392"/>
      <c r="M21" s="392"/>
      <c r="N21" s="392"/>
      <c r="O21" s="392"/>
    </row>
    <row r="22" spans="2:15" ht="31.2" customHeight="1">
      <c r="B22" s="1331"/>
      <c r="C22" s="1343"/>
      <c r="D22" s="1343"/>
      <c r="E22" s="1343"/>
      <c r="F22" s="1339"/>
      <c r="G22" s="390"/>
      <c r="J22" s="392"/>
      <c r="K22" s="392"/>
      <c r="L22" s="392"/>
      <c r="M22" s="392"/>
      <c r="N22" s="392"/>
      <c r="O22" s="392"/>
    </row>
    <row r="23" spans="2:15" ht="31.2" customHeight="1">
      <c r="B23" s="1331"/>
      <c r="C23" s="1343"/>
      <c r="D23" s="1343"/>
      <c r="E23" s="1343"/>
      <c r="F23" s="1339"/>
      <c r="G23" s="390"/>
      <c r="J23" s="392"/>
      <c r="K23" s="392"/>
      <c r="L23" s="392"/>
      <c r="M23" s="392"/>
      <c r="N23" s="392"/>
      <c r="O23" s="392"/>
    </row>
    <row r="24" spans="2:15" ht="31.2" customHeight="1">
      <c r="B24" s="1340"/>
      <c r="C24" s="1341"/>
      <c r="D24" s="1341"/>
      <c r="E24" s="1341"/>
      <c r="F24" s="1342"/>
    </row>
    <row r="25" spans="2:15" ht="17.399999999999999" customHeight="1">
      <c r="B25" s="578"/>
      <c r="C25" s="390"/>
      <c r="D25" s="390"/>
      <c r="E25" s="390"/>
      <c r="F25" s="390"/>
    </row>
    <row r="26" spans="2:15" ht="57.6" customHeight="1">
      <c r="B26" s="392" t="s">
        <v>2176</v>
      </c>
      <c r="C26" s="392"/>
    </row>
    <row r="27" spans="2:15" s="585" customFormat="1" ht="28.8" customHeight="1">
      <c r="B27" s="586" t="s">
        <v>2177</v>
      </c>
      <c r="C27" s="587"/>
      <c r="D27" s="587"/>
      <c r="E27" s="587"/>
      <c r="F27" s="588"/>
    </row>
    <row r="28" spans="2:15" s="585" customFormat="1" ht="28.8" customHeight="1">
      <c r="B28" s="1344"/>
      <c r="C28" s="1345"/>
      <c r="D28" s="1345"/>
      <c r="E28" s="1345"/>
      <c r="F28" s="1346"/>
    </row>
    <row r="29" spans="2:15" s="585" customFormat="1" ht="28.8" customHeight="1">
      <c r="B29" s="1347"/>
      <c r="C29" s="1345"/>
      <c r="D29" s="1345"/>
      <c r="E29" s="1345"/>
      <c r="F29" s="1346"/>
    </row>
    <row r="30" spans="2:15" s="585" customFormat="1" ht="28.8" customHeight="1">
      <c r="B30" s="1347"/>
      <c r="C30" s="1345"/>
      <c r="D30" s="1345"/>
      <c r="E30" s="1345"/>
      <c r="F30" s="1346"/>
    </row>
    <row r="31" spans="2:15" s="585" customFormat="1" ht="28.8" customHeight="1">
      <c r="B31" s="1347"/>
      <c r="C31" s="1345"/>
      <c r="D31" s="1345"/>
      <c r="E31" s="1345"/>
      <c r="F31" s="1346"/>
    </row>
    <row r="32" spans="2:15" s="585" customFormat="1" ht="28.8" customHeight="1">
      <c r="B32" s="1347"/>
      <c r="C32" s="1345"/>
      <c r="D32" s="1345"/>
      <c r="E32" s="1345"/>
      <c r="F32" s="1346"/>
    </row>
    <row r="33" spans="2:15" s="585" customFormat="1" ht="28.8" customHeight="1">
      <c r="B33" s="1347"/>
      <c r="C33" s="1345"/>
      <c r="D33" s="1345"/>
      <c r="E33" s="1345"/>
      <c r="F33" s="1346"/>
    </row>
    <row r="34" spans="2:15" s="585" customFormat="1" ht="28.8" customHeight="1">
      <c r="B34" s="1347"/>
      <c r="C34" s="1345"/>
      <c r="D34" s="1345"/>
      <c r="E34" s="1345"/>
      <c r="F34" s="1346"/>
    </row>
    <row r="35" spans="2:15" s="585" customFormat="1" ht="28.8" customHeight="1">
      <c r="B35" s="1347"/>
      <c r="C35" s="1345"/>
      <c r="D35" s="1345"/>
      <c r="E35" s="1345"/>
      <c r="F35" s="1346"/>
    </row>
    <row r="36" spans="2:15" s="585" customFormat="1" ht="28.8" customHeight="1">
      <c r="B36" s="1347"/>
      <c r="C36" s="1345"/>
      <c r="D36" s="1345"/>
      <c r="E36" s="1345"/>
      <c r="F36" s="1346"/>
    </row>
    <row r="37" spans="2:15" s="585" customFormat="1" ht="28.8" customHeight="1">
      <c r="B37" s="1347"/>
      <c r="C37" s="1345"/>
      <c r="D37" s="1345"/>
      <c r="E37" s="1345"/>
      <c r="F37" s="1346"/>
    </row>
    <row r="38" spans="2:15" s="585" customFormat="1" ht="28.8" customHeight="1">
      <c r="B38" s="1347"/>
      <c r="C38" s="1345"/>
      <c r="D38" s="1345"/>
      <c r="E38" s="1345"/>
      <c r="F38" s="1346"/>
    </row>
    <row r="39" spans="2:15" s="585" customFormat="1" ht="28.8" customHeight="1">
      <c r="B39" s="1347"/>
      <c r="C39" s="1345"/>
      <c r="D39" s="1345"/>
      <c r="E39" s="1345"/>
      <c r="F39" s="1346"/>
      <c r="J39" s="589"/>
      <c r="K39" s="589"/>
      <c r="L39" s="589"/>
      <c r="M39" s="589"/>
      <c r="N39" s="589"/>
      <c r="O39" s="589"/>
    </row>
    <row r="40" spans="2:15" s="585" customFormat="1" ht="28.8" customHeight="1">
      <c r="B40" s="1347"/>
      <c r="C40" s="1345"/>
      <c r="D40" s="1345"/>
      <c r="E40" s="1345"/>
      <c r="F40" s="1346"/>
      <c r="J40" s="589"/>
      <c r="K40" s="589"/>
      <c r="L40" s="589"/>
      <c r="M40" s="589"/>
      <c r="N40" s="589"/>
      <c r="O40" s="589"/>
    </row>
    <row r="41" spans="2:15" s="585" customFormat="1" ht="28.8" customHeight="1">
      <c r="B41" s="1347"/>
      <c r="C41" s="1345"/>
      <c r="D41" s="1345"/>
      <c r="E41" s="1345"/>
      <c r="F41" s="1346"/>
      <c r="J41" s="589"/>
      <c r="K41" s="589"/>
      <c r="L41" s="589"/>
      <c r="M41" s="589"/>
      <c r="N41" s="589"/>
      <c r="O41" s="589"/>
    </row>
    <row r="42" spans="2:15" s="585" customFormat="1" ht="28.8" customHeight="1">
      <c r="B42" s="1348"/>
      <c r="C42" s="1349"/>
      <c r="D42" s="1349"/>
      <c r="E42" s="1349"/>
      <c r="F42" s="1350"/>
      <c r="J42" s="589"/>
      <c r="K42" s="589"/>
      <c r="L42" s="589"/>
      <c r="M42" s="589"/>
      <c r="N42" s="589"/>
      <c r="O42" s="589"/>
    </row>
    <row r="43" spans="2:15" s="585" customFormat="1" ht="24" customHeight="1">
      <c r="B43" s="590"/>
      <c r="C43" s="590"/>
      <c r="D43" s="590"/>
      <c r="E43" s="590"/>
      <c r="F43" s="590"/>
      <c r="M43" s="591"/>
    </row>
    <row r="44" spans="2:15" s="585" customFormat="1" ht="55.2" customHeight="1">
      <c r="B44" s="582" t="s">
        <v>2178</v>
      </c>
      <c r="C44" s="583"/>
      <c r="D44" s="583"/>
      <c r="E44" s="583"/>
      <c r="F44" s="584"/>
    </row>
    <row r="45" spans="2:15" s="585" customFormat="1" ht="55.2" customHeight="1">
      <c r="B45" s="1331"/>
      <c r="C45" s="1338"/>
      <c r="D45" s="1338"/>
      <c r="E45" s="1338"/>
      <c r="F45" s="1339"/>
    </row>
    <row r="46" spans="2:15" s="585" customFormat="1" ht="55.2" customHeight="1">
      <c r="B46" s="1331"/>
      <c r="C46" s="1338"/>
      <c r="D46" s="1338"/>
      <c r="E46" s="1338"/>
      <c r="F46" s="1339"/>
    </row>
    <row r="47" spans="2:15" s="585" customFormat="1" ht="55.2" customHeight="1">
      <c r="B47" s="1340"/>
      <c r="C47" s="1341"/>
      <c r="D47" s="1341"/>
      <c r="E47" s="1341"/>
      <c r="F47" s="1342"/>
    </row>
    <row r="48" spans="2:15" s="585" customFormat="1" ht="17.399999999999999" customHeight="1">
      <c r="B48" s="388"/>
    </row>
    <row r="49" spans="1:15" ht="57.6" customHeight="1">
      <c r="B49" s="392" t="s">
        <v>2179</v>
      </c>
      <c r="C49" s="392"/>
    </row>
    <row r="50" spans="1:15" s="595" customFormat="1" ht="33" customHeight="1">
      <c r="A50" s="585"/>
      <c r="B50" s="592" t="s">
        <v>2180</v>
      </c>
      <c r="C50" s="593"/>
      <c r="D50" s="593"/>
      <c r="E50" s="593"/>
      <c r="F50" s="594"/>
      <c r="G50" s="585"/>
      <c r="H50" s="585"/>
      <c r="I50" s="585"/>
    </row>
    <row r="51" spans="1:15" s="595" customFormat="1" ht="33" customHeight="1">
      <c r="A51" s="585"/>
      <c r="B51" s="1331"/>
      <c r="C51" s="1338"/>
      <c r="D51" s="1338"/>
      <c r="E51" s="1338"/>
      <c r="F51" s="1339"/>
      <c r="G51" s="585"/>
      <c r="H51" s="585"/>
      <c r="I51" s="585"/>
    </row>
    <row r="52" spans="1:15" s="595" customFormat="1" ht="33" customHeight="1">
      <c r="A52" s="585"/>
      <c r="B52" s="1331"/>
      <c r="C52" s="1338"/>
      <c r="D52" s="1338"/>
      <c r="E52" s="1338"/>
      <c r="F52" s="1339"/>
      <c r="G52" s="585"/>
      <c r="H52" s="585"/>
      <c r="I52" s="585"/>
    </row>
    <row r="53" spans="1:15" s="595" customFormat="1" ht="33" customHeight="1">
      <c r="A53" s="585"/>
      <c r="B53" s="1331"/>
      <c r="C53" s="1338"/>
      <c r="D53" s="1338"/>
      <c r="E53" s="1338"/>
      <c r="F53" s="1339"/>
      <c r="G53" s="585"/>
      <c r="H53" s="585"/>
      <c r="I53" s="585"/>
    </row>
    <row r="54" spans="1:15" s="595" customFormat="1" ht="33" customHeight="1">
      <c r="A54" s="585"/>
      <c r="B54" s="1331"/>
      <c r="C54" s="1338"/>
      <c r="D54" s="1338"/>
      <c r="E54" s="1338"/>
      <c r="F54" s="1339"/>
      <c r="G54" s="585"/>
      <c r="H54" s="585"/>
      <c r="I54" s="585"/>
    </row>
    <row r="55" spans="1:15" s="595" customFormat="1" ht="33" customHeight="1">
      <c r="A55" s="585"/>
      <c r="B55" s="1331"/>
      <c r="C55" s="1338"/>
      <c r="D55" s="1338"/>
      <c r="E55" s="1338"/>
      <c r="F55" s="1339"/>
      <c r="G55" s="585"/>
      <c r="H55" s="585"/>
      <c r="I55" s="585"/>
    </row>
    <row r="56" spans="1:15" s="595" customFormat="1" ht="33" customHeight="1">
      <c r="A56" s="585"/>
      <c r="B56" s="1331"/>
      <c r="C56" s="1338"/>
      <c r="D56" s="1338"/>
      <c r="E56" s="1338"/>
      <c r="F56" s="1339"/>
      <c r="G56" s="585"/>
      <c r="H56" s="585"/>
      <c r="I56" s="585"/>
    </row>
    <row r="57" spans="1:15" s="595" customFormat="1" ht="33" customHeight="1">
      <c r="A57" s="585"/>
      <c r="B57" s="1331"/>
      <c r="C57" s="1338"/>
      <c r="D57" s="1338"/>
      <c r="E57" s="1338"/>
      <c r="F57" s="1339"/>
      <c r="G57" s="585"/>
      <c r="H57" s="585"/>
      <c r="I57" s="585"/>
    </row>
    <row r="58" spans="1:15" s="595" customFormat="1" ht="33" customHeight="1">
      <c r="A58" s="585"/>
      <c r="B58" s="1331"/>
      <c r="C58" s="1338"/>
      <c r="D58" s="1338"/>
      <c r="E58" s="1338"/>
      <c r="F58" s="1339"/>
      <c r="G58" s="585"/>
      <c r="H58" s="585"/>
      <c r="I58" s="585"/>
    </row>
    <row r="59" spans="1:15" s="595" customFormat="1" ht="33" customHeight="1">
      <c r="A59" s="585"/>
      <c r="B59" s="1331"/>
      <c r="C59" s="1338"/>
      <c r="D59" s="1338"/>
      <c r="E59" s="1338"/>
      <c r="F59" s="1339"/>
      <c r="G59" s="585"/>
      <c r="H59" s="585"/>
      <c r="I59" s="585"/>
    </row>
    <row r="60" spans="1:15" s="595" customFormat="1" ht="33" customHeight="1">
      <c r="A60" s="585"/>
      <c r="B60" s="1331"/>
      <c r="C60" s="1338"/>
      <c r="D60" s="1338"/>
      <c r="E60" s="1338"/>
      <c r="F60" s="1339"/>
      <c r="G60" s="585"/>
      <c r="H60" s="585"/>
      <c r="I60" s="585"/>
    </row>
    <row r="61" spans="1:15" s="595" customFormat="1" ht="33" customHeight="1">
      <c r="A61" s="585"/>
      <c r="B61" s="1331"/>
      <c r="C61" s="1338"/>
      <c r="D61" s="1338"/>
      <c r="E61" s="1338"/>
      <c r="F61" s="1339"/>
      <c r="G61" s="585"/>
      <c r="H61" s="585"/>
      <c r="I61" s="585"/>
    </row>
    <row r="62" spans="1:15" s="595" customFormat="1" ht="33" customHeight="1">
      <c r="A62" s="585"/>
      <c r="B62" s="1331"/>
      <c r="C62" s="1338"/>
      <c r="D62" s="1338"/>
      <c r="E62" s="1338"/>
      <c r="F62" s="1339"/>
      <c r="G62" s="585"/>
      <c r="H62" s="585"/>
      <c r="I62" s="585"/>
    </row>
    <row r="63" spans="1:15" s="595" customFormat="1" ht="33" customHeight="1">
      <c r="A63" s="585"/>
      <c r="B63" s="1331"/>
      <c r="C63" s="1338"/>
      <c r="D63" s="1338"/>
      <c r="E63" s="1338"/>
      <c r="F63" s="1339"/>
      <c r="G63" s="585"/>
      <c r="H63" s="585"/>
      <c r="I63" s="585"/>
      <c r="J63" s="596"/>
      <c r="K63" s="596"/>
      <c r="L63" s="596"/>
      <c r="M63" s="596"/>
      <c r="N63" s="596"/>
      <c r="O63" s="596"/>
    </row>
    <row r="64" spans="1:15" s="595" customFormat="1" ht="33" customHeight="1">
      <c r="A64" s="585"/>
      <c r="B64" s="1331"/>
      <c r="C64" s="1338"/>
      <c r="D64" s="1338"/>
      <c r="E64" s="1338"/>
      <c r="F64" s="1339"/>
      <c r="G64" s="585"/>
      <c r="H64" s="585"/>
      <c r="I64" s="585"/>
      <c r="J64" s="596"/>
      <c r="K64" s="596"/>
      <c r="L64" s="596"/>
      <c r="M64" s="596"/>
      <c r="N64" s="596"/>
      <c r="O64" s="596"/>
    </row>
    <row r="65" spans="1:15" s="595" customFormat="1" ht="33" customHeight="1">
      <c r="A65" s="585"/>
      <c r="B65" s="1331"/>
      <c r="C65" s="1338"/>
      <c r="D65" s="1338"/>
      <c r="E65" s="1338"/>
      <c r="F65" s="1339"/>
      <c r="G65" s="585"/>
      <c r="H65" s="585"/>
      <c r="I65" s="585"/>
      <c r="J65" s="596"/>
      <c r="K65" s="596"/>
      <c r="L65" s="596"/>
      <c r="M65" s="596"/>
      <c r="N65" s="596"/>
      <c r="O65" s="596"/>
    </row>
    <row r="66" spans="1:15" s="595" customFormat="1" ht="33" customHeight="1">
      <c r="A66" s="585"/>
      <c r="B66" s="1331"/>
      <c r="C66" s="1338"/>
      <c r="D66" s="1338"/>
      <c r="E66" s="1338"/>
      <c r="F66" s="1339"/>
      <c r="G66" s="585"/>
      <c r="H66" s="585"/>
      <c r="I66" s="585"/>
      <c r="J66" s="596"/>
      <c r="K66" s="596"/>
      <c r="L66" s="596"/>
      <c r="M66" s="596"/>
      <c r="N66" s="596"/>
      <c r="O66" s="596"/>
    </row>
    <row r="67" spans="1:15" s="595" customFormat="1" ht="33" customHeight="1">
      <c r="A67" s="585"/>
      <c r="B67" s="1331"/>
      <c r="C67" s="1338"/>
      <c r="D67" s="1338"/>
      <c r="E67" s="1338"/>
      <c r="F67" s="1339"/>
      <c r="G67" s="585"/>
      <c r="H67" s="585"/>
      <c r="I67" s="585"/>
    </row>
    <row r="68" spans="1:15" s="595" customFormat="1" ht="33" customHeight="1">
      <c r="A68" s="585"/>
      <c r="B68" s="1331"/>
      <c r="C68" s="1338"/>
      <c r="D68" s="1338"/>
      <c r="E68" s="1338"/>
      <c r="F68" s="1339"/>
      <c r="G68" s="585"/>
      <c r="H68" s="585"/>
      <c r="I68" s="585"/>
    </row>
    <row r="69" spans="1:15" s="595" customFormat="1" ht="33" customHeight="1">
      <c r="A69" s="585"/>
      <c r="B69" s="1331"/>
      <c r="C69" s="1338"/>
      <c r="D69" s="1338"/>
      <c r="E69" s="1338"/>
      <c r="F69" s="1339"/>
      <c r="G69" s="585"/>
      <c r="H69" s="585"/>
      <c r="I69" s="585"/>
    </row>
    <row r="70" spans="1:15" s="595" customFormat="1" ht="33" customHeight="1">
      <c r="A70" s="585"/>
      <c r="B70" s="1340"/>
      <c r="C70" s="1341"/>
      <c r="D70" s="1341"/>
      <c r="E70" s="1341"/>
      <c r="F70" s="1342"/>
      <c r="G70" s="585"/>
      <c r="H70" s="585"/>
      <c r="I70" s="585"/>
    </row>
    <row r="71" spans="1:15" s="595" customFormat="1" ht="17.399999999999999" customHeight="1">
      <c r="B71" s="388"/>
      <c r="C71" s="585"/>
      <c r="D71" s="585"/>
      <c r="E71" s="585"/>
      <c r="F71" s="585"/>
    </row>
    <row r="72" spans="1:15" ht="57.6" customHeight="1">
      <c r="B72" s="392" t="s">
        <v>2181</v>
      </c>
      <c r="C72" s="392"/>
    </row>
    <row r="73" spans="1:15" s="595" customFormat="1" ht="33" customHeight="1">
      <c r="A73" s="585"/>
      <c r="B73" s="592" t="s">
        <v>2182</v>
      </c>
      <c r="C73" s="593"/>
      <c r="D73" s="593"/>
      <c r="E73" s="593"/>
      <c r="F73" s="594"/>
      <c r="G73" s="585"/>
      <c r="H73" s="585"/>
      <c r="I73" s="585"/>
    </row>
    <row r="74" spans="1:15" s="595" customFormat="1" ht="33" customHeight="1">
      <c r="A74" s="585"/>
      <c r="B74" s="1331"/>
      <c r="C74" s="1338"/>
      <c r="D74" s="1338"/>
      <c r="E74" s="1338"/>
      <c r="F74" s="1339"/>
      <c r="G74" s="585"/>
      <c r="H74" s="585"/>
      <c r="I74" s="585"/>
    </row>
    <row r="75" spans="1:15" s="595" customFormat="1" ht="33" customHeight="1">
      <c r="A75" s="585"/>
      <c r="B75" s="1331"/>
      <c r="C75" s="1338"/>
      <c r="D75" s="1338"/>
      <c r="E75" s="1338"/>
      <c r="F75" s="1339"/>
      <c r="G75" s="585"/>
      <c r="H75" s="585"/>
      <c r="I75" s="585"/>
    </row>
    <row r="76" spans="1:15" s="595" customFormat="1" ht="33" customHeight="1">
      <c r="A76" s="585"/>
      <c r="B76" s="1331"/>
      <c r="C76" s="1338"/>
      <c r="D76" s="1338"/>
      <c r="E76" s="1338"/>
      <c r="F76" s="1339"/>
      <c r="G76" s="585"/>
      <c r="H76" s="585"/>
      <c r="I76" s="585"/>
    </row>
    <row r="77" spans="1:15" s="595" customFormat="1" ht="33" customHeight="1">
      <c r="A77" s="585"/>
      <c r="B77" s="1331"/>
      <c r="C77" s="1338"/>
      <c r="D77" s="1338"/>
      <c r="E77" s="1338"/>
      <c r="F77" s="1339"/>
      <c r="G77" s="585"/>
      <c r="H77" s="585"/>
      <c r="I77" s="585"/>
    </row>
    <row r="78" spans="1:15" s="595" customFormat="1" ht="33" customHeight="1">
      <c r="A78" s="585"/>
      <c r="B78" s="1331"/>
      <c r="C78" s="1338"/>
      <c r="D78" s="1338"/>
      <c r="E78" s="1338"/>
      <c r="F78" s="1339"/>
      <c r="G78" s="585"/>
      <c r="H78" s="585"/>
      <c r="I78" s="585"/>
    </row>
    <row r="79" spans="1:15" s="595" customFormat="1" ht="33" customHeight="1">
      <c r="A79" s="585"/>
      <c r="B79" s="1331"/>
      <c r="C79" s="1338"/>
      <c r="D79" s="1338"/>
      <c r="E79" s="1338"/>
      <c r="F79" s="1339"/>
      <c r="G79" s="585"/>
      <c r="H79" s="585"/>
      <c r="I79" s="585"/>
    </row>
    <row r="80" spans="1:15" s="595" customFormat="1" ht="33" customHeight="1">
      <c r="A80" s="585"/>
      <c r="B80" s="1331"/>
      <c r="C80" s="1338"/>
      <c r="D80" s="1338"/>
      <c r="E80" s="1338"/>
      <c r="F80" s="1339"/>
      <c r="G80" s="585"/>
      <c r="H80" s="585"/>
      <c r="I80" s="585"/>
    </row>
    <row r="81" spans="1:15" s="595" customFormat="1" ht="33" customHeight="1">
      <c r="A81" s="585"/>
      <c r="B81" s="1331"/>
      <c r="C81" s="1338"/>
      <c r="D81" s="1338"/>
      <c r="E81" s="1338"/>
      <c r="F81" s="1339"/>
      <c r="G81" s="585"/>
      <c r="H81" s="585"/>
      <c r="I81" s="585"/>
    </row>
    <row r="82" spans="1:15" s="595" customFormat="1" ht="33" customHeight="1">
      <c r="A82" s="585"/>
      <c r="B82" s="1331"/>
      <c r="C82" s="1338"/>
      <c r="D82" s="1338"/>
      <c r="E82" s="1338"/>
      <c r="F82" s="1339"/>
      <c r="G82" s="585"/>
      <c r="H82" s="585"/>
      <c r="I82" s="585"/>
    </row>
    <row r="83" spans="1:15" s="595" customFormat="1" ht="33" customHeight="1">
      <c r="A83" s="585"/>
      <c r="B83" s="1331"/>
      <c r="C83" s="1338"/>
      <c r="D83" s="1338"/>
      <c r="E83" s="1338"/>
      <c r="F83" s="1339"/>
      <c r="G83" s="585"/>
      <c r="H83" s="585"/>
      <c r="I83" s="585"/>
    </row>
    <row r="84" spans="1:15" s="595" customFormat="1" ht="33" customHeight="1">
      <c r="A84" s="585"/>
      <c r="B84" s="1331"/>
      <c r="C84" s="1338"/>
      <c r="D84" s="1338"/>
      <c r="E84" s="1338"/>
      <c r="F84" s="1339"/>
      <c r="G84" s="585"/>
      <c r="H84" s="585"/>
      <c r="I84" s="585"/>
    </row>
    <row r="85" spans="1:15" s="595" customFormat="1" ht="33" customHeight="1">
      <c r="A85" s="585"/>
      <c r="B85" s="1331"/>
      <c r="C85" s="1338"/>
      <c r="D85" s="1338"/>
      <c r="E85" s="1338"/>
      <c r="F85" s="1339"/>
      <c r="G85" s="585"/>
      <c r="H85" s="585"/>
      <c r="I85" s="585"/>
    </row>
    <row r="86" spans="1:15" s="595" customFormat="1" ht="33" customHeight="1">
      <c r="A86" s="585"/>
      <c r="B86" s="1331"/>
      <c r="C86" s="1338"/>
      <c r="D86" s="1338"/>
      <c r="E86" s="1338"/>
      <c r="F86" s="1339"/>
      <c r="G86" s="585"/>
      <c r="H86" s="585"/>
      <c r="I86" s="585"/>
      <c r="J86" s="596"/>
      <c r="K86" s="596"/>
      <c r="L86" s="596"/>
      <c r="M86" s="596"/>
      <c r="N86" s="596"/>
      <c r="O86" s="596"/>
    </row>
    <row r="87" spans="1:15" s="595" customFormat="1" ht="33" customHeight="1">
      <c r="A87" s="585"/>
      <c r="B87" s="1331"/>
      <c r="C87" s="1338"/>
      <c r="D87" s="1338"/>
      <c r="E87" s="1338"/>
      <c r="F87" s="1339"/>
      <c r="G87" s="585"/>
      <c r="H87" s="585"/>
      <c r="I87" s="585"/>
      <c r="J87" s="596"/>
      <c r="K87" s="596"/>
      <c r="L87" s="596"/>
      <c r="M87" s="596"/>
      <c r="N87" s="596"/>
      <c r="O87" s="596"/>
    </row>
    <row r="88" spans="1:15" s="595" customFormat="1" ht="33" customHeight="1">
      <c r="A88" s="585"/>
      <c r="B88" s="1331"/>
      <c r="C88" s="1338"/>
      <c r="D88" s="1338"/>
      <c r="E88" s="1338"/>
      <c r="F88" s="1339"/>
      <c r="G88" s="585"/>
      <c r="H88" s="585"/>
      <c r="I88" s="585"/>
      <c r="J88" s="596"/>
      <c r="K88" s="596"/>
      <c r="L88" s="596"/>
      <c r="M88" s="596"/>
      <c r="N88" s="596"/>
      <c r="O88" s="596"/>
    </row>
    <row r="89" spans="1:15" s="595" customFormat="1" ht="33" customHeight="1">
      <c r="A89" s="585"/>
      <c r="B89" s="1331"/>
      <c r="C89" s="1338"/>
      <c r="D89" s="1338"/>
      <c r="E89" s="1338"/>
      <c r="F89" s="1339"/>
      <c r="G89" s="585"/>
      <c r="H89" s="585"/>
      <c r="I89" s="585"/>
      <c r="J89" s="596"/>
      <c r="K89" s="596"/>
      <c r="L89" s="596"/>
      <c r="M89" s="596"/>
      <c r="N89" s="596"/>
      <c r="O89" s="596"/>
    </row>
    <row r="90" spans="1:15" s="595" customFormat="1" ht="33" customHeight="1">
      <c r="A90" s="585"/>
      <c r="B90" s="1331"/>
      <c r="C90" s="1338"/>
      <c r="D90" s="1338"/>
      <c r="E90" s="1338"/>
      <c r="F90" s="1339"/>
      <c r="G90" s="585"/>
      <c r="H90" s="585"/>
      <c r="I90" s="585"/>
    </row>
    <row r="91" spans="1:15" s="595" customFormat="1" ht="33" customHeight="1">
      <c r="A91" s="585"/>
      <c r="B91" s="1331"/>
      <c r="C91" s="1338"/>
      <c r="D91" s="1338"/>
      <c r="E91" s="1338"/>
      <c r="F91" s="1339"/>
      <c r="G91" s="585"/>
      <c r="H91" s="585"/>
      <c r="I91" s="585"/>
    </row>
    <row r="92" spans="1:15" s="595" customFormat="1" ht="33" customHeight="1">
      <c r="A92" s="585"/>
      <c r="B92" s="1331"/>
      <c r="C92" s="1338"/>
      <c r="D92" s="1338"/>
      <c r="E92" s="1338"/>
      <c r="F92" s="1339"/>
      <c r="G92" s="585"/>
      <c r="H92" s="585"/>
      <c r="I92" s="585"/>
    </row>
    <row r="93" spans="1:15" s="595" customFormat="1" ht="33" customHeight="1">
      <c r="A93" s="585"/>
      <c r="B93" s="1340"/>
      <c r="C93" s="1341"/>
      <c r="D93" s="1341"/>
      <c r="E93" s="1341"/>
      <c r="F93" s="1342"/>
      <c r="G93" s="585"/>
      <c r="H93" s="585"/>
      <c r="I93" s="585"/>
    </row>
    <row r="94" spans="1:15" s="595" customFormat="1" ht="17.399999999999999" customHeight="1">
      <c r="B94" s="388"/>
      <c r="C94" s="585"/>
      <c r="D94" s="585"/>
      <c r="E94" s="585"/>
      <c r="F94" s="585"/>
    </row>
    <row r="95" spans="1:15" ht="57.6" customHeight="1">
      <c r="B95" s="392" t="s">
        <v>2183</v>
      </c>
      <c r="C95" s="392"/>
    </row>
    <row r="96" spans="1:15" s="595" customFormat="1" ht="30" customHeight="1">
      <c r="A96" s="585"/>
      <c r="B96" s="592" t="s">
        <v>2184</v>
      </c>
      <c r="C96" s="593"/>
      <c r="D96" s="593"/>
      <c r="E96" s="593"/>
      <c r="F96" s="594"/>
      <c r="G96" s="585"/>
      <c r="H96" s="585"/>
      <c r="I96" s="585"/>
    </row>
    <row r="97" spans="1:15" s="595" customFormat="1" ht="30" customHeight="1">
      <c r="A97" s="585"/>
      <c r="B97" s="1331"/>
      <c r="C97" s="1338"/>
      <c r="D97" s="1338"/>
      <c r="E97" s="1338"/>
      <c r="F97" s="1339"/>
      <c r="G97" s="585"/>
      <c r="H97" s="585"/>
      <c r="I97" s="585"/>
    </row>
    <row r="98" spans="1:15" s="595" customFormat="1" ht="30" customHeight="1">
      <c r="A98" s="585"/>
      <c r="B98" s="1331"/>
      <c r="C98" s="1338"/>
      <c r="D98" s="1338"/>
      <c r="E98" s="1338"/>
      <c r="F98" s="1339"/>
      <c r="G98" s="585"/>
      <c r="H98" s="585"/>
      <c r="I98" s="585"/>
    </row>
    <row r="99" spans="1:15" s="595" customFormat="1" ht="30" customHeight="1">
      <c r="A99" s="585"/>
      <c r="B99" s="1331"/>
      <c r="C99" s="1338"/>
      <c r="D99" s="1338"/>
      <c r="E99" s="1338"/>
      <c r="F99" s="1339"/>
      <c r="G99" s="585"/>
      <c r="H99" s="585"/>
      <c r="I99" s="585"/>
    </row>
    <row r="100" spans="1:15" s="595" customFormat="1" ht="30" customHeight="1">
      <c r="A100" s="585"/>
      <c r="B100" s="1331"/>
      <c r="C100" s="1338"/>
      <c r="D100" s="1338"/>
      <c r="E100" s="1338"/>
      <c r="F100" s="1339"/>
      <c r="G100" s="585"/>
      <c r="H100" s="585"/>
      <c r="I100" s="585"/>
    </row>
    <row r="101" spans="1:15" s="595" customFormat="1" ht="30" customHeight="1">
      <c r="A101" s="585"/>
      <c r="B101" s="1331"/>
      <c r="C101" s="1338"/>
      <c r="D101" s="1338"/>
      <c r="E101" s="1338"/>
      <c r="F101" s="1339"/>
      <c r="G101" s="585"/>
      <c r="H101" s="585"/>
      <c r="I101" s="585"/>
    </row>
    <row r="102" spans="1:15" s="595" customFormat="1" ht="30" customHeight="1">
      <c r="A102" s="585"/>
      <c r="B102" s="1331"/>
      <c r="C102" s="1338"/>
      <c r="D102" s="1338"/>
      <c r="E102" s="1338"/>
      <c r="F102" s="1339"/>
      <c r="G102" s="585"/>
      <c r="H102" s="585"/>
      <c r="I102" s="585"/>
    </row>
    <row r="103" spans="1:15" s="595" customFormat="1" ht="30" customHeight="1">
      <c r="A103" s="585"/>
      <c r="B103" s="1331"/>
      <c r="C103" s="1338"/>
      <c r="D103" s="1338"/>
      <c r="E103" s="1338"/>
      <c r="F103" s="1339"/>
      <c r="G103" s="585"/>
      <c r="H103" s="585"/>
      <c r="I103" s="585"/>
    </row>
    <row r="104" spans="1:15" s="595" customFormat="1" ht="30" customHeight="1">
      <c r="A104" s="585"/>
      <c r="B104" s="1331"/>
      <c r="C104" s="1338"/>
      <c r="D104" s="1338"/>
      <c r="E104" s="1338"/>
      <c r="F104" s="1339"/>
      <c r="G104" s="585"/>
      <c r="H104" s="585"/>
      <c r="I104" s="585"/>
    </row>
    <row r="105" spans="1:15" s="595" customFormat="1" ht="30" customHeight="1">
      <c r="A105" s="585"/>
      <c r="B105" s="1331"/>
      <c r="C105" s="1338"/>
      <c r="D105" s="1338"/>
      <c r="E105" s="1338"/>
      <c r="F105" s="1339"/>
      <c r="G105" s="585"/>
      <c r="H105" s="585"/>
      <c r="I105" s="585"/>
    </row>
    <row r="106" spans="1:15" s="595" customFormat="1" ht="30" customHeight="1">
      <c r="A106" s="585"/>
      <c r="B106" s="1331"/>
      <c r="C106" s="1338"/>
      <c r="D106" s="1338"/>
      <c r="E106" s="1338"/>
      <c r="F106" s="1339"/>
      <c r="G106" s="585"/>
      <c r="H106" s="585"/>
      <c r="I106" s="585"/>
    </row>
    <row r="107" spans="1:15" s="595" customFormat="1" ht="30" customHeight="1">
      <c r="A107" s="585"/>
      <c r="B107" s="1331"/>
      <c r="C107" s="1338"/>
      <c r="D107" s="1338"/>
      <c r="E107" s="1338"/>
      <c r="F107" s="1339"/>
      <c r="G107" s="585"/>
      <c r="H107" s="585"/>
      <c r="I107" s="585"/>
    </row>
    <row r="108" spans="1:15" s="595" customFormat="1" ht="30" customHeight="1">
      <c r="A108" s="585"/>
      <c r="B108" s="1331"/>
      <c r="C108" s="1338"/>
      <c r="D108" s="1338"/>
      <c r="E108" s="1338"/>
      <c r="F108" s="1339"/>
      <c r="G108" s="585"/>
      <c r="H108" s="585"/>
      <c r="I108" s="585"/>
    </row>
    <row r="109" spans="1:15" s="595" customFormat="1" ht="30" customHeight="1">
      <c r="A109" s="585"/>
      <c r="B109" s="1331"/>
      <c r="C109" s="1338"/>
      <c r="D109" s="1338"/>
      <c r="E109" s="1338"/>
      <c r="F109" s="1339"/>
      <c r="G109" s="585"/>
      <c r="H109" s="585"/>
      <c r="I109" s="585"/>
      <c r="J109" s="596"/>
      <c r="K109" s="596"/>
      <c r="L109" s="596"/>
      <c r="M109" s="596"/>
      <c r="N109" s="596"/>
      <c r="O109" s="596"/>
    </row>
    <row r="110" spans="1:15" s="595" customFormat="1" ht="30" customHeight="1">
      <c r="A110" s="585"/>
      <c r="B110" s="1331"/>
      <c r="C110" s="1338"/>
      <c r="D110" s="1338"/>
      <c r="E110" s="1338"/>
      <c r="F110" s="1339"/>
      <c r="G110" s="585"/>
      <c r="H110" s="585"/>
      <c r="I110" s="585"/>
      <c r="J110" s="596"/>
      <c r="K110" s="596"/>
      <c r="L110" s="596"/>
      <c r="M110" s="596"/>
      <c r="N110" s="596"/>
      <c r="O110" s="596"/>
    </row>
    <row r="111" spans="1:15" s="595" customFormat="1" ht="30" customHeight="1">
      <c r="A111" s="585"/>
      <c r="B111" s="1331"/>
      <c r="C111" s="1338"/>
      <c r="D111" s="1338"/>
      <c r="E111" s="1338"/>
      <c r="F111" s="1339"/>
      <c r="G111" s="585"/>
      <c r="H111" s="585"/>
      <c r="I111" s="585"/>
      <c r="J111" s="596"/>
      <c r="K111" s="596"/>
      <c r="L111" s="596"/>
      <c r="M111" s="596"/>
      <c r="N111" s="596"/>
      <c r="O111" s="596"/>
    </row>
    <row r="112" spans="1:15" s="595" customFormat="1" ht="30" customHeight="1">
      <c r="A112" s="585"/>
      <c r="B112" s="1331"/>
      <c r="C112" s="1338"/>
      <c r="D112" s="1338"/>
      <c r="E112" s="1338"/>
      <c r="F112" s="1339"/>
      <c r="G112" s="585"/>
      <c r="H112" s="585"/>
      <c r="I112" s="585"/>
      <c r="J112" s="596"/>
      <c r="K112" s="596"/>
      <c r="L112" s="596"/>
      <c r="M112" s="596"/>
      <c r="N112" s="596"/>
      <c r="O112" s="596"/>
    </row>
    <row r="113" spans="1:9" s="595" customFormat="1" ht="30" customHeight="1">
      <c r="A113" s="585"/>
      <c r="B113" s="1331"/>
      <c r="C113" s="1338"/>
      <c r="D113" s="1338"/>
      <c r="E113" s="1338"/>
      <c r="F113" s="1339"/>
      <c r="G113" s="585"/>
      <c r="H113" s="585"/>
      <c r="I113" s="585"/>
    </row>
    <row r="114" spans="1:9" s="595" customFormat="1" ht="30" customHeight="1">
      <c r="A114" s="585"/>
      <c r="B114" s="1331"/>
      <c r="C114" s="1338"/>
      <c r="D114" s="1338"/>
      <c r="E114" s="1338"/>
      <c r="F114" s="1339"/>
      <c r="G114" s="585"/>
      <c r="H114" s="585"/>
      <c r="I114" s="585"/>
    </row>
    <row r="115" spans="1:9" s="595" customFormat="1" ht="30" customHeight="1">
      <c r="A115" s="585"/>
      <c r="B115" s="1331"/>
      <c r="C115" s="1338"/>
      <c r="D115" s="1338"/>
      <c r="E115" s="1338"/>
      <c r="F115" s="1339"/>
      <c r="G115" s="585"/>
      <c r="H115" s="585"/>
      <c r="I115" s="585"/>
    </row>
    <row r="116" spans="1:9" s="595" customFormat="1" ht="30" customHeight="1">
      <c r="A116" s="585"/>
      <c r="B116" s="1340"/>
      <c r="C116" s="1341"/>
      <c r="D116" s="1341"/>
      <c r="E116" s="1341"/>
      <c r="F116" s="1342"/>
      <c r="G116" s="585"/>
      <c r="H116" s="585"/>
      <c r="I116" s="585"/>
    </row>
    <row r="117" spans="1:9" s="595" customFormat="1" ht="28.95" customHeight="1">
      <c r="B117" s="388"/>
      <c r="C117" s="585"/>
      <c r="D117" s="585"/>
      <c r="E117" s="585"/>
      <c r="F117" s="585"/>
    </row>
    <row r="118" spans="1:9" ht="28.95" customHeight="1">
      <c r="B118" s="578"/>
      <c r="C118" s="390"/>
      <c r="D118" s="390"/>
      <c r="E118" s="390"/>
      <c r="F118" s="390"/>
    </row>
    <row r="119" spans="1:9" ht="28.95" customHeight="1">
      <c r="B119" s="578"/>
      <c r="C119" s="390"/>
      <c r="D119" s="390"/>
      <c r="E119" s="390"/>
      <c r="F119" s="390"/>
    </row>
    <row r="120" spans="1:9" ht="28.95" customHeight="1">
      <c r="B120" s="578"/>
      <c r="C120" s="390"/>
      <c r="D120" s="390"/>
      <c r="E120" s="390"/>
      <c r="F120" s="390"/>
    </row>
    <row r="121" spans="1:9" ht="28.95" customHeight="1">
      <c r="B121" s="578"/>
      <c r="C121" s="390"/>
      <c r="D121" s="390"/>
      <c r="E121" s="390"/>
      <c r="F121" s="390"/>
    </row>
    <row r="122" spans="1:9" ht="28.2" customHeight="1"/>
    <row r="123" spans="1:9" ht="28.2" customHeight="1"/>
  </sheetData>
  <sheetProtection algorithmName="SHA-512" hashValue="5X+FLjXa2PANcEx4eqX3I1YNq0FFnR6syZ/Xs6TqOFiOuIHyP7VpNMpW3uW3MgavOvUsvaFB8ThD6rz3ehQS6Q==" saltValue="HIr61v15465omkzyPQLT+g==" spinCount="100000" sheet="1" formatCells="0"/>
  <mergeCells count="6">
    <mergeCell ref="B74:F93"/>
    <mergeCell ref="B97:F116"/>
    <mergeCell ref="B18:F24"/>
    <mergeCell ref="B28:F42"/>
    <mergeCell ref="B45:F47"/>
    <mergeCell ref="B51:F70"/>
  </mergeCells>
  <phoneticPr fontId="67"/>
  <pageMargins left="0.70866141732283472" right="0.70866141732283472" top="0.74803149606299213" bottom="0.74803149606299213" header="0.31496062992125984" footer="0.31496062992125984"/>
  <pageSetup paperSize="9" orientation="portrait" blackAndWhite="1" r:id="rId1"/>
  <rowBreaks count="4" manualBreakCount="4">
    <brk id="25" max="6" man="1"/>
    <brk id="48" max="6" man="1"/>
    <brk id="71" max="6" man="1"/>
    <brk id="94"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BX80"/>
  <sheetViews>
    <sheetView showGridLines="0" showZeros="0" view="pageBreakPreview" zoomScale="70" zoomScaleNormal="100" zoomScaleSheetLayoutView="70" workbookViewId="0">
      <selection activeCell="CC21" sqref="CC21"/>
    </sheetView>
  </sheetViews>
  <sheetFormatPr defaultColWidth="9" defaultRowHeight="13.2"/>
  <cols>
    <col min="1" max="1" width="1.6640625" style="348" customWidth="1"/>
    <col min="2" max="2" width="5.6640625" style="348" customWidth="1"/>
    <col min="3" max="3" width="21.6640625" style="348" customWidth="1"/>
    <col min="4" max="15" width="14.6640625" style="348" customWidth="1"/>
    <col min="16" max="16" width="6.109375" style="348" customWidth="1"/>
    <col min="17" max="17" width="10.109375" style="348" customWidth="1"/>
    <col min="18" max="37" width="10.109375" style="249" hidden="1" customWidth="1"/>
    <col min="38" max="43" width="10.109375" style="348" hidden="1" customWidth="1"/>
    <col min="44" max="46" width="7" style="348" hidden="1" customWidth="1"/>
    <col min="47" max="49" width="2.88671875" style="348" hidden="1" customWidth="1"/>
    <col min="50" max="59" width="9" style="348" hidden="1" customWidth="1"/>
    <col min="60" max="60" width="1.6640625" style="348" hidden="1" customWidth="1"/>
    <col min="61" max="61" width="5.6640625" style="348" hidden="1" customWidth="1"/>
    <col min="62" max="62" width="21.6640625" style="348" hidden="1" customWidth="1"/>
    <col min="63" max="74" width="14.6640625" style="348" hidden="1" customWidth="1"/>
    <col min="75" max="75" width="6.109375" style="348" hidden="1" customWidth="1"/>
    <col min="76" max="76" width="9" style="348" hidden="1" customWidth="1"/>
    <col min="77" max="79" width="9" style="348" customWidth="1"/>
    <col min="80" max="16384" width="9" style="348"/>
  </cols>
  <sheetData>
    <row r="1" spans="1:75" s="249" customFormat="1" ht="13.5" customHeight="1">
      <c r="A1" s="248"/>
      <c r="B1" s="347" t="s">
        <v>2230</v>
      </c>
      <c r="C1" s="248"/>
      <c r="D1" s="248"/>
      <c r="E1" s="248"/>
      <c r="F1" s="248"/>
      <c r="G1" s="248"/>
      <c r="H1" s="248"/>
      <c r="I1" s="248"/>
      <c r="J1" s="248"/>
      <c r="K1" s="248"/>
      <c r="L1" s="248"/>
      <c r="M1" s="248"/>
      <c r="N1" s="248"/>
      <c r="O1" s="248"/>
      <c r="P1" s="248"/>
      <c r="AL1" s="348"/>
      <c r="BH1" s="248"/>
      <c r="BI1" s="347" t="s">
        <v>2230</v>
      </c>
      <c r="BJ1" s="248"/>
      <c r="BK1" s="248"/>
      <c r="BL1" s="248"/>
      <c r="BM1" s="248"/>
      <c r="BN1" s="248"/>
      <c r="BO1" s="248"/>
      <c r="BP1" s="248"/>
      <c r="BQ1" s="248"/>
      <c r="BR1" s="248"/>
      <c r="BS1" s="248"/>
      <c r="BT1" s="248"/>
      <c r="BU1" s="248"/>
      <c r="BV1" s="248"/>
      <c r="BW1" s="248"/>
    </row>
    <row r="2" spans="1:75" s="249" customFormat="1" ht="13.5" customHeight="1" thickBot="1">
      <c r="A2" s="248"/>
      <c r="B2" s="349"/>
      <c r="C2" s="248"/>
      <c r="D2" s="248"/>
      <c r="E2" s="248"/>
      <c r="F2" s="248"/>
      <c r="G2" s="248"/>
      <c r="H2" s="248"/>
      <c r="I2" s="649"/>
      <c r="J2" s="649"/>
      <c r="K2" s="649"/>
      <c r="L2" s="649"/>
      <c r="M2" s="409" t="s">
        <v>2423</v>
      </c>
      <c r="N2" s="649"/>
      <c r="O2" s="649"/>
      <c r="P2" s="649"/>
      <c r="S2" s="249" t="s">
        <v>2231</v>
      </c>
      <c r="T2" s="249" t="s">
        <v>2232</v>
      </c>
      <c r="X2" s="250"/>
      <c r="Y2" s="250"/>
      <c r="Z2" s="250"/>
      <c r="AL2" s="348"/>
      <c r="BH2" s="248"/>
      <c r="BI2" s="349"/>
      <c r="BJ2" s="248"/>
      <c r="BK2" s="248"/>
      <c r="BL2" s="248"/>
      <c r="BM2" s="248"/>
      <c r="BN2" s="248"/>
      <c r="BO2" s="248"/>
      <c r="BP2" s="649"/>
      <c r="BQ2" s="649"/>
      <c r="BR2" s="649"/>
      <c r="BS2" s="649"/>
      <c r="BT2" s="409" t="s">
        <v>2423</v>
      </c>
      <c r="BU2" s="649"/>
      <c r="BV2" s="649"/>
      <c r="BW2" s="649"/>
    </row>
    <row r="3" spans="1:75" s="249" customFormat="1" ht="20.399999999999999" customHeight="1" thickBot="1">
      <c r="A3" s="248"/>
      <c r="B3" s="350" t="s">
        <v>2233</v>
      </c>
      <c r="C3" s="251"/>
      <c r="D3" s="1475" t="s">
        <v>2247</v>
      </c>
      <c r="E3" s="1476"/>
      <c r="F3" s="252"/>
      <c r="G3" s="351"/>
      <c r="H3" s="656"/>
      <c r="I3" s="648"/>
      <c r="J3" s="1459"/>
      <c r="K3" s="1458"/>
      <c r="L3" s="649"/>
      <c r="M3" s="1460" t="s">
        <v>2413</v>
      </c>
      <c r="N3" s="1461"/>
      <c r="O3" s="455"/>
      <c r="P3" s="649" t="s">
        <v>2414</v>
      </c>
      <c r="S3" s="249" t="s">
        <v>2234</v>
      </c>
      <c r="T3" s="349" t="s">
        <v>2235</v>
      </c>
      <c r="U3" s="352"/>
      <c r="W3" s="253"/>
      <c r="X3" s="250"/>
      <c r="Y3" s="250"/>
      <c r="AC3" s="1477" t="s">
        <v>2373</v>
      </c>
      <c r="AD3" s="1478"/>
      <c r="AE3" s="249">
        <f>J9-(D9*2)</f>
        <v>0</v>
      </c>
      <c r="AI3" s="348"/>
      <c r="AJ3" s="348"/>
      <c r="AK3" s="348"/>
      <c r="BH3" s="248"/>
      <c r="BI3" s="350" t="s">
        <v>2233</v>
      </c>
      <c r="BJ3" s="251"/>
      <c r="BK3" s="1455" t="s">
        <v>2247</v>
      </c>
      <c r="BL3" s="1456"/>
      <c r="BM3" s="252"/>
      <c r="BN3" s="351"/>
      <c r="BO3" s="1457"/>
      <c r="BP3" s="1458"/>
      <c r="BQ3" s="1459"/>
      <c r="BR3" s="1458"/>
      <c r="BS3" s="649"/>
      <c r="BT3" s="1460" t="s">
        <v>2413</v>
      </c>
      <c r="BU3" s="1461"/>
      <c r="BV3" s="729"/>
      <c r="BW3" s="649" t="s">
        <v>2414</v>
      </c>
    </row>
    <row r="4" spans="1:75" ht="20.399999999999999" customHeight="1">
      <c r="A4" s="349"/>
      <c r="B4" s="349"/>
      <c r="C4" s="349"/>
      <c r="D4" s="349"/>
      <c r="E4" s="349"/>
      <c r="F4" s="349"/>
      <c r="G4" s="462"/>
      <c r="H4" s="656"/>
      <c r="I4" s="648"/>
      <c r="J4" s="1462"/>
      <c r="K4" s="1463"/>
      <c r="L4" s="248"/>
      <c r="M4" s="1464" t="s">
        <v>2416</v>
      </c>
      <c r="N4" s="1465"/>
      <c r="O4" s="456"/>
      <c r="P4" s="248" t="s">
        <v>2414</v>
      </c>
      <c r="S4" s="249" t="s">
        <v>2236</v>
      </c>
      <c r="W4" s="254"/>
      <c r="X4" s="254"/>
      <c r="Y4" s="254"/>
      <c r="AE4" s="249" t="str">
        <f>IF(AE3&lt;0,"要件を満たしていません、蓄電設備を見直してください","")</f>
        <v/>
      </c>
      <c r="AI4" s="348"/>
      <c r="AJ4" s="348"/>
      <c r="AL4" s="249"/>
      <c r="BH4" s="349"/>
      <c r="BI4" s="349"/>
      <c r="BJ4" s="349"/>
      <c r="BK4" s="349"/>
      <c r="BL4" s="349"/>
      <c r="BM4" s="349"/>
      <c r="BN4" s="349"/>
      <c r="BO4" s="1457"/>
      <c r="BP4" s="1458"/>
      <c r="BQ4" s="1462"/>
      <c r="BR4" s="1463"/>
      <c r="BS4" s="248"/>
      <c r="BT4" s="1464" t="s">
        <v>2416</v>
      </c>
      <c r="BU4" s="1465"/>
      <c r="BV4" s="730"/>
      <c r="BW4" s="248" t="s">
        <v>2414</v>
      </c>
    </row>
    <row r="5" spans="1:75" ht="20.399999999999999" customHeight="1" thickBot="1">
      <c r="A5" s="349"/>
      <c r="B5" s="255" t="s">
        <v>2374</v>
      </c>
      <c r="C5" s="349"/>
      <c r="D5" s="349"/>
      <c r="E5" s="349"/>
      <c r="F5" s="349"/>
      <c r="G5" s="349"/>
      <c r="H5" s="349"/>
      <c r="I5" s="1466"/>
      <c r="J5" s="1466"/>
      <c r="K5" s="409"/>
      <c r="L5" s="399"/>
      <c r="M5" s="1467" t="s">
        <v>2417</v>
      </c>
      <c r="N5" s="1468"/>
      <c r="O5" s="461">
        <f>O6-O3-O4</f>
        <v>0</v>
      </c>
      <c r="P5" s="399" t="s">
        <v>2414</v>
      </c>
      <c r="S5" s="249" t="s">
        <v>2237</v>
      </c>
      <c r="Y5" s="254"/>
      <c r="Z5" s="254"/>
      <c r="AA5" s="254"/>
      <c r="AK5" s="348"/>
      <c r="BH5" s="349"/>
      <c r="BI5" s="255" t="s">
        <v>2374</v>
      </c>
      <c r="BJ5" s="349"/>
      <c r="BK5" s="349"/>
      <c r="BL5" s="349"/>
      <c r="BM5" s="349"/>
      <c r="BN5" s="349"/>
      <c r="BO5" s="349"/>
      <c r="BP5" s="1466"/>
      <c r="BQ5" s="1466"/>
      <c r="BR5" s="409"/>
      <c r="BS5" s="399"/>
      <c r="BT5" s="1467" t="s">
        <v>2417</v>
      </c>
      <c r="BU5" s="1468"/>
      <c r="BV5" s="731"/>
      <c r="BW5" s="399" t="s">
        <v>2414</v>
      </c>
    </row>
    <row r="6" spans="1:75" ht="20.399999999999999" customHeight="1" thickTop="1" thickBot="1">
      <c r="A6" s="349"/>
      <c r="B6" s="349"/>
      <c r="C6" s="349"/>
      <c r="D6" s="349"/>
      <c r="E6" s="349"/>
      <c r="F6" s="349"/>
      <c r="G6" s="349"/>
      <c r="H6" s="349"/>
      <c r="I6" s="1440"/>
      <c r="J6" s="1440"/>
      <c r="K6" s="408"/>
      <c r="L6" s="399"/>
      <c r="M6" s="1441" t="s">
        <v>2418</v>
      </c>
      <c r="N6" s="1442"/>
      <c r="O6" s="457">
        <f>D9</f>
        <v>0</v>
      </c>
      <c r="P6" s="399" t="s">
        <v>2414</v>
      </c>
      <c r="V6" s="257" t="s">
        <v>2238</v>
      </c>
      <c r="W6" s="258"/>
      <c r="X6" s="258"/>
      <c r="Y6" s="259" t="s">
        <v>2239</v>
      </c>
      <c r="Z6" s="259" t="s">
        <v>2240</v>
      </c>
      <c r="AA6" s="259"/>
      <c r="AG6" s="348"/>
      <c r="AH6" s="348"/>
      <c r="AI6" s="348"/>
      <c r="AJ6" s="348"/>
      <c r="AK6" s="348"/>
      <c r="BH6" s="349"/>
      <c r="BI6" s="349"/>
      <c r="BJ6" s="349"/>
      <c r="BK6" s="349"/>
      <c r="BL6" s="349"/>
      <c r="BM6" s="349"/>
      <c r="BN6" s="349"/>
      <c r="BO6" s="349"/>
      <c r="BP6" s="1440"/>
      <c r="BQ6" s="1440"/>
      <c r="BR6" s="408"/>
      <c r="BS6" s="399"/>
      <c r="BT6" s="1441" t="s">
        <v>2418</v>
      </c>
      <c r="BU6" s="1442"/>
      <c r="BV6" s="457">
        <f>SUM(BV3:BV5)</f>
        <v>0</v>
      </c>
      <c r="BW6" s="399" t="s">
        <v>2414</v>
      </c>
    </row>
    <row r="7" spans="1:75" ht="8.25" hidden="1" customHeight="1" thickBot="1">
      <c r="A7" s="349"/>
      <c r="B7" s="349"/>
      <c r="C7" s="349"/>
      <c r="D7" s="349"/>
      <c r="E7" s="349"/>
      <c r="F7" s="349"/>
      <c r="G7" s="349"/>
      <c r="H7" s="349"/>
      <c r="I7" s="407"/>
      <c r="J7" s="407"/>
      <c r="K7" s="451"/>
      <c r="L7" s="399"/>
      <c r="M7" s="81"/>
      <c r="N7" s="400"/>
      <c r="O7" s="458"/>
      <c r="P7" s="399" t="s">
        <v>2414</v>
      </c>
      <c r="V7" s="257"/>
      <c r="W7" s="258"/>
      <c r="X7" s="258"/>
      <c r="Y7" s="259"/>
      <c r="Z7" s="259"/>
      <c r="AA7" s="259"/>
      <c r="AG7" s="348"/>
      <c r="AH7" s="348"/>
      <c r="AI7" s="348"/>
      <c r="AJ7" s="348"/>
      <c r="AK7" s="348"/>
      <c r="BH7" s="349"/>
      <c r="BI7" s="349"/>
      <c r="BJ7" s="349"/>
      <c r="BK7" s="349"/>
      <c r="BL7" s="349"/>
      <c r="BM7" s="349"/>
      <c r="BN7" s="349"/>
      <c r="BO7" s="349"/>
      <c r="BP7" s="407"/>
      <c r="BQ7" s="407"/>
      <c r="BR7" s="451"/>
      <c r="BS7" s="399"/>
      <c r="BT7" s="81"/>
      <c r="BU7" s="400"/>
      <c r="BV7" s="458"/>
      <c r="BW7" s="399" t="s">
        <v>2414</v>
      </c>
    </row>
    <row r="8" spans="1:75" ht="18" customHeight="1" thickTop="1" thickBot="1">
      <c r="A8" s="349"/>
      <c r="B8" s="1443" t="s">
        <v>2241</v>
      </c>
      <c r="C8" s="1443"/>
      <c r="D8" s="260" t="s">
        <v>2375</v>
      </c>
      <c r="E8" s="260" t="s">
        <v>2242</v>
      </c>
      <c r="F8" s="260" t="s">
        <v>2243</v>
      </c>
      <c r="G8" s="1444" t="s">
        <v>2422</v>
      </c>
      <c r="H8" s="1445"/>
      <c r="I8" s="1446" t="s">
        <v>2706</v>
      </c>
      <c r="J8" s="1445"/>
      <c r="K8" s="452"/>
      <c r="L8" s="353"/>
      <c r="M8" s="1447" t="s">
        <v>2415</v>
      </c>
      <c r="N8" s="1448"/>
      <c r="O8" s="454">
        <f>IF(I9=0,D9,(O3+O4))</f>
        <v>0</v>
      </c>
      <c r="P8" s="399" t="s">
        <v>2414</v>
      </c>
      <c r="Q8" s="249"/>
      <c r="R8" s="352" t="s">
        <v>2244</v>
      </c>
      <c r="V8" s="261">
        <f>$E$9</f>
        <v>0.66666666666666663</v>
      </c>
      <c r="W8" s="262">
        <v>0.66666666666666663</v>
      </c>
      <c r="X8" s="263">
        <v>0.66666666666666663</v>
      </c>
      <c r="Y8" s="264">
        <v>200000</v>
      </c>
      <c r="Z8" s="264">
        <v>200000</v>
      </c>
      <c r="AA8" s="264"/>
      <c r="AG8" s="265"/>
      <c r="AI8" s="348"/>
      <c r="AJ8" s="348"/>
      <c r="AK8" s="348"/>
      <c r="BH8" s="349"/>
      <c r="BI8" s="1443" t="s">
        <v>2241</v>
      </c>
      <c r="BJ8" s="1443"/>
      <c r="BK8" s="260" t="s">
        <v>2375</v>
      </c>
      <c r="BL8" s="260" t="s">
        <v>2242</v>
      </c>
      <c r="BM8" s="260" t="s">
        <v>2243</v>
      </c>
      <c r="BN8" s="1444" t="s">
        <v>2422</v>
      </c>
      <c r="BO8" s="1445"/>
      <c r="BP8" s="1446" t="s">
        <v>2376</v>
      </c>
      <c r="BQ8" s="1445"/>
      <c r="BR8" s="452"/>
      <c r="BS8" s="353"/>
      <c r="BT8" s="1447" t="s">
        <v>2415</v>
      </c>
      <c r="BU8" s="1448"/>
      <c r="BV8" s="454">
        <f>BV3+BV4</f>
        <v>0</v>
      </c>
      <c r="BW8" s="399" t="s">
        <v>2414</v>
      </c>
    </row>
    <row r="9" spans="1:75" ht="18" customHeight="1" thickTop="1">
      <c r="A9" s="349"/>
      <c r="B9" s="1449" t="s">
        <v>2331</v>
      </c>
      <c r="C9" s="1450"/>
      <c r="D9" s="401">
        <f>第4様式!$F$46</f>
        <v>0</v>
      </c>
      <c r="E9" s="941">
        <v>0.66666666666666663</v>
      </c>
      <c r="F9" s="266"/>
      <c r="G9" s="1451">
        <f>第4様式!$F$39</f>
        <v>0</v>
      </c>
      <c r="H9" s="1452"/>
      <c r="I9" s="1523">
        <f>ROUNDDOWN(第4様式!$F$41,0)</f>
        <v>0</v>
      </c>
      <c r="J9" s="1524"/>
      <c r="K9" s="453"/>
      <c r="L9" s="402" t="str">
        <f>IF(H9="有","←太陽光発電容量を入力してください","")</f>
        <v/>
      </c>
      <c r="M9" s="1447" t="s">
        <v>2419</v>
      </c>
      <c r="N9" s="1448"/>
      <c r="O9" s="398">
        <f>IF(G9="なし",1,IFERROR(ROUNDDOWN(O8/O6,3),))</f>
        <v>0</v>
      </c>
      <c r="P9" s="349"/>
      <c r="R9" s="352" t="s">
        <v>2245</v>
      </c>
      <c r="S9" s="267"/>
      <c r="V9" s="258">
        <f>IF(V8=0.5,150000,200000)</f>
        <v>200000</v>
      </c>
      <c r="W9" s="262">
        <v>0.5</v>
      </c>
      <c r="X9" s="263">
        <v>0.5</v>
      </c>
      <c r="Y9" s="264">
        <v>150000</v>
      </c>
      <c r="Z9" s="264">
        <v>150000</v>
      </c>
      <c r="AA9" s="264"/>
      <c r="AG9" s="265"/>
      <c r="AI9" s="348"/>
      <c r="AJ9" s="348"/>
      <c r="AK9" s="348"/>
      <c r="BH9" s="349"/>
      <c r="BI9" s="1449" t="s">
        <v>2331</v>
      </c>
      <c r="BJ9" s="1450"/>
      <c r="BK9" s="401">
        <f>第4様式!BM46</f>
        <v>0</v>
      </c>
      <c r="BL9" s="732">
        <v>0.66666666666666663</v>
      </c>
      <c r="BM9" s="733"/>
      <c r="BN9" s="1451">
        <f>第4様式!BM34</f>
        <v>0</v>
      </c>
      <c r="BO9" s="1452"/>
      <c r="BP9" s="1453">
        <f>第4様式!BM36</f>
        <v>0</v>
      </c>
      <c r="BQ9" s="1454"/>
      <c r="BR9" s="453"/>
      <c r="BS9" s="402" t="str">
        <f>IF(BO9="有","←太陽光発電容量を入力してください","")</f>
        <v/>
      </c>
      <c r="BT9" s="1447" t="s">
        <v>2419</v>
      </c>
      <c r="BU9" s="1448"/>
      <c r="BV9" s="398">
        <f>IFERROR(ROUNDDOWN(BV8/BV6,3),)</f>
        <v>0</v>
      </c>
      <c r="BW9" s="349"/>
    </row>
    <row r="10" spans="1:75" ht="9" customHeight="1">
      <c r="A10" s="349"/>
      <c r="B10" s="354"/>
      <c r="C10" s="354"/>
      <c r="D10" s="404"/>
      <c r="E10" s="405"/>
      <c r="F10" s="406"/>
      <c r="G10" s="354"/>
      <c r="H10" s="403"/>
      <c r="I10" s="403"/>
      <c r="J10" s="403"/>
      <c r="K10" s="403"/>
      <c r="L10" s="403"/>
      <c r="M10" s="403"/>
      <c r="N10" s="403"/>
      <c r="O10" s="403"/>
      <c r="P10" s="349"/>
      <c r="R10" s="352"/>
      <c r="S10" s="267"/>
      <c r="V10" s="258">
        <f>IF(O8=0,D9,O8)</f>
        <v>0</v>
      </c>
      <c r="W10" s="249">
        <v>0</v>
      </c>
      <c r="AH10" s="265"/>
      <c r="AI10" s="348"/>
      <c r="AJ10" s="348"/>
      <c r="AK10" s="348"/>
      <c r="BH10" s="349"/>
      <c r="BI10" s="354"/>
      <c r="BJ10" s="354"/>
      <c r="BK10" s="404"/>
      <c r="BL10" s="405"/>
      <c r="BM10" s="406"/>
      <c r="BN10" s="354"/>
      <c r="BO10" s="403"/>
      <c r="BP10" s="403"/>
      <c r="BQ10" s="403"/>
      <c r="BR10" s="403"/>
      <c r="BS10" s="403"/>
      <c r="BT10" s="403"/>
      <c r="BU10" s="403"/>
      <c r="BV10" s="403"/>
      <c r="BW10" s="349"/>
    </row>
    <row r="11" spans="1:75" ht="13.5" customHeight="1" thickBot="1">
      <c r="A11" s="349"/>
      <c r="B11" s="349"/>
      <c r="C11" s="349"/>
      <c r="D11" s="349"/>
      <c r="E11" s="349"/>
      <c r="F11" s="349"/>
      <c r="G11" s="349"/>
      <c r="H11" s="349"/>
      <c r="I11" s="349"/>
      <c r="J11" s="349"/>
      <c r="K11" s="349"/>
      <c r="L11" s="349"/>
      <c r="M11" s="355"/>
      <c r="N11" s="355"/>
      <c r="O11" s="356" t="s">
        <v>2246</v>
      </c>
      <c r="P11" s="349"/>
      <c r="Q11" s="249"/>
      <c r="R11" s="250"/>
      <c r="S11" s="250"/>
      <c r="T11" s="250"/>
      <c r="U11" s="250"/>
      <c r="V11" s="254"/>
      <c r="W11" s="249">
        <v>0</v>
      </c>
      <c r="AE11" s="265"/>
      <c r="AF11" s="348"/>
      <c r="AG11" s="348"/>
      <c r="AH11" s="357" t="s">
        <v>2247</v>
      </c>
      <c r="AI11" s="348"/>
      <c r="AJ11" s="348"/>
      <c r="AK11" s="348"/>
      <c r="BH11" s="349"/>
      <c r="BI11" s="349"/>
      <c r="BJ11" s="349"/>
      <c r="BK11" s="349"/>
      <c r="BL11" s="349"/>
      <c r="BM11" s="349"/>
      <c r="BN11" s="349"/>
      <c r="BO11" s="349"/>
      <c r="BP11" s="349"/>
      <c r="BQ11" s="349"/>
      <c r="BR11" s="349"/>
      <c r="BS11" s="349"/>
      <c r="BT11" s="355"/>
      <c r="BU11" s="355"/>
      <c r="BV11" s="356" t="s">
        <v>2246</v>
      </c>
      <c r="BW11" s="349"/>
    </row>
    <row r="12" spans="1:75" ht="18" customHeight="1" thickBot="1">
      <c r="A12" s="349"/>
      <c r="B12" s="1432" t="s">
        <v>2248</v>
      </c>
      <c r="C12" s="1433"/>
      <c r="D12" s="1469" t="s">
        <v>2249</v>
      </c>
      <c r="E12" s="1470"/>
      <c r="F12" s="1414" t="s">
        <v>2489</v>
      </c>
      <c r="G12" s="1415"/>
      <c r="H12" s="1415"/>
      <c r="I12" s="1416"/>
      <c r="J12" s="1417" t="s">
        <v>2250</v>
      </c>
      <c r="K12" s="1473"/>
      <c r="L12" s="1474"/>
      <c r="M12" s="1420" t="s">
        <v>2251</v>
      </c>
      <c r="N12" s="1420" t="str">
        <f>L13</f>
        <v>都助成
交付申請額</v>
      </c>
      <c r="O12" s="1406" t="s">
        <v>2252</v>
      </c>
      <c r="P12" s="1407"/>
      <c r="Q12" s="342"/>
      <c r="R12" s="1492" t="s">
        <v>2253</v>
      </c>
      <c r="S12" s="1493"/>
      <c r="T12" s="358" t="s">
        <v>2254</v>
      </c>
      <c r="V12" s="268" t="s">
        <v>2255</v>
      </c>
      <c r="W12" s="254"/>
      <c r="X12" s="254"/>
      <c r="AG12" s="265"/>
      <c r="AH12" s="357" t="s">
        <v>2256</v>
      </c>
      <c r="AI12" s="348"/>
      <c r="AJ12" s="348"/>
      <c r="AK12" s="348"/>
      <c r="BH12" s="349"/>
      <c r="BI12" s="1406" t="s">
        <v>2465</v>
      </c>
      <c r="BJ12" s="1407"/>
      <c r="BK12" s="1410" t="s">
        <v>2466</v>
      </c>
      <c r="BL12" s="1411"/>
      <c r="BM12" s="1414" t="s">
        <v>2467</v>
      </c>
      <c r="BN12" s="1415"/>
      <c r="BO12" s="1415"/>
      <c r="BP12" s="1416"/>
      <c r="BQ12" s="1417" t="s">
        <v>2468</v>
      </c>
      <c r="BR12" s="1418"/>
      <c r="BS12" s="1419"/>
      <c r="BT12" s="1420" t="s">
        <v>2469</v>
      </c>
      <c r="BU12" s="1420" t="s">
        <v>2484</v>
      </c>
      <c r="BV12" s="1406" t="s">
        <v>2470</v>
      </c>
      <c r="BW12" s="1407"/>
    </row>
    <row r="13" spans="1:75" ht="18" customHeight="1">
      <c r="A13" s="349"/>
      <c r="B13" s="1427"/>
      <c r="C13" s="1428"/>
      <c r="D13" s="1471"/>
      <c r="E13" s="1472"/>
      <c r="F13" s="1427" t="s">
        <v>2257</v>
      </c>
      <c r="G13" s="1494"/>
      <c r="H13" s="1495" t="str">
        <f>VLOOKUP(D3,U57:Z60,6,FALSE)</f>
        <v>交付決定
（予定）額</v>
      </c>
      <c r="I13" s="1496" t="str">
        <f>VLOOKUP(D3,U57:Z60,5,FALSE)</f>
        <v>本助成の対象となるその他交付決定
（予定）額</v>
      </c>
      <c r="J13" s="1408" t="s">
        <v>2257</v>
      </c>
      <c r="K13" s="1497"/>
      <c r="L13" s="1498" t="str">
        <f>VLOOKUP(D3,U57:Z60,2,FALSE)</f>
        <v>都助成
交付申請額</v>
      </c>
      <c r="M13" s="1490"/>
      <c r="N13" s="1490"/>
      <c r="O13" s="1423"/>
      <c r="P13" s="1424"/>
      <c r="Q13" s="342"/>
      <c r="R13" s="1489" t="s">
        <v>2258</v>
      </c>
      <c r="S13" s="1479" t="s">
        <v>2259</v>
      </c>
      <c r="T13" s="1480" t="s">
        <v>2260</v>
      </c>
      <c r="V13" s="268" t="s">
        <v>2261</v>
      </c>
      <c r="W13" s="268"/>
      <c r="X13" s="268"/>
      <c r="Y13" s="269"/>
      <c r="Z13" s="269"/>
      <c r="AA13" s="269"/>
      <c r="AB13" s="269"/>
      <c r="AC13" s="269"/>
      <c r="AD13" s="269"/>
      <c r="AE13" s="269"/>
      <c r="AF13" s="269"/>
      <c r="AG13" s="269"/>
      <c r="AH13" s="357" t="s">
        <v>2262</v>
      </c>
      <c r="AI13" s="348"/>
      <c r="AJ13" s="348"/>
      <c r="AK13" s="348"/>
      <c r="BH13" s="349"/>
      <c r="BI13" s="1408"/>
      <c r="BJ13" s="1409"/>
      <c r="BK13" s="1412"/>
      <c r="BL13" s="1413"/>
      <c r="BM13" s="1427" t="s">
        <v>2471</v>
      </c>
      <c r="BN13" s="1428"/>
      <c r="BO13" s="1429" t="s">
        <v>2485</v>
      </c>
      <c r="BP13" s="1430" t="s">
        <v>2486</v>
      </c>
      <c r="BQ13" s="1432" t="s">
        <v>2471</v>
      </c>
      <c r="BR13" s="1433"/>
      <c r="BS13" s="1420" t="s">
        <v>2484</v>
      </c>
      <c r="BT13" s="1421"/>
      <c r="BU13" s="1421"/>
      <c r="BV13" s="1423"/>
      <c r="BW13" s="1424"/>
    </row>
    <row r="14" spans="1:75" ht="18" customHeight="1" thickBot="1">
      <c r="A14" s="349"/>
      <c r="B14" s="1483" t="s">
        <v>2263</v>
      </c>
      <c r="C14" s="1485" t="s">
        <v>2264</v>
      </c>
      <c r="D14" s="1487" t="s">
        <v>2265</v>
      </c>
      <c r="E14" s="270" t="s">
        <v>2266</v>
      </c>
      <c r="F14" s="1487" t="s">
        <v>2265</v>
      </c>
      <c r="G14" s="657" t="s">
        <v>2266</v>
      </c>
      <c r="H14" s="1429"/>
      <c r="I14" s="1430"/>
      <c r="J14" s="1487" t="s">
        <v>2265</v>
      </c>
      <c r="K14" s="343" t="s">
        <v>2266</v>
      </c>
      <c r="L14" s="1429"/>
      <c r="M14" s="1491"/>
      <c r="N14" s="1491"/>
      <c r="O14" s="1423"/>
      <c r="P14" s="1424"/>
      <c r="Q14" s="342"/>
      <c r="R14" s="1489"/>
      <c r="S14" s="1479"/>
      <c r="T14" s="1481"/>
      <c r="V14" s="271" t="s">
        <v>2267</v>
      </c>
      <c r="W14" s="271" t="s">
        <v>2268</v>
      </c>
      <c r="X14" s="271" t="s">
        <v>2269</v>
      </c>
      <c r="Y14" s="269" t="s">
        <v>2270</v>
      </c>
      <c r="Z14" s="269" t="s">
        <v>2271</v>
      </c>
      <c r="AA14" s="269" t="s">
        <v>2272</v>
      </c>
      <c r="AB14" s="269" t="s">
        <v>2273</v>
      </c>
      <c r="AC14" s="269" t="s">
        <v>102</v>
      </c>
      <c r="AD14" s="269" t="s">
        <v>2274</v>
      </c>
      <c r="AE14" s="269" t="s">
        <v>2274</v>
      </c>
      <c r="AF14" s="269" t="s">
        <v>2274</v>
      </c>
      <c r="AG14" s="269" t="s">
        <v>2274</v>
      </c>
      <c r="AH14" s="357" t="s">
        <v>2275</v>
      </c>
      <c r="AI14" s="348"/>
      <c r="AJ14" s="348"/>
      <c r="AK14" s="348"/>
      <c r="BH14" s="349"/>
      <c r="BI14" s="1434" t="s">
        <v>2472</v>
      </c>
      <c r="BJ14" s="1436" t="s">
        <v>2473</v>
      </c>
      <c r="BK14" s="1438" t="s">
        <v>2474</v>
      </c>
      <c r="BL14" s="270" t="s">
        <v>2475</v>
      </c>
      <c r="BM14" s="1438" t="s">
        <v>2474</v>
      </c>
      <c r="BN14" s="657" t="s">
        <v>2475</v>
      </c>
      <c r="BO14" s="1421"/>
      <c r="BP14" s="1431"/>
      <c r="BQ14" s="1438" t="s">
        <v>2474</v>
      </c>
      <c r="BR14" s="343" t="s">
        <v>2475</v>
      </c>
      <c r="BS14" s="1421"/>
      <c r="BT14" s="1422"/>
      <c r="BU14" s="1422"/>
      <c r="BV14" s="1423"/>
      <c r="BW14" s="1424"/>
    </row>
    <row r="15" spans="1:75" ht="18" customHeight="1" thickBot="1">
      <c r="A15" s="349"/>
      <c r="B15" s="1484"/>
      <c r="C15" s="1486"/>
      <c r="D15" s="1488"/>
      <c r="E15" s="272" t="s">
        <v>2276</v>
      </c>
      <c r="F15" s="1488"/>
      <c r="G15" s="273" t="s">
        <v>2277</v>
      </c>
      <c r="H15" s="274" t="s">
        <v>2278</v>
      </c>
      <c r="I15" s="274" t="s">
        <v>2279</v>
      </c>
      <c r="J15" s="1488"/>
      <c r="K15" s="275" t="s">
        <v>2280</v>
      </c>
      <c r="L15" s="276" t="s">
        <v>2420</v>
      </c>
      <c r="M15" s="277" t="s">
        <v>2281</v>
      </c>
      <c r="N15" s="277" t="s">
        <v>2282</v>
      </c>
      <c r="O15" s="1425"/>
      <c r="P15" s="1426"/>
      <c r="Q15" s="342"/>
      <c r="R15" s="1489" t="s">
        <v>2283</v>
      </c>
      <c r="S15" s="1479" t="s">
        <v>2284</v>
      </c>
      <c r="T15" s="1481"/>
      <c r="V15" s="271" t="s">
        <v>2285</v>
      </c>
      <c r="W15" s="271" t="s">
        <v>2286</v>
      </c>
      <c r="X15" s="271" t="s">
        <v>2287</v>
      </c>
      <c r="Y15" s="269" t="s">
        <v>2271</v>
      </c>
      <c r="Z15" s="269" t="s">
        <v>2272</v>
      </c>
      <c r="AA15" s="269" t="s">
        <v>2273</v>
      </c>
      <c r="AB15" s="269" t="s">
        <v>102</v>
      </c>
      <c r="AC15" s="269" t="s">
        <v>2274</v>
      </c>
      <c r="AD15" s="269" t="s">
        <v>2274</v>
      </c>
      <c r="AE15" s="269" t="s">
        <v>2274</v>
      </c>
      <c r="AF15" s="269" t="s">
        <v>2274</v>
      </c>
      <c r="AG15" s="269" t="s">
        <v>2274</v>
      </c>
      <c r="AH15" s="348"/>
      <c r="AI15" s="348"/>
      <c r="AJ15" s="348"/>
      <c r="AK15" s="348"/>
      <c r="BH15" s="349"/>
      <c r="BI15" s="1435"/>
      <c r="BJ15" s="1437"/>
      <c r="BK15" s="1439"/>
      <c r="BL15" s="272" t="s">
        <v>2476</v>
      </c>
      <c r="BM15" s="1439"/>
      <c r="BN15" s="273" t="s">
        <v>2477</v>
      </c>
      <c r="BO15" s="274" t="s">
        <v>2478</v>
      </c>
      <c r="BP15" s="274" t="s">
        <v>2479</v>
      </c>
      <c r="BQ15" s="1439"/>
      <c r="BR15" s="275" t="s">
        <v>2480</v>
      </c>
      <c r="BS15" s="459" t="s">
        <v>2481</v>
      </c>
      <c r="BT15" s="460" t="s">
        <v>2482</v>
      </c>
      <c r="BU15" s="460" t="s">
        <v>2483</v>
      </c>
      <c r="BV15" s="1425"/>
      <c r="BW15" s="1426"/>
    </row>
    <row r="16" spans="1:75" ht="17.399999999999999" customHeight="1" thickBot="1">
      <c r="A16" s="349"/>
      <c r="B16" s="1392" t="s">
        <v>2288</v>
      </c>
      <c r="C16" s="278"/>
      <c r="D16" s="279"/>
      <c r="E16" s="280"/>
      <c r="F16" s="279"/>
      <c r="G16" s="280"/>
      <c r="H16" s="281"/>
      <c r="I16" s="281"/>
      <c r="J16" s="279"/>
      <c r="K16" s="282"/>
      <c r="L16" s="560">
        <f>K16*$E$9*$O$9</f>
        <v>0</v>
      </c>
      <c r="M16" s="1395"/>
      <c r="N16" s="1395"/>
      <c r="O16" s="1505"/>
      <c r="P16" s="1506"/>
      <c r="Q16" s="342"/>
      <c r="R16" s="1489"/>
      <c r="S16" s="1479"/>
      <c r="T16" s="1481"/>
      <c r="V16" s="271" t="s">
        <v>2289</v>
      </c>
      <c r="W16" s="271" t="s">
        <v>2286</v>
      </c>
      <c r="X16" s="271" t="s">
        <v>2290</v>
      </c>
      <c r="Y16" s="269" t="s">
        <v>2287</v>
      </c>
      <c r="Z16" s="269" t="s">
        <v>2273</v>
      </c>
      <c r="AA16" s="269" t="s">
        <v>102</v>
      </c>
      <c r="AB16" s="269" t="s">
        <v>2274</v>
      </c>
      <c r="AC16" s="269" t="s">
        <v>2274</v>
      </c>
      <c r="AD16" s="269" t="s">
        <v>2274</v>
      </c>
      <c r="AE16" s="269" t="s">
        <v>2274</v>
      </c>
      <c r="AF16" s="269" t="s">
        <v>2274</v>
      </c>
      <c r="AG16" s="269" t="s">
        <v>2274</v>
      </c>
      <c r="AH16" s="348"/>
      <c r="AI16" s="348"/>
      <c r="AJ16" s="348" t="s">
        <v>2291</v>
      </c>
      <c r="AK16" s="348" t="s">
        <v>2292</v>
      </c>
      <c r="BH16" s="349"/>
      <c r="BI16" s="1392" t="s">
        <v>2288</v>
      </c>
      <c r="BJ16" s="734"/>
      <c r="BK16" s="735"/>
      <c r="BL16" s="736"/>
      <c r="BM16" s="735"/>
      <c r="BN16" s="736"/>
      <c r="BO16" s="737"/>
      <c r="BP16" s="737"/>
      <c r="BQ16" s="735"/>
      <c r="BR16" s="738"/>
      <c r="BS16" s="283">
        <f>BR16*$E$9*$O$9</f>
        <v>0</v>
      </c>
      <c r="BT16" s="1395"/>
      <c r="BU16" s="1395"/>
      <c r="BV16" s="1400"/>
      <c r="BW16" s="1401"/>
    </row>
    <row r="17" spans="1:75" ht="17.399999999999999" customHeight="1" thickBot="1">
      <c r="A17" s="349"/>
      <c r="B17" s="1393"/>
      <c r="C17" s="284"/>
      <c r="D17" s="285"/>
      <c r="E17" s="286"/>
      <c r="F17" s="285"/>
      <c r="G17" s="286"/>
      <c r="H17" s="287"/>
      <c r="I17" s="287"/>
      <c r="J17" s="288"/>
      <c r="K17" s="289"/>
      <c r="L17" s="561">
        <f>K17*$E$9*$O$9</f>
        <v>0</v>
      </c>
      <c r="M17" s="1396"/>
      <c r="N17" s="1398"/>
      <c r="O17" s="1503"/>
      <c r="P17" s="1504"/>
      <c r="Q17" s="342"/>
      <c r="R17" s="1489" t="s">
        <v>2293</v>
      </c>
      <c r="S17" s="1479" t="s">
        <v>2294</v>
      </c>
      <c r="T17" s="1481"/>
      <c r="V17" s="271" t="s">
        <v>2295</v>
      </c>
      <c r="W17" s="271" t="s">
        <v>2286</v>
      </c>
      <c r="X17" s="271" t="s">
        <v>2296</v>
      </c>
      <c r="Y17" s="269" t="s">
        <v>2297</v>
      </c>
      <c r="Z17" s="269" t="s">
        <v>2298</v>
      </c>
      <c r="AA17" s="269" t="s">
        <v>2299</v>
      </c>
      <c r="AB17" s="269" t="s">
        <v>2273</v>
      </c>
      <c r="AC17" s="269" t="s">
        <v>102</v>
      </c>
      <c r="AD17" s="269" t="s">
        <v>2274</v>
      </c>
      <c r="AE17" s="269" t="s">
        <v>2274</v>
      </c>
      <c r="AF17" s="269" t="s">
        <v>2274</v>
      </c>
      <c r="AG17" s="269" t="s">
        <v>2274</v>
      </c>
      <c r="AH17" s="348"/>
      <c r="AI17" s="348">
        <v>1</v>
      </c>
      <c r="AJ17" s="359" t="e">
        <f>IF(AJ20=0,0,ROUND(AJ20*J19/$J$40,0))</f>
        <v>#REF!</v>
      </c>
      <c r="AK17" s="360" t="e">
        <f>IF($S$42="I",L19,M19)</f>
        <v>#REF!</v>
      </c>
      <c r="AL17" s="361"/>
      <c r="AN17" s="1499" t="s">
        <v>2300</v>
      </c>
      <c r="AO17" s="1501" t="s">
        <v>2301</v>
      </c>
      <c r="BH17" s="349"/>
      <c r="BI17" s="1393"/>
      <c r="BJ17" s="739"/>
      <c r="BK17" s="740"/>
      <c r="BL17" s="741"/>
      <c r="BM17" s="740"/>
      <c r="BN17" s="741"/>
      <c r="BO17" s="742"/>
      <c r="BP17" s="742"/>
      <c r="BQ17" s="743"/>
      <c r="BR17" s="744"/>
      <c r="BS17" s="290">
        <f>BR17*$E$9*$O$9</f>
        <v>0</v>
      </c>
      <c r="BT17" s="1396"/>
      <c r="BU17" s="1398"/>
      <c r="BV17" s="1390"/>
      <c r="BW17" s="1391"/>
    </row>
    <row r="18" spans="1:75" ht="17.399999999999999" customHeight="1" thickBot="1">
      <c r="A18" s="349"/>
      <c r="B18" s="1394"/>
      <c r="C18" s="291"/>
      <c r="D18" s="292"/>
      <c r="E18" s="293"/>
      <c r="F18" s="292"/>
      <c r="G18" s="293"/>
      <c r="H18" s="294"/>
      <c r="I18" s="294"/>
      <c r="J18" s="295"/>
      <c r="K18" s="296"/>
      <c r="L18" s="562">
        <f>K18*$E$9*$O$9</f>
        <v>0</v>
      </c>
      <c r="M18" s="1396"/>
      <c r="N18" s="1398"/>
      <c r="O18" s="1503"/>
      <c r="P18" s="1504"/>
      <c r="Q18" s="342"/>
      <c r="R18" s="1489"/>
      <c r="S18" s="1479"/>
      <c r="T18" s="1481"/>
      <c r="V18" s="271" t="s">
        <v>2302</v>
      </c>
      <c r="W18" s="271" t="s">
        <v>2286</v>
      </c>
      <c r="X18" s="271" t="s">
        <v>2303</v>
      </c>
      <c r="Y18" s="269" t="s">
        <v>2304</v>
      </c>
      <c r="Z18" s="269" t="s">
        <v>2297</v>
      </c>
      <c r="AA18" s="269" t="s">
        <v>2305</v>
      </c>
      <c r="AB18" s="269" t="s">
        <v>2271</v>
      </c>
      <c r="AC18" s="269" t="s">
        <v>2273</v>
      </c>
      <c r="AD18" s="269" t="s">
        <v>2272</v>
      </c>
      <c r="AE18" s="269" t="s">
        <v>102</v>
      </c>
      <c r="AF18" s="269" t="s">
        <v>2274</v>
      </c>
      <c r="AG18" s="269" t="s">
        <v>2274</v>
      </c>
      <c r="AH18" s="348"/>
      <c r="AI18" s="348">
        <v>2</v>
      </c>
      <c r="AJ18" s="362" t="e">
        <f>IF(AJ20=0,0,AJ20-AJ17-AJ19)</f>
        <v>#REF!</v>
      </c>
      <c r="AK18" s="363" t="e">
        <f>IF($S$42="I",L31,M31)</f>
        <v>#REF!</v>
      </c>
      <c r="AL18" s="361"/>
      <c r="AN18" s="1500"/>
      <c r="AO18" s="1502"/>
      <c r="BH18" s="349"/>
      <c r="BI18" s="1394"/>
      <c r="BJ18" s="745"/>
      <c r="BK18" s="746"/>
      <c r="BL18" s="747"/>
      <c r="BM18" s="746"/>
      <c r="BN18" s="747"/>
      <c r="BO18" s="748"/>
      <c r="BP18" s="748"/>
      <c r="BQ18" s="749"/>
      <c r="BR18" s="750"/>
      <c r="BS18" s="297">
        <f>BR18*$E$9*$O$9</f>
        <v>0</v>
      </c>
      <c r="BT18" s="1396"/>
      <c r="BU18" s="1398"/>
      <c r="BV18" s="1390"/>
      <c r="BW18" s="1391"/>
    </row>
    <row r="19" spans="1:75" ht="17.399999999999999" customHeight="1" thickBot="1">
      <c r="A19" s="349"/>
      <c r="B19" s="1372" t="s">
        <v>2306</v>
      </c>
      <c r="C19" s="1402"/>
      <c r="D19" s="1374">
        <f>IF(C16="",0,SUM(E16:E18))</f>
        <v>0</v>
      </c>
      <c r="E19" s="1375"/>
      <c r="F19" s="1374">
        <f>IF(C16="",0,SUM(G16:G18))</f>
        <v>0</v>
      </c>
      <c r="G19" s="1375"/>
      <c r="H19" s="298">
        <f>IF(C16="",0,SUM(H16:H18))</f>
        <v>0</v>
      </c>
      <c r="I19" s="298">
        <f>IF(C16="",0,SUM(I16:I18))</f>
        <v>0</v>
      </c>
      <c r="J19" s="1403">
        <f>IF(C16="",0,SUM(K16:K18))</f>
        <v>0</v>
      </c>
      <c r="K19" s="1404"/>
      <c r="L19" s="653">
        <f>SUM(L16:L18)</f>
        <v>0</v>
      </c>
      <c r="M19" s="1396"/>
      <c r="N19" s="1398"/>
      <c r="O19" s="1503"/>
      <c r="P19" s="1504"/>
      <c r="Q19" s="342"/>
      <c r="R19" s="1489" t="s">
        <v>2307</v>
      </c>
      <c r="S19" s="1479" t="s">
        <v>2308</v>
      </c>
      <c r="T19" s="1481"/>
      <c r="U19" s="348"/>
      <c r="V19" s="269" t="s">
        <v>2309</v>
      </c>
      <c r="W19" s="269" t="s">
        <v>2310</v>
      </c>
      <c r="X19" s="269" t="s">
        <v>2270</v>
      </c>
      <c r="Y19" s="269" t="s">
        <v>2311</v>
      </c>
      <c r="Z19" s="269" t="s">
        <v>2312</v>
      </c>
      <c r="AA19" s="269" t="s">
        <v>2299</v>
      </c>
      <c r="AB19" s="269" t="s">
        <v>2273</v>
      </c>
      <c r="AC19" s="269" t="s">
        <v>2313</v>
      </c>
      <c r="AD19" s="269" t="s">
        <v>2271</v>
      </c>
      <c r="AE19" s="269" t="s">
        <v>102</v>
      </c>
      <c r="AF19" s="269" t="s">
        <v>2274</v>
      </c>
      <c r="AG19" s="269" t="s">
        <v>2274</v>
      </c>
      <c r="AH19" s="348"/>
      <c r="AI19" s="348">
        <v>3</v>
      </c>
      <c r="AJ19" s="362" t="e">
        <f>IF(AJ20=0,0,ROUND($M$42*J39/$J$42,0))</f>
        <v>#REF!</v>
      </c>
      <c r="AK19" s="363" t="e">
        <f>IF($S$42="I",L39,M39)</f>
        <v>#REF!</v>
      </c>
      <c r="AL19" s="361"/>
      <c r="AN19" s="1356">
        <f>_xlfn.IFNA(ROUNDDOWN(AM19*0.1,0),"")</f>
        <v>0</v>
      </c>
      <c r="AO19" s="1510">
        <f>SUM(AM19:AN20)</f>
        <v>0</v>
      </c>
      <c r="BH19" s="349"/>
      <c r="BI19" s="1372" t="s">
        <v>2306</v>
      </c>
      <c r="BJ19" s="1402"/>
      <c r="BK19" s="1374">
        <f>IF(BJ16="",0,SUM(BL16:BL18))</f>
        <v>0</v>
      </c>
      <c r="BL19" s="1375"/>
      <c r="BM19" s="1374">
        <f>IF(BJ16="",0,SUM(BN16:BN18))</f>
        <v>0</v>
      </c>
      <c r="BN19" s="1375"/>
      <c r="BO19" s="298">
        <f>IF(BJ16="",0,SUM(BO16:BO18))</f>
        <v>0</v>
      </c>
      <c r="BP19" s="298">
        <f>IF(BJ16="",0,SUM(BP16:BP18))</f>
        <v>0</v>
      </c>
      <c r="BQ19" s="1403">
        <f>IF(BJ16="",0,SUM(BR16:BR18))</f>
        <v>0</v>
      </c>
      <c r="BR19" s="1404"/>
      <c r="BS19" s="653">
        <f>SUM(BS16:BS18)</f>
        <v>0</v>
      </c>
      <c r="BT19" s="1396"/>
      <c r="BU19" s="1398"/>
      <c r="BV19" s="1390"/>
      <c r="BW19" s="1391"/>
    </row>
    <row r="20" spans="1:75" ht="17.399999999999999" customHeight="1" thickBot="1">
      <c r="A20" s="349"/>
      <c r="B20" s="1392" t="s">
        <v>2314</v>
      </c>
      <c r="C20" s="299"/>
      <c r="D20" s="279"/>
      <c r="E20" s="280"/>
      <c r="F20" s="279"/>
      <c r="G20" s="280"/>
      <c r="H20" s="281"/>
      <c r="I20" s="287"/>
      <c r="J20" s="279"/>
      <c r="K20" s="280"/>
      <c r="L20" s="560">
        <f t="shared" ref="L20:L30" si="0">K20*$E$9*$O$9</f>
        <v>0</v>
      </c>
      <c r="M20" s="1396"/>
      <c r="N20" s="1398"/>
      <c r="O20" s="1503"/>
      <c r="P20" s="1504"/>
      <c r="Q20" s="342"/>
      <c r="R20" s="1489"/>
      <c r="S20" s="1479"/>
      <c r="T20" s="1481"/>
      <c r="V20" s="269" t="s">
        <v>2315</v>
      </c>
      <c r="W20" s="269" t="s">
        <v>2316</v>
      </c>
      <c r="X20" s="269" t="s">
        <v>2311</v>
      </c>
      <c r="Y20" s="269" t="s">
        <v>2312</v>
      </c>
      <c r="Z20" s="269" t="s">
        <v>2299</v>
      </c>
      <c r="AA20" s="269" t="s">
        <v>2317</v>
      </c>
      <c r="AB20" s="269" t="s">
        <v>2273</v>
      </c>
      <c r="AC20" s="269" t="s">
        <v>2271</v>
      </c>
      <c r="AD20" s="269" t="s">
        <v>102</v>
      </c>
      <c r="AE20" s="269" t="s">
        <v>2274</v>
      </c>
      <c r="AF20" s="269" t="s">
        <v>2274</v>
      </c>
      <c r="AG20" s="269" t="s">
        <v>2274</v>
      </c>
      <c r="AH20" s="348"/>
      <c r="AI20" s="348">
        <v>4</v>
      </c>
      <c r="AJ20" s="362" t="e">
        <f>M42</f>
        <v>#REF!</v>
      </c>
      <c r="AK20" s="363"/>
      <c r="AL20" s="361"/>
      <c r="AN20" s="1509"/>
      <c r="AO20" s="1367"/>
      <c r="BH20" s="349"/>
      <c r="BI20" s="1392" t="s">
        <v>2314</v>
      </c>
      <c r="BJ20" s="751"/>
      <c r="BK20" s="735"/>
      <c r="BL20" s="736"/>
      <c r="BM20" s="735"/>
      <c r="BN20" s="736"/>
      <c r="BO20" s="737"/>
      <c r="BP20" s="742"/>
      <c r="BQ20" s="735"/>
      <c r="BR20" s="736"/>
      <c r="BS20" s="283">
        <f t="shared" ref="BS20:BS30" si="1">BR20*$E$9*$O$9</f>
        <v>0</v>
      </c>
      <c r="BT20" s="1396"/>
      <c r="BU20" s="1398"/>
      <c r="BV20" s="1390"/>
      <c r="BW20" s="1391"/>
    </row>
    <row r="21" spans="1:75" ht="17.399999999999999" customHeight="1" thickBot="1">
      <c r="A21" s="349"/>
      <c r="B21" s="1393"/>
      <c r="C21" s="300"/>
      <c r="D21" s="285"/>
      <c r="E21" s="286"/>
      <c r="F21" s="285"/>
      <c r="G21" s="286"/>
      <c r="H21" s="287"/>
      <c r="I21" s="287"/>
      <c r="J21" s="285"/>
      <c r="K21" s="286"/>
      <c r="L21" s="561">
        <f>K21*$E$9*$O$9</f>
        <v>0</v>
      </c>
      <c r="M21" s="1396"/>
      <c r="N21" s="1398"/>
      <c r="O21" s="1503"/>
      <c r="P21" s="1504"/>
      <c r="Q21" s="342"/>
      <c r="R21" s="1489" t="s">
        <v>2318</v>
      </c>
      <c r="S21" s="1479" t="s">
        <v>2319</v>
      </c>
      <c r="T21" s="1481"/>
      <c r="V21" s="269" t="s">
        <v>2320</v>
      </c>
      <c r="W21" s="269" t="s">
        <v>2316</v>
      </c>
      <c r="X21" s="269" t="s">
        <v>2311</v>
      </c>
      <c r="Y21" s="269" t="s">
        <v>2312</v>
      </c>
      <c r="Z21" s="269" t="s">
        <v>2299</v>
      </c>
      <c r="AA21" s="269" t="s">
        <v>2273</v>
      </c>
      <c r="AB21" s="269" t="s">
        <v>2271</v>
      </c>
      <c r="AC21" s="269" t="s">
        <v>102</v>
      </c>
      <c r="AD21" s="269" t="s">
        <v>2274</v>
      </c>
      <c r="AE21" s="269" t="s">
        <v>2274</v>
      </c>
      <c r="AF21" s="269" t="s">
        <v>2274</v>
      </c>
      <c r="AG21" s="269" t="s">
        <v>2274</v>
      </c>
      <c r="AH21" s="348"/>
      <c r="AI21" s="348">
        <v>5</v>
      </c>
      <c r="AJ21" s="362"/>
      <c r="AK21" s="363"/>
      <c r="AL21" s="361"/>
      <c r="AN21" s="1358"/>
      <c r="AO21" s="1510">
        <f>SUM(AM21:AN22)</f>
        <v>0</v>
      </c>
      <c r="BH21" s="349"/>
      <c r="BI21" s="1393"/>
      <c r="BJ21" s="752"/>
      <c r="BK21" s="740"/>
      <c r="BL21" s="741"/>
      <c r="BM21" s="740"/>
      <c r="BN21" s="741"/>
      <c r="BO21" s="742"/>
      <c r="BP21" s="742"/>
      <c r="BQ21" s="740"/>
      <c r="BR21" s="741"/>
      <c r="BS21" s="290">
        <f t="shared" si="1"/>
        <v>0</v>
      </c>
      <c r="BT21" s="1396"/>
      <c r="BU21" s="1398"/>
      <c r="BV21" s="1390"/>
      <c r="BW21" s="1391"/>
    </row>
    <row r="22" spans="1:75" ht="17.399999999999999" customHeight="1" thickBot="1">
      <c r="A22" s="349"/>
      <c r="B22" s="1393"/>
      <c r="C22" s="300"/>
      <c r="D22" s="285"/>
      <c r="E22" s="286"/>
      <c r="F22" s="285"/>
      <c r="G22" s="286"/>
      <c r="H22" s="287"/>
      <c r="I22" s="287"/>
      <c r="J22" s="285"/>
      <c r="K22" s="286"/>
      <c r="L22" s="561">
        <f t="shared" si="0"/>
        <v>0</v>
      </c>
      <c r="M22" s="1396"/>
      <c r="N22" s="1398"/>
      <c r="O22" s="1503"/>
      <c r="P22" s="1504"/>
      <c r="Q22" s="342"/>
      <c r="R22" s="1489"/>
      <c r="S22" s="1479"/>
      <c r="T22" s="1481"/>
      <c r="V22" s="269" t="s">
        <v>2321</v>
      </c>
      <c r="W22" s="269" t="s">
        <v>2303</v>
      </c>
      <c r="X22" s="269" t="s">
        <v>2304</v>
      </c>
      <c r="Y22" s="269" t="s">
        <v>2312</v>
      </c>
      <c r="Z22" s="269" t="s">
        <v>2311</v>
      </c>
      <c r="AA22" s="269" t="s">
        <v>2322</v>
      </c>
      <c r="AB22" s="269" t="s">
        <v>2286</v>
      </c>
      <c r="AC22" s="269" t="s">
        <v>2299</v>
      </c>
      <c r="AD22" s="269" t="s">
        <v>2273</v>
      </c>
      <c r="AE22" s="269" t="s">
        <v>2271</v>
      </c>
      <c r="AF22" s="269" t="s">
        <v>102</v>
      </c>
      <c r="AG22" s="269" t="s">
        <v>2274</v>
      </c>
      <c r="AH22" s="348"/>
      <c r="AI22" s="348">
        <v>6</v>
      </c>
      <c r="AJ22" s="362"/>
      <c r="AK22" s="363"/>
      <c r="AL22" s="361"/>
      <c r="AN22" s="1511"/>
      <c r="AO22" s="1367"/>
      <c r="BH22" s="349"/>
      <c r="BI22" s="1393"/>
      <c r="BJ22" s="752"/>
      <c r="BK22" s="740"/>
      <c r="BL22" s="741"/>
      <c r="BM22" s="740"/>
      <c r="BN22" s="741"/>
      <c r="BO22" s="742"/>
      <c r="BP22" s="742"/>
      <c r="BQ22" s="740"/>
      <c r="BR22" s="741"/>
      <c r="BS22" s="290">
        <f t="shared" si="1"/>
        <v>0</v>
      </c>
      <c r="BT22" s="1396"/>
      <c r="BU22" s="1398"/>
      <c r="BV22" s="1390"/>
      <c r="BW22" s="1391"/>
    </row>
    <row r="23" spans="1:75" ht="17.399999999999999" customHeight="1" thickBot="1">
      <c r="A23" s="349"/>
      <c r="B23" s="1393"/>
      <c r="C23" s="300"/>
      <c r="D23" s="285"/>
      <c r="E23" s="286"/>
      <c r="F23" s="285"/>
      <c r="G23" s="286"/>
      <c r="H23" s="287"/>
      <c r="I23" s="287"/>
      <c r="J23" s="285"/>
      <c r="K23" s="286"/>
      <c r="L23" s="561">
        <f t="shared" si="0"/>
        <v>0</v>
      </c>
      <c r="M23" s="1396"/>
      <c r="N23" s="1398"/>
      <c r="O23" s="1503"/>
      <c r="P23" s="1504"/>
      <c r="Q23" s="342"/>
      <c r="R23" s="1489" t="s">
        <v>2323</v>
      </c>
      <c r="S23" s="1479" t="s">
        <v>2324</v>
      </c>
      <c r="T23" s="1481"/>
      <c r="V23" s="269" t="s">
        <v>2325</v>
      </c>
      <c r="W23" s="269" t="s">
        <v>2326</v>
      </c>
      <c r="X23" s="269" t="s">
        <v>2327</v>
      </c>
      <c r="Y23" s="269" t="s">
        <v>2328</v>
      </c>
      <c r="Z23" s="269" t="s">
        <v>2329</v>
      </c>
      <c r="AA23" s="269" t="s">
        <v>2330</v>
      </c>
      <c r="AB23" s="269" t="s">
        <v>2299</v>
      </c>
      <c r="AC23" s="269" t="s">
        <v>2273</v>
      </c>
      <c r="AD23" s="269" t="s">
        <v>2271</v>
      </c>
      <c r="AE23" s="269" t="s">
        <v>102</v>
      </c>
      <c r="AF23" s="269" t="s">
        <v>2274</v>
      </c>
      <c r="AG23" s="269" t="s">
        <v>2274</v>
      </c>
      <c r="AH23" s="348"/>
      <c r="AI23" s="348">
        <v>7</v>
      </c>
      <c r="AJ23" s="362"/>
      <c r="AK23" s="363"/>
      <c r="AL23" s="361"/>
      <c r="AN23" s="655"/>
      <c r="AO23" s="654">
        <f>SUM(AM23:AN23)</f>
        <v>0</v>
      </c>
      <c r="BH23" s="349"/>
      <c r="BI23" s="1393"/>
      <c r="BJ23" s="752"/>
      <c r="BK23" s="740"/>
      <c r="BL23" s="741"/>
      <c r="BM23" s="740"/>
      <c r="BN23" s="741"/>
      <c r="BO23" s="742"/>
      <c r="BP23" s="742"/>
      <c r="BQ23" s="740"/>
      <c r="BR23" s="741"/>
      <c r="BS23" s="290">
        <f t="shared" si="1"/>
        <v>0</v>
      </c>
      <c r="BT23" s="1396"/>
      <c r="BU23" s="1398"/>
      <c r="BV23" s="1390"/>
      <c r="BW23" s="1391"/>
    </row>
    <row r="24" spans="1:75" ht="17.399999999999999" customHeight="1" thickBot="1">
      <c r="A24" s="349"/>
      <c r="B24" s="1393"/>
      <c r="C24" s="300"/>
      <c r="D24" s="285"/>
      <c r="E24" s="286"/>
      <c r="F24" s="285"/>
      <c r="G24" s="286"/>
      <c r="H24" s="287"/>
      <c r="I24" s="287"/>
      <c r="J24" s="285"/>
      <c r="K24" s="286"/>
      <c r="L24" s="561">
        <f t="shared" si="0"/>
        <v>0</v>
      </c>
      <c r="M24" s="1396"/>
      <c r="N24" s="1398"/>
      <c r="O24" s="1503"/>
      <c r="P24" s="1504"/>
      <c r="Q24" s="342"/>
      <c r="R24" s="1489"/>
      <c r="S24" s="1479"/>
      <c r="T24" s="1481"/>
      <c r="V24" s="269" t="s">
        <v>2331</v>
      </c>
      <c r="W24" s="269" t="s">
        <v>2331</v>
      </c>
      <c r="X24" s="269" t="s">
        <v>2332</v>
      </c>
      <c r="Y24" s="269"/>
      <c r="Z24" s="269"/>
      <c r="AA24" s="269"/>
      <c r="AB24" s="269"/>
      <c r="AC24" s="269"/>
      <c r="AD24" s="269"/>
      <c r="AE24" s="269"/>
      <c r="AF24" s="269"/>
      <c r="AG24" s="269"/>
      <c r="AH24" s="348"/>
      <c r="AI24" s="348">
        <v>8</v>
      </c>
      <c r="AJ24" s="362"/>
      <c r="AK24" s="363"/>
      <c r="AL24" s="361"/>
      <c r="AN24" s="655"/>
      <c r="AO24" s="654">
        <f>SUM(AM24:AN24)</f>
        <v>0</v>
      </c>
      <c r="BH24" s="349"/>
      <c r="BI24" s="1393"/>
      <c r="BJ24" s="752"/>
      <c r="BK24" s="740"/>
      <c r="BL24" s="741"/>
      <c r="BM24" s="740"/>
      <c r="BN24" s="741"/>
      <c r="BO24" s="742"/>
      <c r="BP24" s="742"/>
      <c r="BQ24" s="740"/>
      <c r="BR24" s="741"/>
      <c r="BS24" s="290">
        <f t="shared" si="1"/>
        <v>0</v>
      </c>
      <c r="BT24" s="1396"/>
      <c r="BU24" s="1398"/>
      <c r="BV24" s="1390"/>
      <c r="BW24" s="1391"/>
    </row>
    <row r="25" spans="1:75" ht="17.399999999999999" customHeight="1" thickBot="1">
      <c r="A25" s="349"/>
      <c r="B25" s="1393"/>
      <c r="C25" s="300"/>
      <c r="D25" s="285"/>
      <c r="E25" s="286"/>
      <c r="F25" s="285"/>
      <c r="G25" s="286"/>
      <c r="H25" s="287"/>
      <c r="I25" s="287"/>
      <c r="J25" s="285"/>
      <c r="K25" s="286"/>
      <c r="L25" s="561">
        <f t="shared" si="0"/>
        <v>0</v>
      </c>
      <c r="M25" s="1396"/>
      <c r="N25" s="1398"/>
      <c r="O25" s="1503"/>
      <c r="P25" s="1504"/>
      <c r="Q25" s="342"/>
      <c r="R25" s="1489" t="s">
        <v>2333</v>
      </c>
      <c r="S25" s="1479" t="s">
        <v>2334</v>
      </c>
      <c r="T25" s="1481"/>
      <c r="V25" s="269"/>
      <c r="W25" s="269"/>
      <c r="X25" s="269"/>
      <c r="Y25" s="269"/>
      <c r="Z25" s="269"/>
      <c r="AA25" s="269"/>
      <c r="AB25" s="269"/>
      <c r="AC25" s="269"/>
      <c r="AD25" s="269"/>
      <c r="AE25" s="269"/>
      <c r="AF25" s="269"/>
      <c r="AG25" s="269"/>
      <c r="AH25" s="348"/>
      <c r="AI25" s="348">
        <v>9</v>
      </c>
      <c r="AJ25" s="362"/>
      <c r="AK25" s="363"/>
      <c r="AL25" s="361"/>
      <c r="AN25" s="1360"/>
      <c r="AO25" s="1508">
        <f>SUM(AM25:AN26)</f>
        <v>0</v>
      </c>
      <c r="BH25" s="349"/>
      <c r="BI25" s="1393"/>
      <c r="BJ25" s="752"/>
      <c r="BK25" s="740"/>
      <c r="BL25" s="741"/>
      <c r="BM25" s="740"/>
      <c r="BN25" s="741"/>
      <c r="BO25" s="742"/>
      <c r="BP25" s="742"/>
      <c r="BQ25" s="740"/>
      <c r="BR25" s="741"/>
      <c r="BS25" s="290">
        <f t="shared" si="1"/>
        <v>0</v>
      </c>
      <c r="BT25" s="1396"/>
      <c r="BU25" s="1398"/>
      <c r="BV25" s="1390"/>
      <c r="BW25" s="1391"/>
    </row>
    <row r="26" spans="1:75" ht="17.399999999999999" customHeight="1" thickBot="1">
      <c r="A26" s="349"/>
      <c r="B26" s="1393"/>
      <c r="C26" s="300"/>
      <c r="D26" s="285"/>
      <c r="E26" s="286"/>
      <c r="F26" s="285"/>
      <c r="G26" s="286"/>
      <c r="H26" s="287"/>
      <c r="I26" s="287"/>
      <c r="J26" s="285"/>
      <c r="K26" s="286"/>
      <c r="L26" s="561">
        <f t="shared" si="0"/>
        <v>0</v>
      </c>
      <c r="M26" s="1396"/>
      <c r="N26" s="1398"/>
      <c r="O26" s="1503"/>
      <c r="P26" s="1504"/>
      <c r="Q26" s="342"/>
      <c r="R26" s="1489"/>
      <c r="S26" s="1479"/>
      <c r="T26" s="1481"/>
      <c r="V26" s="301" t="s">
        <v>2335</v>
      </c>
      <c r="W26" s="269"/>
      <c r="X26" s="269"/>
      <c r="Y26" s="269"/>
      <c r="Z26" s="269"/>
      <c r="AA26" s="269"/>
      <c r="AB26" s="269"/>
      <c r="AC26" s="269"/>
      <c r="AD26" s="269"/>
      <c r="AE26" s="269"/>
      <c r="AF26" s="269"/>
      <c r="AG26" s="269"/>
      <c r="AH26" s="348"/>
      <c r="AI26" s="348">
        <v>10</v>
      </c>
      <c r="AJ26" s="362"/>
      <c r="AK26" s="363"/>
      <c r="AN26" s="1507"/>
      <c r="AO26" s="1369"/>
      <c r="BH26" s="349"/>
      <c r="BI26" s="1393"/>
      <c r="BJ26" s="752"/>
      <c r="BK26" s="740"/>
      <c r="BL26" s="741"/>
      <c r="BM26" s="740"/>
      <c r="BN26" s="741"/>
      <c r="BO26" s="742"/>
      <c r="BP26" s="742"/>
      <c r="BQ26" s="740"/>
      <c r="BR26" s="741"/>
      <c r="BS26" s="290">
        <f t="shared" si="1"/>
        <v>0</v>
      </c>
      <c r="BT26" s="1396"/>
      <c r="BU26" s="1398"/>
      <c r="BV26" s="1390"/>
      <c r="BW26" s="1391"/>
    </row>
    <row r="27" spans="1:75" ht="17.399999999999999" customHeight="1" thickBot="1">
      <c r="A27" s="349"/>
      <c r="B27" s="1393"/>
      <c r="C27" s="300"/>
      <c r="D27" s="285"/>
      <c r="E27" s="286"/>
      <c r="F27" s="285"/>
      <c r="G27" s="286"/>
      <c r="H27" s="287"/>
      <c r="I27" s="287"/>
      <c r="J27" s="285"/>
      <c r="K27" s="289"/>
      <c r="L27" s="561">
        <f t="shared" si="0"/>
        <v>0</v>
      </c>
      <c r="M27" s="1396"/>
      <c r="N27" s="1398"/>
      <c r="O27" s="1503"/>
      <c r="P27" s="1504"/>
      <c r="Q27" s="342"/>
      <c r="R27" s="1489" t="s">
        <v>2336</v>
      </c>
      <c r="S27" s="1479" t="s">
        <v>2337</v>
      </c>
      <c r="T27" s="1481"/>
      <c r="V27" s="269" t="s">
        <v>2267</v>
      </c>
      <c r="W27" s="269" t="s">
        <v>2338</v>
      </c>
      <c r="X27" s="269" t="s">
        <v>2339</v>
      </c>
      <c r="Y27" s="269" t="s">
        <v>2340</v>
      </c>
      <c r="Z27" s="269" t="s">
        <v>2341</v>
      </c>
      <c r="AA27" s="269" t="s">
        <v>2342</v>
      </c>
      <c r="AB27" s="269" t="s">
        <v>2343</v>
      </c>
      <c r="AC27" s="269" t="s">
        <v>2344</v>
      </c>
      <c r="AD27" s="269"/>
      <c r="AE27" s="269"/>
      <c r="AF27" s="269"/>
      <c r="AG27" s="269"/>
      <c r="AH27" s="348"/>
      <c r="AI27" s="348">
        <v>11</v>
      </c>
      <c r="AJ27" s="362"/>
      <c r="AK27" s="363"/>
      <c r="AN27" s="302"/>
      <c r="AO27" s="653">
        <f>SUM(AM27:AN27)</f>
        <v>0</v>
      </c>
      <c r="BH27" s="349"/>
      <c r="BI27" s="1393"/>
      <c r="BJ27" s="752"/>
      <c r="BK27" s="740"/>
      <c r="BL27" s="741"/>
      <c r="BM27" s="740"/>
      <c r="BN27" s="741"/>
      <c r="BO27" s="742"/>
      <c r="BP27" s="742"/>
      <c r="BQ27" s="740"/>
      <c r="BR27" s="744"/>
      <c r="BS27" s="290">
        <f t="shared" si="1"/>
        <v>0</v>
      </c>
      <c r="BT27" s="1396"/>
      <c r="BU27" s="1398"/>
      <c r="BV27" s="1390"/>
      <c r="BW27" s="1391"/>
    </row>
    <row r="28" spans="1:75" ht="17.399999999999999" customHeight="1" thickBot="1">
      <c r="A28" s="349"/>
      <c r="B28" s="1393"/>
      <c r="C28" s="300"/>
      <c r="D28" s="285"/>
      <c r="E28" s="286"/>
      <c r="F28" s="285"/>
      <c r="G28" s="286"/>
      <c r="H28" s="287"/>
      <c r="I28" s="287"/>
      <c r="J28" s="285"/>
      <c r="K28" s="289"/>
      <c r="L28" s="561">
        <f t="shared" si="0"/>
        <v>0</v>
      </c>
      <c r="M28" s="1396"/>
      <c r="N28" s="1398"/>
      <c r="O28" s="1503"/>
      <c r="P28" s="1504"/>
      <c r="Q28" s="342"/>
      <c r="R28" s="1489"/>
      <c r="S28" s="1479"/>
      <c r="T28" s="1481"/>
      <c r="V28" s="269" t="s">
        <v>2285</v>
      </c>
      <c r="W28" s="269" t="s">
        <v>2338</v>
      </c>
      <c r="X28" s="269" t="s">
        <v>2339</v>
      </c>
      <c r="Y28" s="269" t="s">
        <v>2340</v>
      </c>
      <c r="Z28" s="269" t="s">
        <v>2341</v>
      </c>
      <c r="AA28" s="269" t="s">
        <v>2342</v>
      </c>
      <c r="AB28" s="269" t="s">
        <v>2343</v>
      </c>
      <c r="AC28" s="269" t="s">
        <v>2344</v>
      </c>
      <c r="AD28" s="269"/>
      <c r="AE28" s="269"/>
      <c r="AF28" s="269"/>
      <c r="AG28" s="269"/>
      <c r="AH28" s="348"/>
      <c r="AI28" s="348">
        <v>12</v>
      </c>
      <c r="AJ28" s="362"/>
      <c r="AK28" s="363"/>
      <c r="AN28" s="303"/>
      <c r="AO28" s="654">
        <f>AS23*GL19</f>
        <v>0</v>
      </c>
      <c r="BH28" s="349"/>
      <c r="BI28" s="1393"/>
      <c r="BJ28" s="752"/>
      <c r="BK28" s="740"/>
      <c r="BL28" s="741"/>
      <c r="BM28" s="740"/>
      <c r="BN28" s="741"/>
      <c r="BO28" s="742"/>
      <c r="BP28" s="742"/>
      <c r="BQ28" s="740"/>
      <c r="BR28" s="744"/>
      <c r="BS28" s="290">
        <f t="shared" si="1"/>
        <v>0</v>
      </c>
      <c r="BT28" s="1396"/>
      <c r="BU28" s="1398"/>
      <c r="BV28" s="1390"/>
      <c r="BW28" s="1391"/>
    </row>
    <row r="29" spans="1:75" ht="17.399999999999999" customHeight="1" thickBot="1">
      <c r="A29" s="349"/>
      <c r="B29" s="1393"/>
      <c r="C29" s="300"/>
      <c r="D29" s="285"/>
      <c r="E29" s="286"/>
      <c r="F29" s="285"/>
      <c r="G29" s="286"/>
      <c r="H29" s="287"/>
      <c r="I29" s="287"/>
      <c r="J29" s="285"/>
      <c r="K29" s="289"/>
      <c r="L29" s="561">
        <f t="shared" si="0"/>
        <v>0</v>
      </c>
      <c r="M29" s="1396"/>
      <c r="N29" s="1398"/>
      <c r="O29" s="1503"/>
      <c r="P29" s="1504"/>
      <c r="Q29" s="342"/>
      <c r="R29" s="1489" t="s">
        <v>2345</v>
      </c>
      <c r="S29" s="1479" t="s">
        <v>2346</v>
      </c>
      <c r="T29" s="1481"/>
      <c r="V29" s="269" t="s">
        <v>2289</v>
      </c>
      <c r="W29" s="269" t="s">
        <v>2347</v>
      </c>
      <c r="X29" s="269" t="s">
        <v>2348</v>
      </c>
      <c r="Y29" s="269" t="s">
        <v>2349</v>
      </c>
      <c r="Z29" s="269" t="s">
        <v>2341</v>
      </c>
      <c r="AA29" s="269" t="s">
        <v>2343</v>
      </c>
      <c r="AB29" s="269" t="s">
        <v>2344</v>
      </c>
      <c r="AC29" s="269" t="s">
        <v>2344</v>
      </c>
      <c r="AD29" s="269"/>
      <c r="AE29" s="269"/>
      <c r="AF29" s="269"/>
      <c r="AG29" s="269"/>
      <c r="AH29" s="348"/>
      <c r="AI29" s="348">
        <v>13</v>
      </c>
      <c r="AJ29" s="362"/>
      <c r="AK29" s="363"/>
      <c r="AN29" s="304"/>
      <c r="AO29" s="654">
        <f>MIN(AO27:AO28)</f>
        <v>0</v>
      </c>
      <c r="BH29" s="349"/>
      <c r="BI29" s="1393"/>
      <c r="BJ29" s="752"/>
      <c r="BK29" s="740"/>
      <c r="BL29" s="741"/>
      <c r="BM29" s="740"/>
      <c r="BN29" s="741"/>
      <c r="BO29" s="742"/>
      <c r="BP29" s="742"/>
      <c r="BQ29" s="740"/>
      <c r="BR29" s="744"/>
      <c r="BS29" s="290">
        <f t="shared" si="1"/>
        <v>0</v>
      </c>
      <c r="BT29" s="1396"/>
      <c r="BU29" s="1398"/>
      <c r="BV29" s="1390"/>
      <c r="BW29" s="1391"/>
    </row>
    <row r="30" spans="1:75" ht="17.399999999999999" customHeight="1" thickBot="1">
      <c r="A30" s="349"/>
      <c r="B30" s="1393"/>
      <c r="C30" s="305"/>
      <c r="D30" s="306"/>
      <c r="E30" s="307"/>
      <c r="F30" s="306"/>
      <c r="G30" s="307"/>
      <c r="H30" s="308"/>
      <c r="I30" s="308"/>
      <c r="J30" s="306"/>
      <c r="K30" s="309"/>
      <c r="L30" s="561">
        <f t="shared" si="0"/>
        <v>0</v>
      </c>
      <c r="M30" s="1396"/>
      <c r="N30" s="1398"/>
      <c r="O30" s="1503"/>
      <c r="P30" s="1504"/>
      <c r="Q30" s="342"/>
      <c r="R30" s="1489"/>
      <c r="S30" s="1479"/>
      <c r="T30" s="1481"/>
      <c r="V30" s="269" t="s">
        <v>2295</v>
      </c>
      <c r="W30" s="269" t="s">
        <v>2338</v>
      </c>
      <c r="X30" s="269" t="s">
        <v>2339</v>
      </c>
      <c r="Y30" s="269" t="s">
        <v>2340</v>
      </c>
      <c r="Z30" s="269" t="s">
        <v>2341</v>
      </c>
      <c r="AA30" s="269" t="s">
        <v>2342</v>
      </c>
      <c r="AB30" s="269" t="s">
        <v>2343</v>
      </c>
      <c r="AC30" s="269" t="s">
        <v>2344</v>
      </c>
      <c r="AD30" s="269"/>
      <c r="AE30" s="269"/>
      <c r="AF30" s="269"/>
      <c r="AG30" s="269"/>
      <c r="AH30" s="348"/>
      <c r="AI30" s="348">
        <v>14</v>
      </c>
      <c r="AJ30" s="362"/>
      <c r="AK30" s="363"/>
      <c r="AN30" s="1362"/>
      <c r="AO30" s="1516"/>
      <c r="BH30" s="349"/>
      <c r="BI30" s="1393"/>
      <c r="BJ30" s="753"/>
      <c r="BK30" s="754"/>
      <c r="BL30" s="755"/>
      <c r="BM30" s="754"/>
      <c r="BN30" s="755"/>
      <c r="BO30" s="756"/>
      <c r="BP30" s="756"/>
      <c r="BQ30" s="754"/>
      <c r="BR30" s="757"/>
      <c r="BS30" s="290">
        <f t="shared" si="1"/>
        <v>0</v>
      </c>
      <c r="BT30" s="1396"/>
      <c r="BU30" s="1398"/>
      <c r="BV30" s="1390"/>
      <c r="BW30" s="1391"/>
    </row>
    <row r="31" spans="1:75" ht="17.399999999999999" customHeight="1" thickBot="1">
      <c r="A31" s="349"/>
      <c r="B31" s="1364" t="s">
        <v>2306</v>
      </c>
      <c r="C31" s="1405"/>
      <c r="D31" s="1366">
        <f>IF(C20="",0,SUM(E20:E30))</f>
        <v>0</v>
      </c>
      <c r="E31" s="1367"/>
      <c r="F31" s="1366">
        <f>IF($C$20="",0,SUM(G20:G30))</f>
        <v>0</v>
      </c>
      <c r="G31" s="1367"/>
      <c r="H31" s="310">
        <f>IF($C$20="",0,SUM(H20:H30))</f>
        <v>0</v>
      </c>
      <c r="I31" s="310">
        <f>IF($C$20="",0,SUM(I20:I30))</f>
        <v>0</v>
      </c>
      <c r="J31" s="1368">
        <f>IF($C$20="",0,SUM(K20:K30))</f>
        <v>0</v>
      </c>
      <c r="K31" s="1389"/>
      <c r="L31" s="653">
        <f>SUM(L20:L30)</f>
        <v>0</v>
      </c>
      <c r="M31" s="1396"/>
      <c r="N31" s="1398"/>
      <c r="O31" s="1503"/>
      <c r="P31" s="1504"/>
      <c r="Q31" s="342"/>
      <c r="R31" s="1489" t="s">
        <v>2350</v>
      </c>
      <c r="S31" s="1479" t="s">
        <v>2351</v>
      </c>
      <c r="T31" s="1481"/>
      <c r="V31" s="269" t="s">
        <v>2302</v>
      </c>
      <c r="W31" s="269" t="s">
        <v>2338</v>
      </c>
      <c r="X31" s="269" t="s">
        <v>2339</v>
      </c>
      <c r="Y31" s="269" t="s">
        <v>2340</v>
      </c>
      <c r="Z31" s="269" t="s">
        <v>2341</v>
      </c>
      <c r="AA31" s="269" t="s">
        <v>2342</v>
      </c>
      <c r="AB31" s="269" t="s">
        <v>2343</v>
      </c>
      <c r="AC31" s="269" t="s">
        <v>2344</v>
      </c>
      <c r="AD31" s="269"/>
      <c r="AE31" s="269"/>
      <c r="AF31" s="269"/>
      <c r="AG31" s="269"/>
      <c r="AH31" s="348"/>
      <c r="AI31" s="348">
        <v>15</v>
      </c>
      <c r="AJ31" s="362"/>
      <c r="AK31" s="363"/>
      <c r="AN31" s="1516"/>
      <c r="AO31" s="1371"/>
      <c r="BH31" s="349"/>
      <c r="BI31" s="1364" t="s">
        <v>2306</v>
      </c>
      <c r="BJ31" s="1405"/>
      <c r="BK31" s="1366">
        <f>IF(BJ20="",0,SUM(BL20:BL30))</f>
        <v>0</v>
      </c>
      <c r="BL31" s="1367"/>
      <c r="BM31" s="1366">
        <f>IF($C$20="",0,SUM(BN20:BN30))</f>
        <v>0</v>
      </c>
      <c r="BN31" s="1367"/>
      <c r="BO31" s="310">
        <f>IF($C$20="",0,SUM(BO20:BO30))</f>
        <v>0</v>
      </c>
      <c r="BP31" s="310">
        <f>IF($C$20="",0,SUM(BP20:BP30))</f>
        <v>0</v>
      </c>
      <c r="BQ31" s="1368">
        <f>IF($C$20="",0,SUM(BR20:BR30))</f>
        <v>0</v>
      </c>
      <c r="BR31" s="1389"/>
      <c r="BS31" s="653">
        <f>SUM(BS20:BS30)</f>
        <v>0</v>
      </c>
      <c r="BT31" s="1396"/>
      <c r="BU31" s="1398"/>
      <c r="BV31" s="1390"/>
      <c r="BW31" s="1391"/>
    </row>
    <row r="32" spans="1:75" ht="17.399999999999999" customHeight="1" thickBot="1">
      <c r="A32" s="349"/>
      <c r="B32" s="1392" t="s">
        <v>2352</v>
      </c>
      <c r="C32" s="311"/>
      <c r="D32" s="279"/>
      <c r="E32" s="280"/>
      <c r="F32" s="279"/>
      <c r="G32" s="280"/>
      <c r="H32" s="281"/>
      <c r="I32" s="281"/>
      <c r="J32" s="279"/>
      <c r="K32" s="289"/>
      <c r="L32" s="560">
        <f t="shared" ref="L32:L38" si="2">K32*$E$9*$O$9</f>
        <v>0</v>
      </c>
      <c r="M32" s="1396"/>
      <c r="N32" s="1398"/>
      <c r="O32" s="1503"/>
      <c r="P32" s="1504"/>
      <c r="Q32" s="342"/>
      <c r="R32" s="1517"/>
      <c r="S32" s="1518"/>
      <c r="T32" s="1482"/>
      <c r="V32" s="269" t="s">
        <v>2309</v>
      </c>
      <c r="W32" s="269" t="s">
        <v>2338</v>
      </c>
      <c r="X32" s="269" t="s">
        <v>2339</v>
      </c>
      <c r="Y32" s="269" t="s">
        <v>2340</v>
      </c>
      <c r="Z32" s="269" t="s">
        <v>2353</v>
      </c>
      <c r="AA32" s="269" t="s">
        <v>2341</v>
      </c>
      <c r="AB32" s="269" t="s">
        <v>2342</v>
      </c>
      <c r="AC32" s="269" t="s">
        <v>2343</v>
      </c>
      <c r="AD32" s="269"/>
      <c r="AE32" s="269"/>
      <c r="AF32" s="269"/>
      <c r="AG32" s="269"/>
      <c r="AH32" s="348"/>
      <c r="AI32" s="348">
        <v>16</v>
      </c>
      <c r="AJ32" s="362"/>
      <c r="AK32" s="363"/>
      <c r="BH32" s="349"/>
      <c r="BI32" s="1392" t="s">
        <v>2352</v>
      </c>
      <c r="BJ32" s="758"/>
      <c r="BK32" s="735"/>
      <c r="BL32" s="736"/>
      <c r="BM32" s="735"/>
      <c r="BN32" s="736"/>
      <c r="BO32" s="737"/>
      <c r="BP32" s="737"/>
      <c r="BQ32" s="735"/>
      <c r="BR32" s="744"/>
      <c r="BS32" s="283">
        <f t="shared" ref="BS32:BS38" si="3">BR32*$E$9*$O$9</f>
        <v>0</v>
      </c>
      <c r="BT32" s="1396"/>
      <c r="BU32" s="1398"/>
      <c r="BV32" s="1390"/>
      <c r="BW32" s="1391"/>
    </row>
    <row r="33" spans="1:75" ht="17.399999999999999" customHeight="1" thickTop="1">
      <c r="A33" s="349"/>
      <c r="B33" s="1393"/>
      <c r="C33" s="312"/>
      <c r="D33" s="285"/>
      <c r="E33" s="286"/>
      <c r="F33" s="285"/>
      <c r="G33" s="286"/>
      <c r="H33" s="287"/>
      <c r="I33" s="287"/>
      <c r="J33" s="285"/>
      <c r="K33" s="289"/>
      <c r="L33" s="561">
        <f t="shared" si="2"/>
        <v>0</v>
      </c>
      <c r="M33" s="1396"/>
      <c r="N33" s="1398"/>
      <c r="O33" s="1503"/>
      <c r="P33" s="1504"/>
      <c r="Q33" s="342"/>
      <c r="R33" s="1512" t="s">
        <v>2354</v>
      </c>
      <c r="S33" s="1513" t="s">
        <v>2355</v>
      </c>
      <c r="T33" s="1514" t="s">
        <v>2356</v>
      </c>
      <c r="V33" s="269" t="s">
        <v>2315</v>
      </c>
      <c r="W33" s="269" t="s">
        <v>2338</v>
      </c>
      <c r="X33" s="269" t="s">
        <v>2339</v>
      </c>
      <c r="Y33" s="269" t="s">
        <v>2340</v>
      </c>
      <c r="Z33" s="269" t="s">
        <v>2353</v>
      </c>
      <c r="AA33" s="269" t="s">
        <v>2341</v>
      </c>
      <c r="AB33" s="269" t="s">
        <v>2342</v>
      </c>
      <c r="AC33" s="269" t="s">
        <v>2343</v>
      </c>
      <c r="AD33" s="269"/>
      <c r="AE33" s="269"/>
      <c r="AF33" s="269"/>
      <c r="AG33" s="269"/>
      <c r="AH33" s="348"/>
      <c r="AI33" s="348">
        <v>17</v>
      </c>
      <c r="AJ33" s="362"/>
      <c r="AK33" s="363"/>
      <c r="BH33" s="349"/>
      <c r="BI33" s="1393"/>
      <c r="BJ33" s="759"/>
      <c r="BK33" s="740"/>
      <c r="BL33" s="741"/>
      <c r="BM33" s="740"/>
      <c r="BN33" s="741"/>
      <c r="BO33" s="742"/>
      <c r="BP33" s="742"/>
      <c r="BQ33" s="740"/>
      <c r="BR33" s="744"/>
      <c r="BS33" s="290">
        <f t="shared" si="3"/>
        <v>0</v>
      </c>
      <c r="BT33" s="1396"/>
      <c r="BU33" s="1398"/>
      <c r="BV33" s="1390"/>
      <c r="BW33" s="1391"/>
    </row>
    <row r="34" spans="1:75" ht="17.399999999999999" customHeight="1">
      <c r="A34" s="349"/>
      <c r="B34" s="1393"/>
      <c r="C34" s="312"/>
      <c r="D34" s="285"/>
      <c r="E34" s="286"/>
      <c r="F34" s="285"/>
      <c r="G34" s="286"/>
      <c r="H34" s="287"/>
      <c r="I34" s="287"/>
      <c r="J34" s="285"/>
      <c r="K34" s="289"/>
      <c r="L34" s="561">
        <f t="shared" si="2"/>
        <v>0</v>
      </c>
      <c r="M34" s="1396"/>
      <c r="N34" s="1398"/>
      <c r="O34" s="1503"/>
      <c r="P34" s="1504"/>
      <c r="Q34" s="342"/>
      <c r="R34" s="1489"/>
      <c r="S34" s="1479"/>
      <c r="T34" s="1515"/>
      <c r="V34" s="269" t="s">
        <v>2320</v>
      </c>
      <c r="W34" s="269" t="s">
        <v>2338</v>
      </c>
      <c r="X34" s="269" t="s">
        <v>2339</v>
      </c>
      <c r="Y34" s="269" t="s">
        <v>2340</v>
      </c>
      <c r="Z34" s="269" t="s">
        <v>2353</v>
      </c>
      <c r="AA34" s="269" t="s">
        <v>2341</v>
      </c>
      <c r="AB34" s="269" t="s">
        <v>2342</v>
      </c>
      <c r="AC34" s="269" t="s">
        <v>2343</v>
      </c>
      <c r="AD34" s="269"/>
      <c r="AE34" s="269"/>
      <c r="AF34" s="269"/>
      <c r="AG34" s="269"/>
      <c r="AH34" s="348"/>
      <c r="AI34" s="348">
        <v>18</v>
      </c>
      <c r="AJ34" s="362"/>
      <c r="AK34" s="363"/>
      <c r="BH34" s="349"/>
      <c r="BI34" s="1393"/>
      <c r="BJ34" s="759"/>
      <c r="BK34" s="740"/>
      <c r="BL34" s="741"/>
      <c r="BM34" s="740"/>
      <c r="BN34" s="741"/>
      <c r="BO34" s="742"/>
      <c r="BP34" s="742"/>
      <c r="BQ34" s="740"/>
      <c r="BR34" s="744"/>
      <c r="BS34" s="290">
        <f t="shared" si="3"/>
        <v>0</v>
      </c>
      <c r="BT34" s="1396"/>
      <c r="BU34" s="1398"/>
      <c r="BV34" s="1390"/>
      <c r="BW34" s="1391"/>
    </row>
    <row r="35" spans="1:75" ht="17.399999999999999" customHeight="1">
      <c r="A35" s="349"/>
      <c r="B35" s="1393"/>
      <c r="C35" s="312"/>
      <c r="D35" s="285"/>
      <c r="E35" s="286"/>
      <c r="F35" s="285"/>
      <c r="G35" s="286"/>
      <c r="H35" s="287"/>
      <c r="I35" s="287"/>
      <c r="J35" s="285"/>
      <c r="K35" s="289"/>
      <c r="L35" s="561">
        <f t="shared" si="2"/>
        <v>0</v>
      </c>
      <c r="M35" s="1396"/>
      <c r="N35" s="1398"/>
      <c r="O35" s="1503"/>
      <c r="P35" s="1504"/>
      <c r="Q35" s="342"/>
      <c r="U35" s="301"/>
      <c r="V35" s="269" t="s">
        <v>2321</v>
      </c>
      <c r="W35" s="269" t="s">
        <v>2338</v>
      </c>
      <c r="X35" s="269" t="s">
        <v>2339</v>
      </c>
      <c r="Y35" s="269" t="s">
        <v>2340</v>
      </c>
      <c r="Z35" s="269" t="s">
        <v>2353</v>
      </c>
      <c r="AA35" s="269" t="s">
        <v>2341</v>
      </c>
      <c r="AB35" s="269" t="s">
        <v>2342</v>
      </c>
      <c r="AC35" s="269" t="s">
        <v>2343</v>
      </c>
      <c r="AD35" s="269"/>
      <c r="AE35" s="269"/>
      <c r="AF35" s="269"/>
      <c r="AG35" s="269"/>
      <c r="AH35" s="348"/>
      <c r="AI35" s="348"/>
      <c r="AJ35" s="348"/>
      <c r="AK35" s="348"/>
      <c r="BH35" s="349"/>
      <c r="BI35" s="1393"/>
      <c r="BJ35" s="759"/>
      <c r="BK35" s="740"/>
      <c r="BL35" s="741"/>
      <c r="BM35" s="740"/>
      <c r="BN35" s="741"/>
      <c r="BO35" s="742"/>
      <c r="BP35" s="742"/>
      <c r="BQ35" s="740"/>
      <c r="BR35" s="744"/>
      <c r="BS35" s="290">
        <f t="shared" si="3"/>
        <v>0</v>
      </c>
      <c r="BT35" s="1396"/>
      <c r="BU35" s="1398"/>
      <c r="BV35" s="1390"/>
      <c r="BW35" s="1391"/>
    </row>
    <row r="36" spans="1:75" ht="17.399999999999999" customHeight="1">
      <c r="A36" s="349"/>
      <c r="B36" s="1393"/>
      <c r="C36" s="312"/>
      <c r="D36" s="285"/>
      <c r="E36" s="286"/>
      <c r="F36" s="285"/>
      <c r="G36" s="286"/>
      <c r="H36" s="287"/>
      <c r="I36" s="287"/>
      <c r="J36" s="285"/>
      <c r="K36" s="289"/>
      <c r="L36" s="561">
        <f t="shared" si="2"/>
        <v>0</v>
      </c>
      <c r="M36" s="1396"/>
      <c r="N36" s="1398"/>
      <c r="O36" s="1503"/>
      <c r="P36" s="1504"/>
      <c r="Q36" s="342"/>
      <c r="V36" s="269" t="s">
        <v>2325</v>
      </c>
      <c r="W36" s="269" t="s">
        <v>2338</v>
      </c>
      <c r="X36" s="269" t="s">
        <v>2339</v>
      </c>
      <c r="Y36" s="269" t="s">
        <v>2340</v>
      </c>
      <c r="Z36" s="269" t="s">
        <v>2353</v>
      </c>
      <c r="AA36" s="269" t="s">
        <v>2341</v>
      </c>
      <c r="AB36" s="269" t="s">
        <v>2342</v>
      </c>
      <c r="AC36" s="269" t="s">
        <v>2343</v>
      </c>
      <c r="AD36" s="269"/>
      <c r="AE36" s="269"/>
      <c r="AF36" s="269"/>
      <c r="AG36" s="269"/>
      <c r="AH36" s="348"/>
      <c r="AI36" s="348"/>
      <c r="AJ36" s="348"/>
      <c r="AK36" s="348"/>
      <c r="BH36" s="349"/>
      <c r="BI36" s="1393"/>
      <c r="BJ36" s="759"/>
      <c r="BK36" s="740"/>
      <c r="BL36" s="741"/>
      <c r="BM36" s="740"/>
      <c r="BN36" s="741"/>
      <c r="BO36" s="742"/>
      <c r="BP36" s="742"/>
      <c r="BQ36" s="740"/>
      <c r="BR36" s="744"/>
      <c r="BS36" s="290">
        <f t="shared" si="3"/>
        <v>0</v>
      </c>
      <c r="BT36" s="1396"/>
      <c r="BU36" s="1398"/>
      <c r="BV36" s="1390"/>
      <c r="BW36" s="1391"/>
    </row>
    <row r="37" spans="1:75" ht="17.399999999999999" customHeight="1">
      <c r="A37" s="349"/>
      <c r="B37" s="1393"/>
      <c r="C37" s="312"/>
      <c r="D37" s="285"/>
      <c r="E37" s="286"/>
      <c r="F37" s="285"/>
      <c r="G37" s="286"/>
      <c r="H37" s="287"/>
      <c r="I37" s="287"/>
      <c r="J37" s="285"/>
      <c r="K37" s="289"/>
      <c r="L37" s="561">
        <f t="shared" si="2"/>
        <v>0</v>
      </c>
      <c r="M37" s="1396"/>
      <c r="N37" s="1398"/>
      <c r="O37" s="1503"/>
      <c r="P37" s="1504"/>
      <c r="Q37" s="342"/>
      <c r="V37" s="269" t="s">
        <v>2331</v>
      </c>
      <c r="W37" s="269" t="s">
        <v>2338</v>
      </c>
      <c r="X37" s="269" t="s">
        <v>2339</v>
      </c>
      <c r="Y37" s="269" t="s">
        <v>2340</v>
      </c>
      <c r="Z37" s="269" t="s">
        <v>2341</v>
      </c>
      <c r="AA37" s="269" t="s">
        <v>2342</v>
      </c>
      <c r="AB37" s="269" t="s">
        <v>2343</v>
      </c>
      <c r="AC37" s="269" t="s">
        <v>2344</v>
      </c>
      <c r="AH37" s="348"/>
      <c r="AI37" s="348"/>
      <c r="AJ37" s="348"/>
      <c r="AK37" s="348"/>
      <c r="BH37" s="349"/>
      <c r="BI37" s="1393"/>
      <c r="BJ37" s="759"/>
      <c r="BK37" s="740"/>
      <c r="BL37" s="741"/>
      <c r="BM37" s="740"/>
      <c r="BN37" s="741"/>
      <c r="BO37" s="742"/>
      <c r="BP37" s="742"/>
      <c r="BQ37" s="740"/>
      <c r="BR37" s="744"/>
      <c r="BS37" s="290">
        <f t="shared" si="3"/>
        <v>0</v>
      </c>
      <c r="BT37" s="1396"/>
      <c r="BU37" s="1398"/>
      <c r="BV37" s="1390"/>
      <c r="BW37" s="1391"/>
    </row>
    <row r="38" spans="1:75" ht="17.399999999999999" customHeight="1">
      <c r="A38" s="349"/>
      <c r="B38" s="1394"/>
      <c r="C38" s="313"/>
      <c r="D38" s="292"/>
      <c r="E38" s="293"/>
      <c r="F38" s="292"/>
      <c r="G38" s="293"/>
      <c r="H38" s="294"/>
      <c r="I38" s="294"/>
      <c r="J38" s="292"/>
      <c r="K38" s="296"/>
      <c r="L38" s="561">
        <f t="shared" si="2"/>
        <v>0</v>
      </c>
      <c r="M38" s="1396"/>
      <c r="N38" s="1398"/>
      <c r="O38" s="1503"/>
      <c r="P38" s="1504"/>
      <c r="Q38" s="342"/>
      <c r="AH38" s="348"/>
      <c r="AI38" s="348"/>
      <c r="AJ38" s="348"/>
      <c r="AK38" s="348"/>
      <c r="BH38" s="349"/>
      <c r="BI38" s="1394"/>
      <c r="BJ38" s="760"/>
      <c r="BK38" s="746"/>
      <c r="BL38" s="747"/>
      <c r="BM38" s="746"/>
      <c r="BN38" s="747"/>
      <c r="BO38" s="748"/>
      <c r="BP38" s="748"/>
      <c r="BQ38" s="746"/>
      <c r="BR38" s="750"/>
      <c r="BS38" s="290">
        <f t="shared" si="3"/>
        <v>0</v>
      </c>
      <c r="BT38" s="1396"/>
      <c r="BU38" s="1398"/>
      <c r="BV38" s="1390"/>
      <c r="BW38" s="1391"/>
    </row>
    <row r="39" spans="1:75" ht="17.399999999999999" customHeight="1" thickBot="1">
      <c r="A39" s="349"/>
      <c r="B39" s="1372" t="s">
        <v>2306</v>
      </c>
      <c r="C39" s="1373"/>
      <c r="D39" s="1366">
        <f>IF(C32="",0,SUM(E32:E42))</f>
        <v>0</v>
      </c>
      <c r="E39" s="1367"/>
      <c r="F39" s="1374">
        <f>SUM(G32:G38)</f>
        <v>0</v>
      </c>
      <c r="G39" s="1375"/>
      <c r="H39" s="314">
        <f>SUM(H32:H38)</f>
        <v>0</v>
      </c>
      <c r="I39" s="314">
        <f>SUM(I32:I38)</f>
        <v>0</v>
      </c>
      <c r="J39" s="1376">
        <f>SUM(K32:K38)</f>
        <v>0</v>
      </c>
      <c r="K39" s="1377"/>
      <c r="L39" s="653">
        <f>SUM(L32:L38)</f>
        <v>0</v>
      </c>
      <c r="M39" s="1397"/>
      <c r="N39" s="1399"/>
      <c r="O39" s="1519"/>
      <c r="P39" s="1520"/>
      <c r="Q39" s="342"/>
      <c r="AH39" s="348"/>
      <c r="AI39" s="348"/>
      <c r="AJ39" s="348"/>
      <c r="AK39" s="348"/>
      <c r="BH39" s="349"/>
      <c r="BI39" s="1372" t="s">
        <v>2306</v>
      </c>
      <c r="BJ39" s="1373"/>
      <c r="BK39" s="1366">
        <f>IF(BJ32="",0,SUM(BL32:BL42))</f>
        <v>0</v>
      </c>
      <c r="BL39" s="1367"/>
      <c r="BM39" s="1374">
        <f>SUM(BN32:BN38)</f>
        <v>0</v>
      </c>
      <c r="BN39" s="1375"/>
      <c r="BO39" s="314">
        <f>SUM(BO32:BO38)</f>
        <v>0</v>
      </c>
      <c r="BP39" s="314">
        <f>SUM(BP32:BP38)</f>
        <v>0</v>
      </c>
      <c r="BQ39" s="1376">
        <f>SUM(BR32:BR38)</f>
        <v>0</v>
      </c>
      <c r="BR39" s="1377"/>
      <c r="BS39" s="653">
        <f>SUM(BS32:BS38)</f>
        <v>0</v>
      </c>
      <c r="BT39" s="1397"/>
      <c r="BU39" s="1399"/>
      <c r="BV39" s="1378"/>
      <c r="BW39" s="1379"/>
    </row>
    <row r="40" spans="1:75" ht="17.399999999999999" customHeight="1">
      <c r="A40" s="349"/>
      <c r="B40" s="1380" t="s">
        <v>2357</v>
      </c>
      <c r="C40" s="1381"/>
      <c r="D40" s="1382">
        <f>D19+D31+D39</f>
        <v>0</v>
      </c>
      <c r="E40" s="1383"/>
      <c r="F40" s="1382">
        <f>F19+F31+F39</f>
        <v>0</v>
      </c>
      <c r="G40" s="1384"/>
      <c r="H40" s="315">
        <f>H19+H31+H39</f>
        <v>0</v>
      </c>
      <c r="I40" s="315">
        <f>I19+I31+I39</f>
        <v>0</v>
      </c>
      <c r="J40" s="1385">
        <f>J19+J31+J39</f>
        <v>0</v>
      </c>
      <c r="K40" s="1386"/>
      <c r="L40" s="316">
        <f>L19+L31+L39</f>
        <v>0</v>
      </c>
      <c r="M40" s="652">
        <f>MIN(ROUNDDOWN(D9,0)*V9,L46,V10*V9)</f>
        <v>0</v>
      </c>
      <c r="N40" s="652">
        <f>ROUNDDOWN(MIN(L40:M40),-3)</f>
        <v>0</v>
      </c>
      <c r="O40" s="1521"/>
      <c r="P40" s="1522"/>
      <c r="Q40" s="342"/>
      <c r="AH40" s="348"/>
      <c r="AI40" s="348"/>
      <c r="AJ40" s="348"/>
      <c r="AK40" s="348"/>
      <c r="BH40" s="349"/>
      <c r="BI40" s="1380" t="s">
        <v>2357</v>
      </c>
      <c r="BJ40" s="1381"/>
      <c r="BK40" s="1382">
        <f>BK19+BK31+BK39</f>
        <v>0</v>
      </c>
      <c r="BL40" s="1383"/>
      <c r="BM40" s="1382">
        <f>BM19+BM31+BM39</f>
        <v>0</v>
      </c>
      <c r="BN40" s="1384"/>
      <c r="BO40" s="315">
        <f>BO19+BO31+BO39</f>
        <v>0</v>
      </c>
      <c r="BP40" s="315">
        <f>BP19+BP31+BP39</f>
        <v>0</v>
      </c>
      <c r="BQ40" s="1385">
        <f>BQ19+BQ31+BQ39</f>
        <v>0</v>
      </c>
      <c r="BR40" s="1386"/>
      <c r="BS40" s="316">
        <f>BS19+BS31+BS39</f>
        <v>0</v>
      </c>
      <c r="BT40" s="652">
        <f>MIN(ROUNDDOWN(BK9,0)*CC9,BS46)</f>
        <v>0</v>
      </c>
      <c r="BU40" s="652">
        <f>ROUNDDOWN(MIN(BS40:BT40),-3)</f>
        <v>0</v>
      </c>
      <c r="BV40" s="1387"/>
      <c r="BW40" s="1388"/>
    </row>
    <row r="41" spans="1:75" ht="23.4" hidden="1" customHeight="1">
      <c r="A41" s="349"/>
      <c r="B41" s="1354" t="s">
        <v>2300</v>
      </c>
      <c r="C41" s="1355"/>
      <c r="D41" s="1356">
        <f>_xlfn.IFNA(ROUNDDOWN(D40*0.1,0),"")</f>
        <v>0</v>
      </c>
      <c r="E41" s="1357"/>
      <c r="F41" s="1358"/>
      <c r="G41" s="1359"/>
      <c r="H41" s="655"/>
      <c r="I41" s="655"/>
      <c r="J41" s="1360"/>
      <c r="K41" s="1361"/>
      <c r="L41" s="302"/>
      <c r="M41" s="303"/>
      <c r="N41" s="304"/>
      <c r="O41" s="1362"/>
      <c r="P41" s="1363"/>
      <c r="Q41" s="342"/>
      <c r="S41" s="317" t="s">
        <v>2358</v>
      </c>
      <c r="AH41" s="348"/>
      <c r="AI41" s="348"/>
      <c r="AJ41" s="348"/>
      <c r="AK41" s="348"/>
      <c r="BH41" s="349"/>
      <c r="BI41" s="1354" t="s">
        <v>2300</v>
      </c>
      <c r="BJ41" s="1355"/>
      <c r="BK41" s="1356">
        <f>_xlfn.IFNA(ROUNDDOWN(BK40*0.1,0),"")</f>
        <v>0</v>
      </c>
      <c r="BL41" s="1357"/>
      <c r="BM41" s="1358"/>
      <c r="BN41" s="1359"/>
      <c r="BO41" s="655"/>
      <c r="BP41" s="655"/>
      <c r="BQ41" s="1360"/>
      <c r="BR41" s="1361"/>
      <c r="BS41" s="302"/>
      <c r="BT41" s="303"/>
      <c r="BU41" s="304"/>
      <c r="BV41" s="1362"/>
      <c r="BW41" s="1363"/>
    </row>
    <row r="42" spans="1:75" ht="23.4" hidden="1" customHeight="1" thickBot="1">
      <c r="A42" s="349"/>
      <c r="B42" s="1364" t="s">
        <v>2301</v>
      </c>
      <c r="C42" s="1365"/>
      <c r="D42" s="1366">
        <f>SUM(D40:E41)</f>
        <v>0</v>
      </c>
      <c r="E42" s="1367"/>
      <c r="F42" s="1366">
        <f>SUM(F40:G41)</f>
        <v>0</v>
      </c>
      <c r="G42" s="1367"/>
      <c r="H42" s="654">
        <f>SUM(H40:H41)</f>
        <v>0</v>
      </c>
      <c r="I42" s="654">
        <f>SUM(I40:I41)</f>
        <v>0</v>
      </c>
      <c r="J42" s="1368">
        <f>SUM(J40:K41)</f>
        <v>0</v>
      </c>
      <c r="K42" s="1369"/>
      <c r="L42" s="653">
        <f>SUM(L40:L41)</f>
        <v>0</v>
      </c>
      <c r="M42" s="650" t="e">
        <f>H46*#REF!</f>
        <v>#REF!</v>
      </c>
      <c r="N42" s="650" t="e">
        <f>MIN(L42:M42)</f>
        <v>#REF!</v>
      </c>
      <c r="O42" s="1370"/>
      <c r="P42" s="1371"/>
      <c r="Q42" s="342"/>
      <c r="S42" s="258" t="e">
        <f>IF(N42=L42,"I","J")</f>
        <v>#REF!</v>
      </c>
      <c r="AH42" s="348"/>
      <c r="AI42" s="348"/>
      <c r="AJ42" s="348"/>
      <c r="AK42" s="348"/>
      <c r="BH42" s="349"/>
      <c r="BI42" s="1364" t="s">
        <v>2301</v>
      </c>
      <c r="BJ42" s="1365"/>
      <c r="BK42" s="1366">
        <f>SUM(BK40:BL41)</f>
        <v>0</v>
      </c>
      <c r="BL42" s="1367"/>
      <c r="BM42" s="1366">
        <f>SUM(BM40:BN41)</f>
        <v>0</v>
      </c>
      <c r="BN42" s="1367"/>
      <c r="BO42" s="654">
        <f>SUM(BO40:BO41)</f>
        <v>0</v>
      </c>
      <c r="BP42" s="654">
        <f>SUM(BP40:BP41)</f>
        <v>0</v>
      </c>
      <c r="BQ42" s="1368">
        <f>SUM(BQ40:BR41)</f>
        <v>0</v>
      </c>
      <c r="BR42" s="1369"/>
      <c r="BS42" s="653">
        <f>SUM(BS40:BS41)</f>
        <v>0</v>
      </c>
      <c r="BT42" s="650" t="e">
        <f>BO46*#REF!</f>
        <v>#N/A</v>
      </c>
      <c r="BU42" s="650" t="e">
        <f>MIN(BS42:BT42)</f>
        <v>#N/A</v>
      </c>
      <c r="BV42" s="1370"/>
      <c r="BW42" s="1371"/>
    </row>
    <row r="43" spans="1:75" ht="18" customHeight="1">
      <c r="A43" s="349"/>
      <c r="B43" s="248"/>
      <c r="C43" s="248"/>
      <c r="D43" s="248"/>
      <c r="E43" s="248"/>
      <c r="F43" s="248"/>
      <c r="G43" s="248"/>
      <c r="H43" s="248"/>
      <c r="I43" s="248"/>
      <c r="J43" s="248"/>
      <c r="K43" s="248"/>
      <c r="L43" s="248"/>
      <c r="M43" s="248"/>
      <c r="N43" s="318"/>
      <c r="O43" s="349"/>
      <c r="P43" s="349"/>
      <c r="Q43" s="249"/>
      <c r="AF43" s="348"/>
      <c r="AG43" s="348"/>
      <c r="AH43" s="348"/>
      <c r="AI43" s="348"/>
      <c r="AJ43" s="348"/>
      <c r="AK43" s="348"/>
      <c r="BH43" s="349"/>
      <c r="BI43" s="248"/>
      <c r="BJ43" s="248"/>
      <c r="BK43" s="248"/>
      <c r="BL43" s="248"/>
      <c r="BM43" s="248"/>
      <c r="BN43" s="248"/>
      <c r="BO43" s="248"/>
      <c r="BP43" s="248"/>
      <c r="BQ43" s="248"/>
      <c r="BR43" s="248"/>
      <c r="BS43" s="248"/>
      <c r="BT43" s="248"/>
      <c r="BU43" s="318"/>
      <c r="BV43" s="349"/>
      <c r="BW43" s="349"/>
    </row>
    <row r="44" spans="1:75" ht="23.4" customHeight="1">
      <c r="A44" s="349"/>
      <c r="B44" s="248" t="s">
        <v>2359</v>
      </c>
      <c r="C44" s="248"/>
      <c r="D44" s="248"/>
      <c r="E44" s="248"/>
      <c r="F44" s="248"/>
      <c r="G44" s="248"/>
      <c r="H44" s="248"/>
      <c r="I44" s="248"/>
      <c r="J44" s="248"/>
      <c r="K44" s="248"/>
      <c r="L44" s="248"/>
      <c r="M44" s="248"/>
      <c r="N44" s="319"/>
      <c r="O44" s="349"/>
      <c r="P44" s="349"/>
      <c r="Q44" s="249"/>
      <c r="AF44" s="348"/>
      <c r="AG44" s="348"/>
      <c r="AH44" s="348"/>
      <c r="AI44" s="348"/>
      <c r="AJ44" s="348"/>
      <c r="AK44" s="348"/>
      <c r="BH44" s="349"/>
      <c r="BI44" s="248" t="s">
        <v>2359</v>
      </c>
      <c r="BJ44" s="248"/>
      <c r="BK44" s="248"/>
      <c r="BL44" s="248"/>
      <c r="BM44" s="248"/>
      <c r="BN44" s="248"/>
      <c r="BO44" s="248"/>
      <c r="BP44" s="248"/>
      <c r="BQ44" s="248"/>
      <c r="BR44" s="248"/>
      <c r="BS44" s="248"/>
      <c r="BT44" s="248"/>
      <c r="BU44" s="319"/>
      <c r="BV44" s="349"/>
      <c r="BW44" s="349"/>
    </row>
    <row r="45" spans="1:75" ht="14.4">
      <c r="A45" s="349"/>
      <c r="B45" s="320" t="s">
        <v>2360</v>
      </c>
      <c r="C45" s="321"/>
      <c r="D45" s="321"/>
      <c r="E45" s="322"/>
      <c r="F45" s="321" t="s">
        <v>2361</v>
      </c>
      <c r="G45" s="321"/>
      <c r="H45" s="321"/>
      <c r="I45" s="322"/>
      <c r="J45" s="322"/>
      <c r="K45" s="322" t="s">
        <v>2411</v>
      </c>
      <c r="L45" s="322"/>
      <c r="M45" s="322"/>
      <c r="N45" s="322"/>
      <c r="O45" s="364"/>
      <c r="P45" s="349"/>
      <c r="Q45" s="249"/>
      <c r="S45" s="250"/>
      <c r="X45" s="348"/>
      <c r="Y45" s="348"/>
      <c r="Z45" s="348"/>
      <c r="AA45" s="348"/>
      <c r="AB45" s="348"/>
      <c r="AC45" s="348"/>
      <c r="AD45" s="348"/>
      <c r="AE45" s="348"/>
      <c r="AF45" s="348"/>
      <c r="AG45" s="348"/>
      <c r="AH45" s="348"/>
      <c r="AI45" s="348"/>
      <c r="AJ45" s="348"/>
      <c r="AK45" s="348"/>
      <c r="BH45" s="349"/>
      <c r="BI45" s="320" t="s">
        <v>2360</v>
      </c>
      <c r="BJ45" s="321"/>
      <c r="BK45" s="321"/>
      <c r="BL45" s="322"/>
      <c r="BM45" s="321" t="s">
        <v>2361</v>
      </c>
      <c r="BN45" s="321"/>
      <c r="BO45" s="321"/>
      <c r="BP45" s="322"/>
      <c r="BQ45" s="322"/>
      <c r="BR45" s="322" t="s">
        <v>2411</v>
      </c>
      <c r="BS45" s="322"/>
      <c r="BT45" s="322"/>
      <c r="BU45" s="322"/>
      <c r="BV45" s="364"/>
      <c r="BW45" s="349"/>
    </row>
    <row r="46" spans="1:75" ht="14.25" customHeight="1">
      <c r="A46" s="349"/>
      <c r="B46" s="1351" t="s">
        <v>2381</v>
      </c>
      <c r="C46" s="1352"/>
      <c r="D46" s="323">
        <f>IF(D42=0,0,ROUNDDOWN(H42/D9,0))</f>
        <v>0</v>
      </c>
      <c r="E46" s="324" t="s">
        <v>2362</v>
      </c>
      <c r="F46" s="1352" t="s">
        <v>2381</v>
      </c>
      <c r="G46" s="1352"/>
      <c r="H46" s="323">
        <f>IF(F9="",VLOOKUP(E9,W8:Z10,3,FALSE),VLOOKUP(E9,W8:Z10,4,FALSE))</f>
        <v>200000</v>
      </c>
      <c r="I46" s="651" t="s">
        <v>2362</v>
      </c>
      <c r="J46" s="651"/>
      <c r="K46" s="649"/>
      <c r="L46" s="323">
        <f>IF(E9=0.5,3000000,4000000)</f>
        <v>4000000</v>
      </c>
      <c r="M46" s="651" t="s">
        <v>2362</v>
      </c>
      <c r="N46" s="325"/>
      <c r="O46" s="365"/>
      <c r="P46" s="349"/>
      <c r="Q46" s="249"/>
      <c r="X46" s="348"/>
      <c r="Y46" s="348"/>
      <c r="Z46" s="348"/>
      <c r="AA46" s="348"/>
      <c r="AB46" s="348"/>
      <c r="AC46" s="348"/>
      <c r="AD46" s="348"/>
      <c r="AE46" s="348"/>
      <c r="AF46" s="348"/>
      <c r="AG46" s="348"/>
      <c r="AH46" s="348"/>
      <c r="AI46" s="348"/>
      <c r="AJ46" s="348"/>
      <c r="AK46" s="348"/>
      <c r="BH46" s="349"/>
      <c r="BI46" s="1351" t="s">
        <v>2381</v>
      </c>
      <c r="BJ46" s="1352"/>
      <c r="BK46" s="323">
        <f>IF(BK42=0,0,ROUNDDOWN(BO42/BK9,0))</f>
        <v>0</v>
      </c>
      <c r="BL46" s="324" t="s">
        <v>2362</v>
      </c>
      <c r="BM46" s="1352" t="s">
        <v>2381</v>
      </c>
      <c r="BN46" s="1352"/>
      <c r="BO46" s="323" t="e">
        <f>IF(BM9="",VLOOKUP(BL9,CD8:CG10,3,FALSE),VLOOKUP(BL9,CD8:CG10,4,FALSE))</f>
        <v>#N/A</v>
      </c>
      <c r="BP46" s="651" t="s">
        <v>2362</v>
      </c>
      <c r="BQ46" s="651"/>
      <c r="BR46" s="649"/>
      <c r="BS46" s="323">
        <f>IF(BL9=0.5,3000000,4000000)</f>
        <v>4000000</v>
      </c>
      <c r="BT46" s="651" t="s">
        <v>2362</v>
      </c>
      <c r="BU46" s="325"/>
      <c r="BV46" s="365"/>
      <c r="BW46" s="349"/>
    </row>
    <row r="47" spans="1:75">
      <c r="A47" s="349"/>
      <c r="B47" s="326" t="s">
        <v>2382</v>
      </c>
      <c r="C47" s="327"/>
      <c r="D47" s="327"/>
      <c r="E47" s="649"/>
      <c r="F47" s="328" t="s">
        <v>2363</v>
      </c>
      <c r="G47" s="349"/>
      <c r="H47" s="329"/>
      <c r="I47" s="330"/>
      <c r="J47" s="330"/>
      <c r="K47" s="328" t="s">
        <v>2412</v>
      </c>
      <c r="L47" s="649"/>
      <c r="M47" s="649"/>
      <c r="N47" s="649"/>
      <c r="O47" s="365"/>
      <c r="P47" s="349"/>
      <c r="Q47" s="249"/>
      <c r="X47" s="348"/>
      <c r="Y47" s="348"/>
      <c r="Z47" s="348"/>
      <c r="AA47" s="348"/>
      <c r="AB47" s="348"/>
      <c r="AC47" s="348"/>
      <c r="AD47" s="348"/>
      <c r="AE47" s="348"/>
      <c r="AF47" s="348"/>
      <c r="AK47" s="348"/>
      <c r="BH47" s="349"/>
      <c r="BI47" s="326" t="s">
        <v>2382</v>
      </c>
      <c r="BJ47" s="327"/>
      <c r="BK47" s="327"/>
      <c r="BL47" s="649"/>
      <c r="BM47" s="328" t="s">
        <v>2363</v>
      </c>
      <c r="BN47" s="349"/>
      <c r="BO47" s="329"/>
      <c r="BP47" s="330"/>
      <c r="BQ47" s="330"/>
      <c r="BR47" s="328" t="s">
        <v>2412</v>
      </c>
      <c r="BS47" s="649"/>
      <c r="BT47" s="649"/>
      <c r="BU47" s="649"/>
      <c r="BV47" s="365"/>
      <c r="BW47" s="349"/>
    </row>
    <row r="48" spans="1:75">
      <c r="A48" s="349"/>
      <c r="B48" s="331"/>
      <c r="C48" s="332"/>
      <c r="D48" s="332"/>
      <c r="E48" s="332"/>
      <c r="F48" s="332"/>
      <c r="G48" s="332"/>
      <c r="H48" s="332"/>
      <c r="I48" s="332"/>
      <c r="J48" s="332"/>
      <c r="K48" s="332"/>
      <c r="L48" s="332"/>
      <c r="M48" s="332"/>
      <c r="N48" s="332"/>
      <c r="O48" s="366"/>
      <c r="P48" s="349"/>
      <c r="Q48" s="249"/>
      <c r="X48" s="348"/>
      <c r="Y48" s="348"/>
      <c r="Z48" s="348"/>
      <c r="AA48" s="348"/>
      <c r="AB48" s="348"/>
      <c r="AC48" s="348"/>
      <c r="AD48" s="348"/>
      <c r="AE48" s="348"/>
      <c r="AF48" s="348"/>
      <c r="AK48" s="348"/>
      <c r="BH48" s="349"/>
      <c r="BI48" s="331"/>
      <c r="BJ48" s="332"/>
      <c r="BK48" s="332"/>
      <c r="BL48" s="332"/>
      <c r="BM48" s="332"/>
      <c r="BN48" s="332"/>
      <c r="BO48" s="332"/>
      <c r="BP48" s="332"/>
      <c r="BQ48" s="332"/>
      <c r="BR48" s="332"/>
      <c r="BS48" s="332"/>
      <c r="BT48" s="332"/>
      <c r="BU48" s="332"/>
      <c r="BV48" s="366"/>
      <c r="BW48" s="349"/>
    </row>
    <row r="49" spans="1:75">
      <c r="A49" s="349"/>
      <c r="B49" s="322"/>
      <c r="C49" s="322"/>
      <c r="D49" s="333"/>
      <c r="E49" s="333"/>
      <c r="F49" s="333"/>
      <c r="G49" s="333"/>
      <c r="H49" s="333"/>
      <c r="I49" s="333"/>
      <c r="J49" s="333"/>
      <c r="K49" s="333"/>
      <c r="L49" s="333"/>
      <c r="M49" s="333"/>
      <c r="N49" s="333"/>
      <c r="O49" s="367"/>
      <c r="P49" s="349"/>
      <c r="Q49" s="249"/>
      <c r="X49" s="348"/>
      <c r="Y49" s="348"/>
      <c r="Z49" s="348"/>
      <c r="AA49" s="348"/>
      <c r="AB49" s="348"/>
      <c r="AC49" s="348"/>
      <c r="AD49" s="348"/>
      <c r="AE49" s="348"/>
      <c r="AF49" s="348"/>
      <c r="AK49" s="348"/>
      <c r="BH49" s="349"/>
      <c r="BI49" s="322"/>
      <c r="BJ49" s="322"/>
      <c r="BK49" s="333"/>
      <c r="BL49" s="333"/>
      <c r="BM49" s="333"/>
      <c r="BN49" s="333"/>
      <c r="BO49" s="333"/>
      <c r="BP49" s="333"/>
      <c r="BQ49" s="333"/>
      <c r="BR49" s="333"/>
      <c r="BS49" s="333"/>
      <c r="BT49" s="333"/>
      <c r="BU49" s="333"/>
      <c r="BV49" s="367"/>
      <c r="BW49" s="349"/>
    </row>
    <row r="50" spans="1:75" ht="18" customHeight="1">
      <c r="A50" s="349"/>
      <c r="B50" s="353" t="s">
        <v>2421</v>
      </c>
      <c r="C50" s="335"/>
      <c r="D50" s="329"/>
      <c r="E50" s="649"/>
      <c r="F50" s="649"/>
      <c r="G50" s="334"/>
      <c r="H50" s="647"/>
      <c r="I50" s="329"/>
      <c r="J50" s="649"/>
      <c r="K50" s="1353"/>
      <c r="L50" s="1353"/>
      <c r="M50" s="1353"/>
      <c r="N50" s="325"/>
      <c r="O50" s="368"/>
      <c r="P50" s="349"/>
      <c r="Q50" s="249"/>
      <c r="X50" s="348"/>
      <c r="Y50" s="348"/>
      <c r="Z50" s="348"/>
      <c r="AA50" s="348"/>
      <c r="AB50" s="348"/>
      <c r="AC50" s="348"/>
      <c r="AD50" s="348"/>
      <c r="AE50" s="348"/>
      <c r="AG50" s="348"/>
      <c r="AH50" s="348"/>
      <c r="AI50" s="348"/>
      <c r="AJ50" s="348"/>
      <c r="AK50" s="348"/>
      <c r="BH50" s="349"/>
      <c r="BI50" s="353" t="s">
        <v>2421</v>
      </c>
      <c r="BJ50" s="335"/>
      <c r="BK50" s="329"/>
      <c r="BL50" s="649"/>
      <c r="BM50" s="649"/>
      <c r="BN50" s="334"/>
      <c r="BO50" s="647"/>
      <c r="BP50" s="329"/>
      <c r="BQ50" s="649"/>
      <c r="BR50" s="1353"/>
      <c r="BS50" s="1353"/>
      <c r="BT50" s="1353"/>
      <c r="BU50" s="325"/>
      <c r="BV50" s="368"/>
      <c r="BW50" s="349"/>
    </row>
    <row r="51" spans="1:75" ht="19.5" customHeight="1">
      <c r="A51" s="349"/>
      <c r="B51" s="353"/>
      <c r="C51" s="335"/>
      <c r="D51" s="329"/>
      <c r="E51" s="647"/>
      <c r="F51" s="647"/>
      <c r="G51" s="334"/>
      <c r="H51" s="647"/>
      <c r="I51" s="329"/>
      <c r="J51" s="649"/>
      <c r="K51" s="649"/>
      <c r="L51" s="649"/>
      <c r="M51" s="649"/>
      <c r="N51" s="325"/>
      <c r="O51" s="368"/>
      <c r="P51" s="349"/>
      <c r="Q51" s="249"/>
      <c r="X51" s="348"/>
      <c r="Y51" s="348"/>
      <c r="Z51" s="348"/>
      <c r="AA51" s="348"/>
      <c r="AB51" s="348"/>
      <c r="AC51" s="348"/>
      <c r="AD51" s="348"/>
      <c r="AE51" s="348"/>
      <c r="AG51" s="348"/>
      <c r="AH51" s="348"/>
      <c r="AI51" s="348"/>
      <c r="AJ51" s="348"/>
      <c r="AK51" s="348"/>
      <c r="BH51" s="349"/>
      <c r="BI51" s="353"/>
      <c r="BJ51" s="335"/>
      <c r="BK51" s="329"/>
      <c r="BL51" s="647"/>
      <c r="BM51" s="647"/>
      <c r="BN51" s="334"/>
      <c r="BO51" s="647"/>
      <c r="BP51" s="329"/>
      <c r="BQ51" s="649"/>
      <c r="BR51" s="649"/>
      <c r="BS51" s="649"/>
      <c r="BT51" s="649"/>
      <c r="BU51" s="325"/>
      <c r="BV51" s="368"/>
      <c r="BW51" s="349"/>
    </row>
    <row r="52" spans="1:75" ht="18" customHeight="1">
      <c r="A52" s="349"/>
      <c r="I52" s="349"/>
      <c r="J52" s="349"/>
      <c r="K52" s="349"/>
      <c r="L52" s="349"/>
      <c r="M52" s="349"/>
      <c r="N52" s="336"/>
      <c r="O52" s="336"/>
      <c r="P52" s="336"/>
      <c r="T52" s="348"/>
      <c r="BH52" s="349"/>
      <c r="BP52" s="349"/>
      <c r="BQ52" s="349"/>
      <c r="BR52" s="349"/>
      <c r="BS52" s="349"/>
      <c r="BT52" s="349"/>
      <c r="BU52" s="336"/>
      <c r="BV52" s="336"/>
      <c r="BW52" s="336"/>
    </row>
    <row r="53" spans="1:75">
      <c r="A53" s="349"/>
      <c r="I53" s="349"/>
      <c r="J53" s="349"/>
      <c r="K53" s="349"/>
      <c r="L53" s="349"/>
      <c r="M53" s="349"/>
      <c r="N53" s="349"/>
      <c r="P53" s="349"/>
      <c r="U53" s="348"/>
      <c r="BH53" s="349"/>
      <c r="BP53" s="349"/>
      <c r="BQ53" s="349"/>
      <c r="BR53" s="349"/>
      <c r="BS53" s="349"/>
      <c r="BT53" s="349"/>
      <c r="BU53" s="349"/>
      <c r="BW53" s="349"/>
    </row>
    <row r="54" spans="1:75" ht="21" customHeight="1">
      <c r="A54" s="349"/>
      <c r="I54" s="349"/>
      <c r="J54" s="349"/>
      <c r="K54" s="349"/>
      <c r="L54" s="349"/>
      <c r="M54" s="349"/>
      <c r="N54" s="349"/>
      <c r="O54" s="256"/>
      <c r="P54" s="248"/>
      <c r="Q54" s="249"/>
      <c r="R54" s="337"/>
      <c r="U54" s="337"/>
      <c r="AH54" s="348"/>
      <c r="AI54" s="348"/>
      <c r="AJ54" s="348"/>
      <c r="AK54" s="348"/>
      <c r="BH54" s="349"/>
      <c r="BP54" s="349"/>
      <c r="BQ54" s="349"/>
      <c r="BR54" s="349"/>
      <c r="BS54" s="349"/>
      <c r="BT54" s="349"/>
      <c r="BU54" s="349"/>
      <c r="BV54" s="256"/>
      <c r="BW54" s="248"/>
    </row>
    <row r="55" spans="1:75" ht="21" customHeight="1">
      <c r="A55" s="349"/>
      <c r="I55" s="349"/>
      <c r="J55" s="349"/>
      <c r="K55" s="349"/>
      <c r="L55" s="349"/>
      <c r="M55" s="349"/>
      <c r="N55" s="349"/>
      <c r="O55" s="248"/>
      <c r="P55" s="248"/>
      <c r="Q55" s="249"/>
      <c r="R55" s="348"/>
      <c r="U55" s="337"/>
      <c r="AH55" s="348"/>
      <c r="AI55" s="348"/>
      <c r="AJ55" s="348"/>
      <c r="AK55" s="348"/>
      <c r="BH55" s="349"/>
      <c r="BP55" s="349"/>
      <c r="BQ55" s="349"/>
      <c r="BR55" s="349"/>
      <c r="BS55" s="349"/>
      <c r="BT55" s="349"/>
      <c r="BU55" s="349"/>
      <c r="BV55" s="248"/>
      <c r="BW55" s="248"/>
    </row>
    <row r="56" spans="1:75" ht="21" customHeight="1">
      <c r="A56" s="349"/>
      <c r="I56" s="349"/>
      <c r="J56" s="349"/>
      <c r="K56" s="349"/>
      <c r="L56" s="349"/>
      <c r="M56" s="349"/>
      <c r="N56" s="349"/>
      <c r="O56" s="248"/>
      <c r="P56" s="248"/>
      <c r="Q56" s="249"/>
      <c r="AH56" s="348"/>
      <c r="AI56" s="348"/>
      <c r="AJ56" s="348"/>
      <c r="AK56" s="348" t="s">
        <v>2364</v>
      </c>
      <c r="BH56" s="349"/>
      <c r="BP56" s="349"/>
      <c r="BQ56" s="349"/>
      <c r="BR56" s="349"/>
      <c r="BS56" s="349"/>
      <c r="BT56" s="349"/>
      <c r="BU56" s="349"/>
      <c r="BV56" s="248"/>
      <c r="BW56" s="248"/>
    </row>
    <row r="57" spans="1:75" ht="30" customHeight="1">
      <c r="A57" s="349"/>
      <c r="I57" s="349"/>
      <c r="J57" s="349"/>
      <c r="K57" s="349"/>
      <c r="L57" s="349"/>
      <c r="M57" s="349"/>
      <c r="N57" s="349"/>
      <c r="O57" s="248"/>
      <c r="P57" s="248"/>
      <c r="Q57" s="249"/>
      <c r="U57" s="369" t="s">
        <v>2247</v>
      </c>
      <c r="V57" s="370" t="s">
        <v>2365</v>
      </c>
      <c r="W57" s="338" t="s">
        <v>2366</v>
      </c>
      <c r="X57" s="339" t="s">
        <v>2367</v>
      </c>
      <c r="Y57" s="340" t="s">
        <v>2490</v>
      </c>
      <c r="Z57" s="341" t="s">
        <v>2368</v>
      </c>
      <c r="AI57" s="348"/>
      <c r="AJ57" s="348"/>
      <c r="AK57" s="371" t="e">
        <f>IF(#REF!=0,0,#REF!*#REF!/#REF!)</f>
        <v>#REF!</v>
      </c>
      <c r="AL57" s="372" t="e">
        <f>ROUND(AK57,0)</f>
        <v>#REF!</v>
      </c>
      <c r="BH57" s="349"/>
      <c r="BP57" s="349"/>
      <c r="BQ57" s="349"/>
      <c r="BR57" s="349"/>
      <c r="BS57" s="349"/>
      <c r="BT57" s="349"/>
      <c r="BU57" s="349"/>
      <c r="BV57" s="248"/>
      <c r="BW57" s="248"/>
    </row>
    <row r="58" spans="1:75" ht="30" customHeight="1">
      <c r="A58" s="349"/>
      <c r="I58" s="349"/>
      <c r="J58" s="349"/>
      <c r="K58" s="349"/>
      <c r="L58" s="349"/>
      <c r="M58" s="349"/>
      <c r="N58" s="349"/>
      <c r="O58" s="248"/>
      <c r="P58" s="248"/>
      <c r="Q58" s="249"/>
      <c r="U58" s="369" t="s">
        <v>2256</v>
      </c>
      <c r="V58" s="370" t="s">
        <v>2365</v>
      </c>
      <c r="W58" s="341" t="s">
        <v>2366</v>
      </c>
      <c r="X58" s="339" t="s">
        <v>2369</v>
      </c>
      <c r="Y58" s="340" t="s">
        <v>2491</v>
      </c>
      <c r="Z58" s="341" t="s">
        <v>2368</v>
      </c>
      <c r="AI58" s="348"/>
      <c r="AJ58" s="348"/>
      <c r="AK58" s="373" t="e">
        <f>IF(#REF!=0,0,#REF!*#REF!/#REF!)</f>
        <v>#REF!</v>
      </c>
      <c r="AL58" s="374" t="e">
        <f t="shared" ref="AL58:AL73" si="4">ROUND(AK58,0)</f>
        <v>#REF!</v>
      </c>
      <c r="BH58" s="349"/>
      <c r="BP58" s="349"/>
      <c r="BQ58" s="349"/>
      <c r="BR58" s="349"/>
      <c r="BS58" s="349"/>
      <c r="BT58" s="349"/>
      <c r="BU58" s="349"/>
      <c r="BV58" s="248"/>
      <c r="BW58" s="248"/>
    </row>
    <row r="59" spans="1:75" ht="30" customHeight="1">
      <c r="A59" s="349"/>
      <c r="I59" s="349"/>
      <c r="J59" s="349"/>
      <c r="K59" s="349"/>
      <c r="L59" s="349"/>
      <c r="M59" s="349"/>
      <c r="N59" s="349"/>
      <c r="O59" s="248"/>
      <c r="P59" s="248"/>
      <c r="Q59" s="249"/>
      <c r="U59" s="369" t="s">
        <v>2262</v>
      </c>
      <c r="V59" s="370" t="s">
        <v>2370</v>
      </c>
      <c r="W59" s="341" t="s">
        <v>2370</v>
      </c>
      <c r="X59" s="339" t="s">
        <v>2371</v>
      </c>
      <c r="Y59" s="340" t="s">
        <v>2492</v>
      </c>
      <c r="Z59" s="341" t="s">
        <v>2372</v>
      </c>
      <c r="AI59" s="348"/>
      <c r="AJ59" s="348"/>
      <c r="AK59" s="373" t="e">
        <f>IF(#REF!=0,0,#REF!*#REF!/#REF!)</f>
        <v>#REF!</v>
      </c>
      <c r="AL59" s="374" t="e">
        <f t="shared" si="4"/>
        <v>#REF!</v>
      </c>
      <c r="BH59" s="349"/>
      <c r="BP59" s="349"/>
      <c r="BQ59" s="349"/>
      <c r="BR59" s="349"/>
      <c r="BS59" s="349"/>
      <c r="BT59" s="349"/>
      <c r="BU59" s="349"/>
      <c r="BV59" s="248"/>
      <c r="BW59" s="248"/>
    </row>
    <row r="60" spans="1:75" ht="30" customHeight="1">
      <c r="A60" s="349"/>
      <c r="I60" s="349"/>
      <c r="J60" s="349"/>
      <c r="K60" s="349"/>
      <c r="L60" s="349"/>
      <c r="M60" s="349"/>
      <c r="N60" s="349"/>
      <c r="O60" s="248"/>
      <c r="P60" s="248"/>
      <c r="Q60" s="249"/>
      <c r="U60" s="369" t="s">
        <v>2275</v>
      </c>
      <c r="V60" s="370" t="s">
        <v>2365</v>
      </c>
      <c r="W60" s="338" t="s">
        <v>2366</v>
      </c>
      <c r="X60" s="339" t="s">
        <v>2369</v>
      </c>
      <c r="Y60" s="340" t="s">
        <v>2491</v>
      </c>
      <c r="Z60" s="341" t="s">
        <v>2368</v>
      </c>
      <c r="AI60" s="348"/>
      <c r="AJ60" s="348"/>
      <c r="AK60" s="373" t="e">
        <f>IF(#REF!=0,0,#REF!*#REF!/#REF!)</f>
        <v>#REF!</v>
      </c>
      <c r="AL60" s="374" t="e">
        <f t="shared" si="4"/>
        <v>#REF!</v>
      </c>
      <c r="BH60" s="349"/>
      <c r="BP60" s="349"/>
      <c r="BQ60" s="349"/>
      <c r="BR60" s="349"/>
      <c r="BS60" s="349"/>
      <c r="BT60" s="349"/>
      <c r="BU60" s="349"/>
      <c r="BV60" s="248"/>
      <c r="BW60" s="248"/>
    </row>
    <row r="61" spans="1:75" ht="30" customHeight="1">
      <c r="A61" s="349"/>
      <c r="I61" s="349"/>
      <c r="J61" s="349"/>
      <c r="K61" s="349"/>
      <c r="L61" s="349"/>
      <c r="M61" s="349"/>
      <c r="N61" s="349"/>
      <c r="O61" s="248"/>
      <c r="P61" s="248"/>
      <c r="Q61" s="249"/>
      <c r="AH61" s="348"/>
      <c r="AI61" s="348"/>
      <c r="AJ61" s="348"/>
      <c r="AK61" s="373" t="e">
        <f>IF(#REF!=0,0,#REF!*#REF!/#REF!)</f>
        <v>#REF!</v>
      </c>
      <c r="AL61" s="374" t="e">
        <f t="shared" si="4"/>
        <v>#REF!</v>
      </c>
      <c r="BH61" s="349"/>
      <c r="BP61" s="349"/>
      <c r="BQ61" s="349"/>
      <c r="BR61" s="349"/>
      <c r="BS61" s="349"/>
      <c r="BT61" s="349"/>
      <c r="BU61" s="349"/>
      <c r="BV61" s="248"/>
      <c r="BW61" s="248"/>
    </row>
    <row r="62" spans="1:75" ht="30" customHeight="1">
      <c r="A62" s="349"/>
      <c r="I62" s="349"/>
      <c r="J62" s="349"/>
      <c r="K62" s="349"/>
      <c r="L62" s="349"/>
      <c r="M62" s="349"/>
      <c r="N62" s="349"/>
      <c r="O62" s="248"/>
      <c r="P62" s="248"/>
      <c r="Q62" s="249"/>
      <c r="AH62" s="348"/>
      <c r="AI62" s="348"/>
      <c r="AJ62" s="348"/>
      <c r="AK62" s="375" t="e">
        <f>ROUND(SUM(AK57:AK61),0)</f>
        <v>#REF!</v>
      </c>
      <c r="AL62" s="376" t="e">
        <f>SUM(AL57:AL61)</f>
        <v>#REF!</v>
      </c>
      <c r="BH62" s="349"/>
      <c r="BP62" s="349"/>
      <c r="BQ62" s="349"/>
      <c r="BR62" s="349"/>
      <c r="BS62" s="349"/>
      <c r="BT62" s="349"/>
      <c r="BU62" s="349"/>
      <c r="BV62" s="248"/>
      <c r="BW62" s="248"/>
    </row>
    <row r="63" spans="1:75" ht="30" customHeight="1">
      <c r="A63" s="349"/>
      <c r="I63" s="349"/>
      <c r="J63" s="349"/>
      <c r="K63" s="349"/>
      <c r="L63" s="349"/>
      <c r="M63" s="349"/>
      <c r="N63" s="349"/>
      <c r="O63" s="248"/>
      <c r="P63" s="248"/>
      <c r="Q63" s="249"/>
      <c r="AH63" s="348"/>
      <c r="AI63" s="348"/>
      <c r="AJ63" s="348"/>
      <c r="AK63" s="371" t="e">
        <f>IF(#REF!=0,0,#REF!*#REF!/#REF!)</f>
        <v>#REF!</v>
      </c>
      <c r="AL63" s="372" t="e">
        <f t="shared" si="4"/>
        <v>#REF!</v>
      </c>
      <c r="BH63" s="349"/>
      <c r="BP63" s="349"/>
      <c r="BQ63" s="349"/>
      <c r="BR63" s="349"/>
      <c r="BS63" s="349"/>
      <c r="BT63" s="349"/>
      <c r="BU63" s="349"/>
      <c r="BV63" s="248"/>
      <c r="BW63" s="248"/>
    </row>
    <row r="64" spans="1:75" ht="30" customHeight="1">
      <c r="A64" s="349"/>
      <c r="I64" s="349"/>
      <c r="J64" s="349"/>
      <c r="K64" s="349"/>
      <c r="L64" s="349"/>
      <c r="M64" s="349"/>
      <c r="N64" s="349"/>
      <c r="O64" s="248"/>
      <c r="P64" s="248"/>
      <c r="Q64" s="249"/>
      <c r="AH64" s="348"/>
      <c r="AI64" s="348"/>
      <c r="AJ64" s="348"/>
      <c r="AK64" s="373" t="e">
        <f>IF(#REF!=0,0,#REF!*#REF!/#REF!)</f>
        <v>#REF!</v>
      </c>
      <c r="AL64" s="374" t="e">
        <f t="shared" si="4"/>
        <v>#REF!</v>
      </c>
      <c r="BH64" s="349"/>
      <c r="BP64" s="349"/>
      <c r="BQ64" s="349"/>
      <c r="BR64" s="349"/>
      <c r="BS64" s="349"/>
      <c r="BT64" s="349"/>
      <c r="BU64" s="349"/>
      <c r="BV64" s="248"/>
      <c r="BW64" s="248"/>
    </row>
    <row r="65" spans="1:75" ht="30" customHeight="1">
      <c r="A65" s="349"/>
      <c r="I65" s="349"/>
      <c r="J65" s="349"/>
      <c r="K65" s="349"/>
      <c r="L65" s="349"/>
      <c r="M65" s="349"/>
      <c r="N65" s="349"/>
      <c r="O65" s="248"/>
      <c r="P65" s="248"/>
      <c r="Q65" s="249"/>
      <c r="AH65" s="348"/>
      <c r="AI65" s="348"/>
      <c r="AJ65" s="348"/>
      <c r="AK65" s="373" t="e">
        <f>IF(#REF!=0,0,#REF!*#REF!/#REF!)</f>
        <v>#REF!</v>
      </c>
      <c r="AL65" s="374" t="e">
        <f t="shared" si="4"/>
        <v>#REF!</v>
      </c>
      <c r="BH65" s="349"/>
      <c r="BP65" s="349"/>
      <c r="BQ65" s="349"/>
      <c r="BR65" s="349"/>
      <c r="BS65" s="349"/>
      <c r="BT65" s="349"/>
      <c r="BU65" s="349"/>
      <c r="BV65" s="248"/>
      <c r="BW65" s="248"/>
    </row>
    <row r="66" spans="1:75" ht="30" customHeight="1">
      <c r="A66" s="349"/>
      <c r="I66" s="349"/>
      <c r="J66" s="349"/>
      <c r="K66" s="349"/>
      <c r="L66" s="349"/>
      <c r="M66" s="349"/>
      <c r="N66" s="349"/>
      <c r="O66" s="248"/>
      <c r="P66" s="248"/>
      <c r="Q66" s="249"/>
      <c r="AH66" s="348"/>
      <c r="AI66" s="348"/>
      <c r="AJ66" s="348"/>
      <c r="AK66" s="373" t="e">
        <f>IF(#REF!=0,0,#REF!*#REF!/#REF!)</f>
        <v>#REF!</v>
      </c>
      <c r="AL66" s="374" t="e">
        <f t="shared" si="4"/>
        <v>#REF!</v>
      </c>
      <c r="BH66" s="349"/>
      <c r="BP66" s="349"/>
      <c r="BQ66" s="349"/>
      <c r="BR66" s="349"/>
      <c r="BS66" s="349"/>
      <c r="BT66" s="349"/>
      <c r="BU66" s="349"/>
      <c r="BV66" s="248"/>
      <c r="BW66" s="248"/>
    </row>
    <row r="67" spans="1:75" ht="30" customHeight="1">
      <c r="A67" s="349"/>
      <c r="I67" s="349"/>
      <c r="J67" s="349"/>
      <c r="K67" s="349"/>
      <c r="L67" s="349"/>
      <c r="M67" s="349"/>
      <c r="N67" s="349"/>
      <c r="O67" s="248"/>
      <c r="P67" s="248"/>
      <c r="Q67" s="249"/>
      <c r="AH67" s="348"/>
      <c r="AI67" s="348"/>
      <c r="AJ67" s="348"/>
      <c r="AK67" s="373" t="e">
        <f>IF(#REF!=0,0,#REF!*#REF!/#REF!)</f>
        <v>#REF!</v>
      </c>
      <c r="AL67" s="374" t="e">
        <f t="shared" si="4"/>
        <v>#REF!</v>
      </c>
      <c r="BH67" s="349"/>
      <c r="BP67" s="349"/>
      <c r="BQ67" s="349"/>
      <c r="BR67" s="349"/>
      <c r="BS67" s="349"/>
      <c r="BT67" s="349"/>
      <c r="BU67" s="349"/>
      <c r="BV67" s="248"/>
      <c r="BW67" s="248"/>
    </row>
    <row r="68" spans="1:75" ht="30" customHeight="1">
      <c r="A68" s="349"/>
      <c r="I68" s="349"/>
      <c r="J68" s="349"/>
      <c r="K68" s="349"/>
      <c r="L68" s="349"/>
      <c r="M68" s="349"/>
      <c r="N68" s="349"/>
      <c r="O68" s="248"/>
      <c r="P68" s="248"/>
      <c r="Q68" s="249"/>
      <c r="AH68" s="348"/>
      <c r="AI68" s="348"/>
      <c r="AJ68" s="348"/>
      <c r="AK68" s="375" t="e">
        <f>ROUND(SUM(AK63:AK67),0)</f>
        <v>#REF!</v>
      </c>
      <c r="AL68" s="376" t="e">
        <f>SUM(AL63:AL67)</f>
        <v>#REF!</v>
      </c>
      <c r="BH68" s="349"/>
      <c r="BP68" s="349"/>
      <c r="BQ68" s="349"/>
      <c r="BR68" s="349"/>
      <c r="BS68" s="349"/>
      <c r="BT68" s="349"/>
      <c r="BU68" s="349"/>
      <c r="BV68" s="248"/>
      <c r="BW68" s="248"/>
    </row>
    <row r="69" spans="1:75" ht="30" customHeight="1">
      <c r="A69" s="349"/>
      <c r="I69" s="349"/>
      <c r="J69" s="349"/>
      <c r="K69" s="349"/>
      <c r="L69" s="349"/>
      <c r="M69" s="349"/>
      <c r="N69" s="349"/>
      <c r="O69" s="248"/>
      <c r="P69" s="248"/>
      <c r="Q69" s="249"/>
      <c r="S69" s="249" t="e">
        <f>#REF!</f>
        <v>#REF!</v>
      </c>
      <c r="T69" s="249" t="e">
        <f>#REF!*(#REF!+#REF!+#REF!)/#REF!</f>
        <v>#REF!</v>
      </c>
      <c r="AH69" s="348"/>
      <c r="AI69" s="348"/>
      <c r="AJ69" s="348"/>
      <c r="AK69" s="371" t="e">
        <f>IF(#REF!=0,0,#REF!*#REF!/#REF!)</f>
        <v>#REF!</v>
      </c>
      <c r="AL69" s="372" t="e">
        <f t="shared" si="4"/>
        <v>#REF!</v>
      </c>
      <c r="BH69" s="349"/>
      <c r="BP69" s="349"/>
      <c r="BQ69" s="349"/>
      <c r="BR69" s="349"/>
      <c r="BS69" s="349"/>
      <c r="BT69" s="349"/>
      <c r="BU69" s="349"/>
      <c r="BV69" s="248"/>
      <c r="BW69" s="248"/>
    </row>
    <row r="70" spans="1:75" ht="30" customHeight="1">
      <c r="A70" s="349"/>
      <c r="I70" s="349"/>
      <c r="J70" s="349"/>
      <c r="K70" s="349"/>
      <c r="L70" s="349"/>
      <c r="M70" s="349"/>
      <c r="N70" s="349"/>
      <c r="O70" s="248"/>
      <c r="P70" s="248"/>
      <c r="Q70" s="249"/>
      <c r="S70" s="249" t="e">
        <f>#REF!</f>
        <v>#REF!</v>
      </c>
      <c r="T70" s="249" t="e">
        <f>#REF!*(#REF!+#REF!+#REF!)/#REF!</f>
        <v>#REF!</v>
      </c>
      <c r="AH70" s="348"/>
      <c r="AI70" s="348"/>
      <c r="AJ70" s="348"/>
      <c r="AK70" s="373" t="e">
        <f>IF(#REF!=0,0,#REF!*#REF!/#REF!)</f>
        <v>#REF!</v>
      </c>
      <c r="AL70" s="374" t="e">
        <f t="shared" si="4"/>
        <v>#REF!</v>
      </c>
      <c r="BH70" s="349"/>
      <c r="BP70" s="349"/>
      <c r="BQ70" s="349"/>
      <c r="BR70" s="349"/>
      <c r="BS70" s="349"/>
      <c r="BT70" s="349"/>
      <c r="BU70" s="349"/>
      <c r="BV70" s="248"/>
      <c r="BW70" s="248"/>
    </row>
    <row r="71" spans="1:75" ht="30" customHeight="1">
      <c r="A71" s="349"/>
      <c r="I71" s="349"/>
      <c r="J71" s="349"/>
      <c r="K71" s="349"/>
      <c r="L71" s="349"/>
      <c r="M71" s="349"/>
      <c r="N71" s="349"/>
      <c r="O71" s="248"/>
      <c r="P71" s="248"/>
      <c r="Q71" s="249"/>
      <c r="S71" s="249" t="e">
        <f>#REF!</f>
        <v>#REF!</v>
      </c>
      <c r="T71" s="249" t="e">
        <f>#REF!*(#REF!+#REF!+#REF!)/#REF!</f>
        <v>#REF!</v>
      </c>
      <c r="AH71" s="348"/>
      <c r="AI71" s="348"/>
      <c r="AJ71" s="348"/>
      <c r="AK71" s="373" t="e">
        <f>IF(#REF!=0,0,#REF!*#REF!/#REF!)</f>
        <v>#REF!</v>
      </c>
      <c r="AL71" s="374" t="e">
        <f t="shared" si="4"/>
        <v>#REF!</v>
      </c>
      <c r="BH71" s="349"/>
      <c r="BP71" s="349"/>
      <c r="BQ71" s="349"/>
      <c r="BR71" s="349"/>
      <c r="BS71" s="349"/>
      <c r="BT71" s="349"/>
      <c r="BU71" s="349"/>
      <c r="BV71" s="248"/>
      <c r="BW71" s="248"/>
    </row>
    <row r="72" spans="1:75" ht="30" customHeight="1">
      <c r="A72" s="349"/>
      <c r="I72" s="349"/>
      <c r="J72" s="349"/>
      <c r="K72" s="349"/>
      <c r="L72" s="349"/>
      <c r="M72" s="349"/>
      <c r="N72" s="349"/>
      <c r="O72" s="248"/>
      <c r="P72" s="248"/>
      <c r="Q72" s="249"/>
      <c r="S72" s="249" t="e">
        <f>#REF!</f>
        <v>#REF!</v>
      </c>
      <c r="T72" s="249" t="e">
        <f>#REF!*(#REF!+#REF!+#REF!)/#REF!</f>
        <v>#REF!</v>
      </c>
      <c r="AH72" s="348"/>
      <c r="AI72" s="348"/>
      <c r="AJ72" s="348"/>
      <c r="AK72" s="373" t="e">
        <f>IF(#REF!=0,0,#REF!*#REF!/#REF!)</f>
        <v>#REF!</v>
      </c>
      <c r="AL72" s="374" t="e">
        <f t="shared" si="4"/>
        <v>#REF!</v>
      </c>
      <c r="BH72" s="349"/>
      <c r="BP72" s="349"/>
      <c r="BQ72" s="349"/>
      <c r="BR72" s="349"/>
      <c r="BS72" s="349"/>
      <c r="BT72" s="349"/>
      <c r="BU72" s="349"/>
      <c r="BV72" s="248"/>
      <c r="BW72" s="248"/>
    </row>
    <row r="73" spans="1:75" ht="30" customHeight="1">
      <c r="A73" s="349"/>
      <c r="I73" s="349"/>
      <c r="J73" s="349"/>
      <c r="K73" s="349"/>
      <c r="L73" s="349"/>
      <c r="M73" s="349"/>
      <c r="N73" s="349"/>
      <c r="O73" s="248"/>
      <c r="P73" s="248"/>
      <c r="Q73" s="249"/>
      <c r="S73" s="249" t="e">
        <f>#REF!</f>
        <v>#REF!</v>
      </c>
      <c r="T73" s="249" t="e">
        <f>#REF!*(#REF!+#REF!+#REF!)/#REF!</f>
        <v>#REF!</v>
      </c>
      <c r="AH73" s="348"/>
      <c r="AI73" s="348"/>
      <c r="AJ73" s="348"/>
      <c r="AK73" s="373" t="e">
        <f>IF(#REF!=0,0,#REF!*#REF!/#REF!)</f>
        <v>#REF!</v>
      </c>
      <c r="AL73" s="374" t="e">
        <f t="shared" si="4"/>
        <v>#REF!</v>
      </c>
      <c r="BH73" s="349"/>
      <c r="BP73" s="349"/>
      <c r="BQ73" s="349"/>
      <c r="BR73" s="349"/>
      <c r="BS73" s="349"/>
      <c r="BT73" s="349"/>
      <c r="BU73" s="349"/>
      <c r="BV73" s="248"/>
      <c r="BW73" s="248"/>
    </row>
    <row r="74" spans="1:75" ht="30" customHeight="1">
      <c r="A74" s="349"/>
      <c r="I74" s="349"/>
      <c r="J74" s="349"/>
      <c r="K74" s="349"/>
      <c r="L74" s="349"/>
      <c r="M74" s="349"/>
      <c r="N74" s="349"/>
      <c r="O74" s="248"/>
      <c r="P74" s="248"/>
      <c r="Q74" s="249"/>
      <c r="AH74" s="348"/>
      <c r="AI74" s="348"/>
      <c r="AJ74" s="348"/>
      <c r="AK74" s="375" t="e">
        <f>ROUND(SUM(AK69:AK73),0)</f>
        <v>#REF!</v>
      </c>
      <c r="AL74" s="376" t="e">
        <f>SUM(AL69:AL73)</f>
        <v>#REF!</v>
      </c>
      <c r="BH74" s="349"/>
      <c r="BP74" s="349"/>
      <c r="BQ74" s="349"/>
      <c r="BR74" s="349"/>
      <c r="BS74" s="349"/>
      <c r="BT74" s="349"/>
      <c r="BU74" s="349"/>
      <c r="BV74" s="248"/>
      <c r="BW74" s="248"/>
    </row>
    <row r="75" spans="1:75" ht="30" customHeight="1">
      <c r="A75" s="349"/>
      <c r="I75" s="349"/>
      <c r="J75" s="349"/>
      <c r="K75" s="349"/>
      <c r="L75" s="349"/>
      <c r="M75" s="349"/>
      <c r="N75" s="349"/>
      <c r="O75" s="248"/>
      <c r="P75" s="248"/>
      <c r="Q75" s="249"/>
      <c r="AH75" s="348"/>
      <c r="AI75" s="348"/>
      <c r="AJ75" s="348"/>
      <c r="AK75" s="377"/>
      <c r="BH75" s="349"/>
      <c r="BP75" s="349"/>
      <c r="BQ75" s="349"/>
      <c r="BR75" s="349"/>
      <c r="BS75" s="349"/>
      <c r="BT75" s="349"/>
      <c r="BU75" s="349"/>
      <c r="BV75" s="248"/>
      <c r="BW75" s="248"/>
    </row>
    <row r="76" spans="1:75" ht="30" customHeight="1">
      <c r="A76" s="349"/>
      <c r="I76" s="349"/>
      <c r="J76" s="349"/>
      <c r="K76" s="349"/>
      <c r="L76" s="349"/>
      <c r="M76" s="349"/>
      <c r="N76" s="349"/>
      <c r="O76" s="248"/>
      <c r="P76" s="248"/>
      <c r="Q76" s="249"/>
      <c r="AH76" s="348"/>
      <c r="AI76" s="348"/>
      <c r="AJ76" s="348"/>
      <c r="AK76" s="377"/>
      <c r="BH76" s="349"/>
      <c r="BP76" s="349"/>
      <c r="BQ76" s="349"/>
      <c r="BR76" s="349"/>
      <c r="BS76" s="349"/>
      <c r="BT76" s="349"/>
      <c r="BU76" s="349"/>
      <c r="BV76" s="248"/>
      <c r="BW76" s="248"/>
    </row>
    <row r="77" spans="1:75" ht="30" customHeight="1">
      <c r="A77" s="349"/>
      <c r="I77" s="349"/>
      <c r="J77" s="349"/>
      <c r="K77" s="349"/>
      <c r="L77" s="349"/>
      <c r="M77" s="349"/>
      <c r="N77" s="349"/>
      <c r="O77" s="248"/>
      <c r="P77" s="248"/>
      <c r="Q77" s="249"/>
      <c r="AH77" s="348"/>
      <c r="AI77" s="348"/>
      <c r="AJ77" s="348"/>
      <c r="AK77" s="377"/>
      <c r="BH77" s="349"/>
      <c r="BP77" s="349"/>
      <c r="BQ77" s="349"/>
      <c r="BR77" s="349"/>
      <c r="BS77" s="349"/>
      <c r="BT77" s="349"/>
      <c r="BU77" s="349"/>
      <c r="BV77" s="248"/>
      <c r="BW77" s="248"/>
    </row>
    <row r="78" spans="1:75">
      <c r="A78" s="349"/>
      <c r="I78" s="349"/>
      <c r="J78" s="349"/>
      <c r="K78" s="349"/>
      <c r="L78" s="349"/>
      <c r="M78" s="349"/>
      <c r="N78" s="349"/>
      <c r="O78" s="349"/>
      <c r="P78" s="349"/>
      <c r="BH78" s="349"/>
      <c r="BP78" s="349"/>
      <c r="BQ78" s="349"/>
      <c r="BR78" s="349"/>
      <c r="BS78" s="349"/>
      <c r="BT78" s="349"/>
      <c r="BU78" s="349"/>
      <c r="BV78" s="349"/>
      <c r="BW78" s="349"/>
    </row>
    <row r="79" spans="1:75">
      <c r="A79" s="349"/>
      <c r="I79" s="349"/>
      <c r="J79" s="349"/>
      <c r="K79" s="349"/>
      <c r="L79" s="349"/>
      <c r="M79" s="349"/>
      <c r="N79" s="349"/>
      <c r="O79" s="349"/>
      <c r="P79" s="349"/>
      <c r="BH79" s="349"/>
      <c r="BP79" s="349"/>
      <c r="BQ79" s="349"/>
      <c r="BR79" s="349"/>
      <c r="BS79" s="349"/>
      <c r="BT79" s="349"/>
      <c r="BU79" s="349"/>
      <c r="BV79" s="349"/>
      <c r="BW79" s="349"/>
    </row>
    <row r="80" spans="1:75">
      <c r="A80" s="349"/>
      <c r="I80" s="349"/>
      <c r="J80" s="349"/>
      <c r="K80" s="349"/>
      <c r="L80" s="349"/>
      <c r="M80" s="349"/>
      <c r="N80" s="349"/>
      <c r="O80" s="349"/>
      <c r="P80" s="349"/>
      <c r="BH80" s="349"/>
      <c r="BP80" s="349"/>
      <c r="BQ80" s="349"/>
      <c r="BR80" s="349"/>
      <c r="BS80" s="349"/>
      <c r="BT80" s="349"/>
      <c r="BU80" s="349"/>
      <c r="BV80" s="349"/>
      <c r="BW80" s="349"/>
    </row>
  </sheetData>
  <sheetProtection algorithmName="SHA-512" hashValue="4ylICXNK8frlLMd/A/UtqvqOIh7mU8eaFGU/x7HDJGo2UJJVJC+FhNBtdHBhPWCnvlvGX6TjxC7uTWNgQirANg==" saltValue="in2KvjENoOkQbziQWcEdog==" spinCount="100000" sheet="1" formatCells="0"/>
  <mergeCells count="224">
    <mergeCell ref="G8:H8"/>
    <mergeCell ref="I8:J8"/>
    <mergeCell ref="G9:H9"/>
    <mergeCell ref="I9:J9"/>
    <mergeCell ref="M8:N8"/>
    <mergeCell ref="M9:N9"/>
    <mergeCell ref="M5:N5"/>
    <mergeCell ref="M3:N3"/>
    <mergeCell ref="M4:N4"/>
    <mergeCell ref="I5:J5"/>
    <mergeCell ref="I6:J6"/>
    <mergeCell ref="M6:N6"/>
    <mergeCell ref="J3:K3"/>
    <mergeCell ref="J4:K4"/>
    <mergeCell ref="B41:C41"/>
    <mergeCell ref="D41:E41"/>
    <mergeCell ref="F41:G41"/>
    <mergeCell ref="J41:K41"/>
    <mergeCell ref="O41:P41"/>
    <mergeCell ref="K50:M50"/>
    <mergeCell ref="B42:C42"/>
    <mergeCell ref="D42:E42"/>
    <mergeCell ref="F42:G42"/>
    <mergeCell ref="J42:K42"/>
    <mergeCell ref="O42:P42"/>
    <mergeCell ref="B46:C46"/>
    <mergeCell ref="F46:G46"/>
    <mergeCell ref="B39:C39"/>
    <mergeCell ref="D39:E39"/>
    <mergeCell ref="F39:G39"/>
    <mergeCell ref="J39:K39"/>
    <mergeCell ref="O39:P39"/>
    <mergeCell ref="B40:C40"/>
    <mergeCell ref="D40:E40"/>
    <mergeCell ref="F40:G40"/>
    <mergeCell ref="J40:K40"/>
    <mergeCell ref="O40:P40"/>
    <mergeCell ref="O32:P32"/>
    <mergeCell ref="O33:P33"/>
    <mergeCell ref="R33:R34"/>
    <mergeCell ref="S33:S34"/>
    <mergeCell ref="T33:T34"/>
    <mergeCell ref="O34:P34"/>
    <mergeCell ref="AN30:AN31"/>
    <mergeCell ref="AO30:AO31"/>
    <mergeCell ref="B31:C31"/>
    <mergeCell ref="D31:E31"/>
    <mergeCell ref="F31:G31"/>
    <mergeCell ref="J31:K31"/>
    <mergeCell ref="O31:P31"/>
    <mergeCell ref="R31:R32"/>
    <mergeCell ref="S31:S32"/>
    <mergeCell ref="B32:B38"/>
    <mergeCell ref="O35:P35"/>
    <mergeCell ref="O36:P36"/>
    <mergeCell ref="O37:P37"/>
    <mergeCell ref="O38:P38"/>
    <mergeCell ref="B20:B30"/>
    <mergeCell ref="O20:P20"/>
    <mergeCell ref="O21:P21"/>
    <mergeCell ref="R21:R22"/>
    <mergeCell ref="O27:P27"/>
    <mergeCell ref="R27:R28"/>
    <mergeCell ref="S27:S28"/>
    <mergeCell ref="O28:P28"/>
    <mergeCell ref="O29:P29"/>
    <mergeCell ref="R29:R30"/>
    <mergeCell ref="S29:S30"/>
    <mergeCell ref="O30:P30"/>
    <mergeCell ref="O25:P25"/>
    <mergeCell ref="R25:R26"/>
    <mergeCell ref="S25:S26"/>
    <mergeCell ref="AN25:AN26"/>
    <mergeCell ref="AO25:AO26"/>
    <mergeCell ref="O26:P26"/>
    <mergeCell ref="AN19:AN20"/>
    <mergeCell ref="AO19:AO20"/>
    <mergeCell ref="S21:S22"/>
    <mergeCell ref="AN21:AN22"/>
    <mergeCell ref="AO21:AO22"/>
    <mergeCell ref="O22:P22"/>
    <mergeCell ref="I13:I14"/>
    <mergeCell ref="J13:K13"/>
    <mergeCell ref="L13:L14"/>
    <mergeCell ref="R13:R14"/>
    <mergeCell ref="AN17:AN18"/>
    <mergeCell ref="AO17:AO18"/>
    <mergeCell ref="O18:P18"/>
    <mergeCell ref="B19:C19"/>
    <mergeCell ref="D19:E19"/>
    <mergeCell ref="F19:G19"/>
    <mergeCell ref="J19:K19"/>
    <mergeCell ref="O19:P19"/>
    <mergeCell ref="R19:R20"/>
    <mergeCell ref="S19:S20"/>
    <mergeCell ref="M16:M39"/>
    <mergeCell ref="N16:N39"/>
    <mergeCell ref="O16:P16"/>
    <mergeCell ref="O17:P17"/>
    <mergeCell ref="R17:R18"/>
    <mergeCell ref="S17:S18"/>
    <mergeCell ref="O23:P23"/>
    <mergeCell ref="R23:R24"/>
    <mergeCell ref="S23:S24"/>
    <mergeCell ref="O24:P24"/>
    <mergeCell ref="B9:C9"/>
    <mergeCell ref="B12:C13"/>
    <mergeCell ref="D12:E13"/>
    <mergeCell ref="F12:I12"/>
    <mergeCell ref="J12:L12"/>
    <mergeCell ref="D3:E3"/>
    <mergeCell ref="AC3:AD3"/>
    <mergeCell ref="B8:C8"/>
    <mergeCell ref="S13:S14"/>
    <mergeCell ref="T13:T32"/>
    <mergeCell ref="B14:B15"/>
    <mergeCell ref="C14:C15"/>
    <mergeCell ref="D14:D15"/>
    <mergeCell ref="F14:F15"/>
    <mergeCell ref="J14:J15"/>
    <mergeCell ref="R15:R16"/>
    <mergeCell ref="S15:S16"/>
    <mergeCell ref="B16:B18"/>
    <mergeCell ref="M12:M14"/>
    <mergeCell ref="N12:N14"/>
    <mergeCell ref="O12:P15"/>
    <mergeCell ref="R12:S12"/>
    <mergeCell ref="F13:G13"/>
    <mergeCell ref="H13:H14"/>
    <mergeCell ref="BK3:BL3"/>
    <mergeCell ref="BO3:BP3"/>
    <mergeCell ref="BQ3:BR3"/>
    <mergeCell ref="BT3:BU3"/>
    <mergeCell ref="BO4:BP4"/>
    <mergeCell ref="BQ4:BR4"/>
    <mergeCell ref="BT4:BU4"/>
    <mergeCell ref="BP5:BQ5"/>
    <mergeCell ref="BT5:BU5"/>
    <mergeCell ref="BP6:BQ6"/>
    <mergeCell ref="BT6:BU6"/>
    <mergeCell ref="BI8:BJ8"/>
    <mergeCell ref="BN8:BO8"/>
    <mergeCell ref="BP8:BQ8"/>
    <mergeCell ref="BT8:BU8"/>
    <mergeCell ref="BI9:BJ9"/>
    <mergeCell ref="BN9:BO9"/>
    <mergeCell ref="BP9:BQ9"/>
    <mergeCell ref="BT9:BU9"/>
    <mergeCell ref="BI12:BJ13"/>
    <mergeCell ref="BK12:BL13"/>
    <mergeCell ref="BM12:BP12"/>
    <mergeCell ref="BQ12:BS12"/>
    <mergeCell ref="BT12:BT14"/>
    <mergeCell ref="BU12:BU14"/>
    <mergeCell ref="BV12:BW15"/>
    <mergeCell ref="BM13:BN13"/>
    <mergeCell ref="BO13:BO14"/>
    <mergeCell ref="BP13:BP14"/>
    <mergeCell ref="BQ13:BR13"/>
    <mergeCell ref="BS13:BS14"/>
    <mergeCell ref="BI14:BI15"/>
    <mergeCell ref="BJ14:BJ15"/>
    <mergeCell ref="BK14:BK15"/>
    <mergeCell ref="BM14:BM15"/>
    <mergeCell ref="BQ14:BQ15"/>
    <mergeCell ref="BI16:BI18"/>
    <mergeCell ref="BT16:BT39"/>
    <mergeCell ref="BU16:BU39"/>
    <mergeCell ref="BV16:BW16"/>
    <mergeCell ref="BV17:BW17"/>
    <mergeCell ref="BV18:BW18"/>
    <mergeCell ref="BI19:BJ19"/>
    <mergeCell ref="BK19:BL19"/>
    <mergeCell ref="BM19:BN19"/>
    <mergeCell ref="BQ19:BR19"/>
    <mergeCell ref="BV19:BW19"/>
    <mergeCell ref="BI20:BI30"/>
    <mergeCell ref="BV20:BW20"/>
    <mergeCell ref="BV21:BW21"/>
    <mergeCell ref="BV22:BW22"/>
    <mergeCell ref="BV23:BW23"/>
    <mergeCell ref="BV24:BW24"/>
    <mergeCell ref="BV25:BW25"/>
    <mergeCell ref="BV26:BW26"/>
    <mergeCell ref="BV27:BW27"/>
    <mergeCell ref="BV28:BW28"/>
    <mergeCell ref="BV29:BW29"/>
    <mergeCell ref="BV30:BW30"/>
    <mergeCell ref="BI31:BJ31"/>
    <mergeCell ref="BK31:BL31"/>
    <mergeCell ref="BM31:BN31"/>
    <mergeCell ref="BQ31:BR31"/>
    <mergeCell ref="BV31:BW31"/>
    <mergeCell ref="BI32:BI38"/>
    <mergeCell ref="BV32:BW32"/>
    <mergeCell ref="BV33:BW33"/>
    <mergeCell ref="BV34:BW34"/>
    <mergeCell ref="BV35:BW35"/>
    <mergeCell ref="BV36:BW36"/>
    <mergeCell ref="BV37:BW37"/>
    <mergeCell ref="BV38:BW38"/>
    <mergeCell ref="BI39:BJ39"/>
    <mergeCell ref="BK39:BL39"/>
    <mergeCell ref="BM39:BN39"/>
    <mergeCell ref="BQ39:BR39"/>
    <mergeCell ref="BV39:BW39"/>
    <mergeCell ref="BI40:BJ40"/>
    <mergeCell ref="BK40:BL40"/>
    <mergeCell ref="BM40:BN40"/>
    <mergeCell ref="BQ40:BR40"/>
    <mergeCell ref="BV40:BW40"/>
    <mergeCell ref="BI46:BJ46"/>
    <mergeCell ref="BM46:BN46"/>
    <mergeCell ref="BR50:BT50"/>
    <mergeCell ref="BI41:BJ41"/>
    <mergeCell ref="BK41:BL41"/>
    <mergeCell ref="BM41:BN41"/>
    <mergeCell ref="BQ41:BR41"/>
    <mergeCell ref="BV41:BW41"/>
    <mergeCell ref="BI42:BJ42"/>
    <mergeCell ref="BK42:BL42"/>
    <mergeCell ref="BM42:BN42"/>
    <mergeCell ref="BQ42:BR42"/>
    <mergeCell ref="BV42:BW42"/>
  </mergeCells>
  <phoneticPr fontId="58"/>
  <dataValidations count="2">
    <dataValidation type="list" allowBlank="1" showInputMessage="1" showErrorMessage="1" sqref="E9 BL9">
      <formula1>$W$8:$W$9</formula1>
    </dataValidation>
    <dataValidation type="list" allowBlank="1" showInputMessage="1" showErrorMessage="1" sqref="D3:E3 BK3:BL3">
      <formula1>$AH$11:$AH$14</formula1>
    </dataValidation>
  </dataValidations>
  <printOptions horizontalCentered="1"/>
  <pageMargins left="0.31496062992125984" right="0.31496062992125984" top="0.74803149606299213" bottom="0.39370078740157483" header="0.31496062992125984" footer="0.31496062992125984"/>
  <pageSetup paperSize="9" scale="68" orientation="landscape" blackAndWhite="1" r:id="rId1"/>
  <rowBreaks count="1" manualBreakCount="1">
    <brk id="51"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6"/>
  <sheetViews>
    <sheetView showGridLines="0" showZeros="0" view="pageBreakPreview" zoomScale="90" zoomScaleNormal="100" zoomScaleSheetLayoutView="90" workbookViewId="0">
      <selection activeCell="S25" sqref="S25"/>
    </sheetView>
  </sheetViews>
  <sheetFormatPr defaultRowHeight="13.2"/>
  <cols>
    <col min="1" max="2" width="4.21875" style="761" customWidth="1"/>
    <col min="3" max="3" width="26.109375" style="761" customWidth="1"/>
    <col min="4" max="4" width="16" style="761" customWidth="1"/>
    <col min="5" max="5" width="21.21875" style="761" customWidth="1"/>
    <col min="6" max="6" width="19.44140625" style="761" customWidth="1"/>
    <col min="7" max="7" width="8.88671875" style="761"/>
    <col min="8" max="8" width="25.77734375" style="761" customWidth="1"/>
    <col min="9" max="9" width="21.21875" style="761" customWidth="1"/>
    <col min="10" max="10" width="4.109375" style="761" customWidth="1"/>
    <col min="11" max="13" width="4.5546875" style="761" customWidth="1"/>
    <col min="14" max="16384" width="8.88671875" style="761"/>
  </cols>
  <sheetData>
    <row r="1" spans="2:14" ht="11.4" customHeight="1">
      <c r="B1" s="761" t="s">
        <v>2428</v>
      </c>
    </row>
    <row r="2" spans="2:14" ht="11.4" customHeight="1">
      <c r="B2" s="1525"/>
      <c r="C2" s="1525"/>
      <c r="D2" s="1525"/>
    </row>
    <row r="3" spans="2:14" ht="11.4" customHeight="1">
      <c r="B3" s="1525"/>
      <c r="C3" s="1525"/>
      <c r="D3" s="1525"/>
    </row>
    <row r="4" spans="2:14" ht="11.4" customHeight="1" thickBot="1"/>
    <row r="5" spans="2:14">
      <c r="B5" s="417"/>
      <c r="C5" s="418"/>
      <c r="D5" s="418"/>
      <c r="E5" s="418"/>
      <c r="F5" s="418"/>
      <c r="G5" s="418"/>
      <c r="H5" s="419"/>
      <c r="I5" s="418"/>
      <c r="J5" s="420"/>
      <c r="K5" s="443"/>
      <c r="L5" s="443"/>
      <c r="M5" s="443"/>
    </row>
    <row r="6" spans="2:14">
      <c r="B6" s="421"/>
      <c r="C6" s="422" t="s">
        <v>2429</v>
      </c>
      <c r="D6" s="423"/>
      <c r="E6" s="424"/>
      <c r="F6" s="425" t="s">
        <v>2430</v>
      </c>
      <c r="G6" s="426"/>
      <c r="H6" s="427"/>
      <c r="I6" s="426"/>
      <c r="J6" s="428"/>
      <c r="K6" s="443"/>
      <c r="L6" s="443"/>
      <c r="M6" s="443"/>
    </row>
    <row r="7" spans="2:14">
      <c r="B7" s="421"/>
      <c r="C7" s="429" t="s">
        <v>2431</v>
      </c>
      <c r="D7" s="430"/>
      <c r="E7" s="431"/>
      <c r="F7" s="432" t="s">
        <v>2432</v>
      </c>
      <c r="G7" s="426"/>
      <c r="H7" s="427"/>
      <c r="I7" s="426"/>
      <c r="J7" s="428"/>
      <c r="K7" s="443"/>
      <c r="L7" s="443"/>
      <c r="M7" s="443"/>
    </row>
    <row r="8" spans="2:14">
      <c r="B8" s="421"/>
      <c r="C8" s="426"/>
      <c r="D8" s="426"/>
      <c r="E8" s="426"/>
      <c r="F8" s="426"/>
      <c r="G8" s="426"/>
      <c r="H8" s="427"/>
      <c r="I8" s="426"/>
      <c r="J8" s="428"/>
      <c r="K8" s="443"/>
      <c r="L8" s="443"/>
      <c r="M8" s="443"/>
    </row>
    <row r="9" spans="2:14">
      <c r="B9" s="421"/>
      <c r="C9" s="433"/>
      <c r="D9" s="433" t="s">
        <v>2433</v>
      </c>
      <c r="E9" s="433"/>
      <c r="F9" s="433" t="s">
        <v>2434</v>
      </c>
      <c r="G9" s="433"/>
      <c r="H9" s="434"/>
      <c r="I9" s="433" t="s">
        <v>2435</v>
      </c>
      <c r="J9" s="428"/>
      <c r="K9" s="443"/>
      <c r="L9" s="443"/>
      <c r="M9" s="443"/>
    </row>
    <row r="10" spans="2:14">
      <c r="B10" s="421"/>
      <c r="C10" s="434" t="s">
        <v>2436</v>
      </c>
      <c r="D10" s="435"/>
      <c r="E10" s="434" t="s">
        <v>2437</v>
      </c>
      <c r="F10" s="436"/>
      <c r="G10" s="433"/>
      <c r="H10" s="434" t="s">
        <v>2438</v>
      </c>
      <c r="I10" s="437" t="str">
        <f>IFERROR((D12/F12)*F10," ")</f>
        <v xml:space="preserve"> </v>
      </c>
      <c r="J10" s="428"/>
      <c r="K10" s="443"/>
      <c r="L10" s="443"/>
      <c r="M10" s="443"/>
    </row>
    <row r="11" spans="2:14">
      <c r="B11" s="421"/>
      <c r="C11" s="433" t="s">
        <v>2439</v>
      </c>
      <c r="D11" s="437">
        <f>D10-D12</f>
        <v>0</v>
      </c>
      <c r="E11" s="434" t="s">
        <v>2440</v>
      </c>
      <c r="F11" s="436"/>
      <c r="G11" s="433"/>
      <c r="H11" s="434" t="s">
        <v>2441</v>
      </c>
      <c r="I11" s="437" t="str">
        <f>IFERROR((D12/F12)*F11,"")</f>
        <v/>
      </c>
      <c r="J11" s="428"/>
      <c r="K11" s="443"/>
      <c r="L11" s="443"/>
      <c r="M11" s="443"/>
    </row>
    <row r="12" spans="2:14">
      <c r="B12" s="421"/>
      <c r="C12" s="433" t="s">
        <v>2442</v>
      </c>
      <c r="D12" s="435"/>
      <c r="E12" s="434" t="s">
        <v>2443</v>
      </c>
      <c r="F12" s="432">
        <f>IFERROR(SUM(F10:F11)," ")</f>
        <v>0</v>
      </c>
      <c r="G12" s="433"/>
      <c r="H12" s="434" t="s">
        <v>2444</v>
      </c>
      <c r="I12" s="437">
        <f>IFERROR(SUM(I10:I11),"")</f>
        <v>0</v>
      </c>
      <c r="J12" s="428"/>
      <c r="K12" s="443"/>
      <c r="L12" s="443"/>
      <c r="M12" s="443"/>
    </row>
    <row r="13" spans="2:14">
      <c r="B13" s="421"/>
      <c r="C13" s="433"/>
      <c r="D13" s="433"/>
      <c r="E13" s="434"/>
      <c r="F13" s="433"/>
      <c r="G13" s="433"/>
      <c r="H13" s="434" t="s">
        <v>2445</v>
      </c>
      <c r="I13" s="437">
        <f>D10</f>
        <v>0</v>
      </c>
      <c r="J13" s="428"/>
      <c r="K13" s="443"/>
      <c r="L13" s="443"/>
      <c r="M13" s="443"/>
      <c r="N13" s="761" t="s">
        <v>2446</v>
      </c>
    </row>
    <row r="14" spans="2:14" ht="13.8" thickBot="1">
      <c r="B14" s="438"/>
      <c r="C14" s="439" t="s">
        <v>2447</v>
      </c>
      <c r="D14" s="439"/>
      <c r="E14" s="439"/>
      <c r="F14" s="439"/>
      <c r="G14" s="439"/>
      <c r="H14" s="440"/>
      <c r="I14" s="441"/>
      <c r="J14" s="442"/>
      <c r="K14" s="443"/>
      <c r="L14" s="443"/>
      <c r="M14" s="443"/>
      <c r="N14" s="761" t="s">
        <v>2448</v>
      </c>
    </row>
    <row r="15" spans="2:14">
      <c r="B15" s="443"/>
      <c r="C15" s="444"/>
      <c r="D15" s="444"/>
      <c r="E15" s="444"/>
      <c r="F15" s="444"/>
      <c r="G15" s="444"/>
      <c r="H15" s="445"/>
      <c r="I15" s="446"/>
      <c r="J15" s="443"/>
      <c r="K15" s="443"/>
      <c r="L15" s="443"/>
      <c r="M15" s="443"/>
      <c r="N15" s="761" t="s">
        <v>2449</v>
      </c>
    </row>
    <row r="16" spans="2:14" ht="13.8" thickBot="1">
      <c r="B16" s="443"/>
      <c r="C16" s="444"/>
      <c r="D16" s="444"/>
      <c r="E16" s="444"/>
      <c r="F16" s="444"/>
      <c r="G16" s="444"/>
      <c r="H16" s="445"/>
      <c r="I16" s="446"/>
      <c r="J16" s="443"/>
      <c r="K16" s="443"/>
      <c r="L16" s="443"/>
      <c r="M16" s="443"/>
      <c r="N16" s="761" t="s">
        <v>2450</v>
      </c>
    </row>
    <row r="17" spans="2:14">
      <c r="B17" s="417"/>
      <c r="C17" s="418"/>
      <c r="D17" s="418"/>
      <c r="E17" s="418"/>
      <c r="F17" s="418"/>
      <c r="G17" s="418"/>
      <c r="H17" s="419"/>
      <c r="I17" s="418"/>
      <c r="J17" s="420"/>
      <c r="K17" s="443"/>
      <c r="L17" s="443"/>
      <c r="M17" s="443"/>
      <c r="N17" s="761" t="s">
        <v>2451</v>
      </c>
    </row>
    <row r="18" spans="2:14">
      <c r="B18" s="421"/>
      <c r="C18" s="422" t="s">
        <v>2452</v>
      </c>
      <c r="D18" s="423"/>
      <c r="E18" s="424"/>
      <c r="F18" s="425" t="s">
        <v>2430</v>
      </c>
      <c r="G18" s="426"/>
      <c r="H18" s="427"/>
      <c r="I18" s="426"/>
      <c r="J18" s="428"/>
      <c r="K18" s="443"/>
      <c r="L18" s="443"/>
      <c r="M18" s="443"/>
    </row>
    <row r="19" spans="2:14">
      <c r="B19" s="421"/>
      <c r="C19" s="429" t="s">
        <v>2453</v>
      </c>
      <c r="D19" s="430"/>
      <c r="E19" s="431"/>
      <c r="F19" s="432" t="s">
        <v>2432</v>
      </c>
      <c r="G19" s="426"/>
      <c r="H19" s="427"/>
      <c r="I19" s="426"/>
      <c r="J19" s="428"/>
      <c r="K19" s="443"/>
      <c r="L19" s="443"/>
      <c r="M19" s="443"/>
    </row>
    <row r="20" spans="2:14">
      <c r="B20" s="421"/>
      <c r="C20" s="426"/>
      <c r="D20" s="426"/>
      <c r="E20" s="426"/>
      <c r="F20" s="426"/>
      <c r="G20" s="426"/>
      <c r="H20" s="427"/>
      <c r="I20" s="426"/>
      <c r="J20" s="428"/>
      <c r="K20" s="443"/>
      <c r="L20" s="443"/>
      <c r="M20" s="443"/>
    </row>
    <row r="21" spans="2:14">
      <c r="B21" s="421"/>
      <c r="C21" s="433"/>
      <c r="D21" s="433" t="s">
        <v>2433</v>
      </c>
      <c r="E21" s="433"/>
      <c r="F21" s="433" t="s">
        <v>2434</v>
      </c>
      <c r="G21" s="433"/>
      <c r="H21" s="434"/>
      <c r="I21" s="433" t="s">
        <v>2435</v>
      </c>
      <c r="J21" s="428"/>
      <c r="K21" s="443"/>
      <c r="L21" s="443"/>
      <c r="M21" s="443"/>
    </row>
    <row r="22" spans="2:14">
      <c r="B22" s="421"/>
      <c r="C22" s="433" t="s">
        <v>2454</v>
      </c>
      <c r="D22" s="435"/>
      <c r="E22" s="434" t="s">
        <v>2437</v>
      </c>
      <c r="F22" s="436"/>
      <c r="G22" s="433"/>
      <c r="H22" s="434" t="s">
        <v>2438</v>
      </c>
      <c r="I22" s="437" t="str">
        <f>IFERROR((D22/F24)*F22," ")</f>
        <v xml:space="preserve"> </v>
      </c>
      <c r="J22" s="428"/>
      <c r="K22" s="443"/>
      <c r="L22" s="443"/>
      <c r="M22" s="443"/>
    </row>
    <row r="23" spans="2:14">
      <c r="B23" s="421"/>
      <c r="C23" s="433"/>
      <c r="D23" s="447"/>
      <c r="E23" s="434" t="s">
        <v>2440</v>
      </c>
      <c r="F23" s="436"/>
      <c r="G23" s="433"/>
      <c r="H23" s="434" t="s">
        <v>2441</v>
      </c>
      <c r="I23" s="437" t="str">
        <f>IFERROR((D22/F24)*F23,"")</f>
        <v/>
      </c>
      <c r="J23" s="428"/>
      <c r="K23" s="443"/>
      <c r="L23" s="443"/>
      <c r="M23" s="443"/>
    </row>
    <row r="24" spans="2:14">
      <c r="B24" s="421"/>
      <c r="C24" s="433"/>
      <c r="D24" s="447"/>
      <c r="E24" s="434" t="s">
        <v>2443</v>
      </c>
      <c r="F24" s="432">
        <f>SUM(F22:F23)</f>
        <v>0</v>
      </c>
      <c r="G24" s="433"/>
      <c r="H24" s="434" t="s">
        <v>2444</v>
      </c>
      <c r="I24" s="437">
        <f>SUM(I22:I23)</f>
        <v>0</v>
      </c>
      <c r="J24" s="428"/>
      <c r="K24" s="443"/>
      <c r="L24" s="443"/>
      <c r="M24" s="443"/>
    </row>
    <row r="25" spans="2:14">
      <c r="B25" s="421"/>
      <c r="C25" s="433"/>
      <c r="D25" s="433"/>
      <c r="E25" s="434"/>
      <c r="F25" s="433"/>
      <c r="G25" s="433"/>
      <c r="H25" s="434" t="s">
        <v>2455</v>
      </c>
      <c r="I25" s="437">
        <f>D22</f>
        <v>0</v>
      </c>
      <c r="J25" s="428"/>
      <c r="K25" s="443"/>
      <c r="L25" s="443"/>
      <c r="M25" s="443"/>
    </row>
    <row r="26" spans="2:14" ht="13.8" thickBot="1">
      <c r="B26" s="438"/>
      <c r="C26" s="439"/>
      <c r="D26" s="439"/>
      <c r="E26" s="440"/>
      <c r="F26" s="439"/>
      <c r="G26" s="439"/>
      <c r="H26" s="440"/>
      <c r="I26" s="441"/>
      <c r="J26" s="442"/>
      <c r="K26" s="443"/>
      <c r="L26" s="443"/>
      <c r="M26" s="443"/>
    </row>
    <row r="27" spans="2:14" ht="13.8" thickBot="1">
      <c r="B27" s="443"/>
      <c r="C27" s="444"/>
      <c r="D27" s="444"/>
      <c r="E27" s="445"/>
      <c r="F27" s="444"/>
      <c r="G27" s="444"/>
      <c r="H27" s="445"/>
      <c r="I27" s="446"/>
      <c r="J27" s="443"/>
      <c r="K27" s="443"/>
      <c r="L27" s="443"/>
      <c r="M27" s="443"/>
    </row>
    <row r="28" spans="2:14">
      <c r="B28" s="762"/>
      <c r="C28" s="763"/>
      <c r="D28" s="763"/>
      <c r="E28" s="763"/>
      <c r="F28" s="763"/>
      <c r="G28" s="763"/>
      <c r="H28" s="764"/>
      <c r="I28" s="763"/>
      <c r="J28" s="765"/>
    </row>
    <row r="29" spans="2:14">
      <c r="B29" s="421"/>
      <c r="C29" s="422" t="s">
        <v>2456</v>
      </c>
      <c r="D29" s="423"/>
      <c r="E29" s="424"/>
      <c r="F29" s="425" t="s">
        <v>2430</v>
      </c>
      <c r="G29" s="426"/>
      <c r="H29" s="427"/>
      <c r="I29" s="426"/>
      <c r="J29" s="428"/>
      <c r="K29" s="443"/>
      <c r="L29" s="443"/>
      <c r="M29" s="443"/>
    </row>
    <row r="30" spans="2:14">
      <c r="B30" s="421"/>
      <c r="C30" s="429" t="s">
        <v>2457</v>
      </c>
      <c r="D30" s="430"/>
      <c r="E30" s="431"/>
      <c r="F30" s="432" t="s">
        <v>2432</v>
      </c>
      <c r="G30" s="426"/>
      <c r="H30" s="427"/>
      <c r="I30" s="426"/>
      <c r="J30" s="428"/>
      <c r="K30" s="443"/>
      <c r="L30" s="443"/>
      <c r="M30" s="443"/>
    </row>
    <row r="31" spans="2:14">
      <c r="B31" s="421"/>
      <c r="C31" s="426"/>
      <c r="D31" s="426"/>
      <c r="E31" s="426"/>
      <c r="F31" s="426"/>
      <c r="G31" s="426"/>
      <c r="H31" s="427"/>
      <c r="I31" s="426"/>
      <c r="J31" s="428"/>
      <c r="K31" s="443"/>
      <c r="L31" s="443"/>
      <c r="M31" s="443"/>
    </row>
    <row r="32" spans="2:14">
      <c r="B32" s="421"/>
      <c r="C32" s="433"/>
      <c r="D32" s="433" t="s">
        <v>2433</v>
      </c>
      <c r="E32" s="433"/>
      <c r="F32" s="433" t="s">
        <v>2434</v>
      </c>
      <c r="G32" s="433"/>
      <c r="H32" s="434"/>
      <c r="I32" s="433" t="s">
        <v>2435</v>
      </c>
      <c r="J32" s="428"/>
      <c r="K32" s="443"/>
      <c r="L32" s="443"/>
      <c r="M32" s="443"/>
    </row>
    <row r="33" spans="2:13">
      <c r="B33" s="421"/>
      <c r="C33" s="434" t="s">
        <v>2458</v>
      </c>
      <c r="D33" s="435"/>
      <c r="E33" s="434" t="s">
        <v>2459</v>
      </c>
      <c r="F33" s="436"/>
      <c r="G33" s="433"/>
      <c r="H33" s="434" t="s">
        <v>2460</v>
      </c>
      <c r="I33" s="437" t="str">
        <f>IFERROR((D33/F35)*F33," ")</f>
        <v xml:space="preserve"> </v>
      </c>
      <c r="J33" s="428"/>
      <c r="K33" s="443"/>
      <c r="L33" s="443"/>
      <c r="M33" s="443"/>
    </row>
    <row r="34" spans="2:13">
      <c r="B34" s="421"/>
      <c r="C34" s="448"/>
      <c r="D34" s="447"/>
      <c r="E34" s="434" t="s">
        <v>2461</v>
      </c>
      <c r="F34" s="436"/>
      <c r="G34" s="433"/>
      <c r="H34" s="434" t="s">
        <v>2462</v>
      </c>
      <c r="I34" s="437" t="str">
        <f>IFERROR((D33/F35)*F34,"")</f>
        <v/>
      </c>
      <c r="J34" s="428"/>
      <c r="K34" s="443"/>
      <c r="L34" s="443"/>
      <c r="M34" s="443"/>
    </row>
    <row r="35" spans="2:13">
      <c r="B35" s="421"/>
      <c r="C35" s="448"/>
      <c r="D35" s="447"/>
      <c r="E35" s="434" t="s">
        <v>2443</v>
      </c>
      <c r="F35" s="432">
        <f>SUM(F33:F34)</f>
        <v>0</v>
      </c>
      <c r="G35" s="433"/>
      <c r="H35" s="434" t="s">
        <v>2444</v>
      </c>
      <c r="I35" s="437">
        <f>SUM(I33:I34)</f>
        <v>0</v>
      </c>
      <c r="J35" s="428"/>
      <c r="K35" s="443"/>
      <c r="L35" s="443"/>
      <c r="M35" s="443"/>
    </row>
    <row r="36" spans="2:13">
      <c r="B36" s="421"/>
      <c r="C36" s="433"/>
      <c r="D36" s="433"/>
      <c r="E36" s="434"/>
      <c r="F36" s="433"/>
      <c r="G36" s="433"/>
      <c r="H36" s="434" t="s">
        <v>2463</v>
      </c>
      <c r="I36" s="437">
        <f>D33</f>
        <v>0</v>
      </c>
      <c r="J36" s="428"/>
      <c r="K36" s="443"/>
      <c r="L36" s="443"/>
      <c r="M36" s="443"/>
    </row>
    <row r="37" spans="2:13">
      <c r="B37" s="421"/>
      <c r="C37" s="444"/>
      <c r="D37" s="444"/>
      <c r="E37" s="444"/>
      <c r="F37" s="444"/>
      <c r="G37" s="444"/>
      <c r="H37" s="445"/>
      <c r="I37" s="446"/>
      <c r="J37" s="428"/>
      <c r="K37" s="443"/>
      <c r="L37" s="443"/>
      <c r="M37" s="443"/>
    </row>
    <row r="38" spans="2:13" ht="13.8" thickBot="1">
      <c r="B38" s="438"/>
      <c r="C38" s="439" t="s">
        <v>2464</v>
      </c>
      <c r="D38" s="449"/>
      <c r="E38" s="449"/>
      <c r="F38" s="449"/>
      <c r="G38" s="449"/>
      <c r="H38" s="450"/>
      <c r="I38" s="449"/>
      <c r="J38" s="442"/>
      <c r="K38" s="443"/>
      <c r="L38" s="443"/>
      <c r="M38" s="443"/>
    </row>
    <row r="39" spans="2:13">
      <c r="H39" s="766"/>
    </row>
    <row r="40" spans="2:13">
      <c r="H40" s="766"/>
    </row>
    <row r="41" spans="2:13">
      <c r="H41" s="766"/>
    </row>
    <row r="42" spans="2:13">
      <c r="H42" s="766"/>
    </row>
    <row r="43" spans="2:13">
      <c r="H43" s="766"/>
    </row>
    <row r="44" spans="2:13">
      <c r="H44" s="766"/>
    </row>
    <row r="45" spans="2:13">
      <c r="H45" s="766"/>
    </row>
    <row r="46" spans="2:13">
      <c r="H46" s="766"/>
    </row>
  </sheetData>
  <sheetProtection algorithmName="SHA-512" hashValue="O30yqwtW3x3emPAPFs5tYCzHhNXmFwbm1CNNhnghZcoz26U2XMiKQ34eZWpZfRviisnGtpnGu2522ZZZaaynfQ==" saltValue="DNgJCy0/+Lr50i4jmHwudw==" spinCount="100000" sheet="1" formatCells="0"/>
  <mergeCells count="1">
    <mergeCell ref="B2:D3"/>
  </mergeCells>
  <phoneticPr fontId="58"/>
  <pageMargins left="0.70866141732283472" right="0.70866141732283472" top="0.74803149606299213" bottom="0.74803149606299213" header="0.31496062992125984" footer="0.31496062992125984"/>
  <pageSetup paperSize="9" scale="66" orientation="landscape" blackAndWhite="1" r:id="rId1"/>
  <rowBreaks count="1" manualBreakCount="1">
    <brk id="42"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H51"/>
  <sheetViews>
    <sheetView showGridLines="0" showZeros="0" tabSelected="1" view="pageBreakPreview" topLeftCell="A19" zoomScaleNormal="100" zoomScaleSheetLayoutView="100" workbookViewId="0">
      <selection activeCell="AD29" sqref="AD29"/>
    </sheetView>
  </sheetViews>
  <sheetFormatPr defaultRowHeight="13.2"/>
  <cols>
    <col min="1" max="1" width="2.109375" style="469" customWidth="1"/>
    <col min="2" max="2" width="2.33203125" style="469" customWidth="1"/>
    <col min="3" max="3" width="1.109375" style="469" customWidth="1"/>
    <col min="4" max="4" width="5.6640625" style="469" customWidth="1"/>
    <col min="5" max="5" width="3.6640625" style="469" customWidth="1"/>
    <col min="6" max="6" width="2.6640625" style="469" customWidth="1"/>
    <col min="7" max="7" width="3.6640625" style="469" customWidth="1"/>
    <col min="8" max="8" width="2.6640625" style="469" customWidth="1"/>
    <col min="9" max="9" width="3.6640625" style="469" customWidth="1"/>
    <col min="10" max="10" width="4.6640625" style="469" customWidth="1"/>
    <col min="11" max="11" width="1.21875" style="469" customWidth="1"/>
    <col min="12" max="12" width="3.109375" style="469" customWidth="1"/>
    <col min="13" max="13" width="4.6640625" style="469" customWidth="1"/>
    <col min="14" max="14" width="3.6640625" style="469" customWidth="1"/>
    <col min="15" max="15" width="5.6640625" style="469" customWidth="1"/>
    <col min="16" max="16" width="2.6640625" style="469" customWidth="1"/>
    <col min="17" max="17" width="5.6640625" style="469" customWidth="1"/>
    <col min="18" max="20" width="3.6640625" style="469" customWidth="1"/>
    <col min="21" max="24" width="3.6640625" style="470" customWidth="1"/>
    <col min="25" max="25" width="2.21875" style="470" customWidth="1"/>
    <col min="26" max="27" width="2.109375" style="470" customWidth="1"/>
    <col min="28" max="28" width="7.21875" style="469" customWidth="1"/>
    <col min="29" max="263" width="8.88671875" style="469"/>
    <col min="264" max="264" width="2.44140625" style="469" customWidth="1"/>
    <col min="265" max="265" width="2.33203125" style="469" customWidth="1"/>
    <col min="266" max="266" width="1.109375" style="469" customWidth="1"/>
    <col min="267" max="267" width="22.6640625" style="469" customWidth="1"/>
    <col min="268" max="268" width="1.21875" style="469" customWidth="1"/>
    <col min="269" max="270" width="11.77734375" style="469" customWidth="1"/>
    <col min="271" max="271" width="1.77734375" style="469" customWidth="1"/>
    <col min="272" max="272" width="6.88671875" style="469" customWidth="1"/>
    <col min="273" max="273" width="4.44140625" style="469" customWidth="1"/>
    <col min="274" max="274" width="3.6640625" style="469" customWidth="1"/>
    <col min="275" max="275" width="0.77734375" style="469" customWidth="1"/>
    <col min="276" max="276" width="3.33203125" style="469" customWidth="1"/>
    <col min="277" max="277" width="3.6640625" style="469" customWidth="1"/>
    <col min="278" max="278" width="3" style="469" customWidth="1"/>
    <col min="279" max="279" width="3.6640625" style="469" customWidth="1"/>
    <col min="280" max="280" width="3.109375" style="469" customWidth="1"/>
    <col min="281" max="281" width="1.88671875" style="469" customWidth="1"/>
    <col min="282" max="283" width="2.21875" style="469" customWidth="1"/>
    <col min="284" max="284" width="7.21875" style="469" customWidth="1"/>
    <col min="285" max="519" width="8.88671875" style="469"/>
    <col min="520" max="520" width="2.44140625" style="469" customWidth="1"/>
    <col min="521" max="521" width="2.33203125" style="469" customWidth="1"/>
    <col min="522" max="522" width="1.109375" style="469" customWidth="1"/>
    <col min="523" max="523" width="22.6640625" style="469" customWidth="1"/>
    <col min="524" max="524" width="1.21875" style="469" customWidth="1"/>
    <col min="525" max="526" width="11.77734375" style="469" customWidth="1"/>
    <col min="527" max="527" width="1.77734375" style="469" customWidth="1"/>
    <col min="528" max="528" width="6.88671875" style="469" customWidth="1"/>
    <col min="529" max="529" width="4.44140625" style="469" customWidth="1"/>
    <col min="530" max="530" width="3.6640625" style="469" customWidth="1"/>
    <col min="531" max="531" width="0.77734375" style="469" customWidth="1"/>
    <col min="532" max="532" width="3.33203125" style="469" customWidth="1"/>
    <col min="533" max="533" width="3.6640625" style="469" customWidth="1"/>
    <col min="534" max="534" width="3" style="469" customWidth="1"/>
    <col min="535" max="535" width="3.6640625" style="469" customWidth="1"/>
    <col min="536" max="536" width="3.109375" style="469" customWidth="1"/>
    <col min="537" max="537" width="1.88671875" style="469" customWidth="1"/>
    <col min="538" max="539" width="2.21875" style="469" customWidth="1"/>
    <col min="540" max="540" width="7.21875" style="469" customWidth="1"/>
    <col min="541" max="775" width="8.88671875" style="469"/>
    <col min="776" max="776" width="2.44140625" style="469" customWidth="1"/>
    <col min="777" max="777" width="2.33203125" style="469" customWidth="1"/>
    <col min="778" max="778" width="1.109375" style="469" customWidth="1"/>
    <col min="779" max="779" width="22.6640625" style="469" customWidth="1"/>
    <col min="780" max="780" width="1.21875" style="469" customWidth="1"/>
    <col min="781" max="782" width="11.77734375" style="469" customWidth="1"/>
    <col min="783" max="783" width="1.77734375" style="469" customWidth="1"/>
    <col min="784" max="784" width="6.88671875" style="469" customWidth="1"/>
    <col min="785" max="785" width="4.44140625" style="469" customWidth="1"/>
    <col min="786" max="786" width="3.6640625" style="469" customWidth="1"/>
    <col min="787" max="787" width="0.77734375" style="469" customWidth="1"/>
    <col min="788" max="788" width="3.33203125" style="469" customWidth="1"/>
    <col min="789" max="789" width="3.6640625" style="469" customWidth="1"/>
    <col min="790" max="790" width="3" style="469" customWidth="1"/>
    <col min="791" max="791" width="3.6640625" style="469" customWidth="1"/>
    <col min="792" max="792" width="3.109375" style="469" customWidth="1"/>
    <col min="793" max="793" width="1.88671875" style="469" customWidth="1"/>
    <col min="794" max="795" width="2.21875" style="469" customWidth="1"/>
    <col min="796" max="796" width="7.21875" style="469" customWidth="1"/>
    <col min="797" max="1031" width="8.88671875" style="469"/>
    <col min="1032" max="1032" width="2.44140625" style="469" customWidth="1"/>
    <col min="1033" max="1033" width="2.33203125" style="469" customWidth="1"/>
    <col min="1034" max="1034" width="1.109375" style="469" customWidth="1"/>
    <col min="1035" max="1035" width="22.6640625" style="469" customWidth="1"/>
    <col min="1036" max="1036" width="1.21875" style="469" customWidth="1"/>
    <col min="1037" max="1038" width="11.77734375" style="469" customWidth="1"/>
    <col min="1039" max="1039" width="1.77734375" style="469" customWidth="1"/>
    <col min="1040" max="1040" width="6.88671875" style="469" customWidth="1"/>
    <col min="1041" max="1041" width="4.44140625" style="469" customWidth="1"/>
    <col min="1042" max="1042" width="3.6640625" style="469" customWidth="1"/>
    <col min="1043" max="1043" width="0.77734375" style="469" customWidth="1"/>
    <col min="1044" max="1044" width="3.33203125" style="469" customWidth="1"/>
    <col min="1045" max="1045" width="3.6640625" style="469" customWidth="1"/>
    <col min="1046" max="1046" width="3" style="469" customWidth="1"/>
    <col min="1047" max="1047" width="3.6640625" style="469" customWidth="1"/>
    <col min="1048" max="1048" width="3.109375" style="469" customWidth="1"/>
    <col min="1049" max="1049" width="1.88671875" style="469" customWidth="1"/>
    <col min="1050" max="1051" width="2.21875" style="469" customWidth="1"/>
    <col min="1052" max="1052" width="7.21875" style="469" customWidth="1"/>
    <col min="1053" max="1287" width="8.88671875" style="469"/>
    <col min="1288" max="1288" width="2.44140625" style="469" customWidth="1"/>
    <col min="1289" max="1289" width="2.33203125" style="469" customWidth="1"/>
    <col min="1290" max="1290" width="1.109375" style="469" customWidth="1"/>
    <col min="1291" max="1291" width="22.6640625" style="469" customWidth="1"/>
    <col min="1292" max="1292" width="1.21875" style="469" customWidth="1"/>
    <col min="1293" max="1294" width="11.77734375" style="469" customWidth="1"/>
    <col min="1295" max="1295" width="1.77734375" style="469" customWidth="1"/>
    <col min="1296" max="1296" width="6.88671875" style="469" customWidth="1"/>
    <col min="1297" max="1297" width="4.44140625" style="469" customWidth="1"/>
    <col min="1298" max="1298" width="3.6640625" style="469" customWidth="1"/>
    <col min="1299" max="1299" width="0.77734375" style="469" customWidth="1"/>
    <col min="1300" max="1300" width="3.33203125" style="469" customWidth="1"/>
    <col min="1301" max="1301" width="3.6640625" style="469" customWidth="1"/>
    <col min="1302" max="1302" width="3" style="469" customWidth="1"/>
    <col min="1303" max="1303" width="3.6640625" style="469" customWidth="1"/>
    <col min="1304" max="1304" width="3.109375" style="469" customWidth="1"/>
    <col min="1305" max="1305" width="1.88671875" style="469" customWidth="1"/>
    <col min="1306" max="1307" width="2.21875" style="469" customWidth="1"/>
    <col min="1308" max="1308" width="7.21875" style="469" customWidth="1"/>
    <col min="1309" max="1543" width="8.88671875" style="469"/>
    <col min="1544" max="1544" width="2.44140625" style="469" customWidth="1"/>
    <col min="1545" max="1545" width="2.33203125" style="469" customWidth="1"/>
    <col min="1546" max="1546" width="1.109375" style="469" customWidth="1"/>
    <col min="1547" max="1547" width="22.6640625" style="469" customWidth="1"/>
    <col min="1548" max="1548" width="1.21875" style="469" customWidth="1"/>
    <col min="1549" max="1550" width="11.77734375" style="469" customWidth="1"/>
    <col min="1551" max="1551" width="1.77734375" style="469" customWidth="1"/>
    <col min="1552" max="1552" width="6.88671875" style="469" customWidth="1"/>
    <col min="1553" max="1553" width="4.44140625" style="469" customWidth="1"/>
    <col min="1554" max="1554" width="3.6640625" style="469" customWidth="1"/>
    <col min="1555" max="1555" width="0.77734375" style="469" customWidth="1"/>
    <col min="1556" max="1556" width="3.33203125" style="469" customWidth="1"/>
    <col min="1557" max="1557" width="3.6640625" style="469" customWidth="1"/>
    <col min="1558" max="1558" width="3" style="469" customWidth="1"/>
    <col min="1559" max="1559" width="3.6640625" style="469" customWidth="1"/>
    <col min="1560" max="1560" width="3.109375" style="469" customWidth="1"/>
    <col min="1561" max="1561" width="1.88671875" style="469" customWidth="1"/>
    <col min="1562" max="1563" width="2.21875" style="469" customWidth="1"/>
    <col min="1564" max="1564" width="7.21875" style="469" customWidth="1"/>
    <col min="1565" max="1799" width="8.88671875" style="469"/>
    <col min="1800" max="1800" width="2.44140625" style="469" customWidth="1"/>
    <col min="1801" max="1801" width="2.33203125" style="469" customWidth="1"/>
    <col min="1802" max="1802" width="1.109375" style="469" customWidth="1"/>
    <col min="1803" max="1803" width="22.6640625" style="469" customWidth="1"/>
    <col min="1804" max="1804" width="1.21875" style="469" customWidth="1"/>
    <col min="1805" max="1806" width="11.77734375" style="469" customWidth="1"/>
    <col min="1807" max="1807" width="1.77734375" style="469" customWidth="1"/>
    <col min="1808" max="1808" width="6.88671875" style="469" customWidth="1"/>
    <col min="1809" max="1809" width="4.44140625" style="469" customWidth="1"/>
    <col min="1810" max="1810" width="3.6640625" style="469" customWidth="1"/>
    <col min="1811" max="1811" width="0.77734375" style="469" customWidth="1"/>
    <col min="1812" max="1812" width="3.33203125" style="469" customWidth="1"/>
    <col min="1813" max="1813" width="3.6640625" style="469" customWidth="1"/>
    <col min="1814" max="1814" width="3" style="469" customWidth="1"/>
    <col min="1815" max="1815" width="3.6640625" style="469" customWidth="1"/>
    <col min="1816" max="1816" width="3.109375" style="469" customWidth="1"/>
    <col min="1817" max="1817" width="1.88671875" style="469" customWidth="1"/>
    <col min="1818" max="1819" width="2.21875" style="469" customWidth="1"/>
    <col min="1820" max="1820" width="7.21875" style="469" customWidth="1"/>
    <col min="1821" max="2055" width="8.88671875" style="469"/>
    <col min="2056" max="2056" width="2.44140625" style="469" customWidth="1"/>
    <col min="2057" max="2057" width="2.33203125" style="469" customWidth="1"/>
    <col min="2058" max="2058" width="1.109375" style="469" customWidth="1"/>
    <col min="2059" max="2059" width="22.6640625" style="469" customWidth="1"/>
    <col min="2060" max="2060" width="1.21875" style="469" customWidth="1"/>
    <col min="2061" max="2062" width="11.77734375" style="469" customWidth="1"/>
    <col min="2063" max="2063" width="1.77734375" style="469" customWidth="1"/>
    <col min="2064" max="2064" width="6.88671875" style="469" customWidth="1"/>
    <col min="2065" max="2065" width="4.44140625" style="469" customWidth="1"/>
    <col min="2066" max="2066" width="3.6640625" style="469" customWidth="1"/>
    <col min="2067" max="2067" width="0.77734375" style="469" customWidth="1"/>
    <col min="2068" max="2068" width="3.33203125" style="469" customWidth="1"/>
    <col min="2069" max="2069" width="3.6640625" style="469" customWidth="1"/>
    <col min="2070" max="2070" width="3" style="469" customWidth="1"/>
    <col min="2071" max="2071" width="3.6640625" style="469" customWidth="1"/>
    <col min="2072" max="2072" width="3.109375" style="469" customWidth="1"/>
    <col min="2073" max="2073" width="1.88671875" style="469" customWidth="1"/>
    <col min="2074" max="2075" width="2.21875" style="469" customWidth="1"/>
    <col min="2076" max="2076" width="7.21875" style="469" customWidth="1"/>
    <col min="2077" max="2311" width="8.88671875" style="469"/>
    <col min="2312" max="2312" width="2.44140625" style="469" customWidth="1"/>
    <col min="2313" max="2313" width="2.33203125" style="469" customWidth="1"/>
    <col min="2314" max="2314" width="1.109375" style="469" customWidth="1"/>
    <col min="2315" max="2315" width="22.6640625" style="469" customWidth="1"/>
    <col min="2316" max="2316" width="1.21875" style="469" customWidth="1"/>
    <col min="2317" max="2318" width="11.77734375" style="469" customWidth="1"/>
    <col min="2319" max="2319" width="1.77734375" style="469" customWidth="1"/>
    <col min="2320" max="2320" width="6.88671875" style="469" customWidth="1"/>
    <col min="2321" max="2321" width="4.44140625" style="469" customWidth="1"/>
    <col min="2322" max="2322" width="3.6640625" style="469" customWidth="1"/>
    <col min="2323" max="2323" width="0.77734375" style="469" customWidth="1"/>
    <col min="2324" max="2324" width="3.33203125" style="469" customWidth="1"/>
    <col min="2325" max="2325" width="3.6640625" style="469" customWidth="1"/>
    <col min="2326" max="2326" width="3" style="469" customWidth="1"/>
    <col min="2327" max="2327" width="3.6640625" style="469" customWidth="1"/>
    <col min="2328" max="2328" width="3.109375" style="469" customWidth="1"/>
    <col min="2329" max="2329" width="1.88671875" style="469" customWidth="1"/>
    <col min="2330" max="2331" width="2.21875" style="469" customWidth="1"/>
    <col min="2332" max="2332" width="7.21875" style="469" customWidth="1"/>
    <col min="2333" max="2567" width="8.88671875" style="469"/>
    <col min="2568" max="2568" width="2.44140625" style="469" customWidth="1"/>
    <col min="2569" max="2569" width="2.33203125" style="469" customWidth="1"/>
    <col min="2570" max="2570" width="1.109375" style="469" customWidth="1"/>
    <col min="2571" max="2571" width="22.6640625" style="469" customWidth="1"/>
    <col min="2572" max="2572" width="1.21875" style="469" customWidth="1"/>
    <col min="2573" max="2574" width="11.77734375" style="469" customWidth="1"/>
    <col min="2575" max="2575" width="1.77734375" style="469" customWidth="1"/>
    <col min="2576" max="2576" width="6.88671875" style="469" customWidth="1"/>
    <col min="2577" max="2577" width="4.44140625" style="469" customWidth="1"/>
    <col min="2578" max="2578" width="3.6640625" style="469" customWidth="1"/>
    <col min="2579" max="2579" width="0.77734375" style="469" customWidth="1"/>
    <col min="2580" max="2580" width="3.33203125" style="469" customWidth="1"/>
    <col min="2581" max="2581" width="3.6640625" style="469" customWidth="1"/>
    <col min="2582" max="2582" width="3" style="469" customWidth="1"/>
    <col min="2583" max="2583" width="3.6640625" style="469" customWidth="1"/>
    <col min="2584" max="2584" width="3.109375" style="469" customWidth="1"/>
    <col min="2585" max="2585" width="1.88671875" style="469" customWidth="1"/>
    <col min="2586" max="2587" width="2.21875" style="469" customWidth="1"/>
    <col min="2588" max="2588" width="7.21875" style="469" customWidth="1"/>
    <col min="2589" max="2823" width="8.88671875" style="469"/>
    <col min="2824" max="2824" width="2.44140625" style="469" customWidth="1"/>
    <col min="2825" max="2825" width="2.33203125" style="469" customWidth="1"/>
    <col min="2826" max="2826" width="1.109375" style="469" customWidth="1"/>
    <col min="2827" max="2827" width="22.6640625" style="469" customWidth="1"/>
    <col min="2828" max="2828" width="1.21875" style="469" customWidth="1"/>
    <col min="2829" max="2830" width="11.77734375" style="469" customWidth="1"/>
    <col min="2831" max="2831" width="1.77734375" style="469" customWidth="1"/>
    <col min="2832" max="2832" width="6.88671875" style="469" customWidth="1"/>
    <col min="2833" max="2833" width="4.44140625" style="469" customWidth="1"/>
    <col min="2834" max="2834" width="3.6640625" style="469" customWidth="1"/>
    <col min="2835" max="2835" width="0.77734375" style="469" customWidth="1"/>
    <col min="2836" max="2836" width="3.33203125" style="469" customWidth="1"/>
    <col min="2837" max="2837" width="3.6640625" style="469" customWidth="1"/>
    <col min="2838" max="2838" width="3" style="469" customWidth="1"/>
    <col min="2839" max="2839" width="3.6640625" style="469" customWidth="1"/>
    <col min="2840" max="2840" width="3.109375" style="469" customWidth="1"/>
    <col min="2841" max="2841" width="1.88671875" style="469" customWidth="1"/>
    <col min="2842" max="2843" width="2.21875" style="469" customWidth="1"/>
    <col min="2844" max="2844" width="7.21875" style="469" customWidth="1"/>
    <col min="2845" max="3079" width="8.88671875" style="469"/>
    <col min="3080" max="3080" width="2.44140625" style="469" customWidth="1"/>
    <col min="3081" max="3081" width="2.33203125" style="469" customWidth="1"/>
    <col min="3082" max="3082" width="1.109375" style="469" customWidth="1"/>
    <col min="3083" max="3083" width="22.6640625" style="469" customWidth="1"/>
    <col min="3084" max="3084" width="1.21875" style="469" customWidth="1"/>
    <col min="3085" max="3086" width="11.77734375" style="469" customWidth="1"/>
    <col min="3087" max="3087" width="1.77734375" style="469" customWidth="1"/>
    <col min="3088" max="3088" width="6.88671875" style="469" customWidth="1"/>
    <col min="3089" max="3089" width="4.44140625" style="469" customWidth="1"/>
    <col min="3090" max="3090" width="3.6640625" style="469" customWidth="1"/>
    <col min="3091" max="3091" width="0.77734375" style="469" customWidth="1"/>
    <col min="3092" max="3092" width="3.33203125" style="469" customWidth="1"/>
    <col min="3093" max="3093" width="3.6640625" style="469" customWidth="1"/>
    <col min="3094" max="3094" width="3" style="469" customWidth="1"/>
    <col min="3095" max="3095" width="3.6640625" style="469" customWidth="1"/>
    <col min="3096" max="3096" width="3.109375" style="469" customWidth="1"/>
    <col min="3097" max="3097" width="1.88671875" style="469" customWidth="1"/>
    <col min="3098" max="3099" width="2.21875" style="469" customWidth="1"/>
    <col min="3100" max="3100" width="7.21875" style="469" customWidth="1"/>
    <col min="3101" max="3335" width="8.88671875" style="469"/>
    <col min="3336" max="3336" width="2.44140625" style="469" customWidth="1"/>
    <col min="3337" max="3337" width="2.33203125" style="469" customWidth="1"/>
    <col min="3338" max="3338" width="1.109375" style="469" customWidth="1"/>
    <col min="3339" max="3339" width="22.6640625" style="469" customWidth="1"/>
    <col min="3340" max="3340" width="1.21875" style="469" customWidth="1"/>
    <col min="3341" max="3342" width="11.77734375" style="469" customWidth="1"/>
    <col min="3343" max="3343" width="1.77734375" style="469" customWidth="1"/>
    <col min="3344" max="3344" width="6.88671875" style="469" customWidth="1"/>
    <col min="3345" max="3345" width="4.44140625" style="469" customWidth="1"/>
    <col min="3346" max="3346" width="3.6640625" style="469" customWidth="1"/>
    <col min="3347" max="3347" width="0.77734375" style="469" customWidth="1"/>
    <col min="3348" max="3348" width="3.33203125" style="469" customWidth="1"/>
    <col min="3349" max="3349" width="3.6640625" style="469" customWidth="1"/>
    <col min="3350" max="3350" width="3" style="469" customWidth="1"/>
    <col min="3351" max="3351" width="3.6640625" style="469" customWidth="1"/>
    <col min="3352" max="3352" width="3.109375" style="469" customWidth="1"/>
    <col min="3353" max="3353" width="1.88671875" style="469" customWidth="1"/>
    <col min="3354" max="3355" width="2.21875" style="469" customWidth="1"/>
    <col min="3356" max="3356" width="7.21875" style="469" customWidth="1"/>
    <col min="3357" max="3591" width="8.88671875" style="469"/>
    <col min="3592" max="3592" width="2.44140625" style="469" customWidth="1"/>
    <col min="3593" max="3593" width="2.33203125" style="469" customWidth="1"/>
    <col min="3594" max="3594" width="1.109375" style="469" customWidth="1"/>
    <col min="3595" max="3595" width="22.6640625" style="469" customWidth="1"/>
    <col min="3596" max="3596" width="1.21875" style="469" customWidth="1"/>
    <col min="3597" max="3598" width="11.77734375" style="469" customWidth="1"/>
    <col min="3599" max="3599" width="1.77734375" style="469" customWidth="1"/>
    <col min="3600" max="3600" width="6.88671875" style="469" customWidth="1"/>
    <col min="3601" max="3601" width="4.44140625" style="469" customWidth="1"/>
    <col min="3602" max="3602" width="3.6640625" style="469" customWidth="1"/>
    <col min="3603" max="3603" width="0.77734375" style="469" customWidth="1"/>
    <col min="3604" max="3604" width="3.33203125" style="469" customWidth="1"/>
    <col min="3605" max="3605" width="3.6640625" style="469" customWidth="1"/>
    <col min="3606" max="3606" width="3" style="469" customWidth="1"/>
    <col min="3607" max="3607" width="3.6640625" style="469" customWidth="1"/>
    <col min="3608" max="3608" width="3.109375" style="469" customWidth="1"/>
    <col min="3609" max="3609" width="1.88671875" style="469" customWidth="1"/>
    <col min="3610" max="3611" width="2.21875" style="469" customWidth="1"/>
    <col min="3612" max="3612" width="7.21875" style="469" customWidth="1"/>
    <col min="3613" max="3847" width="8.88671875" style="469"/>
    <col min="3848" max="3848" width="2.44140625" style="469" customWidth="1"/>
    <col min="3849" max="3849" width="2.33203125" style="469" customWidth="1"/>
    <col min="3850" max="3850" width="1.109375" style="469" customWidth="1"/>
    <col min="3851" max="3851" width="22.6640625" style="469" customWidth="1"/>
    <col min="3852" max="3852" width="1.21875" style="469" customWidth="1"/>
    <col min="3853" max="3854" width="11.77734375" style="469" customWidth="1"/>
    <col min="3855" max="3855" width="1.77734375" style="469" customWidth="1"/>
    <col min="3856" max="3856" width="6.88671875" style="469" customWidth="1"/>
    <col min="3857" max="3857" width="4.44140625" style="469" customWidth="1"/>
    <col min="3858" max="3858" width="3.6640625" style="469" customWidth="1"/>
    <col min="3859" max="3859" width="0.77734375" style="469" customWidth="1"/>
    <col min="3860" max="3860" width="3.33203125" style="469" customWidth="1"/>
    <col min="3861" max="3861" width="3.6640625" style="469" customWidth="1"/>
    <col min="3862" max="3862" width="3" style="469" customWidth="1"/>
    <col min="3863" max="3863" width="3.6640625" style="469" customWidth="1"/>
    <col min="3864" max="3864" width="3.109375" style="469" customWidth="1"/>
    <col min="3865" max="3865" width="1.88671875" style="469" customWidth="1"/>
    <col min="3866" max="3867" width="2.21875" style="469" customWidth="1"/>
    <col min="3868" max="3868" width="7.21875" style="469" customWidth="1"/>
    <col min="3869" max="4103" width="8.88671875" style="469"/>
    <col min="4104" max="4104" width="2.44140625" style="469" customWidth="1"/>
    <col min="4105" max="4105" width="2.33203125" style="469" customWidth="1"/>
    <col min="4106" max="4106" width="1.109375" style="469" customWidth="1"/>
    <col min="4107" max="4107" width="22.6640625" style="469" customWidth="1"/>
    <col min="4108" max="4108" width="1.21875" style="469" customWidth="1"/>
    <col min="4109" max="4110" width="11.77734375" style="469" customWidth="1"/>
    <col min="4111" max="4111" width="1.77734375" style="469" customWidth="1"/>
    <col min="4112" max="4112" width="6.88671875" style="469" customWidth="1"/>
    <col min="4113" max="4113" width="4.44140625" style="469" customWidth="1"/>
    <col min="4114" max="4114" width="3.6640625" style="469" customWidth="1"/>
    <col min="4115" max="4115" width="0.77734375" style="469" customWidth="1"/>
    <col min="4116" max="4116" width="3.33203125" style="469" customWidth="1"/>
    <col min="4117" max="4117" width="3.6640625" style="469" customWidth="1"/>
    <col min="4118" max="4118" width="3" style="469" customWidth="1"/>
    <col min="4119" max="4119" width="3.6640625" style="469" customWidth="1"/>
    <col min="4120" max="4120" width="3.109375" style="469" customWidth="1"/>
    <col min="4121" max="4121" width="1.88671875" style="469" customWidth="1"/>
    <col min="4122" max="4123" width="2.21875" style="469" customWidth="1"/>
    <col min="4124" max="4124" width="7.21875" style="469" customWidth="1"/>
    <col min="4125" max="4359" width="8.88671875" style="469"/>
    <col min="4360" max="4360" width="2.44140625" style="469" customWidth="1"/>
    <col min="4361" max="4361" width="2.33203125" style="469" customWidth="1"/>
    <col min="4362" max="4362" width="1.109375" style="469" customWidth="1"/>
    <col min="4363" max="4363" width="22.6640625" style="469" customWidth="1"/>
    <col min="4364" max="4364" width="1.21875" style="469" customWidth="1"/>
    <col min="4365" max="4366" width="11.77734375" style="469" customWidth="1"/>
    <col min="4367" max="4367" width="1.77734375" style="469" customWidth="1"/>
    <col min="4368" max="4368" width="6.88671875" style="469" customWidth="1"/>
    <col min="4369" max="4369" width="4.44140625" style="469" customWidth="1"/>
    <col min="4370" max="4370" width="3.6640625" style="469" customWidth="1"/>
    <col min="4371" max="4371" width="0.77734375" style="469" customWidth="1"/>
    <col min="4372" max="4372" width="3.33203125" style="469" customWidth="1"/>
    <col min="4373" max="4373" width="3.6640625" style="469" customWidth="1"/>
    <col min="4374" max="4374" width="3" style="469" customWidth="1"/>
    <col min="4375" max="4375" width="3.6640625" style="469" customWidth="1"/>
    <col min="4376" max="4376" width="3.109375" style="469" customWidth="1"/>
    <col min="4377" max="4377" width="1.88671875" style="469" customWidth="1"/>
    <col min="4378" max="4379" width="2.21875" style="469" customWidth="1"/>
    <col min="4380" max="4380" width="7.21875" style="469" customWidth="1"/>
    <col min="4381" max="4615" width="8.88671875" style="469"/>
    <col min="4616" max="4616" width="2.44140625" style="469" customWidth="1"/>
    <col min="4617" max="4617" width="2.33203125" style="469" customWidth="1"/>
    <col min="4618" max="4618" width="1.109375" style="469" customWidth="1"/>
    <col min="4619" max="4619" width="22.6640625" style="469" customWidth="1"/>
    <col min="4620" max="4620" width="1.21875" style="469" customWidth="1"/>
    <col min="4621" max="4622" width="11.77734375" style="469" customWidth="1"/>
    <col min="4623" max="4623" width="1.77734375" style="469" customWidth="1"/>
    <col min="4624" max="4624" width="6.88671875" style="469" customWidth="1"/>
    <col min="4625" max="4625" width="4.44140625" style="469" customWidth="1"/>
    <col min="4626" max="4626" width="3.6640625" style="469" customWidth="1"/>
    <col min="4627" max="4627" width="0.77734375" style="469" customWidth="1"/>
    <col min="4628" max="4628" width="3.33203125" style="469" customWidth="1"/>
    <col min="4629" max="4629" width="3.6640625" style="469" customWidth="1"/>
    <col min="4630" max="4630" width="3" style="469" customWidth="1"/>
    <col min="4631" max="4631" width="3.6640625" style="469" customWidth="1"/>
    <col min="4632" max="4632" width="3.109375" style="469" customWidth="1"/>
    <col min="4633" max="4633" width="1.88671875" style="469" customWidth="1"/>
    <col min="4634" max="4635" width="2.21875" style="469" customWidth="1"/>
    <col min="4636" max="4636" width="7.21875" style="469" customWidth="1"/>
    <col min="4637" max="4871" width="8.88671875" style="469"/>
    <col min="4872" max="4872" width="2.44140625" style="469" customWidth="1"/>
    <col min="4873" max="4873" width="2.33203125" style="469" customWidth="1"/>
    <col min="4874" max="4874" width="1.109375" style="469" customWidth="1"/>
    <col min="4875" max="4875" width="22.6640625" style="469" customWidth="1"/>
    <col min="4876" max="4876" width="1.21875" style="469" customWidth="1"/>
    <col min="4877" max="4878" width="11.77734375" style="469" customWidth="1"/>
    <col min="4879" max="4879" width="1.77734375" style="469" customWidth="1"/>
    <col min="4880" max="4880" width="6.88671875" style="469" customWidth="1"/>
    <col min="4881" max="4881" width="4.44140625" style="469" customWidth="1"/>
    <col min="4882" max="4882" width="3.6640625" style="469" customWidth="1"/>
    <col min="4883" max="4883" width="0.77734375" style="469" customWidth="1"/>
    <col min="4884" max="4884" width="3.33203125" style="469" customWidth="1"/>
    <col min="4885" max="4885" width="3.6640625" style="469" customWidth="1"/>
    <col min="4886" max="4886" width="3" style="469" customWidth="1"/>
    <col min="4887" max="4887" width="3.6640625" style="469" customWidth="1"/>
    <col min="4888" max="4888" width="3.109375" style="469" customWidth="1"/>
    <col min="4889" max="4889" width="1.88671875" style="469" customWidth="1"/>
    <col min="4890" max="4891" width="2.21875" style="469" customWidth="1"/>
    <col min="4892" max="4892" width="7.21875" style="469" customWidth="1"/>
    <col min="4893" max="5127" width="8.88671875" style="469"/>
    <col min="5128" max="5128" width="2.44140625" style="469" customWidth="1"/>
    <col min="5129" max="5129" width="2.33203125" style="469" customWidth="1"/>
    <col min="5130" max="5130" width="1.109375" style="469" customWidth="1"/>
    <col min="5131" max="5131" width="22.6640625" style="469" customWidth="1"/>
    <col min="5132" max="5132" width="1.21875" style="469" customWidth="1"/>
    <col min="5133" max="5134" width="11.77734375" style="469" customWidth="1"/>
    <col min="5135" max="5135" width="1.77734375" style="469" customWidth="1"/>
    <col min="5136" max="5136" width="6.88671875" style="469" customWidth="1"/>
    <col min="5137" max="5137" width="4.44140625" style="469" customWidth="1"/>
    <col min="5138" max="5138" width="3.6640625" style="469" customWidth="1"/>
    <col min="5139" max="5139" width="0.77734375" style="469" customWidth="1"/>
    <col min="5140" max="5140" width="3.33203125" style="469" customWidth="1"/>
    <col min="5141" max="5141" width="3.6640625" style="469" customWidth="1"/>
    <col min="5142" max="5142" width="3" style="469" customWidth="1"/>
    <col min="5143" max="5143" width="3.6640625" style="469" customWidth="1"/>
    <col min="5144" max="5144" width="3.109375" style="469" customWidth="1"/>
    <col min="5145" max="5145" width="1.88671875" style="469" customWidth="1"/>
    <col min="5146" max="5147" width="2.21875" style="469" customWidth="1"/>
    <col min="5148" max="5148" width="7.21875" style="469" customWidth="1"/>
    <col min="5149" max="5383" width="8.88671875" style="469"/>
    <col min="5384" max="5384" width="2.44140625" style="469" customWidth="1"/>
    <col min="5385" max="5385" width="2.33203125" style="469" customWidth="1"/>
    <col min="5386" max="5386" width="1.109375" style="469" customWidth="1"/>
    <col min="5387" max="5387" width="22.6640625" style="469" customWidth="1"/>
    <col min="5388" max="5388" width="1.21875" style="469" customWidth="1"/>
    <col min="5389" max="5390" width="11.77734375" style="469" customWidth="1"/>
    <col min="5391" max="5391" width="1.77734375" style="469" customWidth="1"/>
    <col min="5392" max="5392" width="6.88671875" style="469" customWidth="1"/>
    <col min="5393" max="5393" width="4.44140625" style="469" customWidth="1"/>
    <col min="5394" max="5394" width="3.6640625" style="469" customWidth="1"/>
    <col min="5395" max="5395" width="0.77734375" style="469" customWidth="1"/>
    <col min="5396" max="5396" width="3.33203125" style="469" customWidth="1"/>
    <col min="5397" max="5397" width="3.6640625" style="469" customWidth="1"/>
    <col min="5398" max="5398" width="3" style="469" customWidth="1"/>
    <col min="5399" max="5399" width="3.6640625" style="469" customWidth="1"/>
    <col min="5400" max="5400" width="3.109375" style="469" customWidth="1"/>
    <col min="5401" max="5401" width="1.88671875" style="469" customWidth="1"/>
    <col min="5402" max="5403" width="2.21875" style="469" customWidth="1"/>
    <col min="5404" max="5404" width="7.21875" style="469" customWidth="1"/>
    <col min="5405" max="5639" width="8.88671875" style="469"/>
    <col min="5640" max="5640" width="2.44140625" style="469" customWidth="1"/>
    <col min="5641" max="5641" width="2.33203125" style="469" customWidth="1"/>
    <col min="5642" max="5642" width="1.109375" style="469" customWidth="1"/>
    <col min="5643" max="5643" width="22.6640625" style="469" customWidth="1"/>
    <col min="5644" max="5644" width="1.21875" style="469" customWidth="1"/>
    <col min="5645" max="5646" width="11.77734375" style="469" customWidth="1"/>
    <col min="5647" max="5647" width="1.77734375" style="469" customWidth="1"/>
    <col min="5648" max="5648" width="6.88671875" style="469" customWidth="1"/>
    <col min="5649" max="5649" width="4.44140625" style="469" customWidth="1"/>
    <col min="5650" max="5650" width="3.6640625" style="469" customWidth="1"/>
    <col min="5651" max="5651" width="0.77734375" style="469" customWidth="1"/>
    <col min="5652" max="5652" width="3.33203125" style="469" customWidth="1"/>
    <col min="5653" max="5653" width="3.6640625" style="469" customWidth="1"/>
    <col min="5654" max="5654" width="3" style="469" customWidth="1"/>
    <col min="5655" max="5655" width="3.6640625" style="469" customWidth="1"/>
    <col min="5656" max="5656" width="3.109375" style="469" customWidth="1"/>
    <col min="5657" max="5657" width="1.88671875" style="469" customWidth="1"/>
    <col min="5658" max="5659" width="2.21875" style="469" customWidth="1"/>
    <col min="5660" max="5660" width="7.21875" style="469" customWidth="1"/>
    <col min="5661" max="5895" width="8.88671875" style="469"/>
    <col min="5896" max="5896" width="2.44140625" style="469" customWidth="1"/>
    <col min="5897" max="5897" width="2.33203125" style="469" customWidth="1"/>
    <col min="5898" max="5898" width="1.109375" style="469" customWidth="1"/>
    <col min="5899" max="5899" width="22.6640625" style="469" customWidth="1"/>
    <col min="5900" max="5900" width="1.21875" style="469" customWidth="1"/>
    <col min="5901" max="5902" width="11.77734375" style="469" customWidth="1"/>
    <col min="5903" max="5903" width="1.77734375" style="469" customWidth="1"/>
    <col min="5904" max="5904" width="6.88671875" style="469" customWidth="1"/>
    <col min="5905" max="5905" width="4.44140625" style="469" customWidth="1"/>
    <col min="5906" max="5906" width="3.6640625" style="469" customWidth="1"/>
    <col min="5907" max="5907" width="0.77734375" style="469" customWidth="1"/>
    <col min="5908" max="5908" width="3.33203125" style="469" customWidth="1"/>
    <col min="5909" max="5909" width="3.6640625" style="469" customWidth="1"/>
    <col min="5910" max="5910" width="3" style="469" customWidth="1"/>
    <col min="5911" max="5911" width="3.6640625" style="469" customWidth="1"/>
    <col min="5912" max="5912" width="3.109375" style="469" customWidth="1"/>
    <col min="5913" max="5913" width="1.88671875" style="469" customWidth="1"/>
    <col min="5914" max="5915" width="2.21875" style="469" customWidth="1"/>
    <col min="5916" max="5916" width="7.21875" style="469" customWidth="1"/>
    <col min="5917" max="6151" width="8.88671875" style="469"/>
    <col min="6152" max="6152" width="2.44140625" style="469" customWidth="1"/>
    <col min="6153" max="6153" width="2.33203125" style="469" customWidth="1"/>
    <col min="6154" max="6154" width="1.109375" style="469" customWidth="1"/>
    <col min="6155" max="6155" width="22.6640625" style="469" customWidth="1"/>
    <col min="6156" max="6156" width="1.21875" style="469" customWidth="1"/>
    <col min="6157" max="6158" width="11.77734375" style="469" customWidth="1"/>
    <col min="6159" max="6159" width="1.77734375" style="469" customWidth="1"/>
    <col min="6160" max="6160" width="6.88671875" style="469" customWidth="1"/>
    <col min="6161" max="6161" width="4.44140625" style="469" customWidth="1"/>
    <col min="6162" max="6162" width="3.6640625" style="469" customWidth="1"/>
    <col min="6163" max="6163" width="0.77734375" style="469" customWidth="1"/>
    <col min="6164" max="6164" width="3.33203125" style="469" customWidth="1"/>
    <col min="6165" max="6165" width="3.6640625" style="469" customWidth="1"/>
    <col min="6166" max="6166" width="3" style="469" customWidth="1"/>
    <col min="6167" max="6167" width="3.6640625" style="469" customWidth="1"/>
    <col min="6168" max="6168" width="3.109375" style="469" customWidth="1"/>
    <col min="6169" max="6169" width="1.88671875" style="469" customWidth="1"/>
    <col min="6170" max="6171" width="2.21875" style="469" customWidth="1"/>
    <col min="6172" max="6172" width="7.21875" style="469" customWidth="1"/>
    <col min="6173" max="6407" width="8.88671875" style="469"/>
    <col min="6408" max="6408" width="2.44140625" style="469" customWidth="1"/>
    <col min="6409" max="6409" width="2.33203125" style="469" customWidth="1"/>
    <col min="6410" max="6410" width="1.109375" style="469" customWidth="1"/>
    <col min="6411" max="6411" width="22.6640625" style="469" customWidth="1"/>
    <col min="6412" max="6412" width="1.21875" style="469" customWidth="1"/>
    <col min="6413" max="6414" width="11.77734375" style="469" customWidth="1"/>
    <col min="6415" max="6415" width="1.77734375" style="469" customWidth="1"/>
    <col min="6416" max="6416" width="6.88671875" style="469" customWidth="1"/>
    <col min="6417" max="6417" width="4.44140625" style="469" customWidth="1"/>
    <col min="6418" max="6418" width="3.6640625" style="469" customWidth="1"/>
    <col min="6419" max="6419" width="0.77734375" style="469" customWidth="1"/>
    <col min="6420" max="6420" width="3.33203125" style="469" customWidth="1"/>
    <col min="6421" max="6421" width="3.6640625" style="469" customWidth="1"/>
    <col min="6422" max="6422" width="3" style="469" customWidth="1"/>
    <col min="6423" max="6423" width="3.6640625" style="469" customWidth="1"/>
    <col min="6424" max="6424" width="3.109375" style="469" customWidth="1"/>
    <col min="6425" max="6425" width="1.88671875" style="469" customWidth="1"/>
    <col min="6426" max="6427" width="2.21875" style="469" customWidth="1"/>
    <col min="6428" max="6428" width="7.21875" style="469" customWidth="1"/>
    <col min="6429" max="6663" width="8.88671875" style="469"/>
    <col min="6664" max="6664" width="2.44140625" style="469" customWidth="1"/>
    <col min="6665" max="6665" width="2.33203125" style="469" customWidth="1"/>
    <col min="6666" max="6666" width="1.109375" style="469" customWidth="1"/>
    <col min="6667" max="6667" width="22.6640625" style="469" customWidth="1"/>
    <col min="6668" max="6668" width="1.21875" style="469" customWidth="1"/>
    <col min="6669" max="6670" width="11.77734375" style="469" customWidth="1"/>
    <col min="6671" max="6671" width="1.77734375" style="469" customWidth="1"/>
    <col min="6672" max="6672" width="6.88671875" style="469" customWidth="1"/>
    <col min="6673" max="6673" width="4.44140625" style="469" customWidth="1"/>
    <col min="6674" max="6674" width="3.6640625" style="469" customWidth="1"/>
    <col min="6675" max="6675" width="0.77734375" style="469" customWidth="1"/>
    <col min="6676" max="6676" width="3.33203125" style="469" customWidth="1"/>
    <col min="6677" max="6677" width="3.6640625" style="469" customWidth="1"/>
    <col min="6678" max="6678" width="3" style="469" customWidth="1"/>
    <col min="6679" max="6679" width="3.6640625" style="469" customWidth="1"/>
    <col min="6680" max="6680" width="3.109375" style="469" customWidth="1"/>
    <col min="6681" max="6681" width="1.88671875" style="469" customWidth="1"/>
    <col min="6682" max="6683" width="2.21875" style="469" customWidth="1"/>
    <col min="6684" max="6684" width="7.21875" style="469" customWidth="1"/>
    <col min="6685" max="6919" width="8.88671875" style="469"/>
    <col min="6920" max="6920" width="2.44140625" style="469" customWidth="1"/>
    <col min="6921" max="6921" width="2.33203125" style="469" customWidth="1"/>
    <col min="6922" max="6922" width="1.109375" style="469" customWidth="1"/>
    <col min="6923" max="6923" width="22.6640625" style="469" customWidth="1"/>
    <col min="6924" max="6924" width="1.21875" style="469" customWidth="1"/>
    <col min="6925" max="6926" width="11.77734375" style="469" customWidth="1"/>
    <col min="6927" max="6927" width="1.77734375" style="469" customWidth="1"/>
    <col min="6928" max="6928" width="6.88671875" style="469" customWidth="1"/>
    <col min="6929" max="6929" width="4.44140625" style="469" customWidth="1"/>
    <col min="6930" max="6930" width="3.6640625" style="469" customWidth="1"/>
    <col min="6931" max="6931" width="0.77734375" style="469" customWidth="1"/>
    <col min="6932" max="6932" width="3.33203125" style="469" customWidth="1"/>
    <col min="6933" max="6933" width="3.6640625" style="469" customWidth="1"/>
    <col min="6934" max="6934" width="3" style="469" customWidth="1"/>
    <col min="6935" max="6935" width="3.6640625" style="469" customWidth="1"/>
    <col min="6936" max="6936" width="3.109375" style="469" customWidth="1"/>
    <col min="6937" max="6937" width="1.88671875" style="469" customWidth="1"/>
    <col min="6938" max="6939" width="2.21875" style="469" customWidth="1"/>
    <col min="6940" max="6940" width="7.21875" style="469" customWidth="1"/>
    <col min="6941" max="7175" width="8.88671875" style="469"/>
    <col min="7176" max="7176" width="2.44140625" style="469" customWidth="1"/>
    <col min="7177" max="7177" width="2.33203125" style="469" customWidth="1"/>
    <col min="7178" max="7178" width="1.109375" style="469" customWidth="1"/>
    <col min="7179" max="7179" width="22.6640625" style="469" customWidth="1"/>
    <col min="7180" max="7180" width="1.21875" style="469" customWidth="1"/>
    <col min="7181" max="7182" width="11.77734375" style="469" customWidth="1"/>
    <col min="7183" max="7183" width="1.77734375" style="469" customWidth="1"/>
    <col min="7184" max="7184" width="6.88671875" style="469" customWidth="1"/>
    <col min="7185" max="7185" width="4.44140625" style="469" customWidth="1"/>
    <col min="7186" max="7186" width="3.6640625" style="469" customWidth="1"/>
    <col min="7187" max="7187" width="0.77734375" style="469" customWidth="1"/>
    <col min="7188" max="7188" width="3.33203125" style="469" customWidth="1"/>
    <col min="7189" max="7189" width="3.6640625" style="469" customWidth="1"/>
    <col min="7190" max="7190" width="3" style="469" customWidth="1"/>
    <col min="7191" max="7191" width="3.6640625" style="469" customWidth="1"/>
    <col min="7192" max="7192" width="3.109375" style="469" customWidth="1"/>
    <col min="7193" max="7193" width="1.88671875" style="469" customWidth="1"/>
    <col min="7194" max="7195" width="2.21875" style="469" customWidth="1"/>
    <col min="7196" max="7196" width="7.21875" style="469" customWidth="1"/>
    <col min="7197" max="7431" width="8.88671875" style="469"/>
    <col min="7432" max="7432" width="2.44140625" style="469" customWidth="1"/>
    <col min="7433" max="7433" width="2.33203125" style="469" customWidth="1"/>
    <col min="7434" max="7434" width="1.109375" style="469" customWidth="1"/>
    <col min="7435" max="7435" width="22.6640625" style="469" customWidth="1"/>
    <col min="7436" max="7436" width="1.21875" style="469" customWidth="1"/>
    <col min="7437" max="7438" width="11.77734375" style="469" customWidth="1"/>
    <col min="7439" max="7439" width="1.77734375" style="469" customWidth="1"/>
    <col min="7440" max="7440" width="6.88671875" style="469" customWidth="1"/>
    <col min="7441" max="7441" width="4.44140625" style="469" customWidth="1"/>
    <col min="7442" max="7442" width="3.6640625" style="469" customWidth="1"/>
    <col min="7443" max="7443" width="0.77734375" style="469" customWidth="1"/>
    <col min="7444" max="7444" width="3.33203125" style="469" customWidth="1"/>
    <col min="7445" max="7445" width="3.6640625" style="469" customWidth="1"/>
    <col min="7446" max="7446" width="3" style="469" customWidth="1"/>
    <col min="7447" max="7447" width="3.6640625" style="469" customWidth="1"/>
    <col min="7448" max="7448" width="3.109375" style="469" customWidth="1"/>
    <col min="7449" max="7449" width="1.88671875" style="469" customWidth="1"/>
    <col min="7450" max="7451" width="2.21875" style="469" customWidth="1"/>
    <col min="7452" max="7452" width="7.21875" style="469" customWidth="1"/>
    <col min="7453" max="7687" width="8.88671875" style="469"/>
    <col min="7688" max="7688" width="2.44140625" style="469" customWidth="1"/>
    <col min="7689" max="7689" width="2.33203125" style="469" customWidth="1"/>
    <col min="7690" max="7690" width="1.109375" style="469" customWidth="1"/>
    <col min="7691" max="7691" width="22.6640625" style="469" customWidth="1"/>
    <col min="7692" max="7692" width="1.21875" style="469" customWidth="1"/>
    <col min="7693" max="7694" width="11.77734375" style="469" customWidth="1"/>
    <col min="7695" max="7695" width="1.77734375" style="469" customWidth="1"/>
    <col min="7696" max="7696" width="6.88671875" style="469" customWidth="1"/>
    <col min="7697" max="7697" width="4.44140625" style="469" customWidth="1"/>
    <col min="7698" max="7698" width="3.6640625" style="469" customWidth="1"/>
    <col min="7699" max="7699" width="0.77734375" style="469" customWidth="1"/>
    <col min="7700" max="7700" width="3.33203125" style="469" customWidth="1"/>
    <col min="7701" max="7701" width="3.6640625" style="469" customWidth="1"/>
    <col min="7702" max="7702" width="3" style="469" customWidth="1"/>
    <col min="7703" max="7703" width="3.6640625" style="469" customWidth="1"/>
    <col min="7704" max="7704" width="3.109375" style="469" customWidth="1"/>
    <col min="7705" max="7705" width="1.88671875" style="469" customWidth="1"/>
    <col min="7706" max="7707" width="2.21875" style="469" customWidth="1"/>
    <col min="7708" max="7708" width="7.21875" style="469" customWidth="1"/>
    <col min="7709" max="7943" width="8.88671875" style="469"/>
    <col min="7944" max="7944" width="2.44140625" style="469" customWidth="1"/>
    <col min="7945" max="7945" width="2.33203125" style="469" customWidth="1"/>
    <col min="7946" max="7946" width="1.109375" style="469" customWidth="1"/>
    <col min="7947" max="7947" width="22.6640625" style="469" customWidth="1"/>
    <col min="7948" max="7948" width="1.21875" style="469" customWidth="1"/>
    <col min="7949" max="7950" width="11.77734375" style="469" customWidth="1"/>
    <col min="7951" max="7951" width="1.77734375" style="469" customWidth="1"/>
    <col min="7952" max="7952" width="6.88671875" style="469" customWidth="1"/>
    <col min="7953" max="7953" width="4.44140625" style="469" customWidth="1"/>
    <col min="7954" max="7954" width="3.6640625" style="469" customWidth="1"/>
    <col min="7955" max="7955" width="0.77734375" style="469" customWidth="1"/>
    <col min="7956" max="7956" width="3.33203125" style="469" customWidth="1"/>
    <col min="7957" max="7957" width="3.6640625" style="469" customWidth="1"/>
    <col min="7958" max="7958" width="3" style="469" customWidth="1"/>
    <col min="7959" max="7959" width="3.6640625" style="469" customWidth="1"/>
    <col min="7960" max="7960" width="3.109375" style="469" customWidth="1"/>
    <col min="7961" max="7961" width="1.88671875" style="469" customWidth="1"/>
    <col min="7962" max="7963" width="2.21875" style="469" customWidth="1"/>
    <col min="7964" max="7964" width="7.21875" style="469" customWidth="1"/>
    <col min="7965" max="8199" width="8.88671875" style="469"/>
    <col min="8200" max="8200" width="2.44140625" style="469" customWidth="1"/>
    <col min="8201" max="8201" width="2.33203125" style="469" customWidth="1"/>
    <col min="8202" max="8202" width="1.109375" style="469" customWidth="1"/>
    <col min="8203" max="8203" width="22.6640625" style="469" customWidth="1"/>
    <col min="8204" max="8204" width="1.21875" style="469" customWidth="1"/>
    <col min="8205" max="8206" width="11.77734375" style="469" customWidth="1"/>
    <col min="8207" max="8207" width="1.77734375" style="469" customWidth="1"/>
    <col min="8208" max="8208" width="6.88671875" style="469" customWidth="1"/>
    <col min="8209" max="8209" width="4.44140625" style="469" customWidth="1"/>
    <col min="8210" max="8210" width="3.6640625" style="469" customWidth="1"/>
    <col min="8211" max="8211" width="0.77734375" style="469" customWidth="1"/>
    <col min="8212" max="8212" width="3.33203125" style="469" customWidth="1"/>
    <col min="8213" max="8213" width="3.6640625" style="469" customWidth="1"/>
    <col min="8214" max="8214" width="3" style="469" customWidth="1"/>
    <col min="8215" max="8215" width="3.6640625" style="469" customWidth="1"/>
    <col min="8216" max="8216" width="3.109375" style="469" customWidth="1"/>
    <col min="8217" max="8217" width="1.88671875" style="469" customWidth="1"/>
    <col min="8218" max="8219" width="2.21875" style="469" customWidth="1"/>
    <col min="8220" max="8220" width="7.21875" style="469" customWidth="1"/>
    <col min="8221" max="8455" width="8.88671875" style="469"/>
    <col min="8456" max="8456" width="2.44140625" style="469" customWidth="1"/>
    <col min="8457" max="8457" width="2.33203125" style="469" customWidth="1"/>
    <col min="8458" max="8458" width="1.109375" style="469" customWidth="1"/>
    <col min="8459" max="8459" width="22.6640625" style="469" customWidth="1"/>
    <col min="8460" max="8460" width="1.21875" style="469" customWidth="1"/>
    <col min="8461" max="8462" width="11.77734375" style="469" customWidth="1"/>
    <col min="8463" max="8463" width="1.77734375" style="469" customWidth="1"/>
    <col min="8464" max="8464" width="6.88671875" style="469" customWidth="1"/>
    <col min="8465" max="8465" width="4.44140625" style="469" customWidth="1"/>
    <col min="8466" max="8466" width="3.6640625" style="469" customWidth="1"/>
    <col min="8467" max="8467" width="0.77734375" style="469" customWidth="1"/>
    <col min="8468" max="8468" width="3.33203125" style="469" customWidth="1"/>
    <col min="8469" max="8469" width="3.6640625" style="469" customWidth="1"/>
    <col min="8470" max="8470" width="3" style="469" customWidth="1"/>
    <col min="8471" max="8471" width="3.6640625" style="469" customWidth="1"/>
    <col min="8472" max="8472" width="3.109375" style="469" customWidth="1"/>
    <col min="8473" max="8473" width="1.88671875" style="469" customWidth="1"/>
    <col min="8474" max="8475" width="2.21875" style="469" customWidth="1"/>
    <col min="8476" max="8476" width="7.21875" style="469" customWidth="1"/>
    <col min="8477" max="8711" width="8.88671875" style="469"/>
    <col min="8712" max="8712" width="2.44140625" style="469" customWidth="1"/>
    <col min="8713" max="8713" width="2.33203125" style="469" customWidth="1"/>
    <col min="8714" max="8714" width="1.109375" style="469" customWidth="1"/>
    <col min="8715" max="8715" width="22.6640625" style="469" customWidth="1"/>
    <col min="8716" max="8716" width="1.21875" style="469" customWidth="1"/>
    <col min="8717" max="8718" width="11.77734375" style="469" customWidth="1"/>
    <col min="8719" max="8719" width="1.77734375" style="469" customWidth="1"/>
    <col min="8720" max="8720" width="6.88671875" style="469" customWidth="1"/>
    <col min="8721" max="8721" width="4.44140625" style="469" customWidth="1"/>
    <col min="8722" max="8722" width="3.6640625" style="469" customWidth="1"/>
    <col min="8723" max="8723" width="0.77734375" style="469" customWidth="1"/>
    <col min="8724" max="8724" width="3.33203125" style="469" customWidth="1"/>
    <col min="8725" max="8725" width="3.6640625" style="469" customWidth="1"/>
    <col min="8726" max="8726" width="3" style="469" customWidth="1"/>
    <col min="8727" max="8727" width="3.6640625" style="469" customWidth="1"/>
    <col min="8728" max="8728" width="3.109375" style="469" customWidth="1"/>
    <col min="8729" max="8729" width="1.88671875" style="469" customWidth="1"/>
    <col min="8730" max="8731" width="2.21875" style="469" customWidth="1"/>
    <col min="8732" max="8732" width="7.21875" style="469" customWidth="1"/>
    <col min="8733" max="8967" width="8.88671875" style="469"/>
    <col min="8968" max="8968" width="2.44140625" style="469" customWidth="1"/>
    <col min="8969" max="8969" width="2.33203125" style="469" customWidth="1"/>
    <col min="8970" max="8970" width="1.109375" style="469" customWidth="1"/>
    <col min="8971" max="8971" width="22.6640625" style="469" customWidth="1"/>
    <col min="8972" max="8972" width="1.21875" style="469" customWidth="1"/>
    <col min="8973" max="8974" width="11.77734375" style="469" customWidth="1"/>
    <col min="8975" max="8975" width="1.77734375" style="469" customWidth="1"/>
    <col min="8976" max="8976" width="6.88671875" style="469" customWidth="1"/>
    <col min="8977" max="8977" width="4.44140625" style="469" customWidth="1"/>
    <col min="8978" max="8978" width="3.6640625" style="469" customWidth="1"/>
    <col min="8979" max="8979" width="0.77734375" style="469" customWidth="1"/>
    <col min="8980" max="8980" width="3.33203125" style="469" customWidth="1"/>
    <col min="8981" max="8981" width="3.6640625" style="469" customWidth="1"/>
    <col min="8982" max="8982" width="3" style="469" customWidth="1"/>
    <col min="8983" max="8983" width="3.6640625" style="469" customWidth="1"/>
    <col min="8984" max="8984" width="3.109375" style="469" customWidth="1"/>
    <col min="8985" max="8985" width="1.88671875" style="469" customWidth="1"/>
    <col min="8986" max="8987" width="2.21875" style="469" customWidth="1"/>
    <col min="8988" max="8988" width="7.21875" style="469" customWidth="1"/>
    <col min="8989" max="9223" width="8.88671875" style="469"/>
    <col min="9224" max="9224" width="2.44140625" style="469" customWidth="1"/>
    <col min="9225" max="9225" width="2.33203125" style="469" customWidth="1"/>
    <col min="9226" max="9226" width="1.109375" style="469" customWidth="1"/>
    <col min="9227" max="9227" width="22.6640625" style="469" customWidth="1"/>
    <col min="9228" max="9228" width="1.21875" style="469" customWidth="1"/>
    <col min="9229" max="9230" width="11.77734375" style="469" customWidth="1"/>
    <col min="9231" max="9231" width="1.77734375" style="469" customWidth="1"/>
    <col min="9232" max="9232" width="6.88671875" style="469" customWidth="1"/>
    <col min="9233" max="9233" width="4.44140625" style="469" customWidth="1"/>
    <col min="9234" max="9234" width="3.6640625" style="469" customWidth="1"/>
    <col min="9235" max="9235" width="0.77734375" style="469" customWidth="1"/>
    <col min="9236" max="9236" width="3.33203125" style="469" customWidth="1"/>
    <col min="9237" max="9237" width="3.6640625" style="469" customWidth="1"/>
    <col min="9238" max="9238" width="3" style="469" customWidth="1"/>
    <col min="9239" max="9239" width="3.6640625" style="469" customWidth="1"/>
    <col min="9240" max="9240" width="3.109375" style="469" customWidth="1"/>
    <col min="9241" max="9241" width="1.88671875" style="469" customWidth="1"/>
    <col min="9242" max="9243" width="2.21875" style="469" customWidth="1"/>
    <col min="9244" max="9244" width="7.21875" style="469" customWidth="1"/>
    <col min="9245" max="9479" width="8.88671875" style="469"/>
    <col min="9480" max="9480" width="2.44140625" style="469" customWidth="1"/>
    <col min="9481" max="9481" width="2.33203125" style="469" customWidth="1"/>
    <col min="9482" max="9482" width="1.109375" style="469" customWidth="1"/>
    <col min="9483" max="9483" width="22.6640625" style="469" customWidth="1"/>
    <col min="9484" max="9484" width="1.21875" style="469" customWidth="1"/>
    <col min="9485" max="9486" width="11.77734375" style="469" customWidth="1"/>
    <col min="9487" max="9487" width="1.77734375" style="469" customWidth="1"/>
    <col min="9488" max="9488" width="6.88671875" style="469" customWidth="1"/>
    <col min="9489" max="9489" width="4.44140625" style="469" customWidth="1"/>
    <col min="9490" max="9490" width="3.6640625" style="469" customWidth="1"/>
    <col min="9491" max="9491" width="0.77734375" style="469" customWidth="1"/>
    <col min="9492" max="9492" width="3.33203125" style="469" customWidth="1"/>
    <col min="9493" max="9493" width="3.6640625" style="469" customWidth="1"/>
    <col min="9494" max="9494" width="3" style="469" customWidth="1"/>
    <col min="9495" max="9495" width="3.6640625" style="469" customWidth="1"/>
    <col min="9496" max="9496" width="3.109375" style="469" customWidth="1"/>
    <col min="9497" max="9497" width="1.88671875" style="469" customWidth="1"/>
    <col min="9498" max="9499" width="2.21875" style="469" customWidth="1"/>
    <col min="9500" max="9500" width="7.21875" style="469" customWidth="1"/>
    <col min="9501" max="9735" width="8.88671875" style="469"/>
    <col min="9736" max="9736" width="2.44140625" style="469" customWidth="1"/>
    <col min="9737" max="9737" width="2.33203125" style="469" customWidth="1"/>
    <col min="9738" max="9738" width="1.109375" style="469" customWidth="1"/>
    <col min="9739" max="9739" width="22.6640625" style="469" customWidth="1"/>
    <col min="9740" max="9740" width="1.21875" style="469" customWidth="1"/>
    <col min="9741" max="9742" width="11.77734375" style="469" customWidth="1"/>
    <col min="9743" max="9743" width="1.77734375" style="469" customWidth="1"/>
    <col min="9744" max="9744" width="6.88671875" style="469" customWidth="1"/>
    <col min="9745" max="9745" width="4.44140625" style="469" customWidth="1"/>
    <col min="9746" max="9746" width="3.6640625" style="469" customWidth="1"/>
    <col min="9747" max="9747" width="0.77734375" style="469" customWidth="1"/>
    <col min="9748" max="9748" width="3.33203125" style="469" customWidth="1"/>
    <col min="9749" max="9749" width="3.6640625" style="469" customWidth="1"/>
    <col min="9750" max="9750" width="3" style="469" customWidth="1"/>
    <col min="9751" max="9751" width="3.6640625" style="469" customWidth="1"/>
    <col min="9752" max="9752" width="3.109375" style="469" customWidth="1"/>
    <col min="9753" max="9753" width="1.88671875" style="469" customWidth="1"/>
    <col min="9754" max="9755" width="2.21875" style="469" customWidth="1"/>
    <col min="9756" max="9756" width="7.21875" style="469" customWidth="1"/>
    <col min="9757" max="9991" width="8.88671875" style="469"/>
    <col min="9992" max="9992" width="2.44140625" style="469" customWidth="1"/>
    <col min="9993" max="9993" width="2.33203125" style="469" customWidth="1"/>
    <col min="9994" max="9994" width="1.109375" style="469" customWidth="1"/>
    <col min="9995" max="9995" width="22.6640625" style="469" customWidth="1"/>
    <col min="9996" max="9996" width="1.21875" style="469" customWidth="1"/>
    <col min="9997" max="9998" width="11.77734375" style="469" customWidth="1"/>
    <col min="9999" max="9999" width="1.77734375" style="469" customWidth="1"/>
    <col min="10000" max="10000" width="6.88671875" style="469" customWidth="1"/>
    <col min="10001" max="10001" width="4.44140625" style="469" customWidth="1"/>
    <col min="10002" max="10002" width="3.6640625" style="469" customWidth="1"/>
    <col min="10003" max="10003" width="0.77734375" style="469" customWidth="1"/>
    <col min="10004" max="10004" width="3.33203125" style="469" customWidth="1"/>
    <col min="10005" max="10005" width="3.6640625" style="469" customWidth="1"/>
    <col min="10006" max="10006" width="3" style="469" customWidth="1"/>
    <col min="10007" max="10007" width="3.6640625" style="469" customWidth="1"/>
    <col min="10008" max="10008" width="3.109375" style="469" customWidth="1"/>
    <col min="10009" max="10009" width="1.88671875" style="469" customWidth="1"/>
    <col min="10010" max="10011" width="2.21875" style="469" customWidth="1"/>
    <col min="10012" max="10012" width="7.21875" style="469" customWidth="1"/>
    <col min="10013" max="10247" width="8.88671875" style="469"/>
    <col min="10248" max="10248" width="2.44140625" style="469" customWidth="1"/>
    <col min="10249" max="10249" width="2.33203125" style="469" customWidth="1"/>
    <col min="10250" max="10250" width="1.109375" style="469" customWidth="1"/>
    <col min="10251" max="10251" width="22.6640625" style="469" customWidth="1"/>
    <col min="10252" max="10252" width="1.21875" style="469" customWidth="1"/>
    <col min="10253" max="10254" width="11.77734375" style="469" customWidth="1"/>
    <col min="10255" max="10255" width="1.77734375" style="469" customWidth="1"/>
    <col min="10256" max="10256" width="6.88671875" style="469" customWidth="1"/>
    <col min="10257" max="10257" width="4.44140625" style="469" customWidth="1"/>
    <col min="10258" max="10258" width="3.6640625" style="469" customWidth="1"/>
    <col min="10259" max="10259" width="0.77734375" style="469" customWidth="1"/>
    <col min="10260" max="10260" width="3.33203125" style="469" customWidth="1"/>
    <col min="10261" max="10261" width="3.6640625" style="469" customWidth="1"/>
    <col min="10262" max="10262" width="3" style="469" customWidth="1"/>
    <col min="10263" max="10263" width="3.6640625" style="469" customWidth="1"/>
    <col min="10264" max="10264" width="3.109375" style="469" customWidth="1"/>
    <col min="10265" max="10265" width="1.88671875" style="469" customWidth="1"/>
    <col min="10266" max="10267" width="2.21875" style="469" customWidth="1"/>
    <col min="10268" max="10268" width="7.21875" style="469" customWidth="1"/>
    <col min="10269" max="10503" width="8.88671875" style="469"/>
    <col min="10504" max="10504" width="2.44140625" style="469" customWidth="1"/>
    <col min="10505" max="10505" width="2.33203125" style="469" customWidth="1"/>
    <col min="10506" max="10506" width="1.109375" style="469" customWidth="1"/>
    <col min="10507" max="10507" width="22.6640625" style="469" customWidth="1"/>
    <col min="10508" max="10508" width="1.21875" style="469" customWidth="1"/>
    <col min="10509" max="10510" width="11.77734375" style="469" customWidth="1"/>
    <col min="10511" max="10511" width="1.77734375" style="469" customWidth="1"/>
    <col min="10512" max="10512" width="6.88671875" style="469" customWidth="1"/>
    <col min="10513" max="10513" width="4.44140625" style="469" customWidth="1"/>
    <col min="10514" max="10514" width="3.6640625" style="469" customWidth="1"/>
    <col min="10515" max="10515" width="0.77734375" style="469" customWidth="1"/>
    <col min="10516" max="10516" width="3.33203125" style="469" customWidth="1"/>
    <col min="10517" max="10517" width="3.6640625" style="469" customWidth="1"/>
    <col min="10518" max="10518" width="3" style="469" customWidth="1"/>
    <col min="10519" max="10519" width="3.6640625" style="469" customWidth="1"/>
    <col min="10520" max="10520" width="3.109375" style="469" customWidth="1"/>
    <col min="10521" max="10521" width="1.88671875" style="469" customWidth="1"/>
    <col min="10522" max="10523" width="2.21875" style="469" customWidth="1"/>
    <col min="10524" max="10524" width="7.21875" style="469" customWidth="1"/>
    <col min="10525" max="10759" width="8.88671875" style="469"/>
    <col min="10760" max="10760" width="2.44140625" style="469" customWidth="1"/>
    <col min="10761" max="10761" width="2.33203125" style="469" customWidth="1"/>
    <col min="10762" max="10762" width="1.109375" style="469" customWidth="1"/>
    <col min="10763" max="10763" width="22.6640625" style="469" customWidth="1"/>
    <col min="10764" max="10764" width="1.21875" style="469" customWidth="1"/>
    <col min="10765" max="10766" width="11.77734375" style="469" customWidth="1"/>
    <col min="10767" max="10767" width="1.77734375" style="469" customWidth="1"/>
    <col min="10768" max="10768" width="6.88671875" style="469" customWidth="1"/>
    <col min="10769" max="10769" width="4.44140625" style="469" customWidth="1"/>
    <col min="10770" max="10770" width="3.6640625" style="469" customWidth="1"/>
    <col min="10771" max="10771" width="0.77734375" style="469" customWidth="1"/>
    <col min="10772" max="10772" width="3.33203125" style="469" customWidth="1"/>
    <col min="10773" max="10773" width="3.6640625" style="469" customWidth="1"/>
    <col min="10774" max="10774" width="3" style="469" customWidth="1"/>
    <col min="10775" max="10775" width="3.6640625" style="469" customWidth="1"/>
    <col min="10776" max="10776" width="3.109375" style="469" customWidth="1"/>
    <col min="10777" max="10777" width="1.88671875" style="469" customWidth="1"/>
    <col min="10778" max="10779" width="2.21875" style="469" customWidth="1"/>
    <col min="10780" max="10780" width="7.21875" style="469" customWidth="1"/>
    <col min="10781" max="11015" width="8.88671875" style="469"/>
    <col min="11016" max="11016" width="2.44140625" style="469" customWidth="1"/>
    <col min="11017" max="11017" width="2.33203125" style="469" customWidth="1"/>
    <col min="11018" max="11018" width="1.109375" style="469" customWidth="1"/>
    <col min="11019" max="11019" width="22.6640625" style="469" customWidth="1"/>
    <col min="11020" max="11020" width="1.21875" style="469" customWidth="1"/>
    <col min="11021" max="11022" width="11.77734375" style="469" customWidth="1"/>
    <col min="11023" max="11023" width="1.77734375" style="469" customWidth="1"/>
    <col min="11024" max="11024" width="6.88671875" style="469" customWidth="1"/>
    <col min="11025" max="11025" width="4.44140625" style="469" customWidth="1"/>
    <col min="11026" max="11026" width="3.6640625" style="469" customWidth="1"/>
    <col min="11027" max="11027" width="0.77734375" style="469" customWidth="1"/>
    <col min="11028" max="11028" width="3.33203125" style="469" customWidth="1"/>
    <col min="11029" max="11029" width="3.6640625" style="469" customWidth="1"/>
    <col min="11030" max="11030" width="3" style="469" customWidth="1"/>
    <col min="11031" max="11031" width="3.6640625" style="469" customWidth="1"/>
    <col min="11032" max="11032" width="3.109375" style="469" customWidth="1"/>
    <col min="11033" max="11033" width="1.88671875" style="469" customWidth="1"/>
    <col min="11034" max="11035" width="2.21875" style="469" customWidth="1"/>
    <col min="11036" max="11036" width="7.21875" style="469" customWidth="1"/>
    <col min="11037" max="11271" width="8.88671875" style="469"/>
    <col min="11272" max="11272" width="2.44140625" style="469" customWidth="1"/>
    <col min="11273" max="11273" width="2.33203125" style="469" customWidth="1"/>
    <col min="11274" max="11274" width="1.109375" style="469" customWidth="1"/>
    <col min="11275" max="11275" width="22.6640625" style="469" customWidth="1"/>
    <col min="11276" max="11276" width="1.21875" style="469" customWidth="1"/>
    <col min="11277" max="11278" width="11.77734375" style="469" customWidth="1"/>
    <col min="11279" max="11279" width="1.77734375" style="469" customWidth="1"/>
    <col min="11280" max="11280" width="6.88671875" style="469" customWidth="1"/>
    <col min="11281" max="11281" width="4.44140625" style="469" customWidth="1"/>
    <col min="11282" max="11282" width="3.6640625" style="469" customWidth="1"/>
    <col min="11283" max="11283" width="0.77734375" style="469" customWidth="1"/>
    <col min="11284" max="11284" width="3.33203125" style="469" customWidth="1"/>
    <col min="11285" max="11285" width="3.6640625" style="469" customWidth="1"/>
    <col min="11286" max="11286" width="3" style="469" customWidth="1"/>
    <col min="11287" max="11287" width="3.6640625" style="469" customWidth="1"/>
    <col min="11288" max="11288" width="3.109375" style="469" customWidth="1"/>
    <col min="11289" max="11289" width="1.88671875" style="469" customWidth="1"/>
    <col min="11290" max="11291" width="2.21875" style="469" customWidth="1"/>
    <col min="11292" max="11292" width="7.21875" style="469" customWidth="1"/>
    <col min="11293" max="11527" width="8.88671875" style="469"/>
    <col min="11528" max="11528" width="2.44140625" style="469" customWidth="1"/>
    <col min="11529" max="11529" width="2.33203125" style="469" customWidth="1"/>
    <col min="11530" max="11530" width="1.109375" style="469" customWidth="1"/>
    <col min="11531" max="11531" width="22.6640625" style="469" customWidth="1"/>
    <col min="11532" max="11532" width="1.21875" style="469" customWidth="1"/>
    <col min="11533" max="11534" width="11.77734375" style="469" customWidth="1"/>
    <col min="11535" max="11535" width="1.77734375" style="469" customWidth="1"/>
    <col min="11536" max="11536" width="6.88671875" style="469" customWidth="1"/>
    <col min="11537" max="11537" width="4.44140625" style="469" customWidth="1"/>
    <col min="11538" max="11538" width="3.6640625" style="469" customWidth="1"/>
    <col min="11539" max="11539" width="0.77734375" style="469" customWidth="1"/>
    <col min="11540" max="11540" width="3.33203125" style="469" customWidth="1"/>
    <col min="11541" max="11541" width="3.6640625" style="469" customWidth="1"/>
    <col min="11542" max="11542" width="3" style="469" customWidth="1"/>
    <col min="11543" max="11543" width="3.6640625" style="469" customWidth="1"/>
    <col min="11544" max="11544" width="3.109375" style="469" customWidth="1"/>
    <col min="11545" max="11545" width="1.88671875" style="469" customWidth="1"/>
    <col min="11546" max="11547" width="2.21875" style="469" customWidth="1"/>
    <col min="11548" max="11548" width="7.21875" style="469" customWidth="1"/>
    <col min="11549" max="11783" width="8.88671875" style="469"/>
    <col min="11784" max="11784" width="2.44140625" style="469" customWidth="1"/>
    <col min="11785" max="11785" width="2.33203125" style="469" customWidth="1"/>
    <col min="11786" max="11786" width="1.109375" style="469" customWidth="1"/>
    <col min="11787" max="11787" width="22.6640625" style="469" customWidth="1"/>
    <col min="11788" max="11788" width="1.21875" style="469" customWidth="1"/>
    <col min="11789" max="11790" width="11.77734375" style="469" customWidth="1"/>
    <col min="11791" max="11791" width="1.77734375" style="469" customWidth="1"/>
    <col min="11792" max="11792" width="6.88671875" style="469" customWidth="1"/>
    <col min="11793" max="11793" width="4.44140625" style="469" customWidth="1"/>
    <col min="11794" max="11794" width="3.6640625" style="469" customWidth="1"/>
    <col min="11795" max="11795" width="0.77734375" style="469" customWidth="1"/>
    <col min="11796" max="11796" width="3.33203125" style="469" customWidth="1"/>
    <col min="11797" max="11797" width="3.6640625" style="469" customWidth="1"/>
    <col min="11798" max="11798" width="3" style="469" customWidth="1"/>
    <col min="11799" max="11799" width="3.6640625" style="469" customWidth="1"/>
    <col min="11800" max="11800" width="3.109375" style="469" customWidth="1"/>
    <col min="11801" max="11801" width="1.88671875" style="469" customWidth="1"/>
    <col min="11802" max="11803" width="2.21875" style="469" customWidth="1"/>
    <col min="11804" max="11804" width="7.21875" style="469" customWidth="1"/>
    <col min="11805" max="12039" width="8.88671875" style="469"/>
    <col min="12040" max="12040" width="2.44140625" style="469" customWidth="1"/>
    <col min="12041" max="12041" width="2.33203125" style="469" customWidth="1"/>
    <col min="12042" max="12042" width="1.109375" style="469" customWidth="1"/>
    <col min="12043" max="12043" width="22.6640625" style="469" customWidth="1"/>
    <col min="12044" max="12044" width="1.21875" style="469" customWidth="1"/>
    <col min="12045" max="12046" width="11.77734375" style="469" customWidth="1"/>
    <col min="12047" max="12047" width="1.77734375" style="469" customWidth="1"/>
    <col min="12048" max="12048" width="6.88671875" style="469" customWidth="1"/>
    <col min="12049" max="12049" width="4.44140625" style="469" customWidth="1"/>
    <col min="12050" max="12050" width="3.6640625" style="469" customWidth="1"/>
    <col min="12051" max="12051" width="0.77734375" style="469" customWidth="1"/>
    <col min="12052" max="12052" width="3.33203125" style="469" customWidth="1"/>
    <col min="12053" max="12053" width="3.6640625" style="469" customWidth="1"/>
    <col min="12054" max="12054" width="3" style="469" customWidth="1"/>
    <col min="12055" max="12055" width="3.6640625" style="469" customWidth="1"/>
    <col min="12056" max="12056" width="3.109375" style="469" customWidth="1"/>
    <col min="12057" max="12057" width="1.88671875" style="469" customWidth="1"/>
    <col min="12058" max="12059" width="2.21875" style="469" customWidth="1"/>
    <col min="12060" max="12060" width="7.21875" style="469" customWidth="1"/>
    <col min="12061" max="12295" width="8.88671875" style="469"/>
    <col min="12296" max="12296" width="2.44140625" style="469" customWidth="1"/>
    <col min="12297" max="12297" width="2.33203125" style="469" customWidth="1"/>
    <col min="12298" max="12298" width="1.109375" style="469" customWidth="1"/>
    <col min="12299" max="12299" width="22.6640625" style="469" customWidth="1"/>
    <col min="12300" max="12300" width="1.21875" style="469" customWidth="1"/>
    <col min="12301" max="12302" width="11.77734375" style="469" customWidth="1"/>
    <col min="12303" max="12303" width="1.77734375" style="469" customWidth="1"/>
    <col min="12304" max="12304" width="6.88671875" style="469" customWidth="1"/>
    <col min="12305" max="12305" width="4.44140625" style="469" customWidth="1"/>
    <col min="12306" max="12306" width="3.6640625" style="469" customWidth="1"/>
    <col min="12307" max="12307" width="0.77734375" style="469" customWidth="1"/>
    <col min="12308" max="12308" width="3.33203125" style="469" customWidth="1"/>
    <col min="12309" max="12309" width="3.6640625" style="469" customWidth="1"/>
    <col min="12310" max="12310" width="3" style="469" customWidth="1"/>
    <col min="12311" max="12311" width="3.6640625" style="469" customWidth="1"/>
    <col min="12312" max="12312" width="3.109375" style="469" customWidth="1"/>
    <col min="12313" max="12313" width="1.88671875" style="469" customWidth="1"/>
    <col min="12314" max="12315" width="2.21875" style="469" customWidth="1"/>
    <col min="12316" max="12316" width="7.21875" style="469" customWidth="1"/>
    <col min="12317" max="12551" width="8.88671875" style="469"/>
    <col min="12552" max="12552" width="2.44140625" style="469" customWidth="1"/>
    <col min="12553" max="12553" width="2.33203125" style="469" customWidth="1"/>
    <col min="12554" max="12554" width="1.109375" style="469" customWidth="1"/>
    <col min="12555" max="12555" width="22.6640625" style="469" customWidth="1"/>
    <col min="12556" max="12556" width="1.21875" style="469" customWidth="1"/>
    <col min="12557" max="12558" width="11.77734375" style="469" customWidth="1"/>
    <col min="12559" max="12559" width="1.77734375" style="469" customWidth="1"/>
    <col min="12560" max="12560" width="6.88671875" style="469" customWidth="1"/>
    <col min="12561" max="12561" width="4.44140625" style="469" customWidth="1"/>
    <col min="12562" max="12562" width="3.6640625" style="469" customWidth="1"/>
    <col min="12563" max="12563" width="0.77734375" style="469" customWidth="1"/>
    <col min="12564" max="12564" width="3.33203125" style="469" customWidth="1"/>
    <col min="12565" max="12565" width="3.6640625" style="469" customWidth="1"/>
    <col min="12566" max="12566" width="3" style="469" customWidth="1"/>
    <col min="12567" max="12567" width="3.6640625" style="469" customWidth="1"/>
    <col min="12568" max="12568" width="3.109375" style="469" customWidth="1"/>
    <col min="12569" max="12569" width="1.88671875" style="469" customWidth="1"/>
    <col min="12570" max="12571" width="2.21875" style="469" customWidth="1"/>
    <col min="12572" max="12572" width="7.21875" style="469" customWidth="1"/>
    <col min="12573" max="12807" width="8.88671875" style="469"/>
    <col min="12808" max="12808" width="2.44140625" style="469" customWidth="1"/>
    <col min="12809" max="12809" width="2.33203125" style="469" customWidth="1"/>
    <col min="12810" max="12810" width="1.109375" style="469" customWidth="1"/>
    <col min="12811" max="12811" width="22.6640625" style="469" customWidth="1"/>
    <col min="12812" max="12812" width="1.21875" style="469" customWidth="1"/>
    <col min="12813" max="12814" width="11.77734375" style="469" customWidth="1"/>
    <col min="12815" max="12815" width="1.77734375" style="469" customWidth="1"/>
    <col min="12816" max="12816" width="6.88671875" style="469" customWidth="1"/>
    <col min="12817" max="12817" width="4.44140625" style="469" customWidth="1"/>
    <col min="12818" max="12818" width="3.6640625" style="469" customWidth="1"/>
    <col min="12819" max="12819" width="0.77734375" style="469" customWidth="1"/>
    <col min="12820" max="12820" width="3.33203125" style="469" customWidth="1"/>
    <col min="12821" max="12821" width="3.6640625" style="469" customWidth="1"/>
    <col min="12822" max="12822" width="3" style="469" customWidth="1"/>
    <col min="12823" max="12823" width="3.6640625" style="469" customWidth="1"/>
    <col min="12824" max="12824" width="3.109375" style="469" customWidth="1"/>
    <col min="12825" max="12825" width="1.88671875" style="469" customWidth="1"/>
    <col min="12826" max="12827" width="2.21875" style="469" customWidth="1"/>
    <col min="12828" max="12828" width="7.21875" style="469" customWidth="1"/>
    <col min="12829" max="13063" width="8.88671875" style="469"/>
    <col min="13064" max="13064" width="2.44140625" style="469" customWidth="1"/>
    <col min="13065" max="13065" width="2.33203125" style="469" customWidth="1"/>
    <col min="13066" max="13066" width="1.109375" style="469" customWidth="1"/>
    <col min="13067" max="13067" width="22.6640625" style="469" customWidth="1"/>
    <col min="13068" max="13068" width="1.21875" style="469" customWidth="1"/>
    <col min="13069" max="13070" width="11.77734375" style="469" customWidth="1"/>
    <col min="13071" max="13071" width="1.77734375" style="469" customWidth="1"/>
    <col min="13072" max="13072" width="6.88671875" style="469" customWidth="1"/>
    <col min="13073" max="13073" width="4.44140625" style="469" customWidth="1"/>
    <col min="13074" max="13074" width="3.6640625" style="469" customWidth="1"/>
    <col min="13075" max="13075" width="0.77734375" style="469" customWidth="1"/>
    <col min="13076" max="13076" width="3.33203125" style="469" customWidth="1"/>
    <col min="13077" max="13077" width="3.6640625" style="469" customWidth="1"/>
    <col min="13078" max="13078" width="3" style="469" customWidth="1"/>
    <col min="13079" max="13079" width="3.6640625" style="469" customWidth="1"/>
    <col min="13080" max="13080" width="3.109375" style="469" customWidth="1"/>
    <col min="13081" max="13081" width="1.88671875" style="469" customWidth="1"/>
    <col min="13082" max="13083" width="2.21875" style="469" customWidth="1"/>
    <col min="13084" max="13084" width="7.21875" style="469" customWidth="1"/>
    <col min="13085" max="13319" width="8.88671875" style="469"/>
    <col min="13320" max="13320" width="2.44140625" style="469" customWidth="1"/>
    <col min="13321" max="13321" width="2.33203125" style="469" customWidth="1"/>
    <col min="13322" max="13322" width="1.109375" style="469" customWidth="1"/>
    <col min="13323" max="13323" width="22.6640625" style="469" customWidth="1"/>
    <col min="13324" max="13324" width="1.21875" style="469" customWidth="1"/>
    <col min="13325" max="13326" width="11.77734375" style="469" customWidth="1"/>
    <col min="13327" max="13327" width="1.77734375" style="469" customWidth="1"/>
    <col min="13328" max="13328" width="6.88671875" style="469" customWidth="1"/>
    <col min="13329" max="13329" width="4.44140625" style="469" customWidth="1"/>
    <col min="13330" max="13330" width="3.6640625" style="469" customWidth="1"/>
    <col min="13331" max="13331" width="0.77734375" style="469" customWidth="1"/>
    <col min="13332" max="13332" width="3.33203125" style="469" customWidth="1"/>
    <col min="13333" max="13333" width="3.6640625" style="469" customWidth="1"/>
    <col min="13334" max="13334" width="3" style="469" customWidth="1"/>
    <col min="13335" max="13335" width="3.6640625" style="469" customWidth="1"/>
    <col min="13336" max="13336" width="3.109375" style="469" customWidth="1"/>
    <col min="13337" max="13337" width="1.88671875" style="469" customWidth="1"/>
    <col min="13338" max="13339" width="2.21875" style="469" customWidth="1"/>
    <col min="13340" max="13340" width="7.21875" style="469" customWidth="1"/>
    <col min="13341" max="13575" width="8.88671875" style="469"/>
    <col min="13576" max="13576" width="2.44140625" style="469" customWidth="1"/>
    <col min="13577" max="13577" width="2.33203125" style="469" customWidth="1"/>
    <col min="13578" max="13578" width="1.109375" style="469" customWidth="1"/>
    <col min="13579" max="13579" width="22.6640625" style="469" customWidth="1"/>
    <col min="13580" max="13580" width="1.21875" style="469" customWidth="1"/>
    <col min="13581" max="13582" width="11.77734375" style="469" customWidth="1"/>
    <col min="13583" max="13583" width="1.77734375" style="469" customWidth="1"/>
    <col min="13584" max="13584" width="6.88671875" style="469" customWidth="1"/>
    <col min="13585" max="13585" width="4.44140625" style="469" customWidth="1"/>
    <col min="13586" max="13586" width="3.6640625" style="469" customWidth="1"/>
    <col min="13587" max="13587" width="0.77734375" style="469" customWidth="1"/>
    <col min="13588" max="13588" width="3.33203125" style="469" customWidth="1"/>
    <col min="13589" max="13589" width="3.6640625" style="469" customWidth="1"/>
    <col min="13590" max="13590" width="3" style="469" customWidth="1"/>
    <col min="13591" max="13591" width="3.6640625" style="469" customWidth="1"/>
    <col min="13592" max="13592" width="3.109375" style="469" customWidth="1"/>
    <col min="13593" max="13593" width="1.88671875" style="469" customWidth="1"/>
    <col min="13594" max="13595" width="2.21875" style="469" customWidth="1"/>
    <col min="13596" max="13596" width="7.21875" style="469" customWidth="1"/>
    <col min="13597" max="13831" width="8.88671875" style="469"/>
    <col min="13832" max="13832" width="2.44140625" style="469" customWidth="1"/>
    <col min="13833" max="13833" width="2.33203125" style="469" customWidth="1"/>
    <col min="13834" max="13834" width="1.109375" style="469" customWidth="1"/>
    <col min="13835" max="13835" width="22.6640625" style="469" customWidth="1"/>
    <col min="13836" max="13836" width="1.21875" style="469" customWidth="1"/>
    <col min="13837" max="13838" width="11.77734375" style="469" customWidth="1"/>
    <col min="13839" max="13839" width="1.77734375" style="469" customWidth="1"/>
    <col min="13840" max="13840" width="6.88671875" style="469" customWidth="1"/>
    <col min="13841" max="13841" width="4.44140625" style="469" customWidth="1"/>
    <col min="13842" max="13842" width="3.6640625" style="469" customWidth="1"/>
    <col min="13843" max="13843" width="0.77734375" style="469" customWidth="1"/>
    <col min="13844" max="13844" width="3.33203125" style="469" customWidth="1"/>
    <col min="13845" max="13845" width="3.6640625" style="469" customWidth="1"/>
    <col min="13846" max="13846" width="3" style="469" customWidth="1"/>
    <col min="13847" max="13847" width="3.6640625" style="469" customWidth="1"/>
    <col min="13848" max="13848" width="3.109375" style="469" customWidth="1"/>
    <col min="13849" max="13849" width="1.88671875" style="469" customWidth="1"/>
    <col min="13850" max="13851" width="2.21875" style="469" customWidth="1"/>
    <col min="13852" max="13852" width="7.21875" style="469" customWidth="1"/>
    <col min="13853" max="14087" width="8.88671875" style="469"/>
    <col min="14088" max="14088" width="2.44140625" style="469" customWidth="1"/>
    <col min="14089" max="14089" width="2.33203125" style="469" customWidth="1"/>
    <col min="14090" max="14090" width="1.109375" style="469" customWidth="1"/>
    <col min="14091" max="14091" width="22.6640625" style="469" customWidth="1"/>
    <col min="14092" max="14092" width="1.21875" style="469" customWidth="1"/>
    <col min="14093" max="14094" width="11.77734375" style="469" customWidth="1"/>
    <col min="14095" max="14095" width="1.77734375" style="469" customWidth="1"/>
    <col min="14096" max="14096" width="6.88671875" style="469" customWidth="1"/>
    <col min="14097" max="14097" width="4.44140625" style="469" customWidth="1"/>
    <col min="14098" max="14098" width="3.6640625" style="469" customWidth="1"/>
    <col min="14099" max="14099" width="0.77734375" style="469" customWidth="1"/>
    <col min="14100" max="14100" width="3.33203125" style="469" customWidth="1"/>
    <col min="14101" max="14101" width="3.6640625" style="469" customWidth="1"/>
    <col min="14102" max="14102" width="3" style="469" customWidth="1"/>
    <col min="14103" max="14103" width="3.6640625" style="469" customWidth="1"/>
    <col min="14104" max="14104" width="3.109375" style="469" customWidth="1"/>
    <col min="14105" max="14105" width="1.88671875" style="469" customWidth="1"/>
    <col min="14106" max="14107" width="2.21875" style="469" customWidth="1"/>
    <col min="14108" max="14108" width="7.21875" style="469" customWidth="1"/>
    <col min="14109" max="14343" width="8.88671875" style="469"/>
    <col min="14344" max="14344" width="2.44140625" style="469" customWidth="1"/>
    <col min="14345" max="14345" width="2.33203125" style="469" customWidth="1"/>
    <col min="14346" max="14346" width="1.109375" style="469" customWidth="1"/>
    <col min="14347" max="14347" width="22.6640625" style="469" customWidth="1"/>
    <col min="14348" max="14348" width="1.21875" style="469" customWidth="1"/>
    <col min="14349" max="14350" width="11.77734375" style="469" customWidth="1"/>
    <col min="14351" max="14351" width="1.77734375" style="469" customWidth="1"/>
    <col min="14352" max="14352" width="6.88671875" style="469" customWidth="1"/>
    <col min="14353" max="14353" width="4.44140625" style="469" customWidth="1"/>
    <col min="14354" max="14354" width="3.6640625" style="469" customWidth="1"/>
    <col min="14355" max="14355" width="0.77734375" style="469" customWidth="1"/>
    <col min="14356" max="14356" width="3.33203125" style="469" customWidth="1"/>
    <col min="14357" max="14357" width="3.6640625" style="469" customWidth="1"/>
    <col min="14358" max="14358" width="3" style="469" customWidth="1"/>
    <col min="14359" max="14359" width="3.6640625" style="469" customWidth="1"/>
    <col min="14360" max="14360" width="3.109375" style="469" customWidth="1"/>
    <col min="14361" max="14361" width="1.88671875" style="469" customWidth="1"/>
    <col min="14362" max="14363" width="2.21875" style="469" customWidth="1"/>
    <col min="14364" max="14364" width="7.21875" style="469" customWidth="1"/>
    <col min="14365" max="14599" width="8.88671875" style="469"/>
    <col min="14600" max="14600" width="2.44140625" style="469" customWidth="1"/>
    <col min="14601" max="14601" width="2.33203125" style="469" customWidth="1"/>
    <col min="14602" max="14602" width="1.109375" style="469" customWidth="1"/>
    <col min="14603" max="14603" width="22.6640625" style="469" customWidth="1"/>
    <col min="14604" max="14604" width="1.21875" style="469" customWidth="1"/>
    <col min="14605" max="14606" width="11.77734375" style="469" customWidth="1"/>
    <col min="14607" max="14607" width="1.77734375" style="469" customWidth="1"/>
    <col min="14608" max="14608" width="6.88671875" style="469" customWidth="1"/>
    <col min="14609" max="14609" width="4.44140625" style="469" customWidth="1"/>
    <col min="14610" max="14610" width="3.6640625" style="469" customWidth="1"/>
    <col min="14611" max="14611" width="0.77734375" style="469" customWidth="1"/>
    <col min="14612" max="14612" width="3.33203125" style="469" customWidth="1"/>
    <col min="14613" max="14613" width="3.6640625" style="469" customWidth="1"/>
    <col min="14614" max="14614" width="3" style="469" customWidth="1"/>
    <col min="14615" max="14615" width="3.6640625" style="469" customWidth="1"/>
    <col min="14616" max="14616" width="3.109375" style="469" customWidth="1"/>
    <col min="14617" max="14617" width="1.88671875" style="469" customWidth="1"/>
    <col min="14618" max="14619" width="2.21875" style="469" customWidth="1"/>
    <col min="14620" max="14620" width="7.21875" style="469" customWidth="1"/>
    <col min="14621" max="14855" width="8.88671875" style="469"/>
    <col min="14856" max="14856" width="2.44140625" style="469" customWidth="1"/>
    <col min="14857" max="14857" width="2.33203125" style="469" customWidth="1"/>
    <col min="14858" max="14858" width="1.109375" style="469" customWidth="1"/>
    <col min="14859" max="14859" width="22.6640625" style="469" customWidth="1"/>
    <col min="14860" max="14860" width="1.21875" style="469" customWidth="1"/>
    <col min="14861" max="14862" width="11.77734375" style="469" customWidth="1"/>
    <col min="14863" max="14863" width="1.77734375" style="469" customWidth="1"/>
    <col min="14864" max="14864" width="6.88671875" style="469" customWidth="1"/>
    <col min="14865" max="14865" width="4.44140625" style="469" customWidth="1"/>
    <col min="14866" max="14866" width="3.6640625" style="469" customWidth="1"/>
    <col min="14867" max="14867" width="0.77734375" style="469" customWidth="1"/>
    <col min="14868" max="14868" width="3.33203125" style="469" customWidth="1"/>
    <col min="14869" max="14869" width="3.6640625" style="469" customWidth="1"/>
    <col min="14870" max="14870" width="3" style="469" customWidth="1"/>
    <col min="14871" max="14871" width="3.6640625" style="469" customWidth="1"/>
    <col min="14872" max="14872" width="3.109375" style="469" customWidth="1"/>
    <col min="14873" max="14873" width="1.88671875" style="469" customWidth="1"/>
    <col min="14874" max="14875" width="2.21875" style="469" customWidth="1"/>
    <col min="14876" max="14876" width="7.21875" style="469" customWidth="1"/>
    <col min="14877" max="15111" width="8.88671875" style="469"/>
    <col min="15112" max="15112" width="2.44140625" style="469" customWidth="1"/>
    <col min="15113" max="15113" width="2.33203125" style="469" customWidth="1"/>
    <col min="15114" max="15114" width="1.109375" style="469" customWidth="1"/>
    <col min="15115" max="15115" width="22.6640625" style="469" customWidth="1"/>
    <col min="15116" max="15116" width="1.21875" style="469" customWidth="1"/>
    <col min="15117" max="15118" width="11.77734375" style="469" customWidth="1"/>
    <col min="15119" max="15119" width="1.77734375" style="469" customWidth="1"/>
    <col min="15120" max="15120" width="6.88671875" style="469" customWidth="1"/>
    <col min="15121" max="15121" width="4.44140625" style="469" customWidth="1"/>
    <col min="15122" max="15122" width="3.6640625" style="469" customWidth="1"/>
    <col min="15123" max="15123" width="0.77734375" style="469" customWidth="1"/>
    <col min="15124" max="15124" width="3.33203125" style="469" customWidth="1"/>
    <col min="15125" max="15125" width="3.6640625" style="469" customWidth="1"/>
    <col min="15126" max="15126" width="3" style="469" customWidth="1"/>
    <col min="15127" max="15127" width="3.6640625" style="469" customWidth="1"/>
    <col min="15128" max="15128" width="3.109375" style="469" customWidth="1"/>
    <col min="15129" max="15129" width="1.88671875" style="469" customWidth="1"/>
    <col min="15130" max="15131" width="2.21875" style="469" customWidth="1"/>
    <col min="15132" max="15132" width="7.21875" style="469" customWidth="1"/>
    <col min="15133" max="15367" width="8.88671875" style="469"/>
    <col min="15368" max="15368" width="2.44140625" style="469" customWidth="1"/>
    <col min="15369" max="15369" width="2.33203125" style="469" customWidth="1"/>
    <col min="15370" max="15370" width="1.109375" style="469" customWidth="1"/>
    <col min="15371" max="15371" width="22.6640625" style="469" customWidth="1"/>
    <col min="15372" max="15372" width="1.21875" style="469" customWidth="1"/>
    <col min="15373" max="15374" width="11.77734375" style="469" customWidth="1"/>
    <col min="15375" max="15375" width="1.77734375" style="469" customWidth="1"/>
    <col min="15376" max="15376" width="6.88671875" style="469" customWidth="1"/>
    <col min="15377" max="15377" width="4.44140625" style="469" customWidth="1"/>
    <col min="15378" max="15378" width="3.6640625" style="469" customWidth="1"/>
    <col min="15379" max="15379" width="0.77734375" style="469" customWidth="1"/>
    <col min="15380" max="15380" width="3.33203125" style="469" customWidth="1"/>
    <col min="15381" max="15381" width="3.6640625" style="469" customWidth="1"/>
    <col min="15382" max="15382" width="3" style="469" customWidth="1"/>
    <col min="15383" max="15383" width="3.6640625" style="469" customWidth="1"/>
    <col min="15384" max="15384" width="3.109375" style="469" customWidth="1"/>
    <col min="15385" max="15385" width="1.88671875" style="469" customWidth="1"/>
    <col min="15386" max="15387" width="2.21875" style="469" customWidth="1"/>
    <col min="15388" max="15388" width="7.21875" style="469" customWidth="1"/>
    <col min="15389" max="15623" width="8.88671875" style="469"/>
    <col min="15624" max="15624" width="2.44140625" style="469" customWidth="1"/>
    <col min="15625" max="15625" width="2.33203125" style="469" customWidth="1"/>
    <col min="15626" max="15626" width="1.109375" style="469" customWidth="1"/>
    <col min="15627" max="15627" width="22.6640625" style="469" customWidth="1"/>
    <col min="15628" max="15628" width="1.21875" style="469" customWidth="1"/>
    <col min="15629" max="15630" width="11.77734375" style="469" customWidth="1"/>
    <col min="15631" max="15631" width="1.77734375" style="469" customWidth="1"/>
    <col min="15632" max="15632" width="6.88671875" style="469" customWidth="1"/>
    <col min="15633" max="15633" width="4.44140625" style="469" customWidth="1"/>
    <col min="15634" max="15634" width="3.6640625" style="469" customWidth="1"/>
    <col min="15635" max="15635" width="0.77734375" style="469" customWidth="1"/>
    <col min="15636" max="15636" width="3.33203125" style="469" customWidth="1"/>
    <col min="15637" max="15637" width="3.6640625" style="469" customWidth="1"/>
    <col min="15638" max="15638" width="3" style="469" customWidth="1"/>
    <col min="15639" max="15639" width="3.6640625" style="469" customWidth="1"/>
    <col min="15640" max="15640" width="3.109375" style="469" customWidth="1"/>
    <col min="15641" max="15641" width="1.88671875" style="469" customWidth="1"/>
    <col min="15642" max="15643" width="2.21875" style="469" customWidth="1"/>
    <col min="15644" max="15644" width="7.21875" style="469" customWidth="1"/>
    <col min="15645" max="15879" width="8.88671875" style="469"/>
    <col min="15880" max="15880" width="2.44140625" style="469" customWidth="1"/>
    <col min="15881" max="15881" width="2.33203125" style="469" customWidth="1"/>
    <col min="15882" max="15882" width="1.109375" style="469" customWidth="1"/>
    <col min="15883" max="15883" width="22.6640625" style="469" customWidth="1"/>
    <col min="15884" max="15884" width="1.21875" style="469" customWidth="1"/>
    <col min="15885" max="15886" width="11.77734375" style="469" customWidth="1"/>
    <col min="15887" max="15887" width="1.77734375" style="469" customWidth="1"/>
    <col min="15888" max="15888" width="6.88671875" style="469" customWidth="1"/>
    <col min="15889" max="15889" width="4.44140625" style="469" customWidth="1"/>
    <col min="15890" max="15890" width="3.6640625" style="469" customWidth="1"/>
    <col min="15891" max="15891" width="0.77734375" style="469" customWidth="1"/>
    <col min="15892" max="15892" width="3.33203125" style="469" customWidth="1"/>
    <col min="15893" max="15893" width="3.6640625" style="469" customWidth="1"/>
    <col min="15894" max="15894" width="3" style="469" customWidth="1"/>
    <col min="15895" max="15895" width="3.6640625" style="469" customWidth="1"/>
    <col min="15896" max="15896" width="3.109375" style="469" customWidth="1"/>
    <col min="15897" max="15897" width="1.88671875" style="469" customWidth="1"/>
    <col min="15898" max="15899" width="2.21875" style="469" customWidth="1"/>
    <col min="15900" max="15900" width="7.21875" style="469" customWidth="1"/>
    <col min="15901" max="16135" width="8.88671875" style="469"/>
    <col min="16136" max="16136" width="2.44140625" style="469" customWidth="1"/>
    <col min="16137" max="16137" width="2.33203125" style="469" customWidth="1"/>
    <col min="16138" max="16138" width="1.109375" style="469" customWidth="1"/>
    <col min="16139" max="16139" width="22.6640625" style="469" customWidth="1"/>
    <col min="16140" max="16140" width="1.21875" style="469" customWidth="1"/>
    <col min="16141" max="16142" width="11.77734375" style="469" customWidth="1"/>
    <col min="16143" max="16143" width="1.77734375" style="469" customWidth="1"/>
    <col min="16144" max="16144" width="6.88671875" style="469" customWidth="1"/>
    <col min="16145" max="16145" width="4.44140625" style="469" customWidth="1"/>
    <col min="16146" max="16146" width="3.6640625" style="469" customWidth="1"/>
    <col min="16147" max="16147" width="0.77734375" style="469" customWidth="1"/>
    <col min="16148" max="16148" width="3.33203125" style="469" customWidth="1"/>
    <col min="16149" max="16149" width="3.6640625" style="469" customWidth="1"/>
    <col min="16150" max="16150" width="3" style="469" customWidth="1"/>
    <col min="16151" max="16151" width="3.6640625" style="469" customWidth="1"/>
    <col min="16152" max="16152" width="3.109375" style="469" customWidth="1"/>
    <col min="16153" max="16153" width="1.88671875" style="469" customWidth="1"/>
    <col min="16154" max="16155" width="2.21875" style="469" customWidth="1"/>
    <col min="16156" max="16156" width="7.21875" style="469" customWidth="1"/>
    <col min="16157" max="16384" width="8.88671875" style="469"/>
  </cols>
  <sheetData>
    <row r="1" spans="2:29" ht="18" customHeight="1">
      <c r="B1" s="467" t="s">
        <v>2493</v>
      </c>
      <c r="C1" s="468"/>
    </row>
    <row r="2" spans="2:29" ht="12" customHeight="1">
      <c r="B2" s="471"/>
      <c r="C2" s="471"/>
      <c r="D2" s="471"/>
      <c r="E2" s="471"/>
      <c r="F2" s="471"/>
      <c r="G2" s="471"/>
      <c r="H2" s="471"/>
      <c r="I2" s="471"/>
      <c r="J2" s="471"/>
      <c r="K2" s="471"/>
      <c r="L2" s="471"/>
      <c r="M2" s="471"/>
      <c r="N2" s="471"/>
      <c r="O2" s="471"/>
      <c r="P2" s="471"/>
      <c r="Q2" s="471"/>
      <c r="R2" s="471"/>
      <c r="S2" s="472"/>
      <c r="T2" s="472"/>
      <c r="U2" s="473"/>
      <c r="V2" s="473"/>
      <c r="W2" s="473"/>
      <c r="X2" s="472"/>
      <c r="Y2" s="473"/>
      <c r="AB2" s="474"/>
      <c r="AC2" s="469" t="s">
        <v>2494</v>
      </c>
    </row>
    <row r="3" spans="2:29">
      <c r="B3" s="471"/>
      <c r="C3" s="471"/>
      <c r="D3" s="471"/>
      <c r="E3" s="471"/>
      <c r="F3" s="471"/>
      <c r="G3" s="471"/>
      <c r="H3" s="471"/>
      <c r="I3" s="471"/>
      <c r="J3" s="471"/>
      <c r="K3" s="471"/>
      <c r="L3" s="471"/>
      <c r="M3" s="471"/>
      <c r="N3" s="471"/>
      <c r="O3" s="471"/>
      <c r="P3" s="471"/>
      <c r="Q3" s="1526"/>
      <c r="R3" s="1527"/>
      <c r="S3" s="1527"/>
      <c r="T3" s="672" t="s">
        <v>2495</v>
      </c>
      <c r="U3" s="671"/>
      <c r="V3" s="672" t="s">
        <v>2496</v>
      </c>
      <c r="W3" s="671"/>
      <c r="X3" s="672" t="s">
        <v>2497</v>
      </c>
      <c r="Y3" s="473"/>
      <c r="Z3" s="473"/>
      <c r="AA3" s="473"/>
    </row>
    <row r="4" spans="2:29" ht="12" customHeight="1">
      <c r="B4" s="471"/>
      <c r="C4" s="471"/>
      <c r="D4" s="471"/>
      <c r="E4" s="471"/>
      <c r="F4" s="471"/>
      <c r="G4" s="471"/>
      <c r="H4" s="471"/>
      <c r="I4" s="471"/>
      <c r="J4" s="471"/>
      <c r="K4" s="471"/>
      <c r="L4" s="471"/>
      <c r="M4" s="471"/>
      <c r="N4" s="471"/>
      <c r="O4" s="471"/>
      <c r="P4" s="471"/>
      <c r="Q4" s="471"/>
      <c r="R4" s="471"/>
      <c r="S4" s="471"/>
      <c r="T4" s="475"/>
      <c r="U4" s="475"/>
      <c r="V4" s="475"/>
      <c r="W4" s="475"/>
      <c r="X4" s="475"/>
      <c r="Y4" s="473"/>
    </row>
    <row r="5" spans="2:29" ht="24.6" customHeight="1">
      <c r="B5" s="471"/>
      <c r="C5" s="471" t="s">
        <v>2498</v>
      </c>
      <c r="D5" s="471"/>
      <c r="E5" s="471"/>
      <c r="F5" s="471"/>
      <c r="G5" s="471"/>
      <c r="H5" s="471"/>
      <c r="I5" s="471"/>
      <c r="J5" s="471"/>
      <c r="K5" s="471"/>
      <c r="L5" s="471"/>
      <c r="M5" s="471"/>
      <c r="N5" s="476" t="s">
        <v>2499</v>
      </c>
      <c r="P5" s="476"/>
      <c r="Q5" s="476"/>
      <c r="R5" s="668"/>
      <c r="S5" s="668"/>
      <c r="T5" s="668"/>
      <c r="U5" s="668"/>
      <c r="V5" s="668"/>
      <c r="W5" s="668"/>
      <c r="X5" s="668"/>
      <c r="Y5" s="473"/>
    </row>
    <row r="6" spans="2:29" ht="24.6" customHeight="1">
      <c r="B6" s="471"/>
      <c r="C6" s="471" t="s">
        <v>2500</v>
      </c>
      <c r="D6" s="673"/>
      <c r="E6" s="664"/>
      <c r="F6" s="664"/>
      <c r="G6" s="664"/>
      <c r="H6" s="664"/>
      <c r="I6" s="664"/>
      <c r="J6" s="664"/>
      <c r="K6" s="471"/>
      <c r="L6" s="471"/>
      <c r="M6" s="471"/>
      <c r="N6" s="1528" t="s">
        <v>2501</v>
      </c>
      <c r="O6" s="1528"/>
      <c r="P6" s="1531" t="str">
        <f>第1号様式!$J$10</f>
        <v/>
      </c>
      <c r="Q6" s="1052"/>
      <c r="R6" s="1052"/>
      <c r="S6" s="1529">
        <f>第1号様式!$L$10</f>
        <v>0</v>
      </c>
      <c r="T6" s="1052"/>
      <c r="U6" s="1052"/>
      <c r="V6" s="1052"/>
      <c r="W6" s="1052"/>
      <c r="X6" s="1052"/>
      <c r="Y6" s="473"/>
    </row>
    <row r="7" spans="2:29" ht="2.4" customHeight="1">
      <c r="B7" s="471"/>
      <c r="C7" s="471"/>
      <c r="D7" s="664"/>
      <c r="E7" s="664"/>
      <c r="F7" s="664"/>
      <c r="G7" s="664"/>
      <c r="H7" s="664"/>
      <c r="I7" s="664"/>
      <c r="J7" s="664"/>
      <c r="K7" s="471"/>
      <c r="L7" s="471"/>
      <c r="M7" s="471"/>
      <c r="N7" s="471"/>
      <c r="O7" s="476"/>
      <c r="P7" s="662"/>
      <c r="Q7" s="662"/>
      <c r="R7" s="662"/>
      <c r="S7" s="662"/>
      <c r="T7" s="662"/>
      <c r="U7" s="662"/>
      <c r="V7" s="662"/>
      <c r="W7" s="662"/>
      <c r="X7" s="662"/>
      <c r="Y7" s="473"/>
    </row>
    <row r="8" spans="2:29" ht="24.6" customHeight="1">
      <c r="B8" s="471"/>
      <c r="C8" s="471"/>
      <c r="D8" s="664"/>
      <c r="E8" s="664"/>
      <c r="F8" s="664"/>
      <c r="G8" s="664"/>
      <c r="H8" s="664"/>
      <c r="I8" s="664"/>
      <c r="J8" s="664"/>
      <c r="K8" s="471"/>
      <c r="L8" s="471"/>
      <c r="M8" s="471"/>
      <c r="N8" s="1528" t="s">
        <v>2502</v>
      </c>
      <c r="O8" s="1528"/>
      <c r="P8" s="1529">
        <f>第1号様式!$J$11</f>
        <v>0</v>
      </c>
      <c r="Q8" s="1052"/>
      <c r="R8" s="1052"/>
      <c r="S8" s="1052"/>
      <c r="T8" s="1052"/>
      <c r="U8" s="1052"/>
      <c r="V8" s="1052"/>
      <c r="W8" s="1052"/>
      <c r="X8" s="1052"/>
      <c r="Y8" s="473"/>
    </row>
    <row r="9" spans="2:29" ht="2.4" customHeight="1">
      <c r="B9" s="471"/>
      <c r="C9" s="471"/>
      <c r="D9" s="471"/>
      <c r="E9" s="471"/>
      <c r="F9" s="471"/>
      <c r="G9" s="471"/>
      <c r="H9" s="471"/>
      <c r="I9" s="471"/>
      <c r="J9" s="471"/>
      <c r="K9" s="471"/>
      <c r="L9" s="471"/>
      <c r="M9" s="471"/>
      <c r="N9" s="471"/>
      <c r="O9" s="476"/>
      <c r="P9" s="662"/>
      <c r="Q9" s="662"/>
      <c r="R9" s="662"/>
      <c r="S9" s="662"/>
      <c r="T9" s="662"/>
      <c r="U9" s="662"/>
      <c r="V9" s="662"/>
      <c r="W9" s="662"/>
      <c r="X9" s="662"/>
      <c r="Y9" s="473"/>
    </row>
    <row r="10" spans="2:29" ht="24.6" customHeight="1">
      <c r="B10" s="471"/>
      <c r="C10" s="471"/>
      <c r="D10" s="471"/>
      <c r="E10" s="471"/>
      <c r="F10" s="471"/>
      <c r="G10" s="471"/>
      <c r="H10" s="471"/>
      <c r="I10" s="471"/>
      <c r="J10" s="471"/>
      <c r="K10" s="471"/>
      <c r="L10" s="471"/>
      <c r="M10" s="471"/>
      <c r="N10" s="1530" t="s">
        <v>2405</v>
      </c>
      <c r="O10" s="1530"/>
      <c r="P10" s="1529">
        <f>第1号様式!J12</f>
        <v>0</v>
      </c>
      <c r="Q10" s="1052"/>
      <c r="R10" s="1052"/>
      <c r="S10" s="1529">
        <f>第1号様式!M12</f>
        <v>0</v>
      </c>
      <c r="T10" s="1052"/>
      <c r="U10" s="1052"/>
      <c r="V10" s="1052"/>
      <c r="W10" s="1052"/>
      <c r="X10" s="1052"/>
      <c r="Y10" s="473"/>
      <c r="AB10" s="477"/>
    </row>
    <row r="11" spans="2:29" ht="6.6" customHeight="1">
      <c r="B11" s="471"/>
      <c r="C11" s="471"/>
      <c r="D11" s="471"/>
      <c r="E11" s="471"/>
      <c r="F11" s="471"/>
      <c r="G11" s="471"/>
      <c r="H11" s="471"/>
      <c r="I11" s="471"/>
      <c r="J11" s="471"/>
      <c r="K11" s="471"/>
      <c r="L11" s="471"/>
      <c r="M11" s="471"/>
      <c r="N11" s="471"/>
      <c r="O11" s="478"/>
      <c r="P11" s="662"/>
      <c r="Q11" s="662"/>
      <c r="R11" s="662"/>
      <c r="S11" s="662"/>
      <c r="T11" s="662"/>
      <c r="U11" s="662"/>
      <c r="V11" s="662"/>
      <c r="W11" s="662"/>
      <c r="X11" s="662"/>
      <c r="Y11" s="473"/>
    </row>
    <row r="12" spans="2:29" ht="24.6" customHeight="1">
      <c r="B12" s="471"/>
      <c r="C12" s="471"/>
      <c r="D12" s="471"/>
      <c r="E12" s="471"/>
      <c r="F12" s="471"/>
      <c r="G12" s="471"/>
      <c r="H12" s="471"/>
      <c r="I12" s="471"/>
      <c r="J12" s="471"/>
      <c r="K12" s="471"/>
      <c r="L12" s="471"/>
      <c r="M12" s="471"/>
      <c r="N12" s="471" t="s">
        <v>2503</v>
      </c>
      <c r="P12" s="479"/>
      <c r="Q12" s="479"/>
      <c r="R12" s="667"/>
      <c r="S12" s="667"/>
      <c r="T12" s="667"/>
      <c r="U12" s="667"/>
      <c r="V12" s="667"/>
      <c r="W12" s="667"/>
      <c r="X12" s="667"/>
      <c r="Y12" s="473"/>
    </row>
    <row r="13" spans="2:29" ht="24.6" customHeight="1">
      <c r="B13" s="471"/>
      <c r="C13" s="471"/>
      <c r="D13" s="471"/>
      <c r="E13" s="471"/>
      <c r="F13" s="471"/>
      <c r="G13" s="471"/>
      <c r="H13" s="471"/>
      <c r="I13" s="471"/>
      <c r="J13" s="471"/>
      <c r="K13" s="471"/>
      <c r="L13" s="471"/>
      <c r="M13" s="471"/>
      <c r="N13" s="1528" t="s">
        <v>2501</v>
      </c>
      <c r="O13" s="1528"/>
      <c r="P13" s="1531">
        <f>第1号様式!$J$15</f>
        <v>0</v>
      </c>
      <c r="Q13" s="1052"/>
      <c r="R13" s="1052"/>
      <c r="S13" s="1529">
        <f>第1号様式!$L$15</f>
        <v>0</v>
      </c>
      <c r="T13" s="1052"/>
      <c r="U13" s="1052"/>
      <c r="V13" s="1052"/>
      <c r="W13" s="1052"/>
      <c r="X13" s="1052"/>
      <c r="Y13" s="473"/>
    </row>
    <row r="14" spans="2:29" ht="2.4" customHeight="1">
      <c r="B14" s="471"/>
      <c r="C14" s="471"/>
      <c r="D14" s="471"/>
      <c r="E14" s="471"/>
      <c r="F14" s="471"/>
      <c r="G14" s="471"/>
      <c r="H14" s="471"/>
      <c r="I14" s="471"/>
      <c r="J14" s="471"/>
      <c r="K14" s="471"/>
      <c r="L14" s="471"/>
      <c r="M14" s="471"/>
      <c r="N14" s="471"/>
      <c r="O14" s="476"/>
      <c r="P14" s="662"/>
      <c r="Q14" s="662"/>
      <c r="R14" s="662"/>
      <c r="S14" s="662"/>
      <c r="T14" s="662"/>
      <c r="U14" s="662"/>
      <c r="V14" s="662"/>
      <c r="W14" s="662"/>
      <c r="X14" s="662"/>
      <c r="Y14" s="473"/>
      <c r="AB14" s="477"/>
    </row>
    <row r="15" spans="2:29" ht="24.6" customHeight="1">
      <c r="B15" s="471"/>
      <c r="C15" s="471"/>
      <c r="D15" s="471"/>
      <c r="E15" s="471"/>
      <c r="F15" s="471"/>
      <c r="G15" s="471"/>
      <c r="H15" s="471"/>
      <c r="I15" s="471"/>
      <c r="J15" s="471"/>
      <c r="K15" s="471"/>
      <c r="L15" s="471"/>
      <c r="M15" s="471"/>
      <c r="N15" s="1528" t="s">
        <v>2502</v>
      </c>
      <c r="O15" s="1528"/>
      <c r="P15" s="1529">
        <f>第1号様式!$J$16</f>
        <v>0</v>
      </c>
      <c r="Q15" s="1052"/>
      <c r="R15" s="1052"/>
      <c r="S15" s="1052"/>
      <c r="T15" s="1052"/>
      <c r="U15" s="1052"/>
      <c r="V15" s="1052"/>
      <c r="W15" s="1052"/>
      <c r="X15" s="1052"/>
      <c r="Y15" s="480"/>
    </row>
    <row r="16" spans="2:29" ht="2.4" customHeight="1">
      <c r="B16" s="471"/>
      <c r="C16" s="471"/>
      <c r="D16" s="471"/>
      <c r="E16" s="471"/>
      <c r="F16" s="471"/>
      <c r="G16" s="471"/>
      <c r="H16" s="471"/>
      <c r="I16" s="471"/>
      <c r="J16" s="471"/>
      <c r="K16" s="471"/>
      <c r="L16" s="471"/>
      <c r="M16" s="471"/>
      <c r="N16" s="471"/>
      <c r="O16" s="476"/>
      <c r="P16" s="662"/>
      <c r="Q16" s="662"/>
      <c r="R16" s="662"/>
      <c r="S16" s="662"/>
      <c r="T16" s="662"/>
      <c r="U16" s="662"/>
      <c r="V16" s="662"/>
      <c r="W16" s="662"/>
      <c r="X16" s="662"/>
      <c r="Y16" s="473"/>
    </row>
    <row r="17" spans="2:29" ht="24.6" customHeight="1">
      <c r="B17" s="471"/>
      <c r="C17" s="471"/>
      <c r="D17" s="471"/>
      <c r="E17" s="471"/>
      <c r="F17" s="471"/>
      <c r="G17" s="471"/>
      <c r="H17" s="471"/>
      <c r="I17" s="471"/>
      <c r="J17" s="471"/>
      <c r="K17" s="471"/>
      <c r="L17" s="471"/>
      <c r="M17" s="471"/>
      <c r="N17" s="1530" t="s">
        <v>2405</v>
      </c>
      <c r="O17" s="1530"/>
      <c r="P17" s="1529">
        <f>第1号様式!$J$17</f>
        <v>0</v>
      </c>
      <c r="Q17" s="1052"/>
      <c r="R17" s="1052"/>
      <c r="S17" s="1529">
        <f>第1号様式!$M$17</f>
        <v>0</v>
      </c>
      <c r="T17" s="1052"/>
      <c r="U17" s="1052"/>
      <c r="V17" s="1052"/>
      <c r="W17" s="1052"/>
      <c r="X17" s="1052"/>
      <c r="Y17" s="473"/>
      <c r="AB17" s="477"/>
    </row>
    <row r="18" spans="2:29" ht="6.6" customHeight="1">
      <c r="B18" s="471"/>
      <c r="C18" s="471"/>
      <c r="D18" s="471"/>
      <c r="E18" s="471"/>
      <c r="F18" s="471"/>
      <c r="G18" s="471"/>
      <c r="H18" s="471"/>
      <c r="I18" s="471"/>
      <c r="J18" s="471"/>
      <c r="K18" s="471"/>
      <c r="L18" s="471"/>
      <c r="M18" s="471"/>
      <c r="N18" s="471"/>
      <c r="O18" s="476"/>
      <c r="P18" s="662"/>
      <c r="Q18" s="662"/>
      <c r="R18" s="662"/>
      <c r="S18" s="662"/>
      <c r="T18" s="662"/>
      <c r="U18" s="662"/>
      <c r="V18" s="662"/>
      <c r="W18" s="662"/>
      <c r="X18" s="662"/>
      <c r="Y18" s="473"/>
    </row>
    <row r="19" spans="2:29" ht="24.6" customHeight="1">
      <c r="B19" s="471"/>
      <c r="C19" s="471"/>
      <c r="D19" s="471"/>
      <c r="E19" s="471"/>
      <c r="F19" s="471"/>
      <c r="G19" s="471"/>
      <c r="H19" s="471"/>
      <c r="I19" s="471"/>
      <c r="J19" s="471"/>
      <c r="K19" s="471"/>
      <c r="L19" s="471"/>
      <c r="M19" s="471"/>
      <c r="N19" s="471" t="s">
        <v>2386</v>
      </c>
      <c r="P19" s="479"/>
      <c r="Q19" s="479"/>
      <c r="R19" s="667"/>
      <c r="S19" s="667"/>
      <c r="T19" s="667"/>
      <c r="U19" s="667"/>
      <c r="V19" s="667"/>
      <c r="W19" s="667"/>
      <c r="X19" s="667"/>
      <c r="Y19" s="473"/>
    </row>
    <row r="20" spans="2:29" ht="24.6" customHeight="1">
      <c r="B20" s="471"/>
      <c r="C20" s="471"/>
      <c r="D20" s="471"/>
      <c r="E20" s="471"/>
      <c r="F20" s="471"/>
      <c r="G20" s="471"/>
      <c r="H20" s="471"/>
      <c r="I20" s="471"/>
      <c r="J20" s="471"/>
      <c r="K20" s="471"/>
      <c r="L20" s="471"/>
      <c r="M20" s="471"/>
      <c r="N20" s="1528" t="s">
        <v>2501</v>
      </c>
      <c r="O20" s="1528"/>
      <c r="P20" s="1531">
        <f>第1号様式!$J$20</f>
        <v>0</v>
      </c>
      <c r="Q20" s="1052"/>
      <c r="R20" s="1052"/>
      <c r="S20" s="1529">
        <f>第1号様式!$L$20</f>
        <v>0</v>
      </c>
      <c r="T20" s="1052"/>
      <c r="U20" s="1052"/>
      <c r="V20" s="1052"/>
      <c r="W20" s="1052"/>
      <c r="X20" s="1052"/>
      <c r="Y20" s="473"/>
    </row>
    <row r="21" spans="2:29" ht="2.4" customHeight="1">
      <c r="B21" s="471"/>
      <c r="C21" s="471"/>
      <c r="D21" s="471"/>
      <c r="E21" s="471"/>
      <c r="F21" s="471"/>
      <c r="G21" s="471"/>
      <c r="H21" s="471"/>
      <c r="I21" s="471"/>
      <c r="J21" s="471"/>
      <c r="K21" s="471"/>
      <c r="L21" s="471"/>
      <c r="M21" s="471"/>
      <c r="N21" s="471"/>
      <c r="O21" s="476"/>
      <c r="P21" s="662"/>
      <c r="Q21" s="662"/>
      <c r="R21" s="662"/>
      <c r="S21" s="662"/>
      <c r="T21" s="662"/>
      <c r="U21" s="662"/>
      <c r="V21" s="662"/>
      <c r="W21" s="662"/>
      <c r="X21" s="662"/>
      <c r="Y21" s="473"/>
      <c r="AB21" s="477"/>
    </row>
    <row r="22" spans="2:29" ht="25.2" customHeight="1">
      <c r="B22" s="471"/>
      <c r="C22" s="471"/>
      <c r="D22" s="471"/>
      <c r="E22" s="471"/>
      <c r="F22" s="471"/>
      <c r="G22" s="471"/>
      <c r="H22" s="471"/>
      <c r="I22" s="471"/>
      <c r="J22" s="471"/>
      <c r="K22" s="471"/>
      <c r="L22" s="471"/>
      <c r="M22" s="471"/>
      <c r="N22" s="1528" t="s">
        <v>2502</v>
      </c>
      <c r="O22" s="1528"/>
      <c r="P22" s="1529">
        <f>第1号様式!$J$21</f>
        <v>0</v>
      </c>
      <c r="Q22" s="1052"/>
      <c r="R22" s="1052"/>
      <c r="S22" s="1052"/>
      <c r="T22" s="1052"/>
      <c r="U22" s="1052"/>
      <c r="V22" s="1052"/>
      <c r="W22" s="1052"/>
      <c r="X22" s="1052"/>
      <c r="Y22" s="480"/>
      <c r="AB22" s="470"/>
    </row>
    <row r="23" spans="2:29" ht="2.4" customHeight="1">
      <c r="B23" s="471"/>
      <c r="C23" s="471"/>
      <c r="D23" s="471"/>
      <c r="E23" s="471"/>
      <c r="F23" s="471"/>
      <c r="G23" s="471"/>
      <c r="H23" s="471"/>
      <c r="I23" s="471"/>
      <c r="J23" s="471"/>
      <c r="K23" s="471"/>
      <c r="L23" s="471"/>
      <c r="M23" s="471"/>
      <c r="N23" s="471"/>
      <c r="O23" s="476"/>
      <c r="P23" s="662"/>
      <c r="Q23" s="662"/>
      <c r="R23" s="662"/>
      <c r="S23" s="662"/>
      <c r="T23" s="662"/>
      <c r="U23" s="662"/>
      <c r="V23" s="662"/>
      <c r="W23" s="662"/>
      <c r="X23" s="662"/>
      <c r="Y23" s="473"/>
    </row>
    <row r="24" spans="2:29" ht="25.2" customHeight="1">
      <c r="B24" s="471"/>
      <c r="C24" s="471"/>
      <c r="D24" s="471"/>
      <c r="E24" s="471"/>
      <c r="F24" s="471"/>
      <c r="G24" s="471"/>
      <c r="H24" s="471"/>
      <c r="I24" s="471"/>
      <c r="J24" s="471"/>
      <c r="K24" s="471"/>
      <c r="L24" s="471"/>
      <c r="M24" s="471"/>
      <c r="N24" s="1530" t="s">
        <v>2405</v>
      </c>
      <c r="O24" s="1530"/>
      <c r="P24" s="1529">
        <f>第1号様式!$J$22</f>
        <v>0</v>
      </c>
      <c r="Q24" s="1052"/>
      <c r="R24" s="1052"/>
      <c r="S24" s="1529">
        <f>第1号様式!$M$22</f>
        <v>0</v>
      </c>
      <c r="T24" s="1052"/>
      <c r="U24" s="1052"/>
      <c r="V24" s="1052"/>
      <c r="W24" s="1052"/>
      <c r="X24" s="1052"/>
      <c r="Y24" s="473"/>
      <c r="AB24" s="477"/>
    </row>
    <row r="25" spans="2:29" ht="25.2" customHeight="1">
      <c r="B25" s="471"/>
      <c r="C25" s="471"/>
      <c r="D25" s="471"/>
      <c r="E25" s="471"/>
      <c r="F25" s="471"/>
      <c r="G25" s="471"/>
      <c r="H25" s="471"/>
      <c r="I25" s="471"/>
      <c r="J25" s="471"/>
      <c r="K25" s="471"/>
      <c r="L25" s="471"/>
      <c r="M25" s="471"/>
      <c r="N25" s="669"/>
      <c r="O25" s="669"/>
      <c r="P25" s="481"/>
      <c r="Q25" s="481"/>
      <c r="R25" s="481"/>
      <c r="S25" s="481"/>
      <c r="T25" s="481"/>
      <c r="U25" s="481"/>
      <c r="V25" s="481"/>
      <c r="W25" s="481"/>
      <c r="X25" s="482"/>
      <c r="Y25" s="473"/>
    </row>
    <row r="26" spans="2:29" ht="25.8">
      <c r="B26" s="471"/>
      <c r="C26" s="1532" t="s">
        <v>2504</v>
      </c>
      <c r="D26" s="1532"/>
      <c r="E26" s="1532"/>
      <c r="F26" s="1532"/>
      <c r="G26" s="1532"/>
      <c r="H26" s="1532"/>
      <c r="I26" s="1532"/>
      <c r="J26" s="1532"/>
      <c r="K26" s="1532"/>
      <c r="L26" s="1532"/>
      <c r="M26" s="1532"/>
      <c r="N26" s="1532"/>
      <c r="O26" s="1532"/>
      <c r="P26" s="1532"/>
      <c r="Q26" s="1532"/>
      <c r="R26" s="1532"/>
      <c r="S26" s="1532"/>
      <c r="T26" s="1532"/>
      <c r="U26" s="1532"/>
      <c r="V26" s="1532"/>
      <c r="W26" s="1532"/>
      <c r="X26" s="1532"/>
      <c r="Y26" s="473"/>
    </row>
    <row r="27" spans="2:29" ht="16.5" customHeight="1">
      <c r="B27" s="471"/>
      <c r="C27" s="471"/>
      <c r="D27" s="471"/>
      <c r="E27" s="471"/>
      <c r="F27" s="471"/>
      <c r="G27" s="471"/>
      <c r="H27" s="471"/>
      <c r="I27" s="471"/>
      <c r="J27" s="471"/>
      <c r="K27" s="471"/>
      <c r="L27" s="471"/>
      <c r="M27" s="471"/>
      <c r="N27" s="471"/>
      <c r="O27" s="471"/>
      <c r="P27" s="471"/>
      <c r="Q27" s="471"/>
      <c r="R27" s="471"/>
      <c r="S27" s="471"/>
      <c r="T27" s="471"/>
      <c r="U27" s="473"/>
      <c r="V27" s="473"/>
      <c r="W27" s="473"/>
      <c r="X27" s="473"/>
      <c r="Y27" s="473"/>
    </row>
    <row r="28" spans="2:29" ht="18" customHeight="1">
      <c r="B28" s="471"/>
      <c r="C28" s="471"/>
      <c r="D28" s="1533"/>
      <c r="E28" s="1534"/>
      <c r="F28" s="483" t="s">
        <v>2495</v>
      </c>
      <c r="G28" s="666"/>
      <c r="H28" s="483" t="s">
        <v>2496</v>
      </c>
      <c r="I28" s="666"/>
      <c r="J28" s="483" t="s">
        <v>2505</v>
      </c>
      <c r="K28" s="1533"/>
      <c r="L28" s="1533"/>
      <c r="M28" s="1535" t="s">
        <v>2506</v>
      </c>
      <c r="N28" s="1535"/>
      <c r="O28" s="1535"/>
      <c r="P28" s="1536"/>
      <c r="Q28" s="1536"/>
      <c r="R28" s="1537" t="s">
        <v>2507</v>
      </c>
      <c r="S28" s="1537"/>
      <c r="T28" s="1537"/>
      <c r="U28" s="1537"/>
      <c r="V28" s="1537"/>
      <c r="W28" s="1537"/>
      <c r="X28" s="1537"/>
      <c r="Y28" s="664"/>
      <c r="Z28" s="673"/>
      <c r="AA28" s="473"/>
      <c r="AB28" s="477" t="s">
        <v>2508</v>
      </c>
      <c r="AC28" s="470"/>
    </row>
    <row r="29" spans="2:29" ht="42" customHeight="1">
      <c r="B29" s="471"/>
      <c r="C29" s="1569" t="s">
        <v>2761</v>
      </c>
      <c r="D29" s="1569"/>
      <c r="E29" s="1569"/>
      <c r="F29" s="1569"/>
      <c r="G29" s="1569"/>
      <c r="H29" s="1569"/>
      <c r="I29" s="1569"/>
      <c r="J29" s="1569"/>
      <c r="K29" s="1569"/>
      <c r="L29" s="1569"/>
      <c r="M29" s="1569"/>
      <c r="N29" s="1569"/>
      <c r="O29" s="1569"/>
      <c r="P29" s="1569"/>
      <c r="Q29" s="1569"/>
      <c r="R29" s="1569"/>
      <c r="S29" s="1569"/>
      <c r="T29" s="1569"/>
      <c r="U29" s="1569"/>
      <c r="V29" s="1569"/>
      <c r="W29" s="1569"/>
      <c r="X29" s="1569"/>
      <c r="Y29" s="473"/>
    </row>
    <row r="30" spans="2:29" ht="24" customHeight="1">
      <c r="B30" s="471"/>
      <c r="C30" s="471"/>
      <c r="D30" s="1570" t="s">
        <v>2509</v>
      </c>
      <c r="E30" s="1570"/>
      <c r="F30" s="1570"/>
      <c r="G30" s="1570"/>
      <c r="H30" s="1570"/>
      <c r="I30" s="1570"/>
      <c r="J30" s="1570"/>
      <c r="K30" s="1570"/>
      <c r="L30" s="1570"/>
      <c r="M30" s="1570"/>
      <c r="N30" s="1570"/>
      <c r="O30" s="1570"/>
      <c r="P30" s="1570"/>
      <c r="Q30" s="1570"/>
      <c r="R30" s="1570"/>
      <c r="S30" s="1570"/>
      <c r="T30" s="1570"/>
      <c r="U30" s="1570"/>
      <c r="V30" s="1570"/>
      <c r="W30" s="1570"/>
      <c r="X30" s="1570"/>
      <c r="Y30" s="473"/>
    </row>
    <row r="31" spans="2:29" ht="30" customHeight="1">
      <c r="B31" s="471"/>
      <c r="C31" s="484"/>
      <c r="D31" s="1571" t="s">
        <v>2510</v>
      </c>
      <c r="E31" s="1571"/>
      <c r="F31" s="1571"/>
      <c r="G31" s="1571"/>
      <c r="H31" s="1571"/>
      <c r="I31" s="1571"/>
      <c r="J31" s="1572"/>
      <c r="K31" s="1565">
        <f>第1号様式!$G$30</f>
        <v>0</v>
      </c>
      <c r="L31" s="1055"/>
      <c r="M31" s="1055"/>
      <c r="N31" s="1055"/>
      <c r="O31" s="1055"/>
      <c r="P31" s="1566" t="str">
        <f>第1号様式!$L$30</f>
        <v>蓄電池</v>
      </c>
      <c r="Q31" s="1055"/>
      <c r="R31" s="1055"/>
      <c r="S31" s="1055"/>
      <c r="T31" s="1055"/>
      <c r="U31" s="1566" t="str">
        <f>第1号様式!$O$30</f>
        <v>設備導入事業</v>
      </c>
      <c r="V31" s="1055"/>
      <c r="W31" s="1055"/>
      <c r="X31" s="1567"/>
      <c r="Y31" s="473"/>
    </row>
    <row r="32" spans="2:29" ht="2.25" customHeight="1">
      <c r="B32" s="471"/>
      <c r="C32" s="485"/>
      <c r="D32" s="664"/>
      <c r="E32" s="664"/>
      <c r="F32" s="664"/>
      <c r="G32" s="664"/>
      <c r="H32" s="664"/>
      <c r="I32" s="664"/>
      <c r="J32" s="665"/>
      <c r="K32" s="486"/>
      <c r="L32" s="487"/>
      <c r="M32" s="487"/>
      <c r="N32" s="487"/>
      <c r="O32" s="487"/>
      <c r="P32" s="668"/>
      <c r="Q32" s="488"/>
      <c r="R32" s="662"/>
      <c r="S32" s="489"/>
      <c r="T32" s="483"/>
      <c r="U32" s="490"/>
      <c r="V32" s="483"/>
      <c r="W32" s="491"/>
      <c r="X32" s="665"/>
      <c r="Y32" s="473"/>
    </row>
    <row r="33" spans="2:34" ht="30" customHeight="1">
      <c r="B33" s="471"/>
      <c r="C33" s="486"/>
      <c r="D33" s="1542" t="s">
        <v>2511</v>
      </c>
      <c r="E33" s="1542"/>
      <c r="F33" s="1542"/>
      <c r="G33" s="1542"/>
      <c r="H33" s="1542"/>
      <c r="I33" s="1542"/>
      <c r="J33" s="1543"/>
      <c r="K33" s="664"/>
      <c r="L33" s="492" t="s">
        <v>2512</v>
      </c>
      <c r="M33" s="1573"/>
      <c r="N33" s="1573"/>
      <c r="O33" s="1573"/>
      <c r="P33" s="1573"/>
      <c r="Q33" s="493" t="s">
        <v>2513</v>
      </c>
      <c r="R33" s="493"/>
      <c r="S33" s="493"/>
      <c r="T33" s="493"/>
      <c r="U33" s="493"/>
      <c r="V33" s="493"/>
      <c r="W33" s="493"/>
      <c r="X33" s="494"/>
      <c r="Y33" s="473"/>
    </row>
    <row r="34" spans="2:34" ht="19.8" customHeight="1">
      <c r="B34" s="471"/>
      <c r="C34" s="495"/>
      <c r="D34" s="1538" t="s">
        <v>2514</v>
      </c>
      <c r="E34" s="1538"/>
      <c r="F34" s="1538"/>
      <c r="G34" s="1538"/>
      <c r="H34" s="1538"/>
      <c r="I34" s="1538"/>
      <c r="J34" s="1539"/>
      <c r="K34" s="484"/>
      <c r="L34" s="1549" t="s">
        <v>2515</v>
      </c>
      <c r="M34" s="1549"/>
      <c r="N34" s="1549"/>
      <c r="O34" s="1549"/>
      <c r="P34" s="496" t="s">
        <v>2516</v>
      </c>
      <c r="Q34" s="1550"/>
      <c r="R34" s="1551"/>
      <c r="S34" s="497" t="s">
        <v>2401</v>
      </c>
      <c r="T34" s="498"/>
      <c r="U34" s="499" t="s">
        <v>2517</v>
      </c>
      <c r="V34" s="498"/>
      <c r="W34" s="497" t="s">
        <v>2518</v>
      </c>
      <c r="X34" s="663"/>
      <c r="Y34" s="473"/>
      <c r="AB34" s="500" t="s">
        <v>2519</v>
      </c>
    </row>
    <row r="35" spans="2:34" ht="4.2" customHeight="1">
      <c r="B35" s="471"/>
      <c r="C35" s="485"/>
      <c r="D35" s="1540"/>
      <c r="E35" s="1540"/>
      <c r="F35" s="1540"/>
      <c r="G35" s="1540"/>
      <c r="H35" s="1540"/>
      <c r="I35" s="1540"/>
      <c r="J35" s="1541"/>
      <c r="K35" s="486"/>
      <c r="L35" s="487"/>
      <c r="M35" s="487"/>
      <c r="N35" s="487"/>
      <c r="O35" s="487"/>
      <c r="P35" s="668"/>
      <c r="Q35" s="501"/>
      <c r="R35" s="662"/>
      <c r="S35" s="489"/>
      <c r="T35" s="483"/>
      <c r="U35" s="490"/>
      <c r="V35" s="483"/>
      <c r="W35" s="491"/>
      <c r="X35" s="665"/>
      <c r="Y35" s="473"/>
    </row>
    <row r="36" spans="2:34" ht="21" customHeight="1">
      <c r="B36" s="471"/>
      <c r="C36" s="503"/>
      <c r="D36" s="1542"/>
      <c r="E36" s="1542"/>
      <c r="F36" s="1542"/>
      <c r="G36" s="1542"/>
      <c r="H36" s="1542"/>
      <c r="I36" s="1542"/>
      <c r="J36" s="1543"/>
      <c r="K36" s="504"/>
      <c r="L36" s="1552" t="s">
        <v>2520</v>
      </c>
      <c r="M36" s="1552"/>
      <c r="N36" s="1552"/>
      <c r="O36" s="1552"/>
      <c r="P36" s="505" t="s">
        <v>2516</v>
      </c>
      <c r="Q36" s="1553"/>
      <c r="R36" s="1554"/>
      <c r="S36" s="506" t="s">
        <v>2401</v>
      </c>
      <c r="T36" s="507"/>
      <c r="U36" s="506" t="s">
        <v>2517</v>
      </c>
      <c r="V36" s="507"/>
      <c r="W36" s="506" t="s">
        <v>2518</v>
      </c>
      <c r="X36" s="659"/>
      <c r="Y36" s="473"/>
      <c r="AB36" s="500" t="s">
        <v>2521</v>
      </c>
    </row>
    <row r="37" spans="2:34" ht="7.2" customHeight="1">
      <c r="B37" s="471"/>
      <c r="C37" s="484"/>
      <c r="D37" s="1538" t="s">
        <v>2522</v>
      </c>
      <c r="E37" s="1538"/>
      <c r="F37" s="1538"/>
      <c r="G37" s="1538"/>
      <c r="H37" s="1538"/>
      <c r="I37" s="1538"/>
      <c r="J37" s="1539"/>
      <c r="K37" s="508"/>
      <c r="L37" s="509"/>
      <c r="M37" s="1544"/>
      <c r="N37" s="1544"/>
      <c r="O37" s="1544"/>
      <c r="P37" s="1544"/>
      <c r="Q37" s="1544"/>
      <c r="R37" s="1544"/>
      <c r="S37" s="510"/>
      <c r="T37" s="510"/>
      <c r="U37" s="510"/>
      <c r="V37" s="510"/>
      <c r="W37" s="510"/>
      <c r="X37" s="511"/>
      <c r="Y37" s="473"/>
      <c r="AC37" s="1561"/>
      <c r="AD37" s="1561"/>
      <c r="AE37" s="1561"/>
      <c r="AF37" s="1561"/>
      <c r="AG37" s="1561"/>
      <c r="AH37" s="1561"/>
    </row>
    <row r="38" spans="2:34" ht="19.5" customHeight="1">
      <c r="B38" s="471"/>
      <c r="C38" s="486"/>
      <c r="D38" s="1540"/>
      <c r="E38" s="1540"/>
      <c r="F38" s="1540"/>
      <c r="G38" s="1540"/>
      <c r="H38" s="1540"/>
      <c r="I38" s="1540"/>
      <c r="J38" s="1541"/>
      <c r="K38" s="512"/>
      <c r="L38" s="1561" t="s">
        <v>2523</v>
      </c>
      <c r="M38" s="1561"/>
      <c r="N38" s="1561"/>
      <c r="O38" s="1561"/>
      <c r="P38" s="1561"/>
      <c r="Q38" s="1561"/>
      <c r="R38" s="1561"/>
      <c r="S38" s="1561"/>
      <c r="T38" s="1561"/>
      <c r="U38" s="1561"/>
      <c r="V38" s="1561"/>
      <c r="W38" s="1561"/>
      <c r="X38" s="1562"/>
      <c r="Y38" s="473"/>
      <c r="AC38" s="660"/>
      <c r="AD38" s="660"/>
      <c r="AE38" s="660"/>
      <c r="AF38" s="660"/>
      <c r="AG38" s="660"/>
      <c r="AH38" s="660"/>
    </row>
    <row r="39" spans="2:34" ht="3.75" customHeight="1">
      <c r="B39" s="471"/>
      <c r="C39" s="486"/>
      <c r="D39" s="1540"/>
      <c r="E39" s="1540"/>
      <c r="F39" s="1540"/>
      <c r="G39" s="1540"/>
      <c r="H39" s="1540"/>
      <c r="I39" s="1540"/>
      <c r="J39" s="1541"/>
      <c r="K39" s="512"/>
      <c r="L39" s="1563"/>
      <c r="M39" s="1563"/>
      <c r="N39" s="1563"/>
      <c r="O39" s="1563"/>
      <c r="P39" s="1563"/>
      <c r="Q39" s="1563"/>
      <c r="R39" s="1563"/>
      <c r="S39" s="1563"/>
      <c r="T39" s="1563"/>
      <c r="U39" s="1563"/>
      <c r="V39" s="1563"/>
      <c r="W39" s="1563"/>
      <c r="X39" s="1564"/>
      <c r="Y39" s="473"/>
    </row>
    <row r="40" spans="2:34" ht="19.5" customHeight="1">
      <c r="B40" s="471"/>
      <c r="C40" s="486"/>
      <c r="D40" s="1540"/>
      <c r="E40" s="1540"/>
      <c r="F40" s="1540"/>
      <c r="G40" s="1540"/>
      <c r="H40" s="1540"/>
      <c r="I40" s="1540"/>
      <c r="J40" s="1541"/>
      <c r="K40" s="512"/>
      <c r="L40" s="1545"/>
      <c r="M40" s="1545"/>
      <c r="N40" s="1545"/>
      <c r="O40" s="1545"/>
      <c r="P40" s="1545"/>
      <c r="Q40" s="1545"/>
      <c r="R40" s="1545"/>
      <c r="S40" s="1545"/>
      <c r="T40" s="1545"/>
      <c r="U40" s="1545"/>
      <c r="V40" s="1545"/>
      <c r="W40" s="1545"/>
      <c r="X40" s="1546"/>
      <c r="Y40" s="473"/>
    </row>
    <row r="41" spans="2:34" ht="3.75" customHeight="1">
      <c r="B41" s="471"/>
      <c r="C41" s="486"/>
      <c r="D41" s="1540"/>
      <c r="E41" s="1540"/>
      <c r="F41" s="1540"/>
      <c r="G41" s="1540"/>
      <c r="H41" s="1540"/>
      <c r="I41" s="1540"/>
      <c r="J41" s="1541"/>
      <c r="K41" s="512"/>
      <c r="L41" s="767"/>
      <c r="M41" s="767"/>
      <c r="N41" s="767"/>
      <c r="O41" s="767"/>
      <c r="P41" s="767"/>
      <c r="Q41" s="767"/>
      <c r="R41" s="1547"/>
      <c r="S41" s="1547"/>
      <c r="T41" s="1547"/>
      <c r="U41" s="1547"/>
      <c r="V41" s="1547"/>
      <c r="W41" s="1547"/>
      <c r="X41" s="1548"/>
      <c r="Y41" s="473"/>
    </row>
    <row r="42" spans="2:34" ht="19.5" customHeight="1">
      <c r="B42" s="471"/>
      <c r="C42" s="486"/>
      <c r="D42" s="1540"/>
      <c r="E42" s="1540"/>
      <c r="F42" s="1540"/>
      <c r="G42" s="1540"/>
      <c r="H42" s="1540"/>
      <c r="I42" s="1540"/>
      <c r="J42" s="1541"/>
      <c r="K42" s="512"/>
      <c r="L42" s="1545"/>
      <c r="M42" s="1545"/>
      <c r="N42" s="1545"/>
      <c r="O42" s="1545"/>
      <c r="P42" s="1545"/>
      <c r="Q42" s="1545"/>
      <c r="R42" s="1545"/>
      <c r="S42" s="1545"/>
      <c r="T42" s="1545"/>
      <c r="U42" s="1545"/>
      <c r="V42" s="1545"/>
      <c r="W42" s="1545"/>
      <c r="X42" s="1546"/>
      <c r="Y42" s="473"/>
      <c r="AA42" s="500" t="s">
        <v>2524</v>
      </c>
    </row>
    <row r="43" spans="2:34" ht="3.75" customHeight="1" thickBot="1">
      <c r="B43" s="471"/>
      <c r="C43" s="486"/>
      <c r="D43" s="1540"/>
      <c r="E43" s="1540"/>
      <c r="F43" s="1540"/>
      <c r="G43" s="1540"/>
      <c r="H43" s="1540"/>
      <c r="I43" s="1540"/>
      <c r="J43" s="1541"/>
      <c r="K43" s="512"/>
      <c r="L43" s="1547"/>
      <c r="M43" s="1547"/>
      <c r="N43" s="1547"/>
      <c r="O43" s="1547"/>
      <c r="P43" s="1547"/>
      <c r="Q43" s="1547"/>
      <c r="R43" s="1547"/>
      <c r="S43" s="1547"/>
      <c r="T43" s="1547"/>
      <c r="U43" s="1547"/>
      <c r="V43" s="1547"/>
      <c r="W43" s="1547"/>
      <c r="X43" s="1548"/>
      <c r="Y43" s="473"/>
    </row>
    <row r="44" spans="2:34" ht="19.5" customHeight="1">
      <c r="B44" s="471"/>
      <c r="C44" s="486"/>
      <c r="D44" s="1540"/>
      <c r="E44" s="1540"/>
      <c r="F44" s="1540"/>
      <c r="G44" s="1540"/>
      <c r="H44" s="1540"/>
      <c r="I44" s="1540"/>
      <c r="J44" s="1541"/>
      <c r="K44" s="512"/>
      <c r="L44" s="1545"/>
      <c r="M44" s="1545"/>
      <c r="N44" s="1545"/>
      <c r="O44" s="1545"/>
      <c r="P44" s="1545"/>
      <c r="Q44" s="1545"/>
      <c r="R44" s="1545"/>
      <c r="S44" s="1545"/>
      <c r="T44" s="1545"/>
      <c r="U44" s="1545"/>
      <c r="V44" s="1545"/>
      <c r="W44" s="1545"/>
      <c r="X44" s="1546"/>
      <c r="Y44" s="473"/>
      <c r="AA44" s="473"/>
      <c r="AB44" s="513" t="s">
        <v>2525</v>
      </c>
      <c r="AC44" s="514"/>
      <c r="AD44" s="514"/>
      <c r="AE44" s="514"/>
      <c r="AF44" s="514"/>
      <c r="AG44" s="514"/>
      <c r="AH44" s="515"/>
    </row>
    <row r="45" spans="2:34" ht="3.75" customHeight="1">
      <c r="B45" s="471"/>
      <c r="C45" s="486"/>
      <c r="D45" s="1540"/>
      <c r="E45" s="1540"/>
      <c r="F45" s="1540"/>
      <c r="G45" s="1540"/>
      <c r="H45" s="1540"/>
      <c r="I45" s="1540"/>
      <c r="J45" s="1541"/>
      <c r="K45" s="512"/>
      <c r="L45" s="1547"/>
      <c r="M45" s="1547"/>
      <c r="N45" s="1547"/>
      <c r="O45" s="1547"/>
      <c r="P45" s="1547"/>
      <c r="Q45" s="1547"/>
      <c r="R45" s="1547"/>
      <c r="S45" s="1547"/>
      <c r="T45" s="1547"/>
      <c r="U45" s="1547"/>
      <c r="V45" s="1547"/>
      <c r="W45" s="1547"/>
      <c r="X45" s="1548"/>
      <c r="Y45" s="473"/>
      <c r="AA45" s="473"/>
      <c r="AB45" s="516"/>
      <c r="AC45" s="471"/>
      <c r="AD45" s="471"/>
      <c r="AE45" s="471"/>
      <c r="AF45" s="471"/>
      <c r="AG45" s="471"/>
      <c r="AH45" s="517"/>
    </row>
    <row r="46" spans="2:34" ht="19.5" customHeight="1">
      <c r="B46" s="471"/>
      <c r="C46" s="486"/>
      <c r="D46" s="1540"/>
      <c r="E46" s="1540"/>
      <c r="F46" s="1540"/>
      <c r="G46" s="1540"/>
      <c r="H46" s="1540"/>
      <c r="I46" s="1540"/>
      <c r="J46" s="1541"/>
      <c r="K46" s="512"/>
      <c r="L46" s="1545"/>
      <c r="M46" s="1545"/>
      <c r="N46" s="1545"/>
      <c r="O46" s="1545"/>
      <c r="P46" s="1545"/>
      <c r="Q46" s="1545"/>
      <c r="R46" s="1545"/>
      <c r="S46" s="1545"/>
      <c r="T46" s="1545"/>
      <c r="U46" s="1545"/>
      <c r="V46" s="1545"/>
      <c r="W46" s="1545"/>
      <c r="X46" s="1546"/>
      <c r="Y46" s="473"/>
      <c r="Z46" s="473"/>
      <c r="AA46" s="473"/>
      <c r="AB46" s="1555" t="s">
        <v>2526</v>
      </c>
      <c r="AC46" s="1556"/>
      <c r="AD46" s="1556"/>
      <c r="AE46" s="1556"/>
      <c r="AF46" s="1556"/>
      <c r="AG46" s="1556"/>
      <c r="AH46" s="1557"/>
    </row>
    <row r="47" spans="2:34" ht="3.75" customHeight="1">
      <c r="B47" s="471"/>
      <c r="C47" s="486"/>
      <c r="D47" s="1540"/>
      <c r="E47" s="1540"/>
      <c r="F47" s="1540"/>
      <c r="G47" s="1540"/>
      <c r="H47" s="1540"/>
      <c r="I47" s="1540"/>
      <c r="J47" s="1541"/>
      <c r="K47" s="486"/>
      <c r="L47" s="768"/>
      <c r="M47" s="768"/>
      <c r="N47" s="768"/>
      <c r="O47" s="769"/>
      <c r="P47" s="770"/>
      <c r="Q47" s="770"/>
      <c r="R47" s="770"/>
      <c r="S47" s="770"/>
      <c r="T47" s="770"/>
      <c r="U47" s="770"/>
      <c r="V47" s="770"/>
      <c r="W47" s="770"/>
      <c r="X47" s="771"/>
      <c r="Y47" s="473"/>
      <c r="AA47" s="473"/>
      <c r="AB47" s="1555"/>
      <c r="AC47" s="1556"/>
      <c r="AD47" s="1556"/>
      <c r="AE47" s="1556"/>
      <c r="AF47" s="1556"/>
      <c r="AG47" s="1556"/>
      <c r="AH47" s="1557"/>
    </row>
    <row r="48" spans="2:34" ht="19.5" customHeight="1" thickBot="1">
      <c r="B48" s="471"/>
      <c r="C48" s="486"/>
      <c r="D48" s="1540"/>
      <c r="E48" s="1540"/>
      <c r="F48" s="1540"/>
      <c r="G48" s="1540"/>
      <c r="H48" s="1540"/>
      <c r="I48" s="1540"/>
      <c r="J48" s="1541"/>
      <c r="K48" s="512"/>
      <c r="L48" s="1545"/>
      <c r="M48" s="1545"/>
      <c r="N48" s="1545"/>
      <c r="O48" s="1545"/>
      <c r="P48" s="1545"/>
      <c r="Q48" s="1545"/>
      <c r="R48" s="1545"/>
      <c r="S48" s="1545"/>
      <c r="T48" s="1545"/>
      <c r="U48" s="1545"/>
      <c r="V48" s="1545"/>
      <c r="W48" s="1545"/>
      <c r="X48" s="1546"/>
      <c r="Y48" s="473"/>
      <c r="Z48" s="473"/>
      <c r="AA48" s="518"/>
      <c r="AB48" s="1558"/>
      <c r="AC48" s="1559"/>
      <c r="AD48" s="1559"/>
      <c r="AE48" s="1559"/>
      <c r="AF48" s="1559"/>
      <c r="AG48" s="1559"/>
      <c r="AH48" s="1560"/>
    </row>
    <row r="49" spans="2:25" ht="9.75" customHeight="1">
      <c r="B49" s="471"/>
      <c r="C49" s="504"/>
      <c r="D49" s="1542"/>
      <c r="E49" s="1542"/>
      <c r="F49" s="1542"/>
      <c r="G49" s="1542"/>
      <c r="H49" s="1542"/>
      <c r="I49" s="1542"/>
      <c r="J49" s="1543"/>
      <c r="K49" s="519"/>
      <c r="L49" s="520"/>
      <c r="M49" s="1568"/>
      <c r="N49" s="1568"/>
      <c r="O49" s="1568"/>
      <c r="P49" s="1568"/>
      <c r="Q49" s="1568"/>
      <c r="R49" s="1568"/>
      <c r="S49" s="521"/>
      <c r="T49" s="521"/>
      <c r="U49" s="521"/>
      <c r="V49" s="521"/>
      <c r="W49" s="521"/>
      <c r="X49" s="522"/>
      <c r="Y49" s="473"/>
    </row>
    <row r="50" spans="2:25" ht="9" customHeight="1">
      <c r="B50" s="471"/>
      <c r="C50" s="523"/>
      <c r="D50" s="509"/>
      <c r="E50" s="509"/>
      <c r="F50" s="509"/>
      <c r="G50" s="509"/>
      <c r="H50" s="509"/>
      <c r="I50" s="509"/>
      <c r="J50" s="509"/>
      <c r="K50" s="509"/>
      <c r="L50" s="509"/>
      <c r="M50" s="509"/>
      <c r="N50" s="509"/>
      <c r="O50" s="509"/>
      <c r="P50" s="509"/>
      <c r="Q50" s="509"/>
      <c r="R50" s="509"/>
      <c r="S50" s="523"/>
      <c r="T50" s="509"/>
      <c r="U50" s="471"/>
      <c r="V50" s="496"/>
      <c r="W50" s="496"/>
      <c r="X50" s="496"/>
      <c r="Y50" s="473"/>
    </row>
    <row r="51" spans="2:25" ht="13.5" customHeight="1">
      <c r="T51" s="524"/>
      <c r="X51" s="525"/>
    </row>
  </sheetData>
  <sheetProtection algorithmName="SHA-512" hashValue="Tf+C2tPcStNu0WZleCTYYrFugJ6o4LN8rbHnnGhrXBu2oAXqFoqm0p7MqF1NIeEY56He3AdorEkd4MWnQ4+VRQ==" saltValue="8GmGXKr5KnYMzNQmD3mPNg==" spinCount="100000" sheet="1" formatCells="0"/>
  <mergeCells count="62">
    <mergeCell ref="K31:O31"/>
    <mergeCell ref="P31:T31"/>
    <mergeCell ref="U31:X31"/>
    <mergeCell ref="M49:R49"/>
    <mergeCell ref="P6:R6"/>
    <mergeCell ref="S6:X6"/>
    <mergeCell ref="P10:R10"/>
    <mergeCell ref="L44:X44"/>
    <mergeCell ref="L45:Q45"/>
    <mergeCell ref="R45:X45"/>
    <mergeCell ref="L46:X46"/>
    <mergeCell ref="C29:X29"/>
    <mergeCell ref="D30:X30"/>
    <mergeCell ref="D31:J31"/>
    <mergeCell ref="D33:J33"/>
    <mergeCell ref="M33:P33"/>
    <mergeCell ref="AB46:AH48"/>
    <mergeCell ref="L48:X48"/>
    <mergeCell ref="AC37:AH37"/>
    <mergeCell ref="L38:Q38"/>
    <mergeCell ref="R38:X38"/>
    <mergeCell ref="L39:X39"/>
    <mergeCell ref="L40:X40"/>
    <mergeCell ref="R41:X41"/>
    <mergeCell ref="D34:J36"/>
    <mergeCell ref="L34:O34"/>
    <mergeCell ref="Q34:R34"/>
    <mergeCell ref="L36:O36"/>
    <mergeCell ref="Q36:R36"/>
    <mergeCell ref="D37:J49"/>
    <mergeCell ref="M37:R37"/>
    <mergeCell ref="L42:X42"/>
    <mergeCell ref="L43:Q43"/>
    <mergeCell ref="R43:X43"/>
    <mergeCell ref="C26:X26"/>
    <mergeCell ref="D28:E28"/>
    <mergeCell ref="K28:L28"/>
    <mergeCell ref="M28:O28"/>
    <mergeCell ref="P28:Q28"/>
    <mergeCell ref="R28:X28"/>
    <mergeCell ref="N20:O20"/>
    <mergeCell ref="N22:O22"/>
    <mergeCell ref="P22:X22"/>
    <mergeCell ref="N24:O24"/>
    <mergeCell ref="P20:R20"/>
    <mergeCell ref="S20:X20"/>
    <mergeCell ref="P24:R24"/>
    <mergeCell ref="S24:X24"/>
    <mergeCell ref="N13:O13"/>
    <mergeCell ref="N15:O15"/>
    <mergeCell ref="P15:X15"/>
    <mergeCell ref="N17:O17"/>
    <mergeCell ref="P13:R13"/>
    <mergeCell ref="S13:X13"/>
    <mergeCell ref="P17:R17"/>
    <mergeCell ref="S17:X17"/>
    <mergeCell ref="Q3:S3"/>
    <mergeCell ref="N6:O6"/>
    <mergeCell ref="N8:O8"/>
    <mergeCell ref="P8:X8"/>
    <mergeCell ref="N10:O10"/>
    <mergeCell ref="S10:X10"/>
  </mergeCells>
  <phoneticPr fontId="58"/>
  <printOptions horizontalCentered="1"/>
  <pageMargins left="0.70866141732283472" right="0.70866141732283472" top="0.74803149606299213" bottom="0.55118110236220474" header="0.31496062992125984" footer="0.31496062992125984"/>
  <pageSetup paperSize="9" scale="97"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H50"/>
  <sheetViews>
    <sheetView showGridLines="0" showZeros="0" view="pageBreakPreview" zoomScaleNormal="100" zoomScaleSheetLayoutView="100" workbookViewId="0">
      <selection sqref="A1:Z50"/>
    </sheetView>
  </sheetViews>
  <sheetFormatPr defaultRowHeight="13.2"/>
  <cols>
    <col min="1" max="1" width="2.109375" style="469" customWidth="1"/>
    <col min="2" max="2" width="2.33203125" style="469" customWidth="1"/>
    <col min="3" max="3" width="1.109375" style="469" customWidth="1"/>
    <col min="4" max="4" width="5.6640625" style="469" customWidth="1"/>
    <col min="5" max="5" width="3.6640625" style="469" customWidth="1"/>
    <col min="6" max="6" width="2.6640625" style="469" customWidth="1"/>
    <col min="7" max="7" width="3.6640625" style="469" customWidth="1"/>
    <col min="8" max="8" width="2.6640625" style="469" customWidth="1"/>
    <col min="9" max="9" width="3.6640625" style="469" customWidth="1"/>
    <col min="10" max="10" width="4.6640625" style="469" customWidth="1"/>
    <col min="11" max="11" width="1.21875" style="469" customWidth="1"/>
    <col min="12" max="12" width="3.109375" style="469" customWidth="1"/>
    <col min="13" max="13" width="4.44140625" style="469" customWidth="1"/>
    <col min="14" max="14" width="3.6640625" style="469" customWidth="1"/>
    <col min="15" max="15" width="5.6640625" style="469" customWidth="1"/>
    <col min="16" max="16" width="3.6640625" style="469" customWidth="1"/>
    <col min="17" max="17" width="4.6640625" style="469" customWidth="1"/>
    <col min="18" max="20" width="3.6640625" style="469" customWidth="1"/>
    <col min="21" max="24" width="3.6640625" style="470" customWidth="1"/>
    <col min="25" max="25" width="2.21875" style="470" customWidth="1"/>
    <col min="26" max="27" width="2.109375" style="470" customWidth="1"/>
    <col min="28" max="28" width="7.21875" style="469" customWidth="1"/>
    <col min="29" max="263" width="8.88671875" style="469"/>
    <col min="264" max="264" width="2.44140625" style="469" customWidth="1"/>
    <col min="265" max="265" width="2.33203125" style="469" customWidth="1"/>
    <col min="266" max="266" width="1.109375" style="469" customWidth="1"/>
    <col min="267" max="267" width="22.6640625" style="469" customWidth="1"/>
    <col min="268" max="268" width="1.21875" style="469" customWidth="1"/>
    <col min="269" max="270" width="11.77734375" style="469" customWidth="1"/>
    <col min="271" max="271" width="1.77734375" style="469" customWidth="1"/>
    <col min="272" max="272" width="6.88671875" style="469" customWidth="1"/>
    <col min="273" max="273" width="4.44140625" style="469" customWidth="1"/>
    <col min="274" max="274" width="3.6640625" style="469" customWidth="1"/>
    <col min="275" max="275" width="0.77734375" style="469" customWidth="1"/>
    <col min="276" max="276" width="3.33203125" style="469" customWidth="1"/>
    <col min="277" max="277" width="3.6640625" style="469" customWidth="1"/>
    <col min="278" max="278" width="3" style="469" customWidth="1"/>
    <col min="279" max="279" width="3.6640625" style="469" customWidth="1"/>
    <col min="280" max="280" width="3.109375" style="469" customWidth="1"/>
    <col min="281" max="281" width="1.88671875" style="469" customWidth="1"/>
    <col min="282" max="283" width="2.21875" style="469" customWidth="1"/>
    <col min="284" max="284" width="7.21875" style="469" customWidth="1"/>
    <col min="285" max="519" width="8.88671875" style="469"/>
    <col min="520" max="520" width="2.44140625" style="469" customWidth="1"/>
    <col min="521" max="521" width="2.33203125" style="469" customWidth="1"/>
    <col min="522" max="522" width="1.109375" style="469" customWidth="1"/>
    <col min="523" max="523" width="22.6640625" style="469" customWidth="1"/>
    <col min="524" max="524" width="1.21875" style="469" customWidth="1"/>
    <col min="525" max="526" width="11.77734375" style="469" customWidth="1"/>
    <col min="527" max="527" width="1.77734375" style="469" customWidth="1"/>
    <col min="528" max="528" width="6.88671875" style="469" customWidth="1"/>
    <col min="529" max="529" width="4.44140625" style="469" customWidth="1"/>
    <col min="530" max="530" width="3.6640625" style="469" customWidth="1"/>
    <col min="531" max="531" width="0.77734375" style="469" customWidth="1"/>
    <col min="532" max="532" width="3.33203125" style="469" customWidth="1"/>
    <col min="533" max="533" width="3.6640625" style="469" customWidth="1"/>
    <col min="534" max="534" width="3" style="469" customWidth="1"/>
    <col min="535" max="535" width="3.6640625" style="469" customWidth="1"/>
    <col min="536" max="536" width="3.109375" style="469" customWidth="1"/>
    <col min="537" max="537" width="1.88671875" style="469" customWidth="1"/>
    <col min="538" max="539" width="2.21875" style="469" customWidth="1"/>
    <col min="540" max="540" width="7.21875" style="469" customWidth="1"/>
    <col min="541" max="775" width="8.88671875" style="469"/>
    <col min="776" max="776" width="2.44140625" style="469" customWidth="1"/>
    <col min="777" max="777" width="2.33203125" style="469" customWidth="1"/>
    <col min="778" max="778" width="1.109375" style="469" customWidth="1"/>
    <col min="779" max="779" width="22.6640625" style="469" customWidth="1"/>
    <col min="780" max="780" width="1.21875" style="469" customWidth="1"/>
    <col min="781" max="782" width="11.77734375" style="469" customWidth="1"/>
    <col min="783" max="783" width="1.77734375" style="469" customWidth="1"/>
    <col min="784" max="784" width="6.88671875" style="469" customWidth="1"/>
    <col min="785" max="785" width="4.44140625" style="469" customWidth="1"/>
    <col min="786" max="786" width="3.6640625" style="469" customWidth="1"/>
    <col min="787" max="787" width="0.77734375" style="469" customWidth="1"/>
    <col min="788" max="788" width="3.33203125" style="469" customWidth="1"/>
    <col min="789" max="789" width="3.6640625" style="469" customWidth="1"/>
    <col min="790" max="790" width="3" style="469" customWidth="1"/>
    <col min="791" max="791" width="3.6640625" style="469" customWidth="1"/>
    <col min="792" max="792" width="3.109375" style="469" customWidth="1"/>
    <col min="793" max="793" width="1.88671875" style="469" customWidth="1"/>
    <col min="794" max="795" width="2.21875" style="469" customWidth="1"/>
    <col min="796" max="796" width="7.21875" style="469" customWidth="1"/>
    <col min="797" max="1031" width="8.88671875" style="469"/>
    <col min="1032" max="1032" width="2.44140625" style="469" customWidth="1"/>
    <col min="1033" max="1033" width="2.33203125" style="469" customWidth="1"/>
    <col min="1034" max="1034" width="1.109375" style="469" customWidth="1"/>
    <col min="1035" max="1035" width="22.6640625" style="469" customWidth="1"/>
    <col min="1036" max="1036" width="1.21875" style="469" customWidth="1"/>
    <col min="1037" max="1038" width="11.77734375" style="469" customWidth="1"/>
    <col min="1039" max="1039" width="1.77734375" style="469" customWidth="1"/>
    <col min="1040" max="1040" width="6.88671875" style="469" customWidth="1"/>
    <col min="1041" max="1041" width="4.44140625" style="469" customWidth="1"/>
    <col min="1042" max="1042" width="3.6640625" style="469" customWidth="1"/>
    <col min="1043" max="1043" width="0.77734375" style="469" customWidth="1"/>
    <col min="1044" max="1044" width="3.33203125" style="469" customWidth="1"/>
    <col min="1045" max="1045" width="3.6640625" style="469" customWidth="1"/>
    <col min="1046" max="1046" width="3" style="469" customWidth="1"/>
    <col min="1047" max="1047" width="3.6640625" style="469" customWidth="1"/>
    <col min="1048" max="1048" width="3.109375" style="469" customWidth="1"/>
    <col min="1049" max="1049" width="1.88671875" style="469" customWidth="1"/>
    <col min="1050" max="1051" width="2.21875" style="469" customWidth="1"/>
    <col min="1052" max="1052" width="7.21875" style="469" customWidth="1"/>
    <col min="1053" max="1287" width="8.88671875" style="469"/>
    <col min="1288" max="1288" width="2.44140625" style="469" customWidth="1"/>
    <col min="1289" max="1289" width="2.33203125" style="469" customWidth="1"/>
    <col min="1290" max="1290" width="1.109375" style="469" customWidth="1"/>
    <col min="1291" max="1291" width="22.6640625" style="469" customWidth="1"/>
    <col min="1292" max="1292" width="1.21875" style="469" customWidth="1"/>
    <col min="1293" max="1294" width="11.77734375" style="469" customWidth="1"/>
    <col min="1295" max="1295" width="1.77734375" style="469" customWidth="1"/>
    <col min="1296" max="1296" width="6.88671875" style="469" customWidth="1"/>
    <col min="1297" max="1297" width="4.44140625" style="469" customWidth="1"/>
    <col min="1298" max="1298" width="3.6640625" style="469" customWidth="1"/>
    <col min="1299" max="1299" width="0.77734375" style="469" customWidth="1"/>
    <col min="1300" max="1300" width="3.33203125" style="469" customWidth="1"/>
    <col min="1301" max="1301" width="3.6640625" style="469" customWidth="1"/>
    <col min="1302" max="1302" width="3" style="469" customWidth="1"/>
    <col min="1303" max="1303" width="3.6640625" style="469" customWidth="1"/>
    <col min="1304" max="1304" width="3.109375" style="469" customWidth="1"/>
    <col min="1305" max="1305" width="1.88671875" style="469" customWidth="1"/>
    <col min="1306" max="1307" width="2.21875" style="469" customWidth="1"/>
    <col min="1308" max="1308" width="7.21875" style="469" customWidth="1"/>
    <col min="1309" max="1543" width="8.88671875" style="469"/>
    <col min="1544" max="1544" width="2.44140625" style="469" customWidth="1"/>
    <col min="1545" max="1545" width="2.33203125" style="469" customWidth="1"/>
    <col min="1546" max="1546" width="1.109375" style="469" customWidth="1"/>
    <col min="1547" max="1547" width="22.6640625" style="469" customWidth="1"/>
    <col min="1548" max="1548" width="1.21875" style="469" customWidth="1"/>
    <col min="1549" max="1550" width="11.77734375" style="469" customWidth="1"/>
    <col min="1551" max="1551" width="1.77734375" style="469" customWidth="1"/>
    <col min="1552" max="1552" width="6.88671875" style="469" customWidth="1"/>
    <col min="1553" max="1553" width="4.44140625" style="469" customWidth="1"/>
    <col min="1554" max="1554" width="3.6640625" style="469" customWidth="1"/>
    <col min="1555" max="1555" width="0.77734375" style="469" customWidth="1"/>
    <col min="1556" max="1556" width="3.33203125" style="469" customWidth="1"/>
    <col min="1557" max="1557" width="3.6640625" style="469" customWidth="1"/>
    <col min="1558" max="1558" width="3" style="469" customWidth="1"/>
    <col min="1559" max="1559" width="3.6640625" style="469" customWidth="1"/>
    <col min="1560" max="1560" width="3.109375" style="469" customWidth="1"/>
    <col min="1561" max="1561" width="1.88671875" style="469" customWidth="1"/>
    <col min="1562" max="1563" width="2.21875" style="469" customWidth="1"/>
    <col min="1564" max="1564" width="7.21875" style="469" customWidth="1"/>
    <col min="1565" max="1799" width="8.88671875" style="469"/>
    <col min="1800" max="1800" width="2.44140625" style="469" customWidth="1"/>
    <col min="1801" max="1801" width="2.33203125" style="469" customWidth="1"/>
    <col min="1802" max="1802" width="1.109375" style="469" customWidth="1"/>
    <col min="1803" max="1803" width="22.6640625" style="469" customWidth="1"/>
    <col min="1804" max="1804" width="1.21875" style="469" customWidth="1"/>
    <col min="1805" max="1806" width="11.77734375" style="469" customWidth="1"/>
    <col min="1807" max="1807" width="1.77734375" style="469" customWidth="1"/>
    <col min="1808" max="1808" width="6.88671875" style="469" customWidth="1"/>
    <col min="1809" max="1809" width="4.44140625" style="469" customWidth="1"/>
    <col min="1810" max="1810" width="3.6640625" style="469" customWidth="1"/>
    <col min="1811" max="1811" width="0.77734375" style="469" customWidth="1"/>
    <col min="1812" max="1812" width="3.33203125" style="469" customWidth="1"/>
    <col min="1813" max="1813" width="3.6640625" style="469" customWidth="1"/>
    <col min="1814" max="1814" width="3" style="469" customWidth="1"/>
    <col min="1815" max="1815" width="3.6640625" style="469" customWidth="1"/>
    <col min="1816" max="1816" width="3.109375" style="469" customWidth="1"/>
    <col min="1817" max="1817" width="1.88671875" style="469" customWidth="1"/>
    <col min="1818" max="1819" width="2.21875" style="469" customWidth="1"/>
    <col min="1820" max="1820" width="7.21875" style="469" customWidth="1"/>
    <col min="1821" max="2055" width="8.88671875" style="469"/>
    <col min="2056" max="2056" width="2.44140625" style="469" customWidth="1"/>
    <col min="2057" max="2057" width="2.33203125" style="469" customWidth="1"/>
    <col min="2058" max="2058" width="1.109375" style="469" customWidth="1"/>
    <col min="2059" max="2059" width="22.6640625" style="469" customWidth="1"/>
    <col min="2060" max="2060" width="1.21875" style="469" customWidth="1"/>
    <col min="2061" max="2062" width="11.77734375" style="469" customWidth="1"/>
    <col min="2063" max="2063" width="1.77734375" style="469" customWidth="1"/>
    <col min="2064" max="2064" width="6.88671875" style="469" customWidth="1"/>
    <col min="2065" max="2065" width="4.44140625" style="469" customWidth="1"/>
    <col min="2066" max="2066" width="3.6640625" style="469" customWidth="1"/>
    <col min="2067" max="2067" width="0.77734375" style="469" customWidth="1"/>
    <col min="2068" max="2068" width="3.33203125" style="469" customWidth="1"/>
    <col min="2069" max="2069" width="3.6640625" style="469" customWidth="1"/>
    <col min="2070" max="2070" width="3" style="469" customWidth="1"/>
    <col min="2071" max="2071" width="3.6640625" style="469" customWidth="1"/>
    <col min="2072" max="2072" width="3.109375" style="469" customWidth="1"/>
    <col min="2073" max="2073" width="1.88671875" style="469" customWidth="1"/>
    <col min="2074" max="2075" width="2.21875" style="469" customWidth="1"/>
    <col min="2076" max="2076" width="7.21875" style="469" customWidth="1"/>
    <col min="2077" max="2311" width="8.88671875" style="469"/>
    <col min="2312" max="2312" width="2.44140625" style="469" customWidth="1"/>
    <col min="2313" max="2313" width="2.33203125" style="469" customWidth="1"/>
    <col min="2314" max="2314" width="1.109375" style="469" customWidth="1"/>
    <col min="2315" max="2315" width="22.6640625" style="469" customWidth="1"/>
    <col min="2316" max="2316" width="1.21875" style="469" customWidth="1"/>
    <col min="2317" max="2318" width="11.77734375" style="469" customWidth="1"/>
    <col min="2319" max="2319" width="1.77734375" style="469" customWidth="1"/>
    <col min="2320" max="2320" width="6.88671875" style="469" customWidth="1"/>
    <col min="2321" max="2321" width="4.44140625" style="469" customWidth="1"/>
    <col min="2322" max="2322" width="3.6640625" style="469" customWidth="1"/>
    <col min="2323" max="2323" width="0.77734375" style="469" customWidth="1"/>
    <col min="2324" max="2324" width="3.33203125" style="469" customWidth="1"/>
    <col min="2325" max="2325" width="3.6640625" style="469" customWidth="1"/>
    <col min="2326" max="2326" width="3" style="469" customWidth="1"/>
    <col min="2327" max="2327" width="3.6640625" style="469" customWidth="1"/>
    <col min="2328" max="2328" width="3.109375" style="469" customWidth="1"/>
    <col min="2329" max="2329" width="1.88671875" style="469" customWidth="1"/>
    <col min="2330" max="2331" width="2.21875" style="469" customWidth="1"/>
    <col min="2332" max="2332" width="7.21875" style="469" customWidth="1"/>
    <col min="2333" max="2567" width="8.88671875" style="469"/>
    <col min="2568" max="2568" width="2.44140625" style="469" customWidth="1"/>
    <col min="2569" max="2569" width="2.33203125" style="469" customWidth="1"/>
    <col min="2570" max="2570" width="1.109375" style="469" customWidth="1"/>
    <col min="2571" max="2571" width="22.6640625" style="469" customWidth="1"/>
    <col min="2572" max="2572" width="1.21875" style="469" customWidth="1"/>
    <col min="2573" max="2574" width="11.77734375" style="469" customWidth="1"/>
    <col min="2575" max="2575" width="1.77734375" style="469" customWidth="1"/>
    <col min="2576" max="2576" width="6.88671875" style="469" customWidth="1"/>
    <col min="2577" max="2577" width="4.44140625" style="469" customWidth="1"/>
    <col min="2578" max="2578" width="3.6640625" style="469" customWidth="1"/>
    <col min="2579" max="2579" width="0.77734375" style="469" customWidth="1"/>
    <col min="2580" max="2580" width="3.33203125" style="469" customWidth="1"/>
    <col min="2581" max="2581" width="3.6640625" style="469" customWidth="1"/>
    <col min="2582" max="2582" width="3" style="469" customWidth="1"/>
    <col min="2583" max="2583" width="3.6640625" style="469" customWidth="1"/>
    <col min="2584" max="2584" width="3.109375" style="469" customWidth="1"/>
    <col min="2585" max="2585" width="1.88671875" style="469" customWidth="1"/>
    <col min="2586" max="2587" width="2.21875" style="469" customWidth="1"/>
    <col min="2588" max="2588" width="7.21875" style="469" customWidth="1"/>
    <col min="2589" max="2823" width="8.88671875" style="469"/>
    <col min="2824" max="2824" width="2.44140625" style="469" customWidth="1"/>
    <col min="2825" max="2825" width="2.33203125" style="469" customWidth="1"/>
    <col min="2826" max="2826" width="1.109375" style="469" customWidth="1"/>
    <col min="2827" max="2827" width="22.6640625" style="469" customWidth="1"/>
    <col min="2828" max="2828" width="1.21875" style="469" customWidth="1"/>
    <col min="2829" max="2830" width="11.77734375" style="469" customWidth="1"/>
    <col min="2831" max="2831" width="1.77734375" style="469" customWidth="1"/>
    <col min="2832" max="2832" width="6.88671875" style="469" customWidth="1"/>
    <col min="2833" max="2833" width="4.44140625" style="469" customWidth="1"/>
    <col min="2834" max="2834" width="3.6640625" style="469" customWidth="1"/>
    <col min="2835" max="2835" width="0.77734375" style="469" customWidth="1"/>
    <col min="2836" max="2836" width="3.33203125" style="469" customWidth="1"/>
    <col min="2837" max="2837" width="3.6640625" style="469" customWidth="1"/>
    <col min="2838" max="2838" width="3" style="469" customWidth="1"/>
    <col min="2839" max="2839" width="3.6640625" style="469" customWidth="1"/>
    <col min="2840" max="2840" width="3.109375" style="469" customWidth="1"/>
    <col min="2841" max="2841" width="1.88671875" style="469" customWidth="1"/>
    <col min="2842" max="2843" width="2.21875" style="469" customWidth="1"/>
    <col min="2844" max="2844" width="7.21875" style="469" customWidth="1"/>
    <col min="2845" max="3079" width="8.88671875" style="469"/>
    <col min="3080" max="3080" width="2.44140625" style="469" customWidth="1"/>
    <col min="3081" max="3081" width="2.33203125" style="469" customWidth="1"/>
    <col min="3082" max="3082" width="1.109375" style="469" customWidth="1"/>
    <col min="3083" max="3083" width="22.6640625" style="469" customWidth="1"/>
    <col min="3084" max="3084" width="1.21875" style="469" customWidth="1"/>
    <col min="3085" max="3086" width="11.77734375" style="469" customWidth="1"/>
    <col min="3087" max="3087" width="1.77734375" style="469" customWidth="1"/>
    <col min="3088" max="3088" width="6.88671875" style="469" customWidth="1"/>
    <col min="3089" max="3089" width="4.44140625" style="469" customWidth="1"/>
    <col min="3090" max="3090" width="3.6640625" style="469" customWidth="1"/>
    <col min="3091" max="3091" width="0.77734375" style="469" customWidth="1"/>
    <col min="3092" max="3092" width="3.33203125" style="469" customWidth="1"/>
    <col min="3093" max="3093" width="3.6640625" style="469" customWidth="1"/>
    <col min="3094" max="3094" width="3" style="469" customWidth="1"/>
    <col min="3095" max="3095" width="3.6640625" style="469" customWidth="1"/>
    <col min="3096" max="3096" width="3.109375" style="469" customWidth="1"/>
    <col min="3097" max="3097" width="1.88671875" style="469" customWidth="1"/>
    <col min="3098" max="3099" width="2.21875" style="469" customWidth="1"/>
    <col min="3100" max="3100" width="7.21875" style="469" customWidth="1"/>
    <col min="3101" max="3335" width="8.88671875" style="469"/>
    <col min="3336" max="3336" width="2.44140625" style="469" customWidth="1"/>
    <col min="3337" max="3337" width="2.33203125" style="469" customWidth="1"/>
    <col min="3338" max="3338" width="1.109375" style="469" customWidth="1"/>
    <col min="3339" max="3339" width="22.6640625" style="469" customWidth="1"/>
    <col min="3340" max="3340" width="1.21875" style="469" customWidth="1"/>
    <col min="3341" max="3342" width="11.77734375" style="469" customWidth="1"/>
    <col min="3343" max="3343" width="1.77734375" style="469" customWidth="1"/>
    <col min="3344" max="3344" width="6.88671875" style="469" customWidth="1"/>
    <col min="3345" max="3345" width="4.44140625" style="469" customWidth="1"/>
    <col min="3346" max="3346" width="3.6640625" style="469" customWidth="1"/>
    <col min="3347" max="3347" width="0.77734375" style="469" customWidth="1"/>
    <col min="3348" max="3348" width="3.33203125" style="469" customWidth="1"/>
    <col min="3349" max="3349" width="3.6640625" style="469" customWidth="1"/>
    <col min="3350" max="3350" width="3" style="469" customWidth="1"/>
    <col min="3351" max="3351" width="3.6640625" style="469" customWidth="1"/>
    <col min="3352" max="3352" width="3.109375" style="469" customWidth="1"/>
    <col min="3353" max="3353" width="1.88671875" style="469" customWidth="1"/>
    <col min="3354" max="3355" width="2.21875" style="469" customWidth="1"/>
    <col min="3356" max="3356" width="7.21875" style="469" customWidth="1"/>
    <col min="3357" max="3591" width="8.88671875" style="469"/>
    <col min="3592" max="3592" width="2.44140625" style="469" customWidth="1"/>
    <col min="3593" max="3593" width="2.33203125" style="469" customWidth="1"/>
    <col min="3594" max="3594" width="1.109375" style="469" customWidth="1"/>
    <col min="3595" max="3595" width="22.6640625" style="469" customWidth="1"/>
    <col min="3596" max="3596" width="1.21875" style="469" customWidth="1"/>
    <col min="3597" max="3598" width="11.77734375" style="469" customWidth="1"/>
    <col min="3599" max="3599" width="1.77734375" style="469" customWidth="1"/>
    <col min="3600" max="3600" width="6.88671875" style="469" customWidth="1"/>
    <col min="3601" max="3601" width="4.44140625" style="469" customWidth="1"/>
    <col min="3602" max="3602" width="3.6640625" style="469" customWidth="1"/>
    <col min="3603" max="3603" width="0.77734375" style="469" customWidth="1"/>
    <col min="3604" max="3604" width="3.33203125" style="469" customWidth="1"/>
    <col min="3605" max="3605" width="3.6640625" style="469" customWidth="1"/>
    <col min="3606" max="3606" width="3" style="469" customWidth="1"/>
    <col min="3607" max="3607" width="3.6640625" style="469" customWidth="1"/>
    <col min="3608" max="3608" width="3.109375" style="469" customWidth="1"/>
    <col min="3609" max="3609" width="1.88671875" style="469" customWidth="1"/>
    <col min="3610" max="3611" width="2.21875" style="469" customWidth="1"/>
    <col min="3612" max="3612" width="7.21875" style="469" customWidth="1"/>
    <col min="3613" max="3847" width="8.88671875" style="469"/>
    <col min="3848" max="3848" width="2.44140625" style="469" customWidth="1"/>
    <col min="3849" max="3849" width="2.33203125" style="469" customWidth="1"/>
    <col min="3850" max="3850" width="1.109375" style="469" customWidth="1"/>
    <col min="3851" max="3851" width="22.6640625" style="469" customWidth="1"/>
    <col min="3852" max="3852" width="1.21875" style="469" customWidth="1"/>
    <col min="3853" max="3854" width="11.77734375" style="469" customWidth="1"/>
    <col min="3855" max="3855" width="1.77734375" style="469" customWidth="1"/>
    <col min="3856" max="3856" width="6.88671875" style="469" customWidth="1"/>
    <col min="3857" max="3857" width="4.44140625" style="469" customWidth="1"/>
    <col min="3858" max="3858" width="3.6640625" style="469" customWidth="1"/>
    <col min="3859" max="3859" width="0.77734375" style="469" customWidth="1"/>
    <col min="3860" max="3860" width="3.33203125" style="469" customWidth="1"/>
    <col min="3861" max="3861" width="3.6640625" style="469" customWidth="1"/>
    <col min="3862" max="3862" width="3" style="469" customWidth="1"/>
    <col min="3863" max="3863" width="3.6640625" style="469" customWidth="1"/>
    <col min="3864" max="3864" width="3.109375" style="469" customWidth="1"/>
    <col min="3865" max="3865" width="1.88671875" style="469" customWidth="1"/>
    <col min="3866" max="3867" width="2.21875" style="469" customWidth="1"/>
    <col min="3868" max="3868" width="7.21875" style="469" customWidth="1"/>
    <col min="3869" max="4103" width="8.88671875" style="469"/>
    <col min="4104" max="4104" width="2.44140625" style="469" customWidth="1"/>
    <col min="4105" max="4105" width="2.33203125" style="469" customWidth="1"/>
    <col min="4106" max="4106" width="1.109375" style="469" customWidth="1"/>
    <col min="4107" max="4107" width="22.6640625" style="469" customWidth="1"/>
    <col min="4108" max="4108" width="1.21875" style="469" customWidth="1"/>
    <col min="4109" max="4110" width="11.77734375" style="469" customWidth="1"/>
    <col min="4111" max="4111" width="1.77734375" style="469" customWidth="1"/>
    <col min="4112" max="4112" width="6.88671875" style="469" customWidth="1"/>
    <col min="4113" max="4113" width="4.44140625" style="469" customWidth="1"/>
    <col min="4114" max="4114" width="3.6640625" style="469" customWidth="1"/>
    <col min="4115" max="4115" width="0.77734375" style="469" customWidth="1"/>
    <col min="4116" max="4116" width="3.33203125" style="469" customWidth="1"/>
    <col min="4117" max="4117" width="3.6640625" style="469" customWidth="1"/>
    <col min="4118" max="4118" width="3" style="469" customWidth="1"/>
    <col min="4119" max="4119" width="3.6640625" style="469" customWidth="1"/>
    <col min="4120" max="4120" width="3.109375" style="469" customWidth="1"/>
    <col min="4121" max="4121" width="1.88671875" style="469" customWidth="1"/>
    <col min="4122" max="4123" width="2.21875" style="469" customWidth="1"/>
    <col min="4124" max="4124" width="7.21875" style="469" customWidth="1"/>
    <col min="4125" max="4359" width="8.88671875" style="469"/>
    <col min="4360" max="4360" width="2.44140625" style="469" customWidth="1"/>
    <col min="4361" max="4361" width="2.33203125" style="469" customWidth="1"/>
    <col min="4362" max="4362" width="1.109375" style="469" customWidth="1"/>
    <col min="4363" max="4363" width="22.6640625" style="469" customWidth="1"/>
    <col min="4364" max="4364" width="1.21875" style="469" customWidth="1"/>
    <col min="4365" max="4366" width="11.77734375" style="469" customWidth="1"/>
    <col min="4367" max="4367" width="1.77734375" style="469" customWidth="1"/>
    <col min="4368" max="4368" width="6.88671875" style="469" customWidth="1"/>
    <col min="4369" max="4369" width="4.44140625" style="469" customWidth="1"/>
    <col min="4370" max="4370" width="3.6640625" style="469" customWidth="1"/>
    <col min="4371" max="4371" width="0.77734375" style="469" customWidth="1"/>
    <col min="4372" max="4372" width="3.33203125" style="469" customWidth="1"/>
    <col min="4373" max="4373" width="3.6640625" style="469" customWidth="1"/>
    <col min="4374" max="4374" width="3" style="469" customWidth="1"/>
    <col min="4375" max="4375" width="3.6640625" style="469" customWidth="1"/>
    <col min="4376" max="4376" width="3.109375" style="469" customWidth="1"/>
    <col min="4377" max="4377" width="1.88671875" style="469" customWidth="1"/>
    <col min="4378" max="4379" width="2.21875" style="469" customWidth="1"/>
    <col min="4380" max="4380" width="7.21875" style="469" customWidth="1"/>
    <col min="4381" max="4615" width="8.88671875" style="469"/>
    <col min="4616" max="4616" width="2.44140625" style="469" customWidth="1"/>
    <col min="4617" max="4617" width="2.33203125" style="469" customWidth="1"/>
    <col min="4618" max="4618" width="1.109375" style="469" customWidth="1"/>
    <col min="4619" max="4619" width="22.6640625" style="469" customWidth="1"/>
    <col min="4620" max="4620" width="1.21875" style="469" customWidth="1"/>
    <col min="4621" max="4622" width="11.77734375" style="469" customWidth="1"/>
    <col min="4623" max="4623" width="1.77734375" style="469" customWidth="1"/>
    <col min="4624" max="4624" width="6.88671875" style="469" customWidth="1"/>
    <col min="4625" max="4625" width="4.44140625" style="469" customWidth="1"/>
    <col min="4626" max="4626" width="3.6640625" style="469" customWidth="1"/>
    <col min="4627" max="4627" width="0.77734375" style="469" customWidth="1"/>
    <col min="4628" max="4628" width="3.33203125" style="469" customWidth="1"/>
    <col min="4629" max="4629" width="3.6640625" style="469" customWidth="1"/>
    <col min="4630" max="4630" width="3" style="469" customWidth="1"/>
    <col min="4631" max="4631" width="3.6640625" style="469" customWidth="1"/>
    <col min="4632" max="4632" width="3.109375" style="469" customWidth="1"/>
    <col min="4633" max="4633" width="1.88671875" style="469" customWidth="1"/>
    <col min="4634" max="4635" width="2.21875" style="469" customWidth="1"/>
    <col min="4636" max="4636" width="7.21875" style="469" customWidth="1"/>
    <col min="4637" max="4871" width="8.88671875" style="469"/>
    <col min="4872" max="4872" width="2.44140625" style="469" customWidth="1"/>
    <col min="4873" max="4873" width="2.33203125" style="469" customWidth="1"/>
    <col min="4874" max="4874" width="1.109375" style="469" customWidth="1"/>
    <col min="4875" max="4875" width="22.6640625" style="469" customWidth="1"/>
    <col min="4876" max="4876" width="1.21875" style="469" customWidth="1"/>
    <col min="4877" max="4878" width="11.77734375" style="469" customWidth="1"/>
    <col min="4879" max="4879" width="1.77734375" style="469" customWidth="1"/>
    <col min="4880" max="4880" width="6.88671875" style="469" customWidth="1"/>
    <col min="4881" max="4881" width="4.44140625" style="469" customWidth="1"/>
    <col min="4882" max="4882" width="3.6640625" style="469" customWidth="1"/>
    <col min="4883" max="4883" width="0.77734375" style="469" customWidth="1"/>
    <col min="4884" max="4884" width="3.33203125" style="469" customWidth="1"/>
    <col min="4885" max="4885" width="3.6640625" style="469" customWidth="1"/>
    <col min="4886" max="4886" width="3" style="469" customWidth="1"/>
    <col min="4887" max="4887" width="3.6640625" style="469" customWidth="1"/>
    <col min="4888" max="4888" width="3.109375" style="469" customWidth="1"/>
    <col min="4889" max="4889" width="1.88671875" style="469" customWidth="1"/>
    <col min="4890" max="4891" width="2.21875" style="469" customWidth="1"/>
    <col min="4892" max="4892" width="7.21875" style="469" customWidth="1"/>
    <col min="4893" max="5127" width="8.88671875" style="469"/>
    <col min="5128" max="5128" width="2.44140625" style="469" customWidth="1"/>
    <col min="5129" max="5129" width="2.33203125" style="469" customWidth="1"/>
    <col min="5130" max="5130" width="1.109375" style="469" customWidth="1"/>
    <col min="5131" max="5131" width="22.6640625" style="469" customWidth="1"/>
    <col min="5132" max="5132" width="1.21875" style="469" customWidth="1"/>
    <col min="5133" max="5134" width="11.77734375" style="469" customWidth="1"/>
    <col min="5135" max="5135" width="1.77734375" style="469" customWidth="1"/>
    <col min="5136" max="5136" width="6.88671875" style="469" customWidth="1"/>
    <col min="5137" max="5137" width="4.44140625" style="469" customWidth="1"/>
    <col min="5138" max="5138" width="3.6640625" style="469" customWidth="1"/>
    <col min="5139" max="5139" width="0.77734375" style="469" customWidth="1"/>
    <col min="5140" max="5140" width="3.33203125" style="469" customWidth="1"/>
    <col min="5141" max="5141" width="3.6640625" style="469" customWidth="1"/>
    <col min="5142" max="5142" width="3" style="469" customWidth="1"/>
    <col min="5143" max="5143" width="3.6640625" style="469" customWidth="1"/>
    <col min="5144" max="5144" width="3.109375" style="469" customWidth="1"/>
    <col min="5145" max="5145" width="1.88671875" style="469" customWidth="1"/>
    <col min="5146" max="5147" width="2.21875" style="469" customWidth="1"/>
    <col min="5148" max="5148" width="7.21875" style="469" customWidth="1"/>
    <col min="5149" max="5383" width="8.88671875" style="469"/>
    <col min="5384" max="5384" width="2.44140625" style="469" customWidth="1"/>
    <col min="5385" max="5385" width="2.33203125" style="469" customWidth="1"/>
    <col min="5386" max="5386" width="1.109375" style="469" customWidth="1"/>
    <col min="5387" max="5387" width="22.6640625" style="469" customWidth="1"/>
    <col min="5388" max="5388" width="1.21875" style="469" customWidth="1"/>
    <col min="5389" max="5390" width="11.77734375" style="469" customWidth="1"/>
    <col min="5391" max="5391" width="1.77734375" style="469" customWidth="1"/>
    <col min="5392" max="5392" width="6.88671875" style="469" customWidth="1"/>
    <col min="5393" max="5393" width="4.44140625" style="469" customWidth="1"/>
    <col min="5394" max="5394" width="3.6640625" style="469" customWidth="1"/>
    <col min="5395" max="5395" width="0.77734375" style="469" customWidth="1"/>
    <col min="5396" max="5396" width="3.33203125" style="469" customWidth="1"/>
    <col min="5397" max="5397" width="3.6640625" style="469" customWidth="1"/>
    <col min="5398" max="5398" width="3" style="469" customWidth="1"/>
    <col min="5399" max="5399" width="3.6640625" style="469" customWidth="1"/>
    <col min="5400" max="5400" width="3.109375" style="469" customWidth="1"/>
    <col min="5401" max="5401" width="1.88671875" style="469" customWidth="1"/>
    <col min="5402" max="5403" width="2.21875" style="469" customWidth="1"/>
    <col min="5404" max="5404" width="7.21875" style="469" customWidth="1"/>
    <col min="5405" max="5639" width="8.88671875" style="469"/>
    <col min="5640" max="5640" width="2.44140625" style="469" customWidth="1"/>
    <col min="5641" max="5641" width="2.33203125" style="469" customWidth="1"/>
    <col min="5642" max="5642" width="1.109375" style="469" customWidth="1"/>
    <col min="5643" max="5643" width="22.6640625" style="469" customWidth="1"/>
    <col min="5644" max="5644" width="1.21875" style="469" customWidth="1"/>
    <col min="5645" max="5646" width="11.77734375" style="469" customWidth="1"/>
    <col min="5647" max="5647" width="1.77734375" style="469" customWidth="1"/>
    <col min="5648" max="5648" width="6.88671875" style="469" customWidth="1"/>
    <col min="5649" max="5649" width="4.44140625" style="469" customWidth="1"/>
    <col min="5650" max="5650" width="3.6640625" style="469" customWidth="1"/>
    <col min="5651" max="5651" width="0.77734375" style="469" customWidth="1"/>
    <col min="5652" max="5652" width="3.33203125" style="469" customWidth="1"/>
    <col min="5653" max="5653" width="3.6640625" style="469" customWidth="1"/>
    <col min="5654" max="5654" width="3" style="469" customWidth="1"/>
    <col min="5655" max="5655" width="3.6640625" style="469" customWidth="1"/>
    <col min="5656" max="5656" width="3.109375" style="469" customWidth="1"/>
    <col min="5657" max="5657" width="1.88671875" style="469" customWidth="1"/>
    <col min="5658" max="5659" width="2.21875" style="469" customWidth="1"/>
    <col min="5660" max="5660" width="7.21875" style="469" customWidth="1"/>
    <col min="5661" max="5895" width="8.88671875" style="469"/>
    <col min="5896" max="5896" width="2.44140625" style="469" customWidth="1"/>
    <col min="5897" max="5897" width="2.33203125" style="469" customWidth="1"/>
    <col min="5898" max="5898" width="1.109375" style="469" customWidth="1"/>
    <col min="5899" max="5899" width="22.6640625" style="469" customWidth="1"/>
    <col min="5900" max="5900" width="1.21875" style="469" customWidth="1"/>
    <col min="5901" max="5902" width="11.77734375" style="469" customWidth="1"/>
    <col min="5903" max="5903" width="1.77734375" style="469" customWidth="1"/>
    <col min="5904" max="5904" width="6.88671875" style="469" customWidth="1"/>
    <col min="5905" max="5905" width="4.44140625" style="469" customWidth="1"/>
    <col min="5906" max="5906" width="3.6640625" style="469" customWidth="1"/>
    <col min="5907" max="5907" width="0.77734375" style="469" customWidth="1"/>
    <col min="5908" max="5908" width="3.33203125" style="469" customWidth="1"/>
    <col min="5909" max="5909" width="3.6640625" style="469" customWidth="1"/>
    <col min="5910" max="5910" width="3" style="469" customWidth="1"/>
    <col min="5911" max="5911" width="3.6640625" style="469" customWidth="1"/>
    <col min="5912" max="5912" width="3.109375" style="469" customWidth="1"/>
    <col min="5913" max="5913" width="1.88671875" style="469" customWidth="1"/>
    <col min="5914" max="5915" width="2.21875" style="469" customWidth="1"/>
    <col min="5916" max="5916" width="7.21875" style="469" customWidth="1"/>
    <col min="5917" max="6151" width="8.88671875" style="469"/>
    <col min="6152" max="6152" width="2.44140625" style="469" customWidth="1"/>
    <col min="6153" max="6153" width="2.33203125" style="469" customWidth="1"/>
    <col min="6154" max="6154" width="1.109375" style="469" customWidth="1"/>
    <col min="6155" max="6155" width="22.6640625" style="469" customWidth="1"/>
    <col min="6156" max="6156" width="1.21875" style="469" customWidth="1"/>
    <col min="6157" max="6158" width="11.77734375" style="469" customWidth="1"/>
    <col min="6159" max="6159" width="1.77734375" style="469" customWidth="1"/>
    <col min="6160" max="6160" width="6.88671875" style="469" customWidth="1"/>
    <col min="6161" max="6161" width="4.44140625" style="469" customWidth="1"/>
    <col min="6162" max="6162" width="3.6640625" style="469" customWidth="1"/>
    <col min="6163" max="6163" width="0.77734375" style="469" customWidth="1"/>
    <col min="6164" max="6164" width="3.33203125" style="469" customWidth="1"/>
    <col min="6165" max="6165" width="3.6640625" style="469" customWidth="1"/>
    <col min="6166" max="6166" width="3" style="469" customWidth="1"/>
    <col min="6167" max="6167" width="3.6640625" style="469" customWidth="1"/>
    <col min="6168" max="6168" width="3.109375" style="469" customWidth="1"/>
    <col min="6169" max="6169" width="1.88671875" style="469" customWidth="1"/>
    <col min="6170" max="6171" width="2.21875" style="469" customWidth="1"/>
    <col min="6172" max="6172" width="7.21875" style="469" customWidth="1"/>
    <col min="6173" max="6407" width="8.88671875" style="469"/>
    <col min="6408" max="6408" width="2.44140625" style="469" customWidth="1"/>
    <col min="6409" max="6409" width="2.33203125" style="469" customWidth="1"/>
    <col min="6410" max="6410" width="1.109375" style="469" customWidth="1"/>
    <col min="6411" max="6411" width="22.6640625" style="469" customWidth="1"/>
    <col min="6412" max="6412" width="1.21875" style="469" customWidth="1"/>
    <col min="6413" max="6414" width="11.77734375" style="469" customWidth="1"/>
    <col min="6415" max="6415" width="1.77734375" style="469" customWidth="1"/>
    <col min="6416" max="6416" width="6.88671875" style="469" customWidth="1"/>
    <col min="6417" max="6417" width="4.44140625" style="469" customWidth="1"/>
    <col min="6418" max="6418" width="3.6640625" style="469" customWidth="1"/>
    <col min="6419" max="6419" width="0.77734375" style="469" customWidth="1"/>
    <col min="6420" max="6420" width="3.33203125" style="469" customWidth="1"/>
    <col min="6421" max="6421" width="3.6640625" style="469" customWidth="1"/>
    <col min="6422" max="6422" width="3" style="469" customWidth="1"/>
    <col min="6423" max="6423" width="3.6640625" style="469" customWidth="1"/>
    <col min="6424" max="6424" width="3.109375" style="469" customWidth="1"/>
    <col min="6425" max="6425" width="1.88671875" style="469" customWidth="1"/>
    <col min="6426" max="6427" width="2.21875" style="469" customWidth="1"/>
    <col min="6428" max="6428" width="7.21875" style="469" customWidth="1"/>
    <col min="6429" max="6663" width="8.88671875" style="469"/>
    <col min="6664" max="6664" width="2.44140625" style="469" customWidth="1"/>
    <col min="6665" max="6665" width="2.33203125" style="469" customWidth="1"/>
    <col min="6666" max="6666" width="1.109375" style="469" customWidth="1"/>
    <col min="6667" max="6667" width="22.6640625" style="469" customWidth="1"/>
    <col min="6668" max="6668" width="1.21875" style="469" customWidth="1"/>
    <col min="6669" max="6670" width="11.77734375" style="469" customWidth="1"/>
    <col min="6671" max="6671" width="1.77734375" style="469" customWidth="1"/>
    <col min="6672" max="6672" width="6.88671875" style="469" customWidth="1"/>
    <col min="6673" max="6673" width="4.44140625" style="469" customWidth="1"/>
    <col min="6674" max="6674" width="3.6640625" style="469" customWidth="1"/>
    <col min="6675" max="6675" width="0.77734375" style="469" customWidth="1"/>
    <col min="6676" max="6676" width="3.33203125" style="469" customWidth="1"/>
    <col min="6677" max="6677" width="3.6640625" style="469" customWidth="1"/>
    <col min="6678" max="6678" width="3" style="469" customWidth="1"/>
    <col min="6679" max="6679" width="3.6640625" style="469" customWidth="1"/>
    <col min="6680" max="6680" width="3.109375" style="469" customWidth="1"/>
    <col min="6681" max="6681" width="1.88671875" style="469" customWidth="1"/>
    <col min="6682" max="6683" width="2.21875" style="469" customWidth="1"/>
    <col min="6684" max="6684" width="7.21875" style="469" customWidth="1"/>
    <col min="6685" max="6919" width="8.88671875" style="469"/>
    <col min="6920" max="6920" width="2.44140625" style="469" customWidth="1"/>
    <col min="6921" max="6921" width="2.33203125" style="469" customWidth="1"/>
    <col min="6922" max="6922" width="1.109375" style="469" customWidth="1"/>
    <col min="6923" max="6923" width="22.6640625" style="469" customWidth="1"/>
    <col min="6924" max="6924" width="1.21875" style="469" customWidth="1"/>
    <col min="6925" max="6926" width="11.77734375" style="469" customWidth="1"/>
    <col min="6927" max="6927" width="1.77734375" style="469" customWidth="1"/>
    <col min="6928" max="6928" width="6.88671875" style="469" customWidth="1"/>
    <col min="6929" max="6929" width="4.44140625" style="469" customWidth="1"/>
    <col min="6930" max="6930" width="3.6640625" style="469" customWidth="1"/>
    <col min="6931" max="6931" width="0.77734375" style="469" customWidth="1"/>
    <col min="6932" max="6932" width="3.33203125" style="469" customWidth="1"/>
    <col min="6933" max="6933" width="3.6640625" style="469" customWidth="1"/>
    <col min="6934" max="6934" width="3" style="469" customWidth="1"/>
    <col min="6935" max="6935" width="3.6640625" style="469" customWidth="1"/>
    <col min="6936" max="6936" width="3.109375" style="469" customWidth="1"/>
    <col min="6937" max="6937" width="1.88671875" style="469" customWidth="1"/>
    <col min="6938" max="6939" width="2.21875" style="469" customWidth="1"/>
    <col min="6940" max="6940" width="7.21875" style="469" customWidth="1"/>
    <col min="6941" max="7175" width="8.88671875" style="469"/>
    <col min="7176" max="7176" width="2.44140625" style="469" customWidth="1"/>
    <col min="7177" max="7177" width="2.33203125" style="469" customWidth="1"/>
    <col min="7178" max="7178" width="1.109375" style="469" customWidth="1"/>
    <col min="7179" max="7179" width="22.6640625" style="469" customWidth="1"/>
    <col min="7180" max="7180" width="1.21875" style="469" customWidth="1"/>
    <col min="7181" max="7182" width="11.77734375" style="469" customWidth="1"/>
    <col min="7183" max="7183" width="1.77734375" style="469" customWidth="1"/>
    <col min="7184" max="7184" width="6.88671875" style="469" customWidth="1"/>
    <col min="7185" max="7185" width="4.44140625" style="469" customWidth="1"/>
    <col min="7186" max="7186" width="3.6640625" style="469" customWidth="1"/>
    <col min="7187" max="7187" width="0.77734375" style="469" customWidth="1"/>
    <col min="7188" max="7188" width="3.33203125" style="469" customWidth="1"/>
    <col min="7189" max="7189" width="3.6640625" style="469" customWidth="1"/>
    <col min="7190" max="7190" width="3" style="469" customWidth="1"/>
    <col min="7191" max="7191" width="3.6640625" style="469" customWidth="1"/>
    <col min="7192" max="7192" width="3.109375" style="469" customWidth="1"/>
    <col min="7193" max="7193" width="1.88671875" style="469" customWidth="1"/>
    <col min="7194" max="7195" width="2.21875" style="469" customWidth="1"/>
    <col min="7196" max="7196" width="7.21875" style="469" customWidth="1"/>
    <col min="7197" max="7431" width="8.88671875" style="469"/>
    <col min="7432" max="7432" width="2.44140625" style="469" customWidth="1"/>
    <col min="7433" max="7433" width="2.33203125" style="469" customWidth="1"/>
    <col min="7434" max="7434" width="1.109375" style="469" customWidth="1"/>
    <col min="7435" max="7435" width="22.6640625" style="469" customWidth="1"/>
    <col min="7436" max="7436" width="1.21875" style="469" customWidth="1"/>
    <col min="7437" max="7438" width="11.77734375" style="469" customWidth="1"/>
    <col min="7439" max="7439" width="1.77734375" style="469" customWidth="1"/>
    <col min="7440" max="7440" width="6.88671875" style="469" customWidth="1"/>
    <col min="7441" max="7441" width="4.44140625" style="469" customWidth="1"/>
    <col min="7442" max="7442" width="3.6640625" style="469" customWidth="1"/>
    <col min="7443" max="7443" width="0.77734375" style="469" customWidth="1"/>
    <col min="7444" max="7444" width="3.33203125" style="469" customWidth="1"/>
    <col min="7445" max="7445" width="3.6640625" style="469" customWidth="1"/>
    <col min="7446" max="7446" width="3" style="469" customWidth="1"/>
    <col min="7447" max="7447" width="3.6640625" style="469" customWidth="1"/>
    <col min="7448" max="7448" width="3.109375" style="469" customWidth="1"/>
    <col min="7449" max="7449" width="1.88671875" style="469" customWidth="1"/>
    <col min="7450" max="7451" width="2.21875" style="469" customWidth="1"/>
    <col min="7452" max="7452" width="7.21875" style="469" customWidth="1"/>
    <col min="7453" max="7687" width="8.88671875" style="469"/>
    <col min="7688" max="7688" width="2.44140625" style="469" customWidth="1"/>
    <col min="7689" max="7689" width="2.33203125" style="469" customWidth="1"/>
    <col min="7690" max="7690" width="1.109375" style="469" customWidth="1"/>
    <col min="7691" max="7691" width="22.6640625" style="469" customWidth="1"/>
    <col min="7692" max="7692" width="1.21875" style="469" customWidth="1"/>
    <col min="7693" max="7694" width="11.77734375" style="469" customWidth="1"/>
    <col min="7695" max="7695" width="1.77734375" style="469" customWidth="1"/>
    <col min="7696" max="7696" width="6.88671875" style="469" customWidth="1"/>
    <col min="7697" max="7697" width="4.44140625" style="469" customWidth="1"/>
    <col min="7698" max="7698" width="3.6640625" style="469" customWidth="1"/>
    <col min="7699" max="7699" width="0.77734375" style="469" customWidth="1"/>
    <col min="7700" max="7700" width="3.33203125" style="469" customWidth="1"/>
    <col min="7701" max="7701" width="3.6640625" style="469" customWidth="1"/>
    <col min="7702" max="7702" width="3" style="469" customWidth="1"/>
    <col min="7703" max="7703" width="3.6640625" style="469" customWidth="1"/>
    <col min="7704" max="7704" width="3.109375" style="469" customWidth="1"/>
    <col min="7705" max="7705" width="1.88671875" style="469" customWidth="1"/>
    <col min="7706" max="7707" width="2.21875" style="469" customWidth="1"/>
    <col min="7708" max="7708" width="7.21875" style="469" customWidth="1"/>
    <col min="7709" max="7943" width="8.88671875" style="469"/>
    <col min="7944" max="7944" width="2.44140625" style="469" customWidth="1"/>
    <col min="7945" max="7945" width="2.33203125" style="469" customWidth="1"/>
    <col min="7946" max="7946" width="1.109375" style="469" customWidth="1"/>
    <col min="7947" max="7947" width="22.6640625" style="469" customWidth="1"/>
    <col min="7948" max="7948" width="1.21875" style="469" customWidth="1"/>
    <col min="7949" max="7950" width="11.77734375" style="469" customWidth="1"/>
    <col min="7951" max="7951" width="1.77734375" style="469" customWidth="1"/>
    <col min="7952" max="7952" width="6.88671875" style="469" customWidth="1"/>
    <col min="7953" max="7953" width="4.44140625" style="469" customWidth="1"/>
    <col min="7954" max="7954" width="3.6640625" style="469" customWidth="1"/>
    <col min="7955" max="7955" width="0.77734375" style="469" customWidth="1"/>
    <col min="7956" max="7956" width="3.33203125" style="469" customWidth="1"/>
    <col min="7957" max="7957" width="3.6640625" style="469" customWidth="1"/>
    <col min="7958" max="7958" width="3" style="469" customWidth="1"/>
    <col min="7959" max="7959" width="3.6640625" style="469" customWidth="1"/>
    <col min="7960" max="7960" width="3.109375" style="469" customWidth="1"/>
    <col min="7961" max="7961" width="1.88671875" style="469" customWidth="1"/>
    <col min="7962" max="7963" width="2.21875" style="469" customWidth="1"/>
    <col min="7964" max="7964" width="7.21875" style="469" customWidth="1"/>
    <col min="7965" max="8199" width="8.88671875" style="469"/>
    <col min="8200" max="8200" width="2.44140625" style="469" customWidth="1"/>
    <col min="8201" max="8201" width="2.33203125" style="469" customWidth="1"/>
    <col min="8202" max="8202" width="1.109375" style="469" customWidth="1"/>
    <col min="8203" max="8203" width="22.6640625" style="469" customWidth="1"/>
    <col min="8204" max="8204" width="1.21875" style="469" customWidth="1"/>
    <col min="8205" max="8206" width="11.77734375" style="469" customWidth="1"/>
    <col min="8207" max="8207" width="1.77734375" style="469" customWidth="1"/>
    <col min="8208" max="8208" width="6.88671875" style="469" customWidth="1"/>
    <col min="8209" max="8209" width="4.44140625" style="469" customWidth="1"/>
    <col min="8210" max="8210" width="3.6640625" style="469" customWidth="1"/>
    <col min="8211" max="8211" width="0.77734375" style="469" customWidth="1"/>
    <col min="8212" max="8212" width="3.33203125" style="469" customWidth="1"/>
    <col min="8213" max="8213" width="3.6640625" style="469" customWidth="1"/>
    <col min="8214" max="8214" width="3" style="469" customWidth="1"/>
    <col min="8215" max="8215" width="3.6640625" style="469" customWidth="1"/>
    <col min="8216" max="8216" width="3.109375" style="469" customWidth="1"/>
    <col min="8217" max="8217" width="1.88671875" style="469" customWidth="1"/>
    <col min="8218" max="8219" width="2.21875" style="469" customWidth="1"/>
    <col min="8220" max="8220" width="7.21875" style="469" customWidth="1"/>
    <col min="8221" max="8455" width="8.88671875" style="469"/>
    <col min="8456" max="8456" width="2.44140625" style="469" customWidth="1"/>
    <col min="8457" max="8457" width="2.33203125" style="469" customWidth="1"/>
    <col min="8458" max="8458" width="1.109375" style="469" customWidth="1"/>
    <col min="8459" max="8459" width="22.6640625" style="469" customWidth="1"/>
    <col min="8460" max="8460" width="1.21875" style="469" customWidth="1"/>
    <col min="8461" max="8462" width="11.77734375" style="469" customWidth="1"/>
    <col min="8463" max="8463" width="1.77734375" style="469" customWidth="1"/>
    <col min="8464" max="8464" width="6.88671875" style="469" customWidth="1"/>
    <col min="8465" max="8465" width="4.44140625" style="469" customWidth="1"/>
    <col min="8466" max="8466" width="3.6640625" style="469" customWidth="1"/>
    <col min="8467" max="8467" width="0.77734375" style="469" customWidth="1"/>
    <col min="8468" max="8468" width="3.33203125" style="469" customWidth="1"/>
    <col min="8469" max="8469" width="3.6640625" style="469" customWidth="1"/>
    <col min="8470" max="8470" width="3" style="469" customWidth="1"/>
    <col min="8471" max="8471" width="3.6640625" style="469" customWidth="1"/>
    <col min="8472" max="8472" width="3.109375" style="469" customWidth="1"/>
    <col min="8473" max="8473" width="1.88671875" style="469" customWidth="1"/>
    <col min="8474" max="8475" width="2.21875" style="469" customWidth="1"/>
    <col min="8476" max="8476" width="7.21875" style="469" customWidth="1"/>
    <col min="8477" max="8711" width="8.88671875" style="469"/>
    <col min="8712" max="8712" width="2.44140625" style="469" customWidth="1"/>
    <col min="8713" max="8713" width="2.33203125" style="469" customWidth="1"/>
    <col min="8714" max="8714" width="1.109375" style="469" customWidth="1"/>
    <col min="8715" max="8715" width="22.6640625" style="469" customWidth="1"/>
    <col min="8716" max="8716" width="1.21875" style="469" customWidth="1"/>
    <col min="8717" max="8718" width="11.77734375" style="469" customWidth="1"/>
    <col min="8719" max="8719" width="1.77734375" style="469" customWidth="1"/>
    <col min="8720" max="8720" width="6.88671875" style="469" customWidth="1"/>
    <col min="8721" max="8721" width="4.44140625" style="469" customWidth="1"/>
    <col min="8722" max="8722" width="3.6640625" style="469" customWidth="1"/>
    <col min="8723" max="8723" width="0.77734375" style="469" customWidth="1"/>
    <col min="8724" max="8724" width="3.33203125" style="469" customWidth="1"/>
    <col min="8725" max="8725" width="3.6640625" style="469" customWidth="1"/>
    <col min="8726" max="8726" width="3" style="469" customWidth="1"/>
    <col min="8727" max="8727" width="3.6640625" style="469" customWidth="1"/>
    <col min="8728" max="8728" width="3.109375" style="469" customWidth="1"/>
    <col min="8729" max="8729" width="1.88671875" style="469" customWidth="1"/>
    <col min="8730" max="8731" width="2.21875" style="469" customWidth="1"/>
    <col min="8732" max="8732" width="7.21875" style="469" customWidth="1"/>
    <col min="8733" max="8967" width="8.88671875" style="469"/>
    <col min="8968" max="8968" width="2.44140625" style="469" customWidth="1"/>
    <col min="8969" max="8969" width="2.33203125" style="469" customWidth="1"/>
    <col min="8970" max="8970" width="1.109375" style="469" customWidth="1"/>
    <col min="8971" max="8971" width="22.6640625" style="469" customWidth="1"/>
    <col min="8972" max="8972" width="1.21875" style="469" customWidth="1"/>
    <col min="8973" max="8974" width="11.77734375" style="469" customWidth="1"/>
    <col min="8975" max="8975" width="1.77734375" style="469" customWidth="1"/>
    <col min="8976" max="8976" width="6.88671875" style="469" customWidth="1"/>
    <col min="8977" max="8977" width="4.44140625" style="469" customWidth="1"/>
    <col min="8978" max="8978" width="3.6640625" style="469" customWidth="1"/>
    <col min="8979" max="8979" width="0.77734375" style="469" customWidth="1"/>
    <col min="8980" max="8980" width="3.33203125" style="469" customWidth="1"/>
    <col min="8981" max="8981" width="3.6640625" style="469" customWidth="1"/>
    <col min="8982" max="8982" width="3" style="469" customWidth="1"/>
    <col min="8983" max="8983" width="3.6640625" style="469" customWidth="1"/>
    <col min="8984" max="8984" width="3.109375" style="469" customWidth="1"/>
    <col min="8985" max="8985" width="1.88671875" style="469" customWidth="1"/>
    <col min="8986" max="8987" width="2.21875" style="469" customWidth="1"/>
    <col min="8988" max="8988" width="7.21875" style="469" customWidth="1"/>
    <col min="8989" max="9223" width="8.88671875" style="469"/>
    <col min="9224" max="9224" width="2.44140625" style="469" customWidth="1"/>
    <col min="9225" max="9225" width="2.33203125" style="469" customWidth="1"/>
    <col min="9226" max="9226" width="1.109375" style="469" customWidth="1"/>
    <col min="9227" max="9227" width="22.6640625" style="469" customWidth="1"/>
    <col min="9228" max="9228" width="1.21875" style="469" customWidth="1"/>
    <col min="9229" max="9230" width="11.77734375" style="469" customWidth="1"/>
    <col min="9231" max="9231" width="1.77734375" style="469" customWidth="1"/>
    <col min="9232" max="9232" width="6.88671875" style="469" customWidth="1"/>
    <col min="9233" max="9233" width="4.44140625" style="469" customWidth="1"/>
    <col min="9234" max="9234" width="3.6640625" style="469" customWidth="1"/>
    <col min="9235" max="9235" width="0.77734375" style="469" customWidth="1"/>
    <col min="9236" max="9236" width="3.33203125" style="469" customWidth="1"/>
    <col min="9237" max="9237" width="3.6640625" style="469" customWidth="1"/>
    <col min="9238" max="9238" width="3" style="469" customWidth="1"/>
    <col min="9239" max="9239" width="3.6640625" style="469" customWidth="1"/>
    <col min="9240" max="9240" width="3.109375" style="469" customWidth="1"/>
    <col min="9241" max="9241" width="1.88671875" style="469" customWidth="1"/>
    <col min="9242" max="9243" width="2.21875" style="469" customWidth="1"/>
    <col min="9244" max="9244" width="7.21875" style="469" customWidth="1"/>
    <col min="9245" max="9479" width="8.88671875" style="469"/>
    <col min="9480" max="9480" width="2.44140625" style="469" customWidth="1"/>
    <col min="9481" max="9481" width="2.33203125" style="469" customWidth="1"/>
    <col min="9482" max="9482" width="1.109375" style="469" customWidth="1"/>
    <col min="9483" max="9483" width="22.6640625" style="469" customWidth="1"/>
    <col min="9484" max="9484" width="1.21875" style="469" customWidth="1"/>
    <col min="9485" max="9486" width="11.77734375" style="469" customWidth="1"/>
    <col min="9487" max="9487" width="1.77734375" style="469" customWidth="1"/>
    <col min="9488" max="9488" width="6.88671875" style="469" customWidth="1"/>
    <col min="9489" max="9489" width="4.44140625" style="469" customWidth="1"/>
    <col min="9490" max="9490" width="3.6640625" style="469" customWidth="1"/>
    <col min="9491" max="9491" width="0.77734375" style="469" customWidth="1"/>
    <col min="9492" max="9492" width="3.33203125" style="469" customWidth="1"/>
    <col min="9493" max="9493" width="3.6640625" style="469" customWidth="1"/>
    <col min="9494" max="9494" width="3" style="469" customWidth="1"/>
    <col min="9495" max="9495" width="3.6640625" style="469" customWidth="1"/>
    <col min="9496" max="9496" width="3.109375" style="469" customWidth="1"/>
    <col min="9497" max="9497" width="1.88671875" style="469" customWidth="1"/>
    <col min="9498" max="9499" width="2.21875" style="469" customWidth="1"/>
    <col min="9500" max="9500" width="7.21875" style="469" customWidth="1"/>
    <col min="9501" max="9735" width="8.88671875" style="469"/>
    <col min="9736" max="9736" width="2.44140625" style="469" customWidth="1"/>
    <col min="9737" max="9737" width="2.33203125" style="469" customWidth="1"/>
    <col min="9738" max="9738" width="1.109375" style="469" customWidth="1"/>
    <col min="9739" max="9739" width="22.6640625" style="469" customWidth="1"/>
    <col min="9740" max="9740" width="1.21875" style="469" customWidth="1"/>
    <col min="9741" max="9742" width="11.77734375" style="469" customWidth="1"/>
    <col min="9743" max="9743" width="1.77734375" style="469" customWidth="1"/>
    <col min="9744" max="9744" width="6.88671875" style="469" customWidth="1"/>
    <col min="9745" max="9745" width="4.44140625" style="469" customWidth="1"/>
    <col min="9746" max="9746" width="3.6640625" style="469" customWidth="1"/>
    <col min="9747" max="9747" width="0.77734375" style="469" customWidth="1"/>
    <col min="9748" max="9748" width="3.33203125" style="469" customWidth="1"/>
    <col min="9749" max="9749" width="3.6640625" style="469" customWidth="1"/>
    <col min="9750" max="9750" width="3" style="469" customWidth="1"/>
    <col min="9751" max="9751" width="3.6640625" style="469" customWidth="1"/>
    <col min="9752" max="9752" width="3.109375" style="469" customWidth="1"/>
    <col min="9753" max="9753" width="1.88671875" style="469" customWidth="1"/>
    <col min="9754" max="9755" width="2.21875" style="469" customWidth="1"/>
    <col min="9756" max="9756" width="7.21875" style="469" customWidth="1"/>
    <col min="9757" max="9991" width="8.88671875" style="469"/>
    <col min="9992" max="9992" width="2.44140625" style="469" customWidth="1"/>
    <col min="9993" max="9993" width="2.33203125" style="469" customWidth="1"/>
    <col min="9994" max="9994" width="1.109375" style="469" customWidth="1"/>
    <col min="9995" max="9995" width="22.6640625" style="469" customWidth="1"/>
    <col min="9996" max="9996" width="1.21875" style="469" customWidth="1"/>
    <col min="9997" max="9998" width="11.77734375" style="469" customWidth="1"/>
    <col min="9999" max="9999" width="1.77734375" style="469" customWidth="1"/>
    <col min="10000" max="10000" width="6.88671875" style="469" customWidth="1"/>
    <col min="10001" max="10001" width="4.44140625" style="469" customWidth="1"/>
    <col min="10002" max="10002" width="3.6640625" style="469" customWidth="1"/>
    <col min="10003" max="10003" width="0.77734375" style="469" customWidth="1"/>
    <col min="10004" max="10004" width="3.33203125" style="469" customWidth="1"/>
    <col min="10005" max="10005" width="3.6640625" style="469" customWidth="1"/>
    <col min="10006" max="10006" width="3" style="469" customWidth="1"/>
    <col min="10007" max="10007" width="3.6640625" style="469" customWidth="1"/>
    <col min="10008" max="10008" width="3.109375" style="469" customWidth="1"/>
    <col min="10009" max="10009" width="1.88671875" style="469" customWidth="1"/>
    <col min="10010" max="10011" width="2.21875" style="469" customWidth="1"/>
    <col min="10012" max="10012" width="7.21875" style="469" customWidth="1"/>
    <col min="10013" max="10247" width="8.88671875" style="469"/>
    <col min="10248" max="10248" width="2.44140625" style="469" customWidth="1"/>
    <col min="10249" max="10249" width="2.33203125" style="469" customWidth="1"/>
    <col min="10250" max="10250" width="1.109375" style="469" customWidth="1"/>
    <col min="10251" max="10251" width="22.6640625" style="469" customWidth="1"/>
    <col min="10252" max="10252" width="1.21875" style="469" customWidth="1"/>
    <col min="10253" max="10254" width="11.77734375" style="469" customWidth="1"/>
    <col min="10255" max="10255" width="1.77734375" style="469" customWidth="1"/>
    <col min="10256" max="10256" width="6.88671875" style="469" customWidth="1"/>
    <col min="10257" max="10257" width="4.44140625" style="469" customWidth="1"/>
    <col min="10258" max="10258" width="3.6640625" style="469" customWidth="1"/>
    <col min="10259" max="10259" width="0.77734375" style="469" customWidth="1"/>
    <col min="10260" max="10260" width="3.33203125" style="469" customWidth="1"/>
    <col min="10261" max="10261" width="3.6640625" style="469" customWidth="1"/>
    <col min="10262" max="10262" width="3" style="469" customWidth="1"/>
    <col min="10263" max="10263" width="3.6640625" style="469" customWidth="1"/>
    <col min="10264" max="10264" width="3.109375" style="469" customWidth="1"/>
    <col min="10265" max="10265" width="1.88671875" style="469" customWidth="1"/>
    <col min="10266" max="10267" width="2.21875" style="469" customWidth="1"/>
    <col min="10268" max="10268" width="7.21875" style="469" customWidth="1"/>
    <col min="10269" max="10503" width="8.88671875" style="469"/>
    <col min="10504" max="10504" width="2.44140625" style="469" customWidth="1"/>
    <col min="10505" max="10505" width="2.33203125" style="469" customWidth="1"/>
    <col min="10506" max="10506" width="1.109375" style="469" customWidth="1"/>
    <col min="10507" max="10507" width="22.6640625" style="469" customWidth="1"/>
    <col min="10508" max="10508" width="1.21875" style="469" customWidth="1"/>
    <col min="10509" max="10510" width="11.77734375" style="469" customWidth="1"/>
    <col min="10511" max="10511" width="1.77734375" style="469" customWidth="1"/>
    <col min="10512" max="10512" width="6.88671875" style="469" customWidth="1"/>
    <col min="10513" max="10513" width="4.44140625" style="469" customWidth="1"/>
    <col min="10514" max="10514" width="3.6640625" style="469" customWidth="1"/>
    <col min="10515" max="10515" width="0.77734375" style="469" customWidth="1"/>
    <col min="10516" max="10516" width="3.33203125" style="469" customWidth="1"/>
    <col min="10517" max="10517" width="3.6640625" style="469" customWidth="1"/>
    <col min="10518" max="10518" width="3" style="469" customWidth="1"/>
    <col min="10519" max="10519" width="3.6640625" style="469" customWidth="1"/>
    <col min="10520" max="10520" width="3.109375" style="469" customWidth="1"/>
    <col min="10521" max="10521" width="1.88671875" style="469" customWidth="1"/>
    <col min="10522" max="10523" width="2.21875" style="469" customWidth="1"/>
    <col min="10524" max="10524" width="7.21875" style="469" customWidth="1"/>
    <col min="10525" max="10759" width="8.88671875" style="469"/>
    <col min="10760" max="10760" width="2.44140625" style="469" customWidth="1"/>
    <col min="10761" max="10761" width="2.33203125" style="469" customWidth="1"/>
    <col min="10762" max="10762" width="1.109375" style="469" customWidth="1"/>
    <col min="10763" max="10763" width="22.6640625" style="469" customWidth="1"/>
    <col min="10764" max="10764" width="1.21875" style="469" customWidth="1"/>
    <col min="10765" max="10766" width="11.77734375" style="469" customWidth="1"/>
    <col min="10767" max="10767" width="1.77734375" style="469" customWidth="1"/>
    <col min="10768" max="10768" width="6.88671875" style="469" customWidth="1"/>
    <col min="10769" max="10769" width="4.44140625" style="469" customWidth="1"/>
    <col min="10770" max="10770" width="3.6640625" style="469" customWidth="1"/>
    <col min="10771" max="10771" width="0.77734375" style="469" customWidth="1"/>
    <col min="10772" max="10772" width="3.33203125" style="469" customWidth="1"/>
    <col min="10773" max="10773" width="3.6640625" style="469" customWidth="1"/>
    <col min="10774" max="10774" width="3" style="469" customWidth="1"/>
    <col min="10775" max="10775" width="3.6640625" style="469" customWidth="1"/>
    <col min="10776" max="10776" width="3.109375" style="469" customWidth="1"/>
    <col min="10777" max="10777" width="1.88671875" style="469" customWidth="1"/>
    <col min="10778" max="10779" width="2.21875" style="469" customWidth="1"/>
    <col min="10780" max="10780" width="7.21875" style="469" customWidth="1"/>
    <col min="10781" max="11015" width="8.88671875" style="469"/>
    <col min="11016" max="11016" width="2.44140625" style="469" customWidth="1"/>
    <col min="11017" max="11017" width="2.33203125" style="469" customWidth="1"/>
    <col min="11018" max="11018" width="1.109375" style="469" customWidth="1"/>
    <col min="11019" max="11019" width="22.6640625" style="469" customWidth="1"/>
    <col min="11020" max="11020" width="1.21875" style="469" customWidth="1"/>
    <col min="11021" max="11022" width="11.77734375" style="469" customWidth="1"/>
    <col min="11023" max="11023" width="1.77734375" style="469" customWidth="1"/>
    <col min="11024" max="11024" width="6.88671875" style="469" customWidth="1"/>
    <col min="11025" max="11025" width="4.44140625" style="469" customWidth="1"/>
    <col min="11026" max="11026" width="3.6640625" style="469" customWidth="1"/>
    <col min="11027" max="11027" width="0.77734375" style="469" customWidth="1"/>
    <col min="11028" max="11028" width="3.33203125" style="469" customWidth="1"/>
    <col min="11029" max="11029" width="3.6640625" style="469" customWidth="1"/>
    <col min="11030" max="11030" width="3" style="469" customWidth="1"/>
    <col min="11031" max="11031" width="3.6640625" style="469" customWidth="1"/>
    <col min="11032" max="11032" width="3.109375" style="469" customWidth="1"/>
    <col min="11033" max="11033" width="1.88671875" style="469" customWidth="1"/>
    <col min="11034" max="11035" width="2.21875" style="469" customWidth="1"/>
    <col min="11036" max="11036" width="7.21875" style="469" customWidth="1"/>
    <col min="11037" max="11271" width="8.88671875" style="469"/>
    <col min="11272" max="11272" width="2.44140625" style="469" customWidth="1"/>
    <col min="11273" max="11273" width="2.33203125" style="469" customWidth="1"/>
    <col min="11274" max="11274" width="1.109375" style="469" customWidth="1"/>
    <col min="11275" max="11275" width="22.6640625" style="469" customWidth="1"/>
    <col min="11276" max="11276" width="1.21875" style="469" customWidth="1"/>
    <col min="11277" max="11278" width="11.77734375" style="469" customWidth="1"/>
    <col min="11279" max="11279" width="1.77734375" style="469" customWidth="1"/>
    <col min="11280" max="11280" width="6.88671875" style="469" customWidth="1"/>
    <col min="11281" max="11281" width="4.44140625" style="469" customWidth="1"/>
    <col min="11282" max="11282" width="3.6640625" style="469" customWidth="1"/>
    <col min="11283" max="11283" width="0.77734375" style="469" customWidth="1"/>
    <col min="11284" max="11284" width="3.33203125" style="469" customWidth="1"/>
    <col min="11285" max="11285" width="3.6640625" style="469" customWidth="1"/>
    <col min="11286" max="11286" width="3" style="469" customWidth="1"/>
    <col min="11287" max="11287" width="3.6640625" style="469" customWidth="1"/>
    <col min="11288" max="11288" width="3.109375" style="469" customWidth="1"/>
    <col min="11289" max="11289" width="1.88671875" style="469" customWidth="1"/>
    <col min="11290" max="11291" width="2.21875" style="469" customWidth="1"/>
    <col min="11292" max="11292" width="7.21875" style="469" customWidth="1"/>
    <col min="11293" max="11527" width="8.88671875" style="469"/>
    <col min="11528" max="11528" width="2.44140625" style="469" customWidth="1"/>
    <col min="11529" max="11529" width="2.33203125" style="469" customWidth="1"/>
    <col min="11530" max="11530" width="1.109375" style="469" customWidth="1"/>
    <col min="11531" max="11531" width="22.6640625" style="469" customWidth="1"/>
    <col min="11532" max="11532" width="1.21875" style="469" customWidth="1"/>
    <col min="11533" max="11534" width="11.77734375" style="469" customWidth="1"/>
    <col min="11535" max="11535" width="1.77734375" style="469" customWidth="1"/>
    <col min="11536" max="11536" width="6.88671875" style="469" customWidth="1"/>
    <col min="11537" max="11537" width="4.44140625" style="469" customWidth="1"/>
    <col min="11538" max="11538" width="3.6640625" style="469" customWidth="1"/>
    <col min="11539" max="11539" width="0.77734375" style="469" customWidth="1"/>
    <col min="11540" max="11540" width="3.33203125" style="469" customWidth="1"/>
    <col min="11541" max="11541" width="3.6640625" style="469" customWidth="1"/>
    <col min="11542" max="11542" width="3" style="469" customWidth="1"/>
    <col min="11543" max="11543" width="3.6640625" style="469" customWidth="1"/>
    <col min="11544" max="11544" width="3.109375" style="469" customWidth="1"/>
    <col min="11545" max="11545" width="1.88671875" style="469" customWidth="1"/>
    <col min="11546" max="11547" width="2.21875" style="469" customWidth="1"/>
    <col min="11548" max="11548" width="7.21875" style="469" customWidth="1"/>
    <col min="11549" max="11783" width="8.88671875" style="469"/>
    <col min="11784" max="11784" width="2.44140625" style="469" customWidth="1"/>
    <col min="11785" max="11785" width="2.33203125" style="469" customWidth="1"/>
    <col min="11786" max="11786" width="1.109375" style="469" customWidth="1"/>
    <col min="11787" max="11787" width="22.6640625" style="469" customWidth="1"/>
    <col min="11788" max="11788" width="1.21875" style="469" customWidth="1"/>
    <col min="11789" max="11790" width="11.77734375" style="469" customWidth="1"/>
    <col min="11791" max="11791" width="1.77734375" style="469" customWidth="1"/>
    <col min="11792" max="11792" width="6.88671875" style="469" customWidth="1"/>
    <col min="11793" max="11793" width="4.44140625" style="469" customWidth="1"/>
    <col min="11794" max="11794" width="3.6640625" style="469" customWidth="1"/>
    <col min="11795" max="11795" width="0.77734375" style="469" customWidth="1"/>
    <col min="11796" max="11796" width="3.33203125" style="469" customWidth="1"/>
    <col min="11797" max="11797" width="3.6640625" style="469" customWidth="1"/>
    <col min="11798" max="11798" width="3" style="469" customWidth="1"/>
    <col min="11799" max="11799" width="3.6640625" style="469" customWidth="1"/>
    <col min="11800" max="11800" width="3.109375" style="469" customWidth="1"/>
    <col min="11801" max="11801" width="1.88671875" style="469" customWidth="1"/>
    <col min="11802" max="11803" width="2.21875" style="469" customWidth="1"/>
    <col min="11804" max="11804" width="7.21875" style="469" customWidth="1"/>
    <col min="11805" max="12039" width="8.88671875" style="469"/>
    <col min="12040" max="12040" width="2.44140625" style="469" customWidth="1"/>
    <col min="12041" max="12041" width="2.33203125" style="469" customWidth="1"/>
    <col min="12042" max="12042" width="1.109375" style="469" customWidth="1"/>
    <col min="12043" max="12043" width="22.6640625" style="469" customWidth="1"/>
    <col min="12044" max="12044" width="1.21875" style="469" customWidth="1"/>
    <col min="12045" max="12046" width="11.77734375" style="469" customWidth="1"/>
    <col min="12047" max="12047" width="1.77734375" style="469" customWidth="1"/>
    <col min="12048" max="12048" width="6.88671875" style="469" customWidth="1"/>
    <col min="12049" max="12049" width="4.44140625" style="469" customWidth="1"/>
    <col min="12050" max="12050" width="3.6640625" style="469" customWidth="1"/>
    <col min="12051" max="12051" width="0.77734375" style="469" customWidth="1"/>
    <col min="12052" max="12052" width="3.33203125" style="469" customWidth="1"/>
    <col min="12053" max="12053" width="3.6640625" style="469" customWidth="1"/>
    <col min="12054" max="12054" width="3" style="469" customWidth="1"/>
    <col min="12055" max="12055" width="3.6640625" style="469" customWidth="1"/>
    <col min="12056" max="12056" width="3.109375" style="469" customWidth="1"/>
    <col min="12057" max="12057" width="1.88671875" style="469" customWidth="1"/>
    <col min="12058" max="12059" width="2.21875" style="469" customWidth="1"/>
    <col min="12060" max="12060" width="7.21875" style="469" customWidth="1"/>
    <col min="12061" max="12295" width="8.88671875" style="469"/>
    <col min="12296" max="12296" width="2.44140625" style="469" customWidth="1"/>
    <col min="12297" max="12297" width="2.33203125" style="469" customWidth="1"/>
    <col min="12298" max="12298" width="1.109375" style="469" customWidth="1"/>
    <col min="12299" max="12299" width="22.6640625" style="469" customWidth="1"/>
    <col min="12300" max="12300" width="1.21875" style="469" customWidth="1"/>
    <col min="12301" max="12302" width="11.77734375" style="469" customWidth="1"/>
    <col min="12303" max="12303" width="1.77734375" style="469" customWidth="1"/>
    <col min="12304" max="12304" width="6.88671875" style="469" customWidth="1"/>
    <col min="12305" max="12305" width="4.44140625" style="469" customWidth="1"/>
    <col min="12306" max="12306" width="3.6640625" style="469" customWidth="1"/>
    <col min="12307" max="12307" width="0.77734375" style="469" customWidth="1"/>
    <col min="12308" max="12308" width="3.33203125" style="469" customWidth="1"/>
    <col min="12309" max="12309" width="3.6640625" style="469" customWidth="1"/>
    <col min="12310" max="12310" width="3" style="469" customWidth="1"/>
    <col min="12311" max="12311" width="3.6640625" style="469" customWidth="1"/>
    <col min="12312" max="12312" width="3.109375" style="469" customWidth="1"/>
    <col min="12313" max="12313" width="1.88671875" style="469" customWidth="1"/>
    <col min="12314" max="12315" width="2.21875" style="469" customWidth="1"/>
    <col min="12316" max="12316" width="7.21875" style="469" customWidth="1"/>
    <col min="12317" max="12551" width="8.88671875" style="469"/>
    <col min="12552" max="12552" width="2.44140625" style="469" customWidth="1"/>
    <col min="12553" max="12553" width="2.33203125" style="469" customWidth="1"/>
    <col min="12554" max="12554" width="1.109375" style="469" customWidth="1"/>
    <col min="12555" max="12555" width="22.6640625" style="469" customWidth="1"/>
    <col min="12556" max="12556" width="1.21875" style="469" customWidth="1"/>
    <col min="12557" max="12558" width="11.77734375" style="469" customWidth="1"/>
    <col min="12559" max="12559" width="1.77734375" style="469" customWidth="1"/>
    <col min="12560" max="12560" width="6.88671875" style="469" customWidth="1"/>
    <col min="12561" max="12561" width="4.44140625" style="469" customWidth="1"/>
    <col min="12562" max="12562" width="3.6640625" style="469" customWidth="1"/>
    <col min="12563" max="12563" width="0.77734375" style="469" customWidth="1"/>
    <col min="12564" max="12564" width="3.33203125" style="469" customWidth="1"/>
    <col min="12565" max="12565" width="3.6640625" style="469" customWidth="1"/>
    <col min="12566" max="12566" width="3" style="469" customWidth="1"/>
    <col min="12567" max="12567" width="3.6640625" style="469" customWidth="1"/>
    <col min="12568" max="12568" width="3.109375" style="469" customWidth="1"/>
    <col min="12569" max="12569" width="1.88671875" style="469" customWidth="1"/>
    <col min="12570" max="12571" width="2.21875" style="469" customWidth="1"/>
    <col min="12572" max="12572" width="7.21875" style="469" customWidth="1"/>
    <col min="12573" max="12807" width="8.88671875" style="469"/>
    <col min="12808" max="12808" width="2.44140625" style="469" customWidth="1"/>
    <col min="12809" max="12809" width="2.33203125" style="469" customWidth="1"/>
    <col min="12810" max="12810" width="1.109375" style="469" customWidth="1"/>
    <col min="12811" max="12811" width="22.6640625" style="469" customWidth="1"/>
    <col min="12812" max="12812" width="1.21875" style="469" customWidth="1"/>
    <col min="12813" max="12814" width="11.77734375" style="469" customWidth="1"/>
    <col min="12815" max="12815" width="1.77734375" style="469" customWidth="1"/>
    <col min="12816" max="12816" width="6.88671875" style="469" customWidth="1"/>
    <col min="12817" max="12817" width="4.44140625" style="469" customWidth="1"/>
    <col min="12818" max="12818" width="3.6640625" style="469" customWidth="1"/>
    <col min="12819" max="12819" width="0.77734375" style="469" customWidth="1"/>
    <col min="12820" max="12820" width="3.33203125" style="469" customWidth="1"/>
    <col min="12821" max="12821" width="3.6640625" style="469" customWidth="1"/>
    <col min="12822" max="12822" width="3" style="469" customWidth="1"/>
    <col min="12823" max="12823" width="3.6640625" style="469" customWidth="1"/>
    <col min="12824" max="12824" width="3.109375" style="469" customWidth="1"/>
    <col min="12825" max="12825" width="1.88671875" style="469" customWidth="1"/>
    <col min="12826" max="12827" width="2.21875" style="469" customWidth="1"/>
    <col min="12828" max="12828" width="7.21875" style="469" customWidth="1"/>
    <col min="12829" max="13063" width="8.88671875" style="469"/>
    <col min="13064" max="13064" width="2.44140625" style="469" customWidth="1"/>
    <col min="13065" max="13065" width="2.33203125" style="469" customWidth="1"/>
    <col min="13066" max="13066" width="1.109375" style="469" customWidth="1"/>
    <col min="13067" max="13067" width="22.6640625" style="469" customWidth="1"/>
    <col min="13068" max="13068" width="1.21875" style="469" customWidth="1"/>
    <col min="13069" max="13070" width="11.77734375" style="469" customWidth="1"/>
    <col min="13071" max="13071" width="1.77734375" style="469" customWidth="1"/>
    <col min="13072" max="13072" width="6.88671875" style="469" customWidth="1"/>
    <col min="13073" max="13073" width="4.44140625" style="469" customWidth="1"/>
    <col min="13074" max="13074" width="3.6640625" style="469" customWidth="1"/>
    <col min="13075" max="13075" width="0.77734375" style="469" customWidth="1"/>
    <col min="13076" max="13076" width="3.33203125" style="469" customWidth="1"/>
    <col min="13077" max="13077" width="3.6640625" style="469" customWidth="1"/>
    <col min="13078" max="13078" width="3" style="469" customWidth="1"/>
    <col min="13079" max="13079" width="3.6640625" style="469" customWidth="1"/>
    <col min="13080" max="13080" width="3.109375" style="469" customWidth="1"/>
    <col min="13081" max="13081" width="1.88671875" style="469" customWidth="1"/>
    <col min="13082" max="13083" width="2.21875" style="469" customWidth="1"/>
    <col min="13084" max="13084" width="7.21875" style="469" customWidth="1"/>
    <col min="13085" max="13319" width="8.88671875" style="469"/>
    <col min="13320" max="13320" width="2.44140625" style="469" customWidth="1"/>
    <col min="13321" max="13321" width="2.33203125" style="469" customWidth="1"/>
    <col min="13322" max="13322" width="1.109375" style="469" customWidth="1"/>
    <col min="13323" max="13323" width="22.6640625" style="469" customWidth="1"/>
    <col min="13324" max="13324" width="1.21875" style="469" customWidth="1"/>
    <col min="13325" max="13326" width="11.77734375" style="469" customWidth="1"/>
    <col min="13327" max="13327" width="1.77734375" style="469" customWidth="1"/>
    <col min="13328" max="13328" width="6.88671875" style="469" customWidth="1"/>
    <col min="13329" max="13329" width="4.44140625" style="469" customWidth="1"/>
    <col min="13330" max="13330" width="3.6640625" style="469" customWidth="1"/>
    <col min="13331" max="13331" width="0.77734375" style="469" customWidth="1"/>
    <col min="13332" max="13332" width="3.33203125" style="469" customWidth="1"/>
    <col min="13333" max="13333" width="3.6640625" style="469" customWidth="1"/>
    <col min="13334" max="13334" width="3" style="469" customWidth="1"/>
    <col min="13335" max="13335" width="3.6640625" style="469" customWidth="1"/>
    <col min="13336" max="13336" width="3.109375" style="469" customWidth="1"/>
    <col min="13337" max="13337" width="1.88671875" style="469" customWidth="1"/>
    <col min="13338" max="13339" width="2.21875" style="469" customWidth="1"/>
    <col min="13340" max="13340" width="7.21875" style="469" customWidth="1"/>
    <col min="13341" max="13575" width="8.88671875" style="469"/>
    <col min="13576" max="13576" width="2.44140625" style="469" customWidth="1"/>
    <col min="13577" max="13577" width="2.33203125" style="469" customWidth="1"/>
    <col min="13578" max="13578" width="1.109375" style="469" customWidth="1"/>
    <col min="13579" max="13579" width="22.6640625" style="469" customWidth="1"/>
    <col min="13580" max="13580" width="1.21875" style="469" customWidth="1"/>
    <col min="13581" max="13582" width="11.77734375" style="469" customWidth="1"/>
    <col min="13583" max="13583" width="1.77734375" style="469" customWidth="1"/>
    <col min="13584" max="13584" width="6.88671875" style="469" customWidth="1"/>
    <col min="13585" max="13585" width="4.44140625" style="469" customWidth="1"/>
    <col min="13586" max="13586" width="3.6640625" style="469" customWidth="1"/>
    <col min="13587" max="13587" width="0.77734375" style="469" customWidth="1"/>
    <col min="13588" max="13588" width="3.33203125" style="469" customWidth="1"/>
    <col min="13589" max="13589" width="3.6640625" style="469" customWidth="1"/>
    <col min="13590" max="13590" width="3" style="469" customWidth="1"/>
    <col min="13591" max="13591" width="3.6640625" style="469" customWidth="1"/>
    <col min="13592" max="13592" width="3.109375" style="469" customWidth="1"/>
    <col min="13593" max="13593" width="1.88671875" style="469" customWidth="1"/>
    <col min="13594" max="13595" width="2.21875" style="469" customWidth="1"/>
    <col min="13596" max="13596" width="7.21875" style="469" customWidth="1"/>
    <col min="13597" max="13831" width="8.88671875" style="469"/>
    <col min="13832" max="13832" width="2.44140625" style="469" customWidth="1"/>
    <col min="13833" max="13833" width="2.33203125" style="469" customWidth="1"/>
    <col min="13834" max="13834" width="1.109375" style="469" customWidth="1"/>
    <col min="13835" max="13835" width="22.6640625" style="469" customWidth="1"/>
    <col min="13836" max="13836" width="1.21875" style="469" customWidth="1"/>
    <col min="13837" max="13838" width="11.77734375" style="469" customWidth="1"/>
    <col min="13839" max="13839" width="1.77734375" style="469" customWidth="1"/>
    <col min="13840" max="13840" width="6.88671875" style="469" customWidth="1"/>
    <col min="13841" max="13841" width="4.44140625" style="469" customWidth="1"/>
    <col min="13842" max="13842" width="3.6640625" style="469" customWidth="1"/>
    <col min="13843" max="13843" width="0.77734375" style="469" customWidth="1"/>
    <col min="13844" max="13844" width="3.33203125" style="469" customWidth="1"/>
    <col min="13845" max="13845" width="3.6640625" style="469" customWidth="1"/>
    <col min="13846" max="13846" width="3" style="469" customWidth="1"/>
    <col min="13847" max="13847" width="3.6640625" style="469" customWidth="1"/>
    <col min="13848" max="13848" width="3.109375" style="469" customWidth="1"/>
    <col min="13849" max="13849" width="1.88671875" style="469" customWidth="1"/>
    <col min="13850" max="13851" width="2.21875" style="469" customWidth="1"/>
    <col min="13852" max="13852" width="7.21875" style="469" customWidth="1"/>
    <col min="13853" max="14087" width="8.88671875" style="469"/>
    <col min="14088" max="14088" width="2.44140625" style="469" customWidth="1"/>
    <col min="14089" max="14089" width="2.33203125" style="469" customWidth="1"/>
    <col min="14090" max="14090" width="1.109375" style="469" customWidth="1"/>
    <col min="14091" max="14091" width="22.6640625" style="469" customWidth="1"/>
    <col min="14092" max="14092" width="1.21875" style="469" customWidth="1"/>
    <col min="14093" max="14094" width="11.77734375" style="469" customWidth="1"/>
    <col min="14095" max="14095" width="1.77734375" style="469" customWidth="1"/>
    <col min="14096" max="14096" width="6.88671875" style="469" customWidth="1"/>
    <col min="14097" max="14097" width="4.44140625" style="469" customWidth="1"/>
    <col min="14098" max="14098" width="3.6640625" style="469" customWidth="1"/>
    <col min="14099" max="14099" width="0.77734375" style="469" customWidth="1"/>
    <col min="14100" max="14100" width="3.33203125" style="469" customWidth="1"/>
    <col min="14101" max="14101" width="3.6640625" style="469" customWidth="1"/>
    <col min="14102" max="14102" width="3" style="469" customWidth="1"/>
    <col min="14103" max="14103" width="3.6640625" style="469" customWidth="1"/>
    <col min="14104" max="14104" width="3.109375" style="469" customWidth="1"/>
    <col min="14105" max="14105" width="1.88671875" style="469" customWidth="1"/>
    <col min="14106" max="14107" width="2.21875" style="469" customWidth="1"/>
    <col min="14108" max="14108" width="7.21875" style="469" customWidth="1"/>
    <col min="14109" max="14343" width="8.88671875" style="469"/>
    <col min="14344" max="14344" width="2.44140625" style="469" customWidth="1"/>
    <col min="14345" max="14345" width="2.33203125" style="469" customWidth="1"/>
    <col min="14346" max="14346" width="1.109375" style="469" customWidth="1"/>
    <col min="14347" max="14347" width="22.6640625" style="469" customWidth="1"/>
    <col min="14348" max="14348" width="1.21875" style="469" customWidth="1"/>
    <col min="14349" max="14350" width="11.77734375" style="469" customWidth="1"/>
    <col min="14351" max="14351" width="1.77734375" style="469" customWidth="1"/>
    <col min="14352" max="14352" width="6.88671875" style="469" customWidth="1"/>
    <col min="14353" max="14353" width="4.44140625" style="469" customWidth="1"/>
    <col min="14354" max="14354" width="3.6640625" style="469" customWidth="1"/>
    <col min="14355" max="14355" width="0.77734375" style="469" customWidth="1"/>
    <col min="14356" max="14356" width="3.33203125" style="469" customWidth="1"/>
    <col min="14357" max="14357" width="3.6640625" style="469" customWidth="1"/>
    <col min="14358" max="14358" width="3" style="469" customWidth="1"/>
    <col min="14359" max="14359" width="3.6640625" style="469" customWidth="1"/>
    <col min="14360" max="14360" width="3.109375" style="469" customWidth="1"/>
    <col min="14361" max="14361" width="1.88671875" style="469" customWidth="1"/>
    <col min="14362" max="14363" width="2.21875" style="469" customWidth="1"/>
    <col min="14364" max="14364" width="7.21875" style="469" customWidth="1"/>
    <col min="14365" max="14599" width="8.88671875" style="469"/>
    <col min="14600" max="14600" width="2.44140625" style="469" customWidth="1"/>
    <col min="14601" max="14601" width="2.33203125" style="469" customWidth="1"/>
    <col min="14602" max="14602" width="1.109375" style="469" customWidth="1"/>
    <col min="14603" max="14603" width="22.6640625" style="469" customWidth="1"/>
    <col min="14604" max="14604" width="1.21875" style="469" customWidth="1"/>
    <col min="14605" max="14606" width="11.77734375" style="469" customWidth="1"/>
    <col min="14607" max="14607" width="1.77734375" style="469" customWidth="1"/>
    <col min="14608" max="14608" width="6.88671875" style="469" customWidth="1"/>
    <col min="14609" max="14609" width="4.44140625" style="469" customWidth="1"/>
    <col min="14610" max="14610" width="3.6640625" style="469" customWidth="1"/>
    <col min="14611" max="14611" width="0.77734375" style="469" customWidth="1"/>
    <col min="14612" max="14612" width="3.33203125" style="469" customWidth="1"/>
    <col min="14613" max="14613" width="3.6640625" style="469" customWidth="1"/>
    <col min="14614" max="14614" width="3" style="469" customWidth="1"/>
    <col min="14615" max="14615" width="3.6640625" style="469" customWidth="1"/>
    <col min="14616" max="14616" width="3.109375" style="469" customWidth="1"/>
    <col min="14617" max="14617" width="1.88671875" style="469" customWidth="1"/>
    <col min="14618" max="14619" width="2.21875" style="469" customWidth="1"/>
    <col min="14620" max="14620" width="7.21875" style="469" customWidth="1"/>
    <col min="14621" max="14855" width="8.88671875" style="469"/>
    <col min="14856" max="14856" width="2.44140625" style="469" customWidth="1"/>
    <col min="14857" max="14857" width="2.33203125" style="469" customWidth="1"/>
    <col min="14858" max="14858" width="1.109375" style="469" customWidth="1"/>
    <col min="14859" max="14859" width="22.6640625" style="469" customWidth="1"/>
    <col min="14860" max="14860" width="1.21875" style="469" customWidth="1"/>
    <col min="14861" max="14862" width="11.77734375" style="469" customWidth="1"/>
    <col min="14863" max="14863" width="1.77734375" style="469" customWidth="1"/>
    <col min="14864" max="14864" width="6.88671875" style="469" customWidth="1"/>
    <col min="14865" max="14865" width="4.44140625" style="469" customWidth="1"/>
    <col min="14866" max="14866" width="3.6640625" style="469" customWidth="1"/>
    <col min="14867" max="14867" width="0.77734375" style="469" customWidth="1"/>
    <col min="14868" max="14868" width="3.33203125" style="469" customWidth="1"/>
    <col min="14869" max="14869" width="3.6640625" style="469" customWidth="1"/>
    <col min="14870" max="14870" width="3" style="469" customWidth="1"/>
    <col min="14871" max="14871" width="3.6640625" style="469" customWidth="1"/>
    <col min="14872" max="14872" width="3.109375" style="469" customWidth="1"/>
    <col min="14873" max="14873" width="1.88671875" style="469" customWidth="1"/>
    <col min="14874" max="14875" width="2.21875" style="469" customWidth="1"/>
    <col min="14876" max="14876" width="7.21875" style="469" customWidth="1"/>
    <col min="14877" max="15111" width="8.88671875" style="469"/>
    <col min="15112" max="15112" width="2.44140625" style="469" customWidth="1"/>
    <col min="15113" max="15113" width="2.33203125" style="469" customWidth="1"/>
    <col min="15114" max="15114" width="1.109375" style="469" customWidth="1"/>
    <col min="15115" max="15115" width="22.6640625" style="469" customWidth="1"/>
    <col min="15116" max="15116" width="1.21875" style="469" customWidth="1"/>
    <col min="15117" max="15118" width="11.77734375" style="469" customWidth="1"/>
    <col min="15119" max="15119" width="1.77734375" style="469" customWidth="1"/>
    <col min="15120" max="15120" width="6.88671875" style="469" customWidth="1"/>
    <col min="15121" max="15121" width="4.44140625" style="469" customWidth="1"/>
    <col min="15122" max="15122" width="3.6640625" style="469" customWidth="1"/>
    <col min="15123" max="15123" width="0.77734375" style="469" customWidth="1"/>
    <col min="15124" max="15124" width="3.33203125" style="469" customWidth="1"/>
    <col min="15125" max="15125" width="3.6640625" style="469" customWidth="1"/>
    <col min="15126" max="15126" width="3" style="469" customWidth="1"/>
    <col min="15127" max="15127" width="3.6640625" style="469" customWidth="1"/>
    <col min="15128" max="15128" width="3.109375" style="469" customWidth="1"/>
    <col min="15129" max="15129" width="1.88671875" style="469" customWidth="1"/>
    <col min="15130" max="15131" width="2.21875" style="469" customWidth="1"/>
    <col min="15132" max="15132" width="7.21875" style="469" customWidth="1"/>
    <col min="15133" max="15367" width="8.88671875" style="469"/>
    <col min="15368" max="15368" width="2.44140625" style="469" customWidth="1"/>
    <col min="15369" max="15369" width="2.33203125" style="469" customWidth="1"/>
    <col min="15370" max="15370" width="1.109375" style="469" customWidth="1"/>
    <col min="15371" max="15371" width="22.6640625" style="469" customWidth="1"/>
    <col min="15372" max="15372" width="1.21875" style="469" customWidth="1"/>
    <col min="15373" max="15374" width="11.77734375" style="469" customWidth="1"/>
    <col min="15375" max="15375" width="1.77734375" style="469" customWidth="1"/>
    <col min="15376" max="15376" width="6.88671875" style="469" customWidth="1"/>
    <col min="15377" max="15377" width="4.44140625" style="469" customWidth="1"/>
    <col min="15378" max="15378" width="3.6640625" style="469" customWidth="1"/>
    <col min="15379" max="15379" width="0.77734375" style="469" customWidth="1"/>
    <col min="15380" max="15380" width="3.33203125" style="469" customWidth="1"/>
    <col min="15381" max="15381" width="3.6640625" style="469" customWidth="1"/>
    <col min="15382" max="15382" width="3" style="469" customWidth="1"/>
    <col min="15383" max="15383" width="3.6640625" style="469" customWidth="1"/>
    <col min="15384" max="15384" width="3.109375" style="469" customWidth="1"/>
    <col min="15385" max="15385" width="1.88671875" style="469" customWidth="1"/>
    <col min="15386" max="15387" width="2.21875" style="469" customWidth="1"/>
    <col min="15388" max="15388" width="7.21875" style="469" customWidth="1"/>
    <col min="15389" max="15623" width="8.88671875" style="469"/>
    <col min="15624" max="15624" width="2.44140625" style="469" customWidth="1"/>
    <col min="15625" max="15625" width="2.33203125" style="469" customWidth="1"/>
    <col min="15626" max="15626" width="1.109375" style="469" customWidth="1"/>
    <col min="15627" max="15627" width="22.6640625" style="469" customWidth="1"/>
    <col min="15628" max="15628" width="1.21875" style="469" customWidth="1"/>
    <col min="15629" max="15630" width="11.77734375" style="469" customWidth="1"/>
    <col min="15631" max="15631" width="1.77734375" style="469" customWidth="1"/>
    <col min="15632" max="15632" width="6.88671875" style="469" customWidth="1"/>
    <col min="15633" max="15633" width="4.44140625" style="469" customWidth="1"/>
    <col min="15634" max="15634" width="3.6640625" style="469" customWidth="1"/>
    <col min="15635" max="15635" width="0.77734375" style="469" customWidth="1"/>
    <col min="15636" max="15636" width="3.33203125" style="469" customWidth="1"/>
    <col min="15637" max="15637" width="3.6640625" style="469" customWidth="1"/>
    <col min="15638" max="15638" width="3" style="469" customWidth="1"/>
    <col min="15639" max="15639" width="3.6640625" style="469" customWidth="1"/>
    <col min="15640" max="15640" width="3.109375" style="469" customWidth="1"/>
    <col min="15641" max="15641" width="1.88671875" style="469" customWidth="1"/>
    <col min="15642" max="15643" width="2.21875" style="469" customWidth="1"/>
    <col min="15644" max="15644" width="7.21875" style="469" customWidth="1"/>
    <col min="15645" max="15879" width="8.88671875" style="469"/>
    <col min="15880" max="15880" width="2.44140625" style="469" customWidth="1"/>
    <col min="15881" max="15881" width="2.33203125" style="469" customWidth="1"/>
    <col min="15882" max="15882" width="1.109375" style="469" customWidth="1"/>
    <col min="15883" max="15883" width="22.6640625" style="469" customWidth="1"/>
    <col min="15884" max="15884" width="1.21875" style="469" customWidth="1"/>
    <col min="15885" max="15886" width="11.77734375" style="469" customWidth="1"/>
    <col min="15887" max="15887" width="1.77734375" style="469" customWidth="1"/>
    <col min="15888" max="15888" width="6.88671875" style="469" customWidth="1"/>
    <col min="15889" max="15889" width="4.44140625" style="469" customWidth="1"/>
    <col min="15890" max="15890" width="3.6640625" style="469" customWidth="1"/>
    <col min="15891" max="15891" width="0.77734375" style="469" customWidth="1"/>
    <col min="15892" max="15892" width="3.33203125" style="469" customWidth="1"/>
    <col min="15893" max="15893" width="3.6640625" style="469" customWidth="1"/>
    <col min="15894" max="15894" width="3" style="469" customWidth="1"/>
    <col min="15895" max="15895" width="3.6640625" style="469" customWidth="1"/>
    <col min="15896" max="15896" width="3.109375" style="469" customWidth="1"/>
    <col min="15897" max="15897" width="1.88671875" style="469" customWidth="1"/>
    <col min="15898" max="15899" width="2.21875" style="469" customWidth="1"/>
    <col min="15900" max="15900" width="7.21875" style="469" customWidth="1"/>
    <col min="15901" max="16135" width="8.88671875" style="469"/>
    <col min="16136" max="16136" width="2.44140625" style="469" customWidth="1"/>
    <col min="16137" max="16137" width="2.33203125" style="469" customWidth="1"/>
    <col min="16138" max="16138" width="1.109375" style="469" customWidth="1"/>
    <col min="16139" max="16139" width="22.6640625" style="469" customWidth="1"/>
    <col min="16140" max="16140" width="1.21875" style="469" customWidth="1"/>
    <col min="16141" max="16142" width="11.77734375" style="469" customWidth="1"/>
    <col min="16143" max="16143" width="1.77734375" style="469" customWidth="1"/>
    <col min="16144" max="16144" width="6.88671875" style="469" customWidth="1"/>
    <col min="16145" max="16145" width="4.44140625" style="469" customWidth="1"/>
    <col min="16146" max="16146" width="3.6640625" style="469" customWidth="1"/>
    <col min="16147" max="16147" width="0.77734375" style="469" customWidth="1"/>
    <col min="16148" max="16148" width="3.33203125" style="469" customWidth="1"/>
    <col min="16149" max="16149" width="3.6640625" style="469" customWidth="1"/>
    <col min="16150" max="16150" width="3" style="469" customWidth="1"/>
    <col min="16151" max="16151" width="3.6640625" style="469" customWidth="1"/>
    <col min="16152" max="16152" width="3.109375" style="469" customWidth="1"/>
    <col min="16153" max="16153" width="1.88671875" style="469" customWidth="1"/>
    <col min="16154" max="16155" width="2.21875" style="469" customWidth="1"/>
    <col min="16156" max="16156" width="7.21875" style="469" customWidth="1"/>
    <col min="16157" max="16384" width="8.88671875" style="469"/>
  </cols>
  <sheetData>
    <row r="1" spans="2:34" ht="20.25" customHeight="1">
      <c r="B1" s="467" t="s">
        <v>2527</v>
      </c>
    </row>
    <row r="2" spans="2:34" ht="12" customHeight="1">
      <c r="B2" s="471"/>
      <c r="C2" s="471"/>
      <c r="D2" s="471"/>
      <c r="E2" s="471"/>
      <c r="F2" s="471"/>
      <c r="G2" s="471"/>
      <c r="H2" s="471"/>
      <c r="I2" s="471"/>
      <c r="J2" s="471"/>
      <c r="K2" s="471"/>
      <c r="L2" s="471"/>
      <c r="M2" s="471"/>
      <c r="N2" s="471"/>
      <c r="O2" s="471"/>
      <c r="P2" s="471"/>
      <c r="Q2" s="471"/>
      <c r="R2" s="471"/>
      <c r="S2" s="472"/>
      <c r="T2" s="472"/>
      <c r="U2" s="473"/>
      <c r="V2" s="473"/>
      <c r="W2" s="473"/>
      <c r="X2" s="472"/>
      <c r="Y2" s="473"/>
      <c r="AB2" s="474"/>
      <c r="AC2" s="469" t="s">
        <v>2494</v>
      </c>
    </row>
    <row r="3" spans="2:34">
      <c r="B3" s="471"/>
      <c r="C3" s="471"/>
      <c r="D3" s="471"/>
      <c r="E3" s="471"/>
      <c r="F3" s="471"/>
      <c r="G3" s="471"/>
      <c r="H3" s="471"/>
      <c r="I3" s="471"/>
      <c r="J3" s="471"/>
      <c r="K3" s="471"/>
      <c r="L3" s="471"/>
      <c r="M3" s="471"/>
      <c r="N3" s="471"/>
      <c r="O3" s="471"/>
      <c r="P3" s="471"/>
      <c r="Q3" s="778"/>
      <c r="R3" s="1587"/>
      <c r="S3" s="1588"/>
      <c r="T3" s="672" t="s">
        <v>2495</v>
      </c>
      <c r="U3" s="671"/>
      <c r="V3" s="672" t="s">
        <v>2496</v>
      </c>
      <c r="W3" s="671"/>
      <c r="X3" s="672" t="s">
        <v>2497</v>
      </c>
      <c r="Y3" s="473"/>
      <c r="Z3" s="473"/>
      <c r="AA3" s="473"/>
    </row>
    <row r="4" spans="2:34">
      <c r="B4" s="471"/>
      <c r="C4" s="471"/>
      <c r="D4" s="471"/>
      <c r="E4" s="471"/>
      <c r="F4" s="471"/>
      <c r="G4" s="471"/>
      <c r="H4" s="471"/>
      <c r="I4" s="471"/>
      <c r="J4" s="471"/>
      <c r="K4" s="471"/>
      <c r="L4" s="471"/>
      <c r="M4" s="471"/>
      <c r="N4" s="471"/>
      <c r="O4" s="471"/>
      <c r="P4" s="471"/>
      <c r="Q4" s="778"/>
      <c r="R4" s="778"/>
      <c r="S4" s="672"/>
      <c r="T4" s="672"/>
      <c r="U4" s="672"/>
      <c r="V4" s="672"/>
      <c r="W4" s="672"/>
      <c r="X4" s="672"/>
      <c r="Y4" s="473"/>
      <c r="Z4" s="473"/>
      <c r="AA4" s="473"/>
    </row>
    <row r="5" spans="2:34" ht="12" customHeight="1">
      <c r="B5" s="471"/>
      <c r="C5" s="471"/>
      <c r="D5" s="471"/>
      <c r="E5" s="471"/>
      <c r="F5" s="471"/>
      <c r="G5" s="471"/>
      <c r="H5" s="471"/>
      <c r="I5" s="471"/>
      <c r="J5" s="471"/>
      <c r="K5" s="471"/>
      <c r="L5" s="471"/>
      <c r="M5" s="471"/>
      <c r="N5" s="471" t="s">
        <v>2528</v>
      </c>
      <c r="O5" s="471"/>
      <c r="P5" s="471"/>
      <c r="Q5" s="471"/>
      <c r="R5" s="471"/>
      <c r="S5" s="471"/>
      <c r="T5" s="475"/>
      <c r="U5" s="475"/>
      <c r="V5" s="475"/>
      <c r="W5" s="475"/>
      <c r="X5" s="475"/>
      <c r="Y5" s="473"/>
    </row>
    <row r="6" spans="2:34" ht="22.8" customHeight="1">
      <c r="B6" s="471"/>
      <c r="C6" s="471" t="s">
        <v>2498</v>
      </c>
      <c r="D6" s="471"/>
      <c r="E6" s="471"/>
      <c r="F6" s="471"/>
      <c r="G6" s="471"/>
      <c r="H6" s="471"/>
      <c r="I6" s="471"/>
      <c r="J6" s="471"/>
      <c r="K6" s="471"/>
      <c r="L6" s="471"/>
      <c r="M6" s="471"/>
      <c r="N6" s="1528" t="s">
        <v>2529</v>
      </c>
      <c r="O6" s="1574"/>
      <c r="P6" s="1531" t="str">
        <f>第1号様式!$J$10</f>
        <v/>
      </c>
      <c r="Q6" s="1052"/>
      <c r="R6" s="1052"/>
      <c r="S6" s="1529">
        <f>第1号様式!$L$10</f>
        <v>0</v>
      </c>
      <c r="T6" s="1052"/>
      <c r="U6" s="1052"/>
      <c r="V6" s="1052"/>
      <c r="W6" s="1052"/>
      <c r="X6" s="1052"/>
      <c r="Y6" s="473"/>
    </row>
    <row r="7" spans="2:34" ht="2.4" customHeight="1">
      <c r="B7" s="471"/>
      <c r="C7" s="471" t="s">
        <v>2530</v>
      </c>
      <c r="D7" s="673"/>
      <c r="E7" s="664"/>
      <c r="F7" s="664"/>
      <c r="G7" s="664"/>
      <c r="H7" s="664"/>
      <c r="I7" s="664"/>
      <c r="J7" s="664"/>
      <c r="K7" s="471"/>
      <c r="L7" s="471"/>
      <c r="M7" s="471"/>
      <c r="N7" s="471"/>
      <c r="O7" s="476"/>
      <c r="P7" s="662"/>
      <c r="Q7" s="662"/>
      <c r="R7" s="662"/>
      <c r="S7" s="662"/>
      <c r="T7" s="662"/>
      <c r="U7" s="662"/>
      <c r="V7" s="662"/>
      <c r="W7" s="662"/>
      <c r="X7" s="662"/>
      <c r="Y7" s="473"/>
    </row>
    <row r="8" spans="2:34" ht="22.8" customHeight="1">
      <c r="B8" s="471" t="s">
        <v>2531</v>
      </c>
      <c r="C8" s="471" t="s">
        <v>2532</v>
      </c>
      <c r="D8" s="664"/>
      <c r="E8" s="664"/>
      <c r="F8" s="664"/>
      <c r="G8" s="664"/>
      <c r="H8" s="664"/>
      <c r="I8" s="664"/>
      <c r="J8" s="664"/>
      <c r="K8" s="471"/>
      <c r="L8" s="471"/>
      <c r="M8" s="471"/>
      <c r="N8" s="1528" t="s">
        <v>2502</v>
      </c>
      <c r="O8" s="1574"/>
      <c r="P8" s="1529">
        <f>第1号様式!$J$11</f>
        <v>0</v>
      </c>
      <c r="Q8" s="1052"/>
      <c r="R8" s="1052"/>
      <c r="S8" s="1052"/>
      <c r="T8" s="1052"/>
      <c r="U8" s="1052"/>
      <c r="V8" s="1052"/>
      <c r="W8" s="1052"/>
      <c r="X8" s="1052"/>
      <c r="Y8" s="473"/>
      <c r="AB8" s="779"/>
      <c r="AC8" s="779"/>
      <c r="AD8" s="779"/>
      <c r="AE8" s="779"/>
      <c r="AF8" s="779"/>
      <c r="AG8" s="779"/>
    </row>
    <row r="9" spans="2:34" ht="2.4" customHeight="1">
      <c r="B9" s="471"/>
      <c r="C9" s="471"/>
      <c r="D9" s="664"/>
      <c r="E9" s="664"/>
      <c r="F9" s="664"/>
      <c r="G9" s="664"/>
      <c r="H9" s="664"/>
      <c r="I9" s="664"/>
      <c r="J9" s="664"/>
      <c r="K9" s="471"/>
      <c r="L9" s="471"/>
      <c r="M9" s="471"/>
      <c r="N9" s="471"/>
      <c r="O9" s="476"/>
      <c r="P9" s="662"/>
      <c r="Q9" s="662"/>
      <c r="R9" s="662"/>
      <c r="S9" s="662"/>
      <c r="T9" s="662"/>
      <c r="U9" s="662"/>
      <c r="V9" s="662"/>
      <c r="W9" s="662"/>
      <c r="X9" s="662"/>
      <c r="Y9" s="473"/>
      <c r="AB9" s="779"/>
      <c r="AC9" s="779"/>
      <c r="AD9" s="779"/>
      <c r="AE9" s="779"/>
      <c r="AF9" s="779"/>
      <c r="AG9" s="779"/>
    </row>
    <row r="10" spans="2:34" ht="22.8" customHeight="1">
      <c r="B10" s="471"/>
      <c r="C10" s="471"/>
      <c r="D10" s="664"/>
      <c r="E10" s="664"/>
      <c r="F10" s="664"/>
      <c r="G10" s="664"/>
      <c r="H10" s="664"/>
      <c r="I10" s="664"/>
      <c r="J10" s="664"/>
      <c r="K10" s="471"/>
      <c r="L10" s="471"/>
      <c r="M10" s="471"/>
      <c r="N10" s="1530" t="s">
        <v>2405</v>
      </c>
      <c r="O10" s="1575"/>
      <c r="P10" s="1529">
        <f>第1号様式!$J$12</f>
        <v>0</v>
      </c>
      <c r="Q10" s="1052"/>
      <c r="R10" s="1052"/>
      <c r="S10" s="1529">
        <f>第1号様式!$M$12</f>
        <v>0</v>
      </c>
      <c r="T10" s="1052"/>
      <c r="U10" s="1052"/>
      <c r="V10" s="1052"/>
      <c r="W10" s="1052"/>
      <c r="X10" s="1052"/>
      <c r="Y10" s="473"/>
      <c r="AB10" s="500"/>
      <c r="AC10" s="500"/>
      <c r="AD10" s="500"/>
      <c r="AE10" s="500"/>
      <c r="AF10" s="500"/>
      <c r="AG10" s="500"/>
    </row>
    <row r="11" spans="2:34" ht="7.2" customHeight="1">
      <c r="B11" s="471"/>
      <c r="C11" s="471"/>
      <c r="D11" s="471"/>
      <c r="E11" s="471"/>
      <c r="F11" s="471"/>
      <c r="G11" s="471"/>
      <c r="H11" s="471"/>
      <c r="I11" s="471"/>
      <c r="J11" s="471"/>
      <c r="K11" s="471"/>
      <c r="L11" s="471"/>
      <c r="M11" s="471"/>
      <c r="N11" s="471"/>
      <c r="O11" s="478"/>
      <c r="P11" s="482"/>
      <c r="Q11" s="482"/>
      <c r="R11" s="482"/>
      <c r="S11" s="482"/>
      <c r="T11" s="482"/>
      <c r="U11" s="482"/>
      <c r="V11" s="482"/>
      <c r="W11" s="482"/>
      <c r="X11" s="482"/>
      <c r="Y11" s="473"/>
      <c r="AB11" s="500"/>
      <c r="AC11" s="500"/>
      <c r="AD11" s="500"/>
      <c r="AE11" s="500"/>
      <c r="AF11" s="500"/>
      <c r="AG11" s="500"/>
    </row>
    <row r="12" spans="2:34" ht="23.4" customHeight="1">
      <c r="B12" s="471"/>
      <c r="C12" s="471"/>
      <c r="D12" s="472"/>
      <c r="E12" s="471"/>
      <c r="F12" s="471"/>
      <c r="G12" s="471"/>
      <c r="H12" s="471"/>
      <c r="I12" s="471"/>
      <c r="J12" s="471"/>
      <c r="K12" s="471"/>
      <c r="L12" s="471"/>
      <c r="M12" s="471"/>
      <c r="N12" s="471" t="s">
        <v>2385</v>
      </c>
      <c r="O12" s="780"/>
      <c r="P12" s="476"/>
      <c r="Q12" s="476"/>
      <c r="R12" s="668"/>
      <c r="S12" s="668"/>
      <c r="T12" s="668"/>
      <c r="U12" s="668"/>
      <c r="V12" s="668"/>
      <c r="W12" s="668"/>
      <c r="X12" s="668"/>
      <c r="Y12" s="473"/>
      <c r="AB12" s="500"/>
      <c r="AC12" s="500"/>
      <c r="AD12" s="500"/>
      <c r="AE12" s="500"/>
      <c r="AF12" s="500"/>
      <c r="AG12" s="500"/>
    </row>
    <row r="13" spans="2:34" ht="22.8" customHeight="1">
      <c r="B13" s="471"/>
      <c r="C13" s="471"/>
      <c r="D13" s="472"/>
      <c r="E13" s="471"/>
      <c r="F13" s="471"/>
      <c r="G13" s="471"/>
      <c r="H13" s="471"/>
      <c r="I13" s="471"/>
      <c r="J13" s="471"/>
      <c r="K13" s="471"/>
      <c r="L13" s="471"/>
      <c r="M13" s="471"/>
      <c r="N13" s="1528" t="s">
        <v>2529</v>
      </c>
      <c r="O13" s="1574"/>
      <c r="P13" s="1531">
        <f>第1号様式!$J$15</f>
        <v>0</v>
      </c>
      <c r="Q13" s="1052"/>
      <c r="R13" s="1052"/>
      <c r="S13" s="1529">
        <f>第1号様式!$L$15</f>
        <v>0</v>
      </c>
      <c r="T13" s="1052"/>
      <c r="U13" s="1052"/>
      <c r="V13" s="1052"/>
      <c r="W13" s="1052"/>
      <c r="X13" s="1052"/>
      <c r="Y13" s="473"/>
      <c r="AB13" s="500"/>
      <c r="AC13" s="500"/>
      <c r="AD13" s="500"/>
      <c r="AE13" s="500"/>
      <c r="AF13" s="500"/>
      <c r="AG13" s="500"/>
    </row>
    <row r="14" spans="2:34" ht="2.4" customHeight="1">
      <c r="B14" s="471"/>
      <c r="C14" s="471"/>
      <c r="D14" s="471"/>
      <c r="E14" s="471"/>
      <c r="F14" s="471"/>
      <c r="G14" s="471"/>
      <c r="H14" s="471"/>
      <c r="I14" s="471"/>
      <c r="J14" s="471"/>
      <c r="K14" s="471"/>
      <c r="L14" s="471"/>
      <c r="M14" s="471"/>
      <c r="N14" s="471"/>
      <c r="O14" s="476"/>
      <c r="P14" s="662"/>
      <c r="Q14" s="662"/>
      <c r="R14" s="662"/>
      <c r="S14" s="662"/>
      <c r="T14" s="662"/>
      <c r="U14" s="662"/>
      <c r="V14" s="662"/>
      <c r="W14" s="662"/>
      <c r="X14" s="662"/>
      <c r="Y14" s="473"/>
      <c r="AB14" s="500"/>
      <c r="AC14" s="500"/>
      <c r="AD14" s="500"/>
      <c r="AE14" s="500"/>
      <c r="AF14" s="500"/>
      <c r="AG14" s="500"/>
    </row>
    <row r="15" spans="2:34" ht="22.8" customHeight="1">
      <c r="B15" s="471"/>
      <c r="C15" s="471"/>
      <c r="D15" s="471"/>
      <c r="E15" s="471"/>
      <c r="F15" s="471"/>
      <c r="G15" s="471"/>
      <c r="H15" s="471"/>
      <c r="I15" s="471"/>
      <c r="J15" s="471"/>
      <c r="K15" s="471"/>
      <c r="L15" s="471"/>
      <c r="M15" s="471"/>
      <c r="N15" s="1528" t="s">
        <v>2502</v>
      </c>
      <c r="O15" s="1528"/>
      <c r="P15" s="1529">
        <f>第1号様式!$J$16</f>
        <v>0</v>
      </c>
      <c r="Q15" s="1052"/>
      <c r="R15" s="1052"/>
      <c r="S15" s="1052"/>
      <c r="T15" s="1052"/>
      <c r="U15" s="1052"/>
      <c r="V15" s="1052"/>
      <c r="W15" s="1052"/>
      <c r="X15" s="1052"/>
      <c r="Y15" s="473"/>
      <c r="AB15" s="500"/>
      <c r="AC15" s="500"/>
      <c r="AD15" s="500"/>
      <c r="AE15" s="500"/>
      <c r="AF15" s="500"/>
      <c r="AG15" s="500"/>
      <c r="AH15" s="477"/>
    </row>
    <row r="16" spans="2:34" ht="2.4" customHeight="1">
      <c r="B16" s="471"/>
      <c r="C16" s="471"/>
      <c r="D16" s="471"/>
      <c r="E16" s="471"/>
      <c r="F16" s="471"/>
      <c r="G16" s="471"/>
      <c r="H16" s="471"/>
      <c r="I16" s="471"/>
      <c r="J16" s="471"/>
      <c r="K16" s="471"/>
      <c r="L16" s="471"/>
      <c r="M16" s="471"/>
      <c r="N16" s="471"/>
      <c r="O16" s="476"/>
      <c r="P16" s="662"/>
      <c r="Q16" s="662"/>
      <c r="R16" s="662"/>
      <c r="S16" s="662"/>
      <c r="T16" s="662"/>
      <c r="U16" s="662"/>
      <c r="V16" s="662"/>
      <c r="W16" s="662"/>
      <c r="X16" s="662"/>
      <c r="Y16" s="473"/>
      <c r="AB16" s="477"/>
      <c r="AC16" s="500"/>
      <c r="AD16" s="500"/>
      <c r="AE16" s="500"/>
      <c r="AF16" s="500"/>
      <c r="AG16" s="500"/>
    </row>
    <row r="17" spans="2:33" ht="22.8" customHeight="1">
      <c r="B17" s="471"/>
      <c r="C17" s="471"/>
      <c r="D17" s="471"/>
      <c r="E17" s="471"/>
      <c r="F17" s="471"/>
      <c r="G17" s="471"/>
      <c r="H17" s="471"/>
      <c r="I17" s="471"/>
      <c r="J17" s="471"/>
      <c r="K17" s="471"/>
      <c r="L17" s="471"/>
      <c r="M17" s="471"/>
      <c r="N17" s="1530" t="s">
        <v>2405</v>
      </c>
      <c r="O17" s="1530"/>
      <c r="P17" s="1529">
        <f>第1号様式!$J$17</f>
        <v>0</v>
      </c>
      <c r="Q17" s="1052"/>
      <c r="R17" s="1052"/>
      <c r="S17" s="1529">
        <f>第1号様式!$M$17</f>
        <v>0</v>
      </c>
      <c r="T17" s="1052"/>
      <c r="U17" s="1052"/>
      <c r="V17" s="1052"/>
      <c r="W17" s="1052"/>
      <c r="X17" s="1052"/>
      <c r="Y17" s="480"/>
      <c r="AB17" s="500"/>
      <c r="AC17" s="500"/>
      <c r="AD17" s="500"/>
      <c r="AE17" s="500"/>
      <c r="AF17" s="500"/>
      <c r="AG17" s="500"/>
    </row>
    <row r="18" spans="2:33" ht="7.8" customHeight="1">
      <c r="B18" s="471"/>
      <c r="C18" s="471"/>
      <c r="D18" s="471"/>
      <c r="E18" s="471"/>
      <c r="F18" s="471"/>
      <c r="G18" s="471"/>
      <c r="H18" s="471"/>
      <c r="I18" s="471"/>
      <c r="J18" s="471"/>
      <c r="K18" s="471"/>
      <c r="L18" s="471"/>
      <c r="M18" s="471"/>
      <c r="N18" s="471"/>
      <c r="O18" s="476"/>
      <c r="P18" s="482"/>
      <c r="Q18" s="482"/>
      <c r="R18" s="482"/>
      <c r="S18" s="482"/>
      <c r="T18" s="482"/>
      <c r="U18" s="482"/>
      <c r="V18" s="482"/>
      <c r="W18" s="482"/>
      <c r="X18" s="482"/>
      <c r="Y18" s="473"/>
      <c r="AB18" s="500"/>
      <c r="AC18" s="500"/>
      <c r="AD18" s="500"/>
      <c r="AE18" s="500"/>
      <c r="AF18" s="500"/>
      <c r="AG18" s="500"/>
    </row>
    <row r="19" spans="2:33" ht="22.8" customHeight="1">
      <c r="B19" s="471"/>
      <c r="C19" s="471"/>
      <c r="D19" s="471"/>
      <c r="E19" s="471"/>
      <c r="F19" s="471"/>
      <c r="G19" s="471"/>
      <c r="H19" s="471"/>
      <c r="I19" s="471"/>
      <c r="J19" s="471"/>
      <c r="K19" s="471"/>
      <c r="L19" s="471"/>
      <c r="M19" s="471"/>
      <c r="N19" s="471" t="s">
        <v>2386</v>
      </c>
      <c r="O19" s="780"/>
      <c r="P19" s="476"/>
      <c r="Q19" s="476"/>
      <c r="R19" s="668"/>
      <c r="S19" s="668"/>
      <c r="T19" s="668"/>
      <c r="U19" s="668"/>
      <c r="V19" s="668"/>
      <c r="W19" s="668"/>
      <c r="X19" s="668"/>
      <c r="Y19" s="473"/>
      <c r="AB19" s="500"/>
      <c r="AC19" s="500"/>
      <c r="AD19" s="500"/>
      <c r="AE19" s="500"/>
      <c r="AF19" s="500"/>
      <c r="AG19" s="500"/>
    </row>
    <row r="20" spans="2:33" ht="22.8" customHeight="1">
      <c r="B20" s="471"/>
      <c r="C20" s="471"/>
      <c r="D20" s="471"/>
      <c r="E20" s="471"/>
      <c r="F20" s="471"/>
      <c r="G20" s="471"/>
      <c r="H20" s="471"/>
      <c r="I20" s="471"/>
      <c r="J20" s="471"/>
      <c r="K20" s="471"/>
      <c r="L20" s="471"/>
      <c r="M20" s="471"/>
      <c r="N20" s="1528" t="s">
        <v>2529</v>
      </c>
      <c r="O20" s="1574"/>
      <c r="P20" s="1531">
        <f>第1号様式!$J$20</f>
        <v>0</v>
      </c>
      <c r="Q20" s="1052"/>
      <c r="R20" s="1052"/>
      <c r="S20" s="1529">
        <f>第1号様式!$L$20</f>
        <v>0</v>
      </c>
      <c r="T20" s="1052"/>
      <c r="U20" s="1052"/>
      <c r="V20" s="1052"/>
      <c r="W20" s="1052"/>
      <c r="X20" s="1052"/>
      <c r="Y20" s="473"/>
      <c r="AB20" s="500"/>
      <c r="AC20" s="500"/>
      <c r="AD20" s="500"/>
      <c r="AE20" s="500"/>
      <c r="AF20" s="500"/>
      <c r="AG20" s="500"/>
    </row>
    <row r="21" spans="2:33" ht="2.4" customHeight="1">
      <c r="B21" s="471"/>
      <c r="C21" s="471"/>
      <c r="D21" s="471"/>
      <c r="E21" s="471"/>
      <c r="F21" s="471"/>
      <c r="G21" s="471"/>
      <c r="H21" s="471"/>
      <c r="I21" s="471"/>
      <c r="J21" s="471"/>
      <c r="K21" s="471"/>
      <c r="L21" s="471"/>
      <c r="M21" s="471"/>
      <c r="N21" s="471"/>
      <c r="O21" s="476"/>
      <c r="P21" s="662"/>
      <c r="Q21" s="662"/>
      <c r="R21" s="662"/>
      <c r="S21" s="662"/>
      <c r="T21" s="662"/>
      <c r="U21" s="662"/>
      <c r="V21" s="662"/>
      <c r="W21" s="662"/>
      <c r="X21" s="662"/>
      <c r="Y21" s="473"/>
      <c r="AB21" s="500"/>
      <c r="AC21" s="500"/>
      <c r="AD21" s="500"/>
      <c r="AE21" s="500"/>
      <c r="AF21" s="500"/>
      <c r="AG21" s="500"/>
    </row>
    <row r="22" spans="2:33" ht="22.8" customHeight="1">
      <c r="B22" s="471"/>
      <c r="C22" s="471"/>
      <c r="D22" s="471"/>
      <c r="E22" s="471"/>
      <c r="F22" s="471"/>
      <c r="G22" s="471"/>
      <c r="H22" s="471"/>
      <c r="I22" s="471"/>
      <c r="J22" s="471"/>
      <c r="K22" s="471"/>
      <c r="L22" s="471"/>
      <c r="M22" s="471"/>
      <c r="N22" s="1528" t="s">
        <v>2502</v>
      </c>
      <c r="O22" s="1528"/>
      <c r="P22" s="1529">
        <f>第1号様式!$J$21</f>
        <v>0</v>
      </c>
      <c r="Q22" s="1052"/>
      <c r="R22" s="1052"/>
      <c r="S22" s="1052"/>
      <c r="T22" s="1052"/>
      <c r="U22" s="1052"/>
      <c r="V22" s="1052"/>
      <c r="W22" s="1052"/>
      <c r="X22" s="1052"/>
      <c r="Y22" s="473"/>
      <c r="AB22" s="500"/>
      <c r="AC22" s="500"/>
      <c r="AD22" s="500"/>
      <c r="AE22" s="500"/>
      <c r="AF22" s="500"/>
      <c r="AG22" s="500"/>
    </row>
    <row r="23" spans="2:33" ht="2.4" customHeight="1">
      <c r="B23" s="471"/>
      <c r="C23" s="471"/>
      <c r="D23" s="471"/>
      <c r="E23" s="471"/>
      <c r="F23" s="471"/>
      <c r="G23" s="471"/>
      <c r="H23" s="471"/>
      <c r="I23" s="471"/>
      <c r="J23" s="471"/>
      <c r="K23" s="471"/>
      <c r="L23" s="471"/>
      <c r="M23" s="471"/>
      <c r="N23" s="471"/>
      <c r="O23" s="476"/>
      <c r="P23" s="662"/>
      <c r="Q23" s="662"/>
      <c r="R23" s="662"/>
      <c r="S23" s="662"/>
      <c r="T23" s="662"/>
      <c r="U23" s="662"/>
      <c r="V23" s="662"/>
      <c r="W23" s="662"/>
      <c r="X23" s="662"/>
      <c r="Y23" s="473"/>
      <c r="AB23" s="477"/>
      <c r="AC23" s="500"/>
      <c r="AD23" s="500"/>
      <c r="AE23" s="500"/>
      <c r="AF23" s="500"/>
      <c r="AG23" s="500"/>
    </row>
    <row r="24" spans="2:33" ht="22.8" customHeight="1">
      <c r="B24" s="471"/>
      <c r="C24" s="471"/>
      <c r="D24" s="471"/>
      <c r="E24" s="471"/>
      <c r="F24" s="471"/>
      <c r="G24" s="471"/>
      <c r="H24" s="471"/>
      <c r="I24" s="471"/>
      <c r="J24" s="471"/>
      <c r="K24" s="471"/>
      <c r="L24" s="471"/>
      <c r="M24" s="471"/>
      <c r="N24" s="1530" t="s">
        <v>2405</v>
      </c>
      <c r="O24" s="1530"/>
      <c r="P24" s="1529">
        <f>第1号様式!$J$22</f>
        <v>0</v>
      </c>
      <c r="Q24" s="1052"/>
      <c r="R24" s="1052"/>
      <c r="S24" s="1529">
        <f>第1号様式!$M$22</f>
        <v>0</v>
      </c>
      <c r="T24" s="1052"/>
      <c r="U24" s="1052"/>
      <c r="V24" s="1052"/>
      <c r="W24" s="1052"/>
      <c r="X24" s="1052"/>
      <c r="Y24" s="473"/>
      <c r="AB24" s="500"/>
      <c r="AC24" s="500"/>
      <c r="AD24" s="500"/>
      <c r="AE24" s="500"/>
      <c r="AF24" s="500"/>
      <c r="AG24" s="500"/>
    </row>
    <row r="25" spans="2:33" ht="13.5" customHeight="1">
      <c r="B25" s="471"/>
      <c r="C25" s="471"/>
      <c r="D25" s="471"/>
      <c r="E25" s="471"/>
      <c r="F25" s="471"/>
      <c r="G25" s="471"/>
      <c r="H25" s="471"/>
      <c r="I25" s="471"/>
      <c r="J25" s="471"/>
      <c r="K25" s="471"/>
      <c r="L25" s="471"/>
      <c r="M25" s="471"/>
      <c r="N25" s="471"/>
      <c r="O25" s="471"/>
      <c r="P25" s="471"/>
      <c r="Q25" s="471"/>
      <c r="R25" s="471"/>
      <c r="S25" s="471"/>
      <c r="T25" s="471"/>
      <c r="U25" s="473"/>
      <c r="V25" s="473"/>
      <c r="W25" s="473"/>
      <c r="X25" s="473"/>
      <c r="Y25" s="473"/>
      <c r="AB25" s="781"/>
      <c r="AC25" s="781"/>
      <c r="AD25" s="781"/>
      <c r="AE25" s="781"/>
      <c r="AF25" s="781"/>
      <c r="AG25" s="781"/>
    </row>
    <row r="26" spans="2:33" ht="25.8">
      <c r="B26" s="471"/>
      <c r="C26" s="1532" t="s">
        <v>2533</v>
      </c>
      <c r="D26" s="1532"/>
      <c r="E26" s="1532"/>
      <c r="F26" s="1532"/>
      <c r="G26" s="1532"/>
      <c r="H26" s="1532"/>
      <c r="I26" s="1532"/>
      <c r="J26" s="1532"/>
      <c r="K26" s="1532"/>
      <c r="L26" s="1532"/>
      <c r="M26" s="1532"/>
      <c r="N26" s="1532"/>
      <c r="O26" s="1532"/>
      <c r="P26" s="1532"/>
      <c r="Q26" s="1532"/>
      <c r="R26" s="1532"/>
      <c r="S26" s="1532"/>
      <c r="T26" s="1532"/>
      <c r="U26" s="1532"/>
      <c r="V26" s="1532"/>
      <c r="W26" s="1532"/>
      <c r="X26" s="1532"/>
      <c r="Y26" s="473"/>
      <c r="AB26" s="781"/>
      <c r="AC26" s="781"/>
      <c r="AD26" s="781"/>
      <c r="AE26" s="781"/>
      <c r="AF26" s="781"/>
      <c r="AG26" s="781"/>
    </row>
    <row r="27" spans="2:33" ht="18" customHeight="1">
      <c r="B27" s="471"/>
      <c r="C27" s="471"/>
      <c r="D27" s="471"/>
      <c r="E27" s="471"/>
      <c r="F27" s="471"/>
      <c r="G27" s="471"/>
      <c r="H27" s="471"/>
      <c r="I27" s="471"/>
      <c r="J27" s="471"/>
      <c r="K27" s="471"/>
      <c r="L27" s="471"/>
      <c r="M27" s="471"/>
      <c r="N27" s="471"/>
      <c r="O27" s="471"/>
      <c r="P27" s="471"/>
      <c r="Q27" s="471"/>
      <c r="R27" s="471"/>
      <c r="S27" s="471"/>
      <c r="T27" s="471"/>
      <c r="U27" s="473"/>
      <c r="V27" s="473"/>
      <c r="W27" s="473"/>
      <c r="X27" s="473"/>
      <c r="Y27" s="473"/>
    </row>
    <row r="28" spans="2:33" ht="18" customHeight="1">
      <c r="B28" s="476"/>
      <c r="C28" s="476"/>
      <c r="D28" s="1579">
        <f>第7号様式!$D$28</f>
        <v>0</v>
      </c>
      <c r="E28" s="1052"/>
      <c r="F28" s="483" t="s">
        <v>2495</v>
      </c>
      <c r="G28" s="670">
        <f>第7号様式!$G$28</f>
        <v>0</v>
      </c>
      <c r="H28" s="483" t="s">
        <v>2496</v>
      </c>
      <c r="I28" s="670">
        <f>第7号様式!$K$28</f>
        <v>0</v>
      </c>
      <c r="J28" s="483" t="s">
        <v>2505</v>
      </c>
      <c r="K28" s="1576">
        <f>第7号様式!$K$28</f>
        <v>0</v>
      </c>
      <c r="L28" s="1576"/>
      <c r="M28" s="1535" t="s">
        <v>2506</v>
      </c>
      <c r="N28" s="1535"/>
      <c r="O28" s="1535"/>
      <c r="P28" s="1577">
        <f>第7号様式!$P$28</f>
        <v>0</v>
      </c>
      <c r="Q28" s="1577"/>
      <c r="R28" s="1537" t="s">
        <v>2507</v>
      </c>
      <c r="S28" s="1537"/>
      <c r="T28" s="1537"/>
      <c r="U28" s="1537"/>
      <c r="V28" s="1537"/>
      <c r="W28" s="1537"/>
      <c r="X28" s="1537"/>
      <c r="Y28" s="668"/>
      <c r="AB28" s="477"/>
    </row>
    <row r="29" spans="2:33" ht="39" customHeight="1">
      <c r="B29" s="471"/>
      <c r="C29" s="1578" t="s">
        <v>2762</v>
      </c>
      <c r="D29" s="1578"/>
      <c r="E29" s="1578"/>
      <c r="F29" s="1578"/>
      <c r="G29" s="1578"/>
      <c r="H29" s="1578"/>
      <c r="I29" s="1578"/>
      <c r="J29" s="1578"/>
      <c r="K29" s="1578"/>
      <c r="L29" s="1578"/>
      <c r="M29" s="1578"/>
      <c r="N29" s="1578"/>
      <c r="O29" s="1578"/>
      <c r="P29" s="1578"/>
      <c r="Q29" s="1578"/>
      <c r="R29" s="1578"/>
      <c r="S29" s="1578"/>
      <c r="T29" s="1578"/>
      <c r="U29" s="1578"/>
      <c r="V29" s="1578"/>
      <c r="W29" s="1578"/>
      <c r="X29" s="1578"/>
      <c r="Y29" s="473"/>
    </row>
    <row r="30" spans="2:33" ht="21" customHeight="1">
      <c r="B30" s="471"/>
      <c r="C30" s="1589"/>
      <c r="D30" s="1589"/>
      <c r="E30" s="1589"/>
      <c r="F30" s="1589"/>
      <c r="G30" s="1589"/>
      <c r="H30" s="1589"/>
      <c r="I30" s="1589"/>
      <c r="J30" s="1589"/>
      <c r="K30" s="1589"/>
      <c r="L30" s="1589"/>
      <c r="M30" s="1589"/>
      <c r="N30" s="1589"/>
      <c r="O30" s="1589"/>
      <c r="P30" s="1589"/>
      <c r="Q30" s="1589"/>
      <c r="R30" s="1589"/>
      <c r="S30" s="1589"/>
      <c r="T30" s="1589"/>
      <c r="U30" s="1589"/>
      <c r="V30" s="1589"/>
      <c r="W30" s="1589"/>
      <c r="X30" s="1589"/>
      <c r="Y30" s="473"/>
    </row>
    <row r="31" spans="2:33" ht="30" customHeight="1">
      <c r="B31" s="471"/>
      <c r="C31" s="484"/>
      <c r="D31" s="1571" t="s">
        <v>2510</v>
      </c>
      <c r="E31" s="1571"/>
      <c r="F31" s="1571"/>
      <c r="G31" s="1571"/>
      <c r="H31" s="1571"/>
      <c r="I31" s="1571"/>
      <c r="J31" s="1572"/>
      <c r="K31" s="1565">
        <f>第1号様式!$G$30</f>
        <v>0</v>
      </c>
      <c r="L31" s="1055"/>
      <c r="M31" s="1055"/>
      <c r="N31" s="1055"/>
      <c r="O31" s="1055"/>
      <c r="P31" s="1591" t="str">
        <f>第1号様式!$L$30</f>
        <v>蓄電池</v>
      </c>
      <c r="Q31" s="1592"/>
      <c r="R31" s="1592"/>
      <c r="S31" s="1592"/>
      <c r="T31" s="1592"/>
      <c r="U31" s="1566" t="str">
        <f>第1号様式!$O$30</f>
        <v>設備導入事業</v>
      </c>
      <c r="V31" s="1055"/>
      <c r="W31" s="1055"/>
      <c r="X31" s="1567"/>
      <c r="Y31" s="473"/>
      <c r="AA31" s="469"/>
    </row>
    <row r="32" spans="2:33" ht="2.25" customHeight="1">
      <c r="B32" s="471"/>
      <c r="C32" s="485"/>
      <c r="D32" s="664"/>
      <c r="E32" s="664"/>
      <c r="F32" s="664"/>
      <c r="G32" s="664"/>
      <c r="H32" s="664"/>
      <c r="I32" s="664"/>
      <c r="J32" s="665"/>
      <c r="K32" s="486"/>
      <c r="L32" s="487"/>
      <c r="M32" s="487"/>
      <c r="N32" s="487"/>
      <c r="O32" s="668"/>
      <c r="P32" s="488"/>
      <c r="Q32" s="662"/>
      <c r="R32" s="489"/>
      <c r="S32" s="483"/>
      <c r="T32" s="490"/>
      <c r="U32" s="483"/>
      <c r="V32" s="491"/>
      <c r="W32" s="664"/>
      <c r="X32" s="782"/>
      <c r="Y32" s="473"/>
      <c r="AA32" s="469"/>
    </row>
    <row r="33" spans="2:27" ht="21" customHeight="1">
      <c r="B33" s="471"/>
      <c r="C33" s="486"/>
      <c r="D33" s="1542" t="s">
        <v>2511</v>
      </c>
      <c r="E33" s="1542"/>
      <c r="F33" s="1542"/>
      <c r="G33" s="1542"/>
      <c r="H33" s="1542"/>
      <c r="I33" s="1542"/>
      <c r="J33" s="1543"/>
      <c r="K33" s="664"/>
      <c r="L33" s="492"/>
      <c r="M33" s="1590">
        <f>第7号様式!$M$33</f>
        <v>0</v>
      </c>
      <c r="N33" s="1590"/>
      <c r="O33" s="1590"/>
      <c r="P33" s="1590"/>
      <c r="Q33" s="493"/>
      <c r="R33" s="493"/>
      <c r="S33" s="493"/>
      <c r="T33" s="493"/>
      <c r="U33" s="493"/>
      <c r="V33" s="493"/>
      <c r="W33" s="493"/>
      <c r="X33" s="783"/>
      <c r="Y33" s="473"/>
      <c r="AA33" s="469"/>
    </row>
    <row r="34" spans="2:27" ht="22.2" customHeight="1">
      <c r="B34" s="471"/>
      <c r="C34" s="784"/>
      <c r="D34" s="1580" t="s">
        <v>2534</v>
      </c>
      <c r="E34" s="1580"/>
      <c r="F34" s="1580"/>
      <c r="G34" s="1580"/>
      <c r="H34" s="1580"/>
      <c r="I34" s="1580"/>
      <c r="J34" s="1581"/>
      <c r="K34" s="786"/>
      <c r="L34" s="1585">
        <f>第1号様式!$K$3</f>
        <v>0</v>
      </c>
      <c r="M34" s="1585"/>
      <c r="N34" s="1586"/>
      <c r="O34" s="555" t="s">
        <v>2401</v>
      </c>
      <c r="P34" s="556">
        <f>第1号様式!$N$3</f>
        <v>0</v>
      </c>
      <c r="Q34" s="557" t="s">
        <v>2517</v>
      </c>
      <c r="R34" s="556">
        <f>第1号様式!$P$3</f>
        <v>0</v>
      </c>
      <c r="S34" s="555" t="s">
        <v>2518</v>
      </c>
      <c r="T34" s="558"/>
      <c r="U34" s="558"/>
      <c r="V34" s="558"/>
      <c r="W34" s="558"/>
      <c r="X34" s="559"/>
      <c r="Y34" s="473"/>
    </row>
    <row r="35" spans="2:27" ht="72" customHeight="1">
      <c r="B35" s="471"/>
      <c r="C35" s="786"/>
      <c r="D35" s="1580" t="s">
        <v>2535</v>
      </c>
      <c r="E35" s="1580"/>
      <c r="F35" s="1580"/>
      <c r="G35" s="1580"/>
      <c r="H35" s="1580"/>
      <c r="I35" s="1580"/>
      <c r="J35" s="1581"/>
      <c r="K35" s="787"/>
      <c r="L35" s="1582"/>
      <c r="M35" s="1582"/>
      <c r="N35" s="1582"/>
      <c r="O35" s="1582"/>
      <c r="P35" s="1582"/>
      <c r="Q35" s="1582"/>
      <c r="R35" s="1582"/>
      <c r="S35" s="1582"/>
      <c r="T35" s="1582"/>
      <c r="U35" s="1582"/>
      <c r="V35" s="1582"/>
      <c r="W35" s="1582"/>
      <c r="X35" s="1583"/>
      <c r="Y35" s="473"/>
    </row>
    <row r="36" spans="2:27" ht="5.25" customHeight="1">
      <c r="B36" s="471"/>
      <c r="C36" s="486"/>
      <c r="D36" s="1538" t="s">
        <v>2536</v>
      </c>
      <c r="E36" s="1538"/>
      <c r="F36" s="1538"/>
      <c r="G36" s="1538"/>
      <c r="H36" s="1538"/>
      <c r="I36" s="1538"/>
      <c r="J36" s="1539"/>
      <c r="K36" s="788"/>
      <c r="L36" s="660"/>
      <c r="M36" s="660"/>
      <c r="N36" s="660"/>
      <c r="O36" s="660"/>
      <c r="P36" s="660"/>
      <c r="Q36" s="660"/>
      <c r="R36" s="660"/>
      <c r="S36" s="660"/>
      <c r="T36" s="660"/>
      <c r="U36" s="660"/>
      <c r="V36" s="660"/>
      <c r="W36" s="660"/>
      <c r="X36" s="661"/>
      <c r="Y36" s="473"/>
    </row>
    <row r="37" spans="2:27" ht="24" customHeight="1">
      <c r="B37" s="471"/>
      <c r="C37" s="486"/>
      <c r="D37" s="1540"/>
      <c r="E37" s="1540"/>
      <c r="F37" s="1540"/>
      <c r="G37" s="1540"/>
      <c r="H37" s="1540"/>
      <c r="I37" s="1540"/>
      <c r="J37" s="1541"/>
      <c r="K37" s="476"/>
      <c r="L37" s="660" t="s">
        <v>2537</v>
      </c>
      <c r="M37" s="660"/>
      <c r="N37" s="660"/>
      <c r="O37" s="1584">
        <f>第1号様式!$I$31</f>
        <v>0</v>
      </c>
      <c r="P37" s="1584"/>
      <c r="Q37" s="1584"/>
      <c r="R37" s="1584"/>
      <c r="S37" s="1584"/>
      <c r="T37" s="1584"/>
      <c r="U37" s="1584"/>
      <c r="V37" s="1584"/>
      <c r="W37" s="1584"/>
      <c r="X37" s="661"/>
      <c r="Y37" s="473"/>
    </row>
    <row r="38" spans="2:27" ht="2.25" customHeight="1">
      <c r="B38" s="471"/>
      <c r="C38" s="485"/>
      <c r="D38" s="1540"/>
      <c r="E38" s="1540"/>
      <c r="F38" s="1540"/>
      <c r="G38" s="1540"/>
      <c r="H38" s="1540"/>
      <c r="I38" s="1540"/>
      <c r="J38" s="1541"/>
      <c r="K38" s="486"/>
      <c r="L38" s="487"/>
      <c r="M38" s="487"/>
      <c r="N38" s="487"/>
      <c r="O38" s="667"/>
      <c r="P38" s="501"/>
      <c r="Q38" s="662"/>
      <c r="R38" s="552"/>
      <c r="S38" s="483"/>
      <c r="T38" s="483"/>
      <c r="U38" s="483"/>
      <c r="V38" s="553"/>
      <c r="W38" s="479"/>
      <c r="X38" s="782"/>
      <c r="Y38" s="473"/>
      <c r="AA38" s="469"/>
    </row>
    <row r="39" spans="2:27" ht="24" customHeight="1">
      <c r="B39" s="471"/>
      <c r="C39" s="486"/>
      <c r="D39" s="1540"/>
      <c r="E39" s="1540"/>
      <c r="F39" s="1540"/>
      <c r="G39" s="1540"/>
      <c r="H39" s="1540"/>
      <c r="I39" s="1540"/>
      <c r="J39" s="1541"/>
      <c r="K39" s="476"/>
      <c r="L39" s="660" t="s">
        <v>2538</v>
      </c>
      <c r="M39" s="660"/>
      <c r="N39" s="660"/>
      <c r="O39" s="1584">
        <f>第1号様式!$I$32</f>
        <v>0</v>
      </c>
      <c r="P39" s="1584"/>
      <c r="Q39" s="1584"/>
      <c r="R39" s="1584"/>
      <c r="S39" s="1584"/>
      <c r="T39" s="1584"/>
      <c r="U39" s="1584"/>
      <c r="V39" s="1584"/>
      <c r="W39" s="1584"/>
      <c r="X39" s="661"/>
      <c r="Y39" s="473"/>
    </row>
    <row r="40" spans="2:27" ht="2.25" customHeight="1">
      <c r="B40" s="471"/>
      <c r="C40" s="485"/>
      <c r="D40" s="1540"/>
      <c r="E40" s="1540"/>
      <c r="F40" s="1540"/>
      <c r="G40" s="1540"/>
      <c r="H40" s="1540"/>
      <c r="I40" s="1540"/>
      <c r="J40" s="1541"/>
      <c r="K40" s="486"/>
      <c r="L40" s="487"/>
      <c r="M40" s="487"/>
      <c r="N40" s="487"/>
      <c r="O40" s="667"/>
      <c r="P40" s="501"/>
      <c r="Q40" s="662"/>
      <c r="R40" s="552"/>
      <c r="S40" s="483"/>
      <c r="T40" s="483"/>
      <c r="U40" s="483"/>
      <c r="V40" s="553"/>
      <c r="W40" s="479"/>
      <c r="X40" s="782"/>
      <c r="Y40" s="473"/>
      <c r="AA40" s="469"/>
    </row>
    <row r="41" spans="2:27" ht="24" customHeight="1">
      <c r="B41" s="471"/>
      <c r="C41" s="486"/>
      <c r="D41" s="1540"/>
      <c r="E41" s="1540"/>
      <c r="F41" s="1540"/>
      <c r="G41" s="1540"/>
      <c r="H41" s="1540"/>
      <c r="I41" s="1540"/>
      <c r="J41" s="1541"/>
      <c r="K41" s="476"/>
      <c r="L41" s="660" t="s">
        <v>2539</v>
      </c>
      <c r="M41" s="660"/>
      <c r="N41" s="660"/>
      <c r="O41" s="1584">
        <f>第1号様式!$I$33</f>
        <v>0</v>
      </c>
      <c r="P41" s="1584"/>
      <c r="Q41" s="1584"/>
      <c r="R41" s="1584"/>
      <c r="S41" s="1584"/>
      <c r="T41" s="1584"/>
      <c r="U41" s="1584"/>
      <c r="V41" s="1584"/>
      <c r="W41" s="1584"/>
      <c r="X41" s="661"/>
      <c r="Y41" s="473"/>
    </row>
    <row r="42" spans="2:27" ht="2.25" customHeight="1">
      <c r="B42" s="471"/>
      <c r="C42" s="485"/>
      <c r="D42" s="1540"/>
      <c r="E42" s="1540"/>
      <c r="F42" s="1540"/>
      <c r="G42" s="1540"/>
      <c r="H42" s="1540"/>
      <c r="I42" s="1540"/>
      <c r="J42" s="1541"/>
      <c r="K42" s="486"/>
      <c r="L42" s="487"/>
      <c r="M42" s="487"/>
      <c r="N42" s="487"/>
      <c r="O42" s="668"/>
      <c r="P42" s="488"/>
      <c r="Q42" s="662"/>
      <c r="R42" s="489"/>
      <c r="S42" s="483"/>
      <c r="T42" s="490"/>
      <c r="U42" s="483"/>
      <c r="V42" s="491"/>
      <c r="W42" s="664"/>
      <c r="X42" s="782"/>
      <c r="Y42" s="473"/>
      <c r="AA42" s="469"/>
    </row>
    <row r="43" spans="2:27" ht="24" customHeight="1">
      <c r="B43" s="471"/>
      <c r="C43" s="486"/>
      <c r="D43" s="1540"/>
      <c r="E43" s="1540"/>
      <c r="F43" s="1540"/>
      <c r="G43" s="1540"/>
      <c r="H43" s="1540"/>
      <c r="I43" s="1540"/>
      <c r="J43" s="1541"/>
      <c r="K43" s="476"/>
      <c r="L43" s="554" t="s">
        <v>2540</v>
      </c>
      <c r="M43" s="660"/>
      <c r="N43" s="660"/>
      <c r="O43" s="1584">
        <f>第1号様式!$I$34</f>
        <v>0</v>
      </c>
      <c r="P43" s="1584"/>
      <c r="Q43" s="1584"/>
      <c r="R43" s="1584"/>
      <c r="S43" s="1584"/>
      <c r="T43" s="1584"/>
      <c r="U43" s="1584"/>
      <c r="V43" s="1584"/>
      <c r="W43" s="660" t="s">
        <v>2513</v>
      </c>
      <c r="X43" s="661"/>
      <c r="Y43" s="473"/>
    </row>
    <row r="44" spans="2:27" ht="2.25" customHeight="1">
      <c r="B44" s="471"/>
      <c r="C44" s="485"/>
      <c r="D44" s="1540"/>
      <c r="E44" s="1540"/>
      <c r="F44" s="1540"/>
      <c r="G44" s="1540"/>
      <c r="H44" s="1540"/>
      <c r="I44" s="1540"/>
      <c r="J44" s="1541"/>
      <c r="K44" s="486"/>
      <c r="L44" s="487"/>
      <c r="M44" s="487"/>
      <c r="N44" s="487"/>
      <c r="O44" s="668"/>
      <c r="P44" s="488"/>
      <c r="Q44" s="662"/>
      <c r="R44" s="489"/>
      <c r="S44" s="483"/>
      <c r="T44" s="490"/>
      <c r="U44" s="483"/>
      <c r="V44" s="491"/>
      <c r="W44" s="664"/>
      <c r="X44" s="782"/>
      <c r="Y44" s="473"/>
      <c r="AA44" s="469"/>
    </row>
    <row r="45" spans="2:27" ht="24" customHeight="1">
      <c r="B45" s="471"/>
      <c r="C45" s="486"/>
      <c r="D45" s="1540"/>
      <c r="E45" s="1540"/>
      <c r="F45" s="1540"/>
      <c r="G45" s="1540"/>
      <c r="H45" s="1540"/>
      <c r="I45" s="1540"/>
      <c r="J45" s="1541"/>
      <c r="K45" s="476"/>
      <c r="L45" s="554" t="s">
        <v>2541</v>
      </c>
      <c r="M45" s="660"/>
      <c r="N45" s="660"/>
      <c r="O45" s="1584">
        <f>第1号様式!$N$34</f>
        <v>0</v>
      </c>
      <c r="P45" s="1584"/>
      <c r="Q45" s="1584"/>
      <c r="R45" s="1584"/>
      <c r="S45" s="1584"/>
      <c r="T45" s="1584"/>
      <c r="U45" s="1584"/>
      <c r="V45" s="1584"/>
      <c r="W45" s="660" t="s">
        <v>2513</v>
      </c>
      <c r="X45" s="661"/>
      <c r="Y45" s="473"/>
    </row>
    <row r="46" spans="2:27" ht="2.25" customHeight="1">
      <c r="B46" s="471"/>
      <c r="C46" s="485"/>
      <c r="D46" s="1540"/>
      <c r="E46" s="1540"/>
      <c r="F46" s="1540"/>
      <c r="G46" s="1540"/>
      <c r="H46" s="1540"/>
      <c r="I46" s="1540"/>
      <c r="J46" s="1541"/>
      <c r="K46" s="486"/>
      <c r="L46" s="487"/>
      <c r="M46" s="487"/>
      <c r="N46" s="487"/>
      <c r="O46" s="668"/>
      <c r="P46" s="488"/>
      <c r="Q46" s="662"/>
      <c r="R46" s="489"/>
      <c r="S46" s="483"/>
      <c r="T46" s="490"/>
      <c r="U46" s="483"/>
      <c r="V46" s="491"/>
      <c r="W46" s="664"/>
      <c r="X46" s="782"/>
      <c r="Y46" s="473"/>
      <c r="AA46" s="469"/>
    </row>
    <row r="47" spans="2:27" ht="24" customHeight="1">
      <c r="B47" s="471"/>
      <c r="C47" s="486"/>
      <c r="D47" s="1540"/>
      <c r="E47" s="1540"/>
      <c r="F47" s="1540"/>
      <c r="G47" s="1540"/>
      <c r="H47" s="1540"/>
      <c r="I47" s="1540"/>
      <c r="J47" s="1541"/>
      <c r="K47" s="476"/>
      <c r="L47" s="554" t="s">
        <v>2542</v>
      </c>
      <c r="M47" s="660"/>
      <c r="N47" s="660"/>
      <c r="O47" s="1584">
        <f>第1号様式!$I$35</f>
        <v>0</v>
      </c>
      <c r="P47" s="1584"/>
      <c r="Q47" s="1584"/>
      <c r="R47" s="1584"/>
      <c r="S47" s="1584"/>
      <c r="T47" s="1584"/>
      <c r="U47" s="1584"/>
      <c r="V47" s="1584"/>
      <c r="W47" s="660" t="s">
        <v>2513</v>
      </c>
      <c r="X47" s="661"/>
      <c r="Y47" s="473"/>
    </row>
    <row r="48" spans="2:27" ht="5.25" customHeight="1">
      <c r="B48" s="471"/>
      <c r="C48" s="504"/>
      <c r="D48" s="1542"/>
      <c r="E48" s="1542"/>
      <c r="F48" s="1542"/>
      <c r="G48" s="1542"/>
      <c r="H48" s="1542"/>
      <c r="I48" s="1542"/>
      <c r="J48" s="1543"/>
      <c r="K48" s="476"/>
      <c r="L48" s="476"/>
      <c r="M48" s="658"/>
      <c r="N48" s="658"/>
      <c r="O48" s="658"/>
      <c r="P48" s="658"/>
      <c r="Q48" s="658"/>
      <c r="R48" s="658"/>
      <c r="S48" s="521"/>
      <c r="T48" s="521"/>
      <c r="U48" s="521"/>
      <c r="V48" s="521"/>
      <c r="W48" s="521"/>
      <c r="X48" s="522"/>
      <c r="Y48" s="473"/>
    </row>
    <row r="49" spans="2:25" ht="10.5" customHeight="1">
      <c r="B49" s="471"/>
      <c r="C49" s="523"/>
      <c r="D49" s="509"/>
      <c r="E49" s="509"/>
      <c r="F49" s="509"/>
      <c r="G49" s="509"/>
      <c r="H49" s="509"/>
      <c r="I49" s="509"/>
      <c r="J49" s="509"/>
      <c r="K49" s="509"/>
      <c r="L49" s="509"/>
      <c r="M49" s="509"/>
      <c r="N49" s="509"/>
      <c r="O49" s="509"/>
      <c r="P49" s="509"/>
      <c r="Q49" s="509"/>
      <c r="R49" s="509"/>
      <c r="S49" s="523"/>
      <c r="T49" s="509"/>
      <c r="U49" s="471"/>
      <c r="V49" s="496"/>
      <c r="W49" s="496"/>
      <c r="X49" s="496"/>
      <c r="Y49" s="473"/>
    </row>
    <row r="50" spans="2:25" ht="13.5" customHeight="1">
      <c r="T50" s="524"/>
      <c r="X50" s="525"/>
    </row>
  </sheetData>
  <sheetProtection algorithmName="SHA-512" hashValue="rLpcbhahjpZuizjF0nvEj4yBgdJYx6ssIx7PRibJHx7diJZXB7aCmE2bQ4cuzsLI4uGOoP6R+Lrsucb9aiEmIA==" saltValue="WapJ9w2mHcMXyNB1hdXi3Q==" spinCount="100000" sheet="1" formatCells="0"/>
  <mergeCells count="50">
    <mergeCell ref="L34:N34"/>
    <mergeCell ref="R3:S3"/>
    <mergeCell ref="S10:X10"/>
    <mergeCell ref="P13:R13"/>
    <mergeCell ref="S13:X13"/>
    <mergeCell ref="P17:R17"/>
    <mergeCell ref="S17:X17"/>
    <mergeCell ref="P20:R20"/>
    <mergeCell ref="S20:X20"/>
    <mergeCell ref="C30:X30"/>
    <mergeCell ref="D31:J31"/>
    <mergeCell ref="D33:J33"/>
    <mergeCell ref="M33:P33"/>
    <mergeCell ref="D34:J34"/>
    <mergeCell ref="K31:O31"/>
    <mergeCell ref="P31:T31"/>
    <mergeCell ref="D35:J35"/>
    <mergeCell ref="L35:X35"/>
    <mergeCell ref="D36:J48"/>
    <mergeCell ref="O37:W37"/>
    <mergeCell ref="O39:W39"/>
    <mergeCell ref="O41:W41"/>
    <mergeCell ref="O43:V43"/>
    <mergeCell ref="O45:V45"/>
    <mergeCell ref="O47:V47"/>
    <mergeCell ref="U31:X31"/>
    <mergeCell ref="C26:X26"/>
    <mergeCell ref="K28:L28"/>
    <mergeCell ref="M28:O28"/>
    <mergeCell ref="P28:Q28"/>
    <mergeCell ref="R28:X28"/>
    <mergeCell ref="C29:X29"/>
    <mergeCell ref="D28:E28"/>
    <mergeCell ref="N20:O20"/>
    <mergeCell ref="N22:O22"/>
    <mergeCell ref="P22:X22"/>
    <mergeCell ref="N24:O24"/>
    <mergeCell ref="P24:R24"/>
    <mergeCell ref="S24:X24"/>
    <mergeCell ref="N13:O13"/>
    <mergeCell ref="N15:O15"/>
    <mergeCell ref="P15:X15"/>
    <mergeCell ref="N17:O17"/>
    <mergeCell ref="N6:O6"/>
    <mergeCell ref="N8:O8"/>
    <mergeCell ref="P8:X8"/>
    <mergeCell ref="N10:O10"/>
    <mergeCell ref="P6:R6"/>
    <mergeCell ref="S6:X6"/>
    <mergeCell ref="P10:R10"/>
  </mergeCells>
  <phoneticPr fontId="58"/>
  <printOptions horizontalCentered="1"/>
  <pageMargins left="0.70866141732283472" right="0.70866141732283472" top="0.74803149606299213" bottom="0.55118110236220474" header="0.31496062992125984" footer="0.31496062992125984"/>
  <pageSetup paperSize="9" scale="97" orientation="portrait"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C55"/>
  <sheetViews>
    <sheetView showGridLines="0" showZeros="0" view="pageBreakPreview" zoomScaleNormal="100" zoomScaleSheetLayoutView="100" workbookViewId="0">
      <selection activeCell="AE22" sqref="AE22"/>
    </sheetView>
  </sheetViews>
  <sheetFormatPr defaultRowHeight="13.2"/>
  <cols>
    <col min="1" max="1" width="2.109375" style="469" customWidth="1"/>
    <col min="2" max="2" width="2.33203125" style="469" customWidth="1"/>
    <col min="3" max="3" width="1.109375" style="469" customWidth="1"/>
    <col min="4" max="4" width="5.6640625" style="469" customWidth="1"/>
    <col min="5" max="5" width="3.6640625" style="469" customWidth="1"/>
    <col min="6" max="6" width="2.6640625" style="469" customWidth="1"/>
    <col min="7" max="7" width="3.6640625" style="469" customWidth="1"/>
    <col min="8" max="8" width="2.6640625" style="469" customWidth="1"/>
    <col min="9" max="9" width="3.6640625" style="469" customWidth="1"/>
    <col min="10" max="10" width="4.6640625" style="469" customWidth="1"/>
    <col min="11" max="11" width="1.21875" style="469" customWidth="1"/>
    <col min="12" max="12" width="3.109375" style="469" customWidth="1"/>
    <col min="13" max="13" width="4.6640625" style="469" customWidth="1"/>
    <col min="14" max="14" width="3.6640625" style="469" customWidth="1"/>
    <col min="15" max="15" width="5.6640625" style="469" customWidth="1"/>
    <col min="16" max="16" width="3.6640625" style="469" customWidth="1"/>
    <col min="17" max="17" width="4.6640625" style="469" customWidth="1"/>
    <col min="18" max="20" width="3.6640625" style="469" customWidth="1"/>
    <col min="21" max="24" width="3.6640625" style="470" customWidth="1"/>
    <col min="25" max="25" width="2.21875" style="470" customWidth="1"/>
    <col min="26" max="27" width="2.109375" style="470" customWidth="1"/>
    <col min="28" max="28" width="7.21875" style="469" customWidth="1"/>
    <col min="29" max="263" width="8.88671875" style="469"/>
    <col min="264" max="264" width="2.44140625" style="469" customWidth="1"/>
    <col min="265" max="265" width="2.33203125" style="469" customWidth="1"/>
    <col min="266" max="266" width="1.109375" style="469" customWidth="1"/>
    <col min="267" max="267" width="22.6640625" style="469" customWidth="1"/>
    <col min="268" max="268" width="1.21875" style="469" customWidth="1"/>
    <col min="269" max="270" width="11.77734375" style="469" customWidth="1"/>
    <col min="271" max="271" width="1.77734375" style="469" customWidth="1"/>
    <col min="272" max="272" width="6.88671875" style="469" customWidth="1"/>
    <col min="273" max="273" width="4.44140625" style="469" customWidth="1"/>
    <col min="274" max="274" width="3.6640625" style="469" customWidth="1"/>
    <col min="275" max="275" width="0.77734375" style="469" customWidth="1"/>
    <col min="276" max="276" width="3.33203125" style="469" customWidth="1"/>
    <col min="277" max="277" width="3.6640625" style="469" customWidth="1"/>
    <col min="278" max="278" width="3" style="469" customWidth="1"/>
    <col min="279" max="279" width="3.6640625" style="469" customWidth="1"/>
    <col min="280" max="280" width="3.109375" style="469" customWidth="1"/>
    <col min="281" max="281" width="1.88671875" style="469" customWidth="1"/>
    <col min="282" max="283" width="2.21875" style="469" customWidth="1"/>
    <col min="284" max="284" width="7.21875" style="469" customWidth="1"/>
    <col min="285" max="519" width="8.88671875" style="469"/>
    <col min="520" max="520" width="2.44140625" style="469" customWidth="1"/>
    <col min="521" max="521" width="2.33203125" style="469" customWidth="1"/>
    <col min="522" max="522" width="1.109375" style="469" customWidth="1"/>
    <col min="523" max="523" width="22.6640625" style="469" customWidth="1"/>
    <col min="524" max="524" width="1.21875" style="469" customWidth="1"/>
    <col min="525" max="526" width="11.77734375" style="469" customWidth="1"/>
    <col min="527" max="527" width="1.77734375" style="469" customWidth="1"/>
    <col min="528" max="528" width="6.88671875" style="469" customWidth="1"/>
    <col min="529" max="529" width="4.44140625" style="469" customWidth="1"/>
    <col min="530" max="530" width="3.6640625" style="469" customWidth="1"/>
    <col min="531" max="531" width="0.77734375" style="469" customWidth="1"/>
    <col min="532" max="532" width="3.33203125" style="469" customWidth="1"/>
    <col min="533" max="533" width="3.6640625" style="469" customWidth="1"/>
    <col min="534" max="534" width="3" style="469" customWidth="1"/>
    <col min="535" max="535" width="3.6640625" style="469" customWidth="1"/>
    <col min="536" max="536" width="3.109375" style="469" customWidth="1"/>
    <col min="537" max="537" width="1.88671875" style="469" customWidth="1"/>
    <col min="538" max="539" width="2.21875" style="469" customWidth="1"/>
    <col min="540" max="540" width="7.21875" style="469" customWidth="1"/>
    <col min="541" max="775" width="8.88671875" style="469"/>
    <col min="776" max="776" width="2.44140625" style="469" customWidth="1"/>
    <col min="777" max="777" width="2.33203125" style="469" customWidth="1"/>
    <col min="778" max="778" width="1.109375" style="469" customWidth="1"/>
    <col min="779" max="779" width="22.6640625" style="469" customWidth="1"/>
    <col min="780" max="780" width="1.21875" style="469" customWidth="1"/>
    <col min="781" max="782" width="11.77734375" style="469" customWidth="1"/>
    <col min="783" max="783" width="1.77734375" style="469" customWidth="1"/>
    <col min="784" max="784" width="6.88671875" style="469" customWidth="1"/>
    <col min="785" max="785" width="4.44140625" style="469" customWidth="1"/>
    <col min="786" max="786" width="3.6640625" style="469" customWidth="1"/>
    <col min="787" max="787" width="0.77734375" style="469" customWidth="1"/>
    <col min="788" max="788" width="3.33203125" style="469" customWidth="1"/>
    <col min="789" max="789" width="3.6640625" style="469" customWidth="1"/>
    <col min="790" max="790" width="3" style="469" customWidth="1"/>
    <col min="791" max="791" width="3.6640625" style="469" customWidth="1"/>
    <col min="792" max="792" width="3.109375" style="469" customWidth="1"/>
    <col min="793" max="793" width="1.88671875" style="469" customWidth="1"/>
    <col min="794" max="795" width="2.21875" style="469" customWidth="1"/>
    <col min="796" max="796" width="7.21875" style="469" customWidth="1"/>
    <col min="797" max="1031" width="8.88671875" style="469"/>
    <col min="1032" max="1032" width="2.44140625" style="469" customWidth="1"/>
    <col min="1033" max="1033" width="2.33203125" style="469" customWidth="1"/>
    <col min="1034" max="1034" width="1.109375" style="469" customWidth="1"/>
    <col min="1035" max="1035" width="22.6640625" style="469" customWidth="1"/>
    <col min="1036" max="1036" width="1.21875" style="469" customWidth="1"/>
    <col min="1037" max="1038" width="11.77734375" style="469" customWidth="1"/>
    <col min="1039" max="1039" width="1.77734375" style="469" customWidth="1"/>
    <col min="1040" max="1040" width="6.88671875" style="469" customWidth="1"/>
    <col min="1041" max="1041" width="4.44140625" style="469" customWidth="1"/>
    <col min="1042" max="1042" width="3.6640625" style="469" customWidth="1"/>
    <col min="1043" max="1043" width="0.77734375" style="469" customWidth="1"/>
    <col min="1044" max="1044" width="3.33203125" style="469" customWidth="1"/>
    <col min="1045" max="1045" width="3.6640625" style="469" customWidth="1"/>
    <col min="1046" max="1046" width="3" style="469" customWidth="1"/>
    <col min="1047" max="1047" width="3.6640625" style="469" customWidth="1"/>
    <col min="1048" max="1048" width="3.109375" style="469" customWidth="1"/>
    <col min="1049" max="1049" width="1.88671875" style="469" customWidth="1"/>
    <col min="1050" max="1051" width="2.21875" style="469" customWidth="1"/>
    <col min="1052" max="1052" width="7.21875" style="469" customWidth="1"/>
    <col min="1053" max="1287" width="8.88671875" style="469"/>
    <col min="1288" max="1288" width="2.44140625" style="469" customWidth="1"/>
    <col min="1289" max="1289" width="2.33203125" style="469" customWidth="1"/>
    <col min="1290" max="1290" width="1.109375" style="469" customWidth="1"/>
    <col min="1291" max="1291" width="22.6640625" style="469" customWidth="1"/>
    <col min="1292" max="1292" width="1.21875" style="469" customWidth="1"/>
    <col min="1293" max="1294" width="11.77734375" style="469" customWidth="1"/>
    <col min="1295" max="1295" width="1.77734375" style="469" customWidth="1"/>
    <col min="1296" max="1296" width="6.88671875" style="469" customWidth="1"/>
    <col min="1297" max="1297" width="4.44140625" style="469" customWidth="1"/>
    <col min="1298" max="1298" width="3.6640625" style="469" customWidth="1"/>
    <col min="1299" max="1299" width="0.77734375" style="469" customWidth="1"/>
    <col min="1300" max="1300" width="3.33203125" style="469" customWidth="1"/>
    <col min="1301" max="1301" width="3.6640625" style="469" customWidth="1"/>
    <col min="1302" max="1302" width="3" style="469" customWidth="1"/>
    <col min="1303" max="1303" width="3.6640625" style="469" customWidth="1"/>
    <col min="1304" max="1304" width="3.109375" style="469" customWidth="1"/>
    <col min="1305" max="1305" width="1.88671875" style="469" customWidth="1"/>
    <col min="1306" max="1307" width="2.21875" style="469" customWidth="1"/>
    <col min="1308" max="1308" width="7.21875" style="469" customWidth="1"/>
    <col min="1309" max="1543" width="8.88671875" style="469"/>
    <col min="1544" max="1544" width="2.44140625" style="469" customWidth="1"/>
    <col min="1545" max="1545" width="2.33203125" style="469" customWidth="1"/>
    <col min="1546" max="1546" width="1.109375" style="469" customWidth="1"/>
    <col min="1547" max="1547" width="22.6640625" style="469" customWidth="1"/>
    <col min="1548" max="1548" width="1.21875" style="469" customWidth="1"/>
    <col min="1549" max="1550" width="11.77734375" style="469" customWidth="1"/>
    <col min="1551" max="1551" width="1.77734375" style="469" customWidth="1"/>
    <col min="1552" max="1552" width="6.88671875" style="469" customWidth="1"/>
    <col min="1553" max="1553" width="4.44140625" style="469" customWidth="1"/>
    <col min="1554" max="1554" width="3.6640625" style="469" customWidth="1"/>
    <col min="1555" max="1555" width="0.77734375" style="469" customWidth="1"/>
    <col min="1556" max="1556" width="3.33203125" style="469" customWidth="1"/>
    <col min="1557" max="1557" width="3.6640625" style="469" customWidth="1"/>
    <col min="1558" max="1558" width="3" style="469" customWidth="1"/>
    <col min="1559" max="1559" width="3.6640625" style="469" customWidth="1"/>
    <col min="1560" max="1560" width="3.109375" style="469" customWidth="1"/>
    <col min="1561" max="1561" width="1.88671875" style="469" customWidth="1"/>
    <col min="1562" max="1563" width="2.21875" style="469" customWidth="1"/>
    <col min="1564" max="1564" width="7.21875" style="469" customWidth="1"/>
    <col min="1565" max="1799" width="8.88671875" style="469"/>
    <col min="1800" max="1800" width="2.44140625" style="469" customWidth="1"/>
    <col min="1801" max="1801" width="2.33203125" style="469" customWidth="1"/>
    <col min="1802" max="1802" width="1.109375" style="469" customWidth="1"/>
    <col min="1803" max="1803" width="22.6640625" style="469" customWidth="1"/>
    <col min="1804" max="1804" width="1.21875" style="469" customWidth="1"/>
    <col min="1805" max="1806" width="11.77734375" style="469" customWidth="1"/>
    <col min="1807" max="1807" width="1.77734375" style="469" customWidth="1"/>
    <col min="1808" max="1808" width="6.88671875" style="469" customWidth="1"/>
    <col min="1809" max="1809" width="4.44140625" style="469" customWidth="1"/>
    <col min="1810" max="1810" width="3.6640625" style="469" customWidth="1"/>
    <col min="1811" max="1811" width="0.77734375" style="469" customWidth="1"/>
    <col min="1812" max="1812" width="3.33203125" style="469" customWidth="1"/>
    <col min="1813" max="1813" width="3.6640625" style="469" customWidth="1"/>
    <col min="1814" max="1814" width="3" style="469" customWidth="1"/>
    <col min="1815" max="1815" width="3.6640625" style="469" customWidth="1"/>
    <col min="1816" max="1816" width="3.109375" style="469" customWidth="1"/>
    <col min="1817" max="1817" width="1.88671875" style="469" customWidth="1"/>
    <col min="1818" max="1819" width="2.21875" style="469" customWidth="1"/>
    <col min="1820" max="1820" width="7.21875" style="469" customWidth="1"/>
    <col min="1821" max="2055" width="8.88671875" style="469"/>
    <col min="2056" max="2056" width="2.44140625" style="469" customWidth="1"/>
    <col min="2057" max="2057" width="2.33203125" style="469" customWidth="1"/>
    <col min="2058" max="2058" width="1.109375" style="469" customWidth="1"/>
    <col min="2059" max="2059" width="22.6640625" style="469" customWidth="1"/>
    <col min="2060" max="2060" width="1.21875" style="469" customWidth="1"/>
    <col min="2061" max="2062" width="11.77734375" style="469" customWidth="1"/>
    <col min="2063" max="2063" width="1.77734375" style="469" customWidth="1"/>
    <col min="2064" max="2064" width="6.88671875" style="469" customWidth="1"/>
    <col min="2065" max="2065" width="4.44140625" style="469" customWidth="1"/>
    <col min="2066" max="2066" width="3.6640625" style="469" customWidth="1"/>
    <col min="2067" max="2067" width="0.77734375" style="469" customWidth="1"/>
    <col min="2068" max="2068" width="3.33203125" style="469" customWidth="1"/>
    <col min="2069" max="2069" width="3.6640625" style="469" customWidth="1"/>
    <col min="2070" max="2070" width="3" style="469" customWidth="1"/>
    <col min="2071" max="2071" width="3.6640625" style="469" customWidth="1"/>
    <col min="2072" max="2072" width="3.109375" style="469" customWidth="1"/>
    <col min="2073" max="2073" width="1.88671875" style="469" customWidth="1"/>
    <col min="2074" max="2075" width="2.21875" style="469" customWidth="1"/>
    <col min="2076" max="2076" width="7.21875" style="469" customWidth="1"/>
    <col min="2077" max="2311" width="8.88671875" style="469"/>
    <col min="2312" max="2312" width="2.44140625" style="469" customWidth="1"/>
    <col min="2313" max="2313" width="2.33203125" style="469" customWidth="1"/>
    <col min="2314" max="2314" width="1.109375" style="469" customWidth="1"/>
    <col min="2315" max="2315" width="22.6640625" style="469" customWidth="1"/>
    <col min="2316" max="2316" width="1.21875" style="469" customWidth="1"/>
    <col min="2317" max="2318" width="11.77734375" style="469" customWidth="1"/>
    <col min="2319" max="2319" width="1.77734375" style="469" customWidth="1"/>
    <col min="2320" max="2320" width="6.88671875" style="469" customWidth="1"/>
    <col min="2321" max="2321" width="4.44140625" style="469" customWidth="1"/>
    <col min="2322" max="2322" width="3.6640625" style="469" customWidth="1"/>
    <col min="2323" max="2323" width="0.77734375" style="469" customWidth="1"/>
    <col min="2324" max="2324" width="3.33203125" style="469" customWidth="1"/>
    <col min="2325" max="2325" width="3.6640625" style="469" customWidth="1"/>
    <col min="2326" max="2326" width="3" style="469" customWidth="1"/>
    <col min="2327" max="2327" width="3.6640625" style="469" customWidth="1"/>
    <col min="2328" max="2328" width="3.109375" style="469" customWidth="1"/>
    <col min="2329" max="2329" width="1.88671875" style="469" customWidth="1"/>
    <col min="2330" max="2331" width="2.21875" style="469" customWidth="1"/>
    <col min="2332" max="2332" width="7.21875" style="469" customWidth="1"/>
    <col min="2333" max="2567" width="8.88671875" style="469"/>
    <col min="2568" max="2568" width="2.44140625" style="469" customWidth="1"/>
    <col min="2569" max="2569" width="2.33203125" style="469" customWidth="1"/>
    <col min="2570" max="2570" width="1.109375" style="469" customWidth="1"/>
    <col min="2571" max="2571" width="22.6640625" style="469" customWidth="1"/>
    <col min="2572" max="2572" width="1.21875" style="469" customWidth="1"/>
    <col min="2573" max="2574" width="11.77734375" style="469" customWidth="1"/>
    <col min="2575" max="2575" width="1.77734375" style="469" customWidth="1"/>
    <col min="2576" max="2576" width="6.88671875" style="469" customWidth="1"/>
    <col min="2577" max="2577" width="4.44140625" style="469" customWidth="1"/>
    <col min="2578" max="2578" width="3.6640625" style="469" customWidth="1"/>
    <col min="2579" max="2579" width="0.77734375" style="469" customWidth="1"/>
    <col min="2580" max="2580" width="3.33203125" style="469" customWidth="1"/>
    <col min="2581" max="2581" width="3.6640625" style="469" customWidth="1"/>
    <col min="2582" max="2582" width="3" style="469" customWidth="1"/>
    <col min="2583" max="2583" width="3.6640625" style="469" customWidth="1"/>
    <col min="2584" max="2584" width="3.109375" style="469" customWidth="1"/>
    <col min="2585" max="2585" width="1.88671875" style="469" customWidth="1"/>
    <col min="2586" max="2587" width="2.21875" style="469" customWidth="1"/>
    <col min="2588" max="2588" width="7.21875" style="469" customWidth="1"/>
    <col min="2589" max="2823" width="8.88671875" style="469"/>
    <col min="2824" max="2824" width="2.44140625" style="469" customWidth="1"/>
    <col min="2825" max="2825" width="2.33203125" style="469" customWidth="1"/>
    <col min="2826" max="2826" width="1.109375" style="469" customWidth="1"/>
    <col min="2827" max="2827" width="22.6640625" style="469" customWidth="1"/>
    <col min="2828" max="2828" width="1.21875" style="469" customWidth="1"/>
    <col min="2829" max="2830" width="11.77734375" style="469" customWidth="1"/>
    <col min="2831" max="2831" width="1.77734375" style="469" customWidth="1"/>
    <col min="2832" max="2832" width="6.88671875" style="469" customWidth="1"/>
    <col min="2833" max="2833" width="4.44140625" style="469" customWidth="1"/>
    <col min="2834" max="2834" width="3.6640625" style="469" customWidth="1"/>
    <col min="2835" max="2835" width="0.77734375" style="469" customWidth="1"/>
    <col min="2836" max="2836" width="3.33203125" style="469" customWidth="1"/>
    <col min="2837" max="2837" width="3.6640625" style="469" customWidth="1"/>
    <col min="2838" max="2838" width="3" style="469" customWidth="1"/>
    <col min="2839" max="2839" width="3.6640625" style="469" customWidth="1"/>
    <col min="2840" max="2840" width="3.109375" style="469" customWidth="1"/>
    <col min="2841" max="2841" width="1.88671875" style="469" customWidth="1"/>
    <col min="2842" max="2843" width="2.21875" style="469" customWidth="1"/>
    <col min="2844" max="2844" width="7.21875" style="469" customWidth="1"/>
    <col min="2845" max="3079" width="8.88671875" style="469"/>
    <col min="3080" max="3080" width="2.44140625" style="469" customWidth="1"/>
    <col min="3081" max="3081" width="2.33203125" style="469" customWidth="1"/>
    <col min="3082" max="3082" width="1.109375" style="469" customWidth="1"/>
    <col min="3083" max="3083" width="22.6640625" style="469" customWidth="1"/>
    <col min="3084" max="3084" width="1.21875" style="469" customWidth="1"/>
    <col min="3085" max="3086" width="11.77734375" style="469" customWidth="1"/>
    <col min="3087" max="3087" width="1.77734375" style="469" customWidth="1"/>
    <col min="3088" max="3088" width="6.88671875" style="469" customWidth="1"/>
    <col min="3089" max="3089" width="4.44140625" style="469" customWidth="1"/>
    <col min="3090" max="3090" width="3.6640625" style="469" customWidth="1"/>
    <col min="3091" max="3091" width="0.77734375" style="469" customWidth="1"/>
    <col min="3092" max="3092" width="3.33203125" style="469" customWidth="1"/>
    <col min="3093" max="3093" width="3.6640625" style="469" customWidth="1"/>
    <col min="3094" max="3094" width="3" style="469" customWidth="1"/>
    <col min="3095" max="3095" width="3.6640625" style="469" customWidth="1"/>
    <col min="3096" max="3096" width="3.109375" style="469" customWidth="1"/>
    <col min="3097" max="3097" width="1.88671875" style="469" customWidth="1"/>
    <col min="3098" max="3099" width="2.21875" style="469" customWidth="1"/>
    <col min="3100" max="3100" width="7.21875" style="469" customWidth="1"/>
    <col min="3101" max="3335" width="8.88671875" style="469"/>
    <col min="3336" max="3336" width="2.44140625" style="469" customWidth="1"/>
    <col min="3337" max="3337" width="2.33203125" style="469" customWidth="1"/>
    <col min="3338" max="3338" width="1.109375" style="469" customWidth="1"/>
    <col min="3339" max="3339" width="22.6640625" style="469" customWidth="1"/>
    <col min="3340" max="3340" width="1.21875" style="469" customWidth="1"/>
    <col min="3341" max="3342" width="11.77734375" style="469" customWidth="1"/>
    <col min="3343" max="3343" width="1.77734375" style="469" customWidth="1"/>
    <col min="3344" max="3344" width="6.88671875" style="469" customWidth="1"/>
    <col min="3345" max="3345" width="4.44140625" style="469" customWidth="1"/>
    <col min="3346" max="3346" width="3.6640625" style="469" customWidth="1"/>
    <col min="3347" max="3347" width="0.77734375" style="469" customWidth="1"/>
    <col min="3348" max="3348" width="3.33203125" style="469" customWidth="1"/>
    <col min="3349" max="3349" width="3.6640625" style="469" customWidth="1"/>
    <col min="3350" max="3350" width="3" style="469" customWidth="1"/>
    <col min="3351" max="3351" width="3.6640625" style="469" customWidth="1"/>
    <col min="3352" max="3352" width="3.109375" style="469" customWidth="1"/>
    <col min="3353" max="3353" width="1.88671875" style="469" customWidth="1"/>
    <col min="3354" max="3355" width="2.21875" style="469" customWidth="1"/>
    <col min="3356" max="3356" width="7.21875" style="469" customWidth="1"/>
    <col min="3357" max="3591" width="8.88671875" style="469"/>
    <col min="3592" max="3592" width="2.44140625" style="469" customWidth="1"/>
    <col min="3593" max="3593" width="2.33203125" style="469" customWidth="1"/>
    <col min="3594" max="3594" width="1.109375" style="469" customWidth="1"/>
    <col min="3595" max="3595" width="22.6640625" style="469" customWidth="1"/>
    <col min="3596" max="3596" width="1.21875" style="469" customWidth="1"/>
    <col min="3597" max="3598" width="11.77734375" style="469" customWidth="1"/>
    <col min="3599" max="3599" width="1.77734375" style="469" customWidth="1"/>
    <col min="3600" max="3600" width="6.88671875" style="469" customWidth="1"/>
    <col min="3601" max="3601" width="4.44140625" style="469" customWidth="1"/>
    <col min="3602" max="3602" width="3.6640625" style="469" customWidth="1"/>
    <col min="3603" max="3603" width="0.77734375" style="469" customWidth="1"/>
    <col min="3604" max="3604" width="3.33203125" style="469" customWidth="1"/>
    <col min="3605" max="3605" width="3.6640625" style="469" customWidth="1"/>
    <col min="3606" max="3606" width="3" style="469" customWidth="1"/>
    <col min="3607" max="3607" width="3.6640625" style="469" customWidth="1"/>
    <col min="3608" max="3608" width="3.109375" style="469" customWidth="1"/>
    <col min="3609" max="3609" width="1.88671875" style="469" customWidth="1"/>
    <col min="3610" max="3611" width="2.21875" style="469" customWidth="1"/>
    <col min="3612" max="3612" width="7.21875" style="469" customWidth="1"/>
    <col min="3613" max="3847" width="8.88671875" style="469"/>
    <col min="3848" max="3848" width="2.44140625" style="469" customWidth="1"/>
    <col min="3849" max="3849" width="2.33203125" style="469" customWidth="1"/>
    <col min="3850" max="3850" width="1.109375" style="469" customWidth="1"/>
    <col min="3851" max="3851" width="22.6640625" style="469" customWidth="1"/>
    <col min="3852" max="3852" width="1.21875" style="469" customWidth="1"/>
    <col min="3853" max="3854" width="11.77734375" style="469" customWidth="1"/>
    <col min="3855" max="3855" width="1.77734375" style="469" customWidth="1"/>
    <col min="3856" max="3856" width="6.88671875" style="469" customWidth="1"/>
    <col min="3857" max="3857" width="4.44140625" style="469" customWidth="1"/>
    <col min="3858" max="3858" width="3.6640625" style="469" customWidth="1"/>
    <col min="3859" max="3859" width="0.77734375" style="469" customWidth="1"/>
    <col min="3860" max="3860" width="3.33203125" style="469" customWidth="1"/>
    <col min="3861" max="3861" width="3.6640625" style="469" customWidth="1"/>
    <col min="3862" max="3862" width="3" style="469" customWidth="1"/>
    <col min="3863" max="3863" width="3.6640625" style="469" customWidth="1"/>
    <col min="3864" max="3864" width="3.109375" style="469" customWidth="1"/>
    <col min="3865" max="3865" width="1.88671875" style="469" customWidth="1"/>
    <col min="3866" max="3867" width="2.21875" style="469" customWidth="1"/>
    <col min="3868" max="3868" width="7.21875" style="469" customWidth="1"/>
    <col min="3869" max="4103" width="8.88671875" style="469"/>
    <col min="4104" max="4104" width="2.44140625" style="469" customWidth="1"/>
    <col min="4105" max="4105" width="2.33203125" style="469" customWidth="1"/>
    <col min="4106" max="4106" width="1.109375" style="469" customWidth="1"/>
    <col min="4107" max="4107" width="22.6640625" style="469" customWidth="1"/>
    <col min="4108" max="4108" width="1.21875" style="469" customWidth="1"/>
    <col min="4109" max="4110" width="11.77734375" style="469" customWidth="1"/>
    <col min="4111" max="4111" width="1.77734375" style="469" customWidth="1"/>
    <col min="4112" max="4112" width="6.88671875" style="469" customWidth="1"/>
    <col min="4113" max="4113" width="4.44140625" style="469" customWidth="1"/>
    <col min="4114" max="4114" width="3.6640625" style="469" customWidth="1"/>
    <col min="4115" max="4115" width="0.77734375" style="469" customWidth="1"/>
    <col min="4116" max="4116" width="3.33203125" style="469" customWidth="1"/>
    <col min="4117" max="4117" width="3.6640625" style="469" customWidth="1"/>
    <col min="4118" max="4118" width="3" style="469" customWidth="1"/>
    <col min="4119" max="4119" width="3.6640625" style="469" customWidth="1"/>
    <col min="4120" max="4120" width="3.109375" style="469" customWidth="1"/>
    <col min="4121" max="4121" width="1.88671875" style="469" customWidth="1"/>
    <col min="4122" max="4123" width="2.21875" style="469" customWidth="1"/>
    <col min="4124" max="4124" width="7.21875" style="469" customWidth="1"/>
    <col min="4125" max="4359" width="8.88671875" style="469"/>
    <col min="4360" max="4360" width="2.44140625" style="469" customWidth="1"/>
    <col min="4361" max="4361" width="2.33203125" style="469" customWidth="1"/>
    <col min="4362" max="4362" width="1.109375" style="469" customWidth="1"/>
    <col min="4363" max="4363" width="22.6640625" style="469" customWidth="1"/>
    <col min="4364" max="4364" width="1.21875" style="469" customWidth="1"/>
    <col min="4365" max="4366" width="11.77734375" style="469" customWidth="1"/>
    <col min="4367" max="4367" width="1.77734375" style="469" customWidth="1"/>
    <col min="4368" max="4368" width="6.88671875" style="469" customWidth="1"/>
    <col min="4369" max="4369" width="4.44140625" style="469" customWidth="1"/>
    <col min="4370" max="4370" width="3.6640625" style="469" customWidth="1"/>
    <col min="4371" max="4371" width="0.77734375" style="469" customWidth="1"/>
    <col min="4372" max="4372" width="3.33203125" style="469" customWidth="1"/>
    <col min="4373" max="4373" width="3.6640625" style="469" customWidth="1"/>
    <col min="4374" max="4374" width="3" style="469" customWidth="1"/>
    <col min="4375" max="4375" width="3.6640625" style="469" customWidth="1"/>
    <col min="4376" max="4376" width="3.109375" style="469" customWidth="1"/>
    <col min="4377" max="4377" width="1.88671875" style="469" customWidth="1"/>
    <col min="4378" max="4379" width="2.21875" style="469" customWidth="1"/>
    <col min="4380" max="4380" width="7.21875" style="469" customWidth="1"/>
    <col min="4381" max="4615" width="8.88671875" style="469"/>
    <col min="4616" max="4616" width="2.44140625" style="469" customWidth="1"/>
    <col min="4617" max="4617" width="2.33203125" style="469" customWidth="1"/>
    <col min="4618" max="4618" width="1.109375" style="469" customWidth="1"/>
    <col min="4619" max="4619" width="22.6640625" style="469" customWidth="1"/>
    <col min="4620" max="4620" width="1.21875" style="469" customWidth="1"/>
    <col min="4621" max="4622" width="11.77734375" style="469" customWidth="1"/>
    <col min="4623" max="4623" width="1.77734375" style="469" customWidth="1"/>
    <col min="4624" max="4624" width="6.88671875" style="469" customWidth="1"/>
    <col min="4625" max="4625" width="4.44140625" style="469" customWidth="1"/>
    <col min="4626" max="4626" width="3.6640625" style="469" customWidth="1"/>
    <col min="4627" max="4627" width="0.77734375" style="469" customWidth="1"/>
    <col min="4628" max="4628" width="3.33203125" style="469" customWidth="1"/>
    <col min="4629" max="4629" width="3.6640625" style="469" customWidth="1"/>
    <col min="4630" max="4630" width="3" style="469" customWidth="1"/>
    <col min="4631" max="4631" width="3.6640625" style="469" customWidth="1"/>
    <col min="4632" max="4632" width="3.109375" style="469" customWidth="1"/>
    <col min="4633" max="4633" width="1.88671875" style="469" customWidth="1"/>
    <col min="4634" max="4635" width="2.21875" style="469" customWidth="1"/>
    <col min="4636" max="4636" width="7.21875" style="469" customWidth="1"/>
    <col min="4637" max="4871" width="8.88671875" style="469"/>
    <col min="4872" max="4872" width="2.44140625" style="469" customWidth="1"/>
    <col min="4873" max="4873" width="2.33203125" style="469" customWidth="1"/>
    <col min="4874" max="4874" width="1.109375" style="469" customWidth="1"/>
    <col min="4875" max="4875" width="22.6640625" style="469" customWidth="1"/>
    <col min="4876" max="4876" width="1.21875" style="469" customWidth="1"/>
    <col min="4877" max="4878" width="11.77734375" style="469" customWidth="1"/>
    <col min="4879" max="4879" width="1.77734375" style="469" customWidth="1"/>
    <col min="4880" max="4880" width="6.88671875" style="469" customWidth="1"/>
    <col min="4881" max="4881" width="4.44140625" style="469" customWidth="1"/>
    <col min="4882" max="4882" width="3.6640625" style="469" customWidth="1"/>
    <col min="4883" max="4883" width="0.77734375" style="469" customWidth="1"/>
    <col min="4884" max="4884" width="3.33203125" style="469" customWidth="1"/>
    <col min="4885" max="4885" width="3.6640625" style="469" customWidth="1"/>
    <col min="4886" max="4886" width="3" style="469" customWidth="1"/>
    <col min="4887" max="4887" width="3.6640625" style="469" customWidth="1"/>
    <col min="4888" max="4888" width="3.109375" style="469" customWidth="1"/>
    <col min="4889" max="4889" width="1.88671875" style="469" customWidth="1"/>
    <col min="4890" max="4891" width="2.21875" style="469" customWidth="1"/>
    <col min="4892" max="4892" width="7.21875" style="469" customWidth="1"/>
    <col min="4893" max="5127" width="8.88671875" style="469"/>
    <col min="5128" max="5128" width="2.44140625" style="469" customWidth="1"/>
    <col min="5129" max="5129" width="2.33203125" style="469" customWidth="1"/>
    <col min="5130" max="5130" width="1.109375" style="469" customWidth="1"/>
    <col min="5131" max="5131" width="22.6640625" style="469" customWidth="1"/>
    <col min="5132" max="5132" width="1.21875" style="469" customWidth="1"/>
    <col min="5133" max="5134" width="11.77734375" style="469" customWidth="1"/>
    <col min="5135" max="5135" width="1.77734375" style="469" customWidth="1"/>
    <col min="5136" max="5136" width="6.88671875" style="469" customWidth="1"/>
    <col min="5137" max="5137" width="4.44140625" style="469" customWidth="1"/>
    <col min="5138" max="5138" width="3.6640625" style="469" customWidth="1"/>
    <col min="5139" max="5139" width="0.77734375" style="469" customWidth="1"/>
    <col min="5140" max="5140" width="3.33203125" style="469" customWidth="1"/>
    <col min="5141" max="5141" width="3.6640625" style="469" customWidth="1"/>
    <col min="5142" max="5142" width="3" style="469" customWidth="1"/>
    <col min="5143" max="5143" width="3.6640625" style="469" customWidth="1"/>
    <col min="5144" max="5144" width="3.109375" style="469" customWidth="1"/>
    <col min="5145" max="5145" width="1.88671875" style="469" customWidth="1"/>
    <col min="5146" max="5147" width="2.21875" style="469" customWidth="1"/>
    <col min="5148" max="5148" width="7.21875" style="469" customWidth="1"/>
    <col min="5149" max="5383" width="8.88671875" style="469"/>
    <col min="5384" max="5384" width="2.44140625" style="469" customWidth="1"/>
    <col min="5385" max="5385" width="2.33203125" style="469" customWidth="1"/>
    <col min="5386" max="5386" width="1.109375" style="469" customWidth="1"/>
    <col min="5387" max="5387" width="22.6640625" style="469" customWidth="1"/>
    <col min="5388" max="5388" width="1.21875" style="469" customWidth="1"/>
    <col min="5389" max="5390" width="11.77734375" style="469" customWidth="1"/>
    <col min="5391" max="5391" width="1.77734375" style="469" customWidth="1"/>
    <col min="5392" max="5392" width="6.88671875" style="469" customWidth="1"/>
    <col min="5393" max="5393" width="4.44140625" style="469" customWidth="1"/>
    <col min="5394" max="5394" width="3.6640625" style="469" customWidth="1"/>
    <col min="5395" max="5395" width="0.77734375" style="469" customWidth="1"/>
    <col min="5396" max="5396" width="3.33203125" style="469" customWidth="1"/>
    <col min="5397" max="5397" width="3.6640625" style="469" customWidth="1"/>
    <col min="5398" max="5398" width="3" style="469" customWidth="1"/>
    <col min="5399" max="5399" width="3.6640625" style="469" customWidth="1"/>
    <col min="5400" max="5400" width="3.109375" style="469" customWidth="1"/>
    <col min="5401" max="5401" width="1.88671875" style="469" customWidth="1"/>
    <col min="5402" max="5403" width="2.21875" style="469" customWidth="1"/>
    <col min="5404" max="5404" width="7.21875" style="469" customWidth="1"/>
    <col min="5405" max="5639" width="8.88671875" style="469"/>
    <col min="5640" max="5640" width="2.44140625" style="469" customWidth="1"/>
    <col min="5641" max="5641" width="2.33203125" style="469" customWidth="1"/>
    <col min="5642" max="5642" width="1.109375" style="469" customWidth="1"/>
    <col min="5643" max="5643" width="22.6640625" style="469" customWidth="1"/>
    <col min="5644" max="5644" width="1.21875" style="469" customWidth="1"/>
    <col min="5645" max="5646" width="11.77734375" style="469" customWidth="1"/>
    <col min="5647" max="5647" width="1.77734375" style="469" customWidth="1"/>
    <col min="5648" max="5648" width="6.88671875" style="469" customWidth="1"/>
    <col min="5649" max="5649" width="4.44140625" style="469" customWidth="1"/>
    <col min="5650" max="5650" width="3.6640625" style="469" customWidth="1"/>
    <col min="5651" max="5651" width="0.77734375" style="469" customWidth="1"/>
    <col min="5652" max="5652" width="3.33203125" style="469" customWidth="1"/>
    <col min="5653" max="5653" width="3.6640625" style="469" customWidth="1"/>
    <col min="5654" max="5654" width="3" style="469" customWidth="1"/>
    <col min="5655" max="5655" width="3.6640625" style="469" customWidth="1"/>
    <col min="5656" max="5656" width="3.109375" style="469" customWidth="1"/>
    <col min="5657" max="5657" width="1.88671875" style="469" customWidth="1"/>
    <col min="5658" max="5659" width="2.21875" style="469" customWidth="1"/>
    <col min="5660" max="5660" width="7.21875" style="469" customWidth="1"/>
    <col min="5661" max="5895" width="8.88671875" style="469"/>
    <col min="5896" max="5896" width="2.44140625" style="469" customWidth="1"/>
    <col min="5897" max="5897" width="2.33203125" style="469" customWidth="1"/>
    <col min="5898" max="5898" width="1.109375" style="469" customWidth="1"/>
    <col min="5899" max="5899" width="22.6640625" style="469" customWidth="1"/>
    <col min="5900" max="5900" width="1.21875" style="469" customWidth="1"/>
    <col min="5901" max="5902" width="11.77734375" style="469" customWidth="1"/>
    <col min="5903" max="5903" width="1.77734375" style="469" customWidth="1"/>
    <col min="5904" max="5904" width="6.88671875" style="469" customWidth="1"/>
    <col min="5905" max="5905" width="4.44140625" style="469" customWidth="1"/>
    <col min="5906" max="5906" width="3.6640625" style="469" customWidth="1"/>
    <col min="5907" max="5907" width="0.77734375" style="469" customWidth="1"/>
    <col min="5908" max="5908" width="3.33203125" style="469" customWidth="1"/>
    <col min="5909" max="5909" width="3.6640625" style="469" customWidth="1"/>
    <col min="5910" max="5910" width="3" style="469" customWidth="1"/>
    <col min="5911" max="5911" width="3.6640625" style="469" customWidth="1"/>
    <col min="5912" max="5912" width="3.109375" style="469" customWidth="1"/>
    <col min="5913" max="5913" width="1.88671875" style="469" customWidth="1"/>
    <col min="5914" max="5915" width="2.21875" style="469" customWidth="1"/>
    <col min="5916" max="5916" width="7.21875" style="469" customWidth="1"/>
    <col min="5917" max="6151" width="8.88671875" style="469"/>
    <col min="6152" max="6152" width="2.44140625" style="469" customWidth="1"/>
    <col min="6153" max="6153" width="2.33203125" style="469" customWidth="1"/>
    <col min="6154" max="6154" width="1.109375" style="469" customWidth="1"/>
    <col min="6155" max="6155" width="22.6640625" style="469" customWidth="1"/>
    <col min="6156" max="6156" width="1.21875" style="469" customWidth="1"/>
    <col min="6157" max="6158" width="11.77734375" style="469" customWidth="1"/>
    <col min="6159" max="6159" width="1.77734375" style="469" customWidth="1"/>
    <col min="6160" max="6160" width="6.88671875" style="469" customWidth="1"/>
    <col min="6161" max="6161" width="4.44140625" style="469" customWidth="1"/>
    <col min="6162" max="6162" width="3.6640625" style="469" customWidth="1"/>
    <col min="6163" max="6163" width="0.77734375" style="469" customWidth="1"/>
    <col min="6164" max="6164" width="3.33203125" style="469" customWidth="1"/>
    <col min="6165" max="6165" width="3.6640625" style="469" customWidth="1"/>
    <col min="6166" max="6166" width="3" style="469" customWidth="1"/>
    <col min="6167" max="6167" width="3.6640625" style="469" customWidth="1"/>
    <col min="6168" max="6168" width="3.109375" style="469" customWidth="1"/>
    <col min="6169" max="6169" width="1.88671875" style="469" customWidth="1"/>
    <col min="6170" max="6171" width="2.21875" style="469" customWidth="1"/>
    <col min="6172" max="6172" width="7.21875" style="469" customWidth="1"/>
    <col min="6173" max="6407" width="8.88671875" style="469"/>
    <col min="6408" max="6408" width="2.44140625" style="469" customWidth="1"/>
    <col min="6409" max="6409" width="2.33203125" style="469" customWidth="1"/>
    <col min="6410" max="6410" width="1.109375" style="469" customWidth="1"/>
    <col min="6411" max="6411" width="22.6640625" style="469" customWidth="1"/>
    <col min="6412" max="6412" width="1.21875" style="469" customWidth="1"/>
    <col min="6413" max="6414" width="11.77734375" style="469" customWidth="1"/>
    <col min="6415" max="6415" width="1.77734375" style="469" customWidth="1"/>
    <col min="6416" max="6416" width="6.88671875" style="469" customWidth="1"/>
    <col min="6417" max="6417" width="4.44140625" style="469" customWidth="1"/>
    <col min="6418" max="6418" width="3.6640625" style="469" customWidth="1"/>
    <col min="6419" max="6419" width="0.77734375" style="469" customWidth="1"/>
    <col min="6420" max="6420" width="3.33203125" style="469" customWidth="1"/>
    <col min="6421" max="6421" width="3.6640625" style="469" customWidth="1"/>
    <col min="6422" max="6422" width="3" style="469" customWidth="1"/>
    <col min="6423" max="6423" width="3.6640625" style="469" customWidth="1"/>
    <col min="6424" max="6424" width="3.109375" style="469" customWidth="1"/>
    <col min="6425" max="6425" width="1.88671875" style="469" customWidth="1"/>
    <col min="6426" max="6427" width="2.21875" style="469" customWidth="1"/>
    <col min="6428" max="6428" width="7.21875" style="469" customWidth="1"/>
    <col min="6429" max="6663" width="8.88671875" style="469"/>
    <col min="6664" max="6664" width="2.44140625" style="469" customWidth="1"/>
    <col min="6665" max="6665" width="2.33203125" style="469" customWidth="1"/>
    <col min="6666" max="6666" width="1.109375" style="469" customWidth="1"/>
    <col min="6667" max="6667" width="22.6640625" style="469" customWidth="1"/>
    <col min="6668" max="6668" width="1.21875" style="469" customWidth="1"/>
    <col min="6669" max="6670" width="11.77734375" style="469" customWidth="1"/>
    <col min="6671" max="6671" width="1.77734375" style="469" customWidth="1"/>
    <col min="6672" max="6672" width="6.88671875" style="469" customWidth="1"/>
    <col min="6673" max="6673" width="4.44140625" style="469" customWidth="1"/>
    <col min="6674" max="6674" width="3.6640625" style="469" customWidth="1"/>
    <col min="6675" max="6675" width="0.77734375" style="469" customWidth="1"/>
    <col min="6676" max="6676" width="3.33203125" style="469" customWidth="1"/>
    <col min="6677" max="6677" width="3.6640625" style="469" customWidth="1"/>
    <col min="6678" max="6678" width="3" style="469" customWidth="1"/>
    <col min="6679" max="6679" width="3.6640625" style="469" customWidth="1"/>
    <col min="6680" max="6680" width="3.109375" style="469" customWidth="1"/>
    <col min="6681" max="6681" width="1.88671875" style="469" customWidth="1"/>
    <col min="6682" max="6683" width="2.21875" style="469" customWidth="1"/>
    <col min="6684" max="6684" width="7.21875" style="469" customWidth="1"/>
    <col min="6685" max="6919" width="8.88671875" style="469"/>
    <col min="6920" max="6920" width="2.44140625" style="469" customWidth="1"/>
    <col min="6921" max="6921" width="2.33203125" style="469" customWidth="1"/>
    <col min="6922" max="6922" width="1.109375" style="469" customWidth="1"/>
    <col min="6923" max="6923" width="22.6640625" style="469" customWidth="1"/>
    <col min="6924" max="6924" width="1.21875" style="469" customWidth="1"/>
    <col min="6925" max="6926" width="11.77734375" style="469" customWidth="1"/>
    <col min="6927" max="6927" width="1.77734375" style="469" customWidth="1"/>
    <col min="6928" max="6928" width="6.88671875" style="469" customWidth="1"/>
    <col min="6929" max="6929" width="4.44140625" style="469" customWidth="1"/>
    <col min="6930" max="6930" width="3.6640625" style="469" customWidth="1"/>
    <col min="6931" max="6931" width="0.77734375" style="469" customWidth="1"/>
    <col min="6932" max="6932" width="3.33203125" style="469" customWidth="1"/>
    <col min="6933" max="6933" width="3.6640625" style="469" customWidth="1"/>
    <col min="6934" max="6934" width="3" style="469" customWidth="1"/>
    <col min="6935" max="6935" width="3.6640625" style="469" customWidth="1"/>
    <col min="6936" max="6936" width="3.109375" style="469" customWidth="1"/>
    <col min="6937" max="6937" width="1.88671875" style="469" customWidth="1"/>
    <col min="6938" max="6939" width="2.21875" style="469" customWidth="1"/>
    <col min="6940" max="6940" width="7.21875" style="469" customWidth="1"/>
    <col min="6941" max="7175" width="8.88671875" style="469"/>
    <col min="7176" max="7176" width="2.44140625" style="469" customWidth="1"/>
    <col min="7177" max="7177" width="2.33203125" style="469" customWidth="1"/>
    <col min="7178" max="7178" width="1.109375" style="469" customWidth="1"/>
    <col min="7179" max="7179" width="22.6640625" style="469" customWidth="1"/>
    <col min="7180" max="7180" width="1.21875" style="469" customWidth="1"/>
    <col min="7181" max="7182" width="11.77734375" style="469" customWidth="1"/>
    <col min="7183" max="7183" width="1.77734375" style="469" customWidth="1"/>
    <col min="7184" max="7184" width="6.88671875" style="469" customWidth="1"/>
    <col min="7185" max="7185" width="4.44140625" style="469" customWidth="1"/>
    <col min="7186" max="7186" width="3.6640625" style="469" customWidth="1"/>
    <col min="7187" max="7187" width="0.77734375" style="469" customWidth="1"/>
    <col min="7188" max="7188" width="3.33203125" style="469" customWidth="1"/>
    <col min="7189" max="7189" width="3.6640625" style="469" customWidth="1"/>
    <col min="7190" max="7190" width="3" style="469" customWidth="1"/>
    <col min="7191" max="7191" width="3.6640625" style="469" customWidth="1"/>
    <col min="7192" max="7192" width="3.109375" style="469" customWidth="1"/>
    <col min="7193" max="7193" width="1.88671875" style="469" customWidth="1"/>
    <col min="7194" max="7195" width="2.21875" style="469" customWidth="1"/>
    <col min="7196" max="7196" width="7.21875" style="469" customWidth="1"/>
    <col min="7197" max="7431" width="8.88671875" style="469"/>
    <col min="7432" max="7432" width="2.44140625" style="469" customWidth="1"/>
    <col min="7433" max="7433" width="2.33203125" style="469" customWidth="1"/>
    <col min="7434" max="7434" width="1.109375" style="469" customWidth="1"/>
    <col min="7435" max="7435" width="22.6640625" style="469" customWidth="1"/>
    <col min="7436" max="7436" width="1.21875" style="469" customWidth="1"/>
    <col min="7437" max="7438" width="11.77734375" style="469" customWidth="1"/>
    <col min="7439" max="7439" width="1.77734375" style="469" customWidth="1"/>
    <col min="7440" max="7440" width="6.88671875" style="469" customWidth="1"/>
    <col min="7441" max="7441" width="4.44140625" style="469" customWidth="1"/>
    <col min="7442" max="7442" width="3.6640625" style="469" customWidth="1"/>
    <col min="7443" max="7443" width="0.77734375" style="469" customWidth="1"/>
    <col min="7444" max="7444" width="3.33203125" style="469" customWidth="1"/>
    <col min="7445" max="7445" width="3.6640625" style="469" customWidth="1"/>
    <col min="7446" max="7446" width="3" style="469" customWidth="1"/>
    <col min="7447" max="7447" width="3.6640625" style="469" customWidth="1"/>
    <col min="7448" max="7448" width="3.109375" style="469" customWidth="1"/>
    <col min="7449" max="7449" width="1.88671875" style="469" customWidth="1"/>
    <col min="7450" max="7451" width="2.21875" style="469" customWidth="1"/>
    <col min="7452" max="7452" width="7.21875" style="469" customWidth="1"/>
    <col min="7453" max="7687" width="8.88671875" style="469"/>
    <col min="7688" max="7688" width="2.44140625" style="469" customWidth="1"/>
    <col min="7689" max="7689" width="2.33203125" style="469" customWidth="1"/>
    <col min="7690" max="7690" width="1.109375" style="469" customWidth="1"/>
    <col min="7691" max="7691" width="22.6640625" style="469" customWidth="1"/>
    <col min="7692" max="7692" width="1.21875" style="469" customWidth="1"/>
    <col min="7693" max="7694" width="11.77734375" style="469" customWidth="1"/>
    <col min="7695" max="7695" width="1.77734375" style="469" customWidth="1"/>
    <col min="7696" max="7696" width="6.88671875" style="469" customWidth="1"/>
    <col min="7697" max="7697" width="4.44140625" style="469" customWidth="1"/>
    <col min="7698" max="7698" width="3.6640625" style="469" customWidth="1"/>
    <col min="7699" max="7699" width="0.77734375" style="469" customWidth="1"/>
    <col min="7700" max="7700" width="3.33203125" style="469" customWidth="1"/>
    <col min="7701" max="7701" width="3.6640625" style="469" customWidth="1"/>
    <col min="7702" max="7702" width="3" style="469" customWidth="1"/>
    <col min="7703" max="7703" width="3.6640625" style="469" customWidth="1"/>
    <col min="7704" max="7704" width="3.109375" style="469" customWidth="1"/>
    <col min="7705" max="7705" width="1.88671875" style="469" customWidth="1"/>
    <col min="7706" max="7707" width="2.21875" style="469" customWidth="1"/>
    <col min="7708" max="7708" width="7.21875" style="469" customWidth="1"/>
    <col min="7709" max="7943" width="8.88671875" style="469"/>
    <col min="7944" max="7944" width="2.44140625" style="469" customWidth="1"/>
    <col min="7945" max="7945" width="2.33203125" style="469" customWidth="1"/>
    <col min="7946" max="7946" width="1.109375" style="469" customWidth="1"/>
    <col min="7947" max="7947" width="22.6640625" style="469" customWidth="1"/>
    <col min="7948" max="7948" width="1.21875" style="469" customWidth="1"/>
    <col min="7949" max="7950" width="11.77734375" style="469" customWidth="1"/>
    <col min="7951" max="7951" width="1.77734375" style="469" customWidth="1"/>
    <col min="7952" max="7952" width="6.88671875" style="469" customWidth="1"/>
    <col min="7953" max="7953" width="4.44140625" style="469" customWidth="1"/>
    <col min="7954" max="7954" width="3.6640625" style="469" customWidth="1"/>
    <col min="7955" max="7955" width="0.77734375" style="469" customWidth="1"/>
    <col min="7956" max="7956" width="3.33203125" style="469" customWidth="1"/>
    <col min="7957" max="7957" width="3.6640625" style="469" customWidth="1"/>
    <col min="7958" max="7958" width="3" style="469" customWidth="1"/>
    <col min="7959" max="7959" width="3.6640625" style="469" customWidth="1"/>
    <col min="7960" max="7960" width="3.109375" style="469" customWidth="1"/>
    <col min="7961" max="7961" width="1.88671875" style="469" customWidth="1"/>
    <col min="7962" max="7963" width="2.21875" style="469" customWidth="1"/>
    <col min="7964" max="7964" width="7.21875" style="469" customWidth="1"/>
    <col min="7965" max="8199" width="8.88671875" style="469"/>
    <col min="8200" max="8200" width="2.44140625" style="469" customWidth="1"/>
    <col min="8201" max="8201" width="2.33203125" style="469" customWidth="1"/>
    <col min="8202" max="8202" width="1.109375" style="469" customWidth="1"/>
    <col min="8203" max="8203" width="22.6640625" style="469" customWidth="1"/>
    <col min="8204" max="8204" width="1.21875" style="469" customWidth="1"/>
    <col min="8205" max="8206" width="11.77734375" style="469" customWidth="1"/>
    <col min="8207" max="8207" width="1.77734375" style="469" customWidth="1"/>
    <col min="8208" max="8208" width="6.88671875" style="469" customWidth="1"/>
    <col min="8209" max="8209" width="4.44140625" style="469" customWidth="1"/>
    <col min="8210" max="8210" width="3.6640625" style="469" customWidth="1"/>
    <col min="8211" max="8211" width="0.77734375" style="469" customWidth="1"/>
    <col min="8212" max="8212" width="3.33203125" style="469" customWidth="1"/>
    <col min="8213" max="8213" width="3.6640625" style="469" customWidth="1"/>
    <col min="8214" max="8214" width="3" style="469" customWidth="1"/>
    <col min="8215" max="8215" width="3.6640625" style="469" customWidth="1"/>
    <col min="8216" max="8216" width="3.109375" style="469" customWidth="1"/>
    <col min="8217" max="8217" width="1.88671875" style="469" customWidth="1"/>
    <col min="8218" max="8219" width="2.21875" style="469" customWidth="1"/>
    <col min="8220" max="8220" width="7.21875" style="469" customWidth="1"/>
    <col min="8221" max="8455" width="8.88671875" style="469"/>
    <col min="8456" max="8456" width="2.44140625" style="469" customWidth="1"/>
    <col min="8457" max="8457" width="2.33203125" style="469" customWidth="1"/>
    <col min="8458" max="8458" width="1.109375" style="469" customWidth="1"/>
    <col min="8459" max="8459" width="22.6640625" style="469" customWidth="1"/>
    <col min="8460" max="8460" width="1.21875" style="469" customWidth="1"/>
    <col min="8461" max="8462" width="11.77734375" style="469" customWidth="1"/>
    <col min="8463" max="8463" width="1.77734375" style="469" customWidth="1"/>
    <col min="8464" max="8464" width="6.88671875" style="469" customWidth="1"/>
    <col min="8465" max="8465" width="4.44140625" style="469" customWidth="1"/>
    <col min="8466" max="8466" width="3.6640625" style="469" customWidth="1"/>
    <col min="8467" max="8467" width="0.77734375" style="469" customWidth="1"/>
    <col min="8468" max="8468" width="3.33203125" style="469" customWidth="1"/>
    <col min="8469" max="8469" width="3.6640625" style="469" customWidth="1"/>
    <col min="8470" max="8470" width="3" style="469" customWidth="1"/>
    <col min="8471" max="8471" width="3.6640625" style="469" customWidth="1"/>
    <col min="8472" max="8472" width="3.109375" style="469" customWidth="1"/>
    <col min="8473" max="8473" width="1.88671875" style="469" customWidth="1"/>
    <col min="8474" max="8475" width="2.21875" style="469" customWidth="1"/>
    <col min="8476" max="8476" width="7.21875" style="469" customWidth="1"/>
    <col min="8477" max="8711" width="8.88671875" style="469"/>
    <col min="8712" max="8712" width="2.44140625" style="469" customWidth="1"/>
    <col min="8713" max="8713" width="2.33203125" style="469" customWidth="1"/>
    <col min="8714" max="8714" width="1.109375" style="469" customWidth="1"/>
    <col min="8715" max="8715" width="22.6640625" style="469" customWidth="1"/>
    <col min="8716" max="8716" width="1.21875" style="469" customWidth="1"/>
    <col min="8717" max="8718" width="11.77734375" style="469" customWidth="1"/>
    <col min="8719" max="8719" width="1.77734375" style="469" customWidth="1"/>
    <col min="8720" max="8720" width="6.88671875" style="469" customWidth="1"/>
    <col min="8721" max="8721" width="4.44140625" style="469" customWidth="1"/>
    <col min="8722" max="8722" width="3.6640625" style="469" customWidth="1"/>
    <col min="8723" max="8723" width="0.77734375" style="469" customWidth="1"/>
    <col min="8724" max="8724" width="3.33203125" style="469" customWidth="1"/>
    <col min="8725" max="8725" width="3.6640625" style="469" customWidth="1"/>
    <col min="8726" max="8726" width="3" style="469" customWidth="1"/>
    <col min="8727" max="8727" width="3.6640625" style="469" customWidth="1"/>
    <col min="8728" max="8728" width="3.109375" style="469" customWidth="1"/>
    <col min="8729" max="8729" width="1.88671875" style="469" customWidth="1"/>
    <col min="8730" max="8731" width="2.21875" style="469" customWidth="1"/>
    <col min="8732" max="8732" width="7.21875" style="469" customWidth="1"/>
    <col min="8733" max="8967" width="8.88671875" style="469"/>
    <col min="8968" max="8968" width="2.44140625" style="469" customWidth="1"/>
    <col min="8969" max="8969" width="2.33203125" style="469" customWidth="1"/>
    <col min="8970" max="8970" width="1.109375" style="469" customWidth="1"/>
    <col min="8971" max="8971" width="22.6640625" style="469" customWidth="1"/>
    <col min="8972" max="8972" width="1.21875" style="469" customWidth="1"/>
    <col min="8973" max="8974" width="11.77734375" style="469" customWidth="1"/>
    <col min="8975" max="8975" width="1.77734375" style="469" customWidth="1"/>
    <col min="8976" max="8976" width="6.88671875" style="469" customWidth="1"/>
    <col min="8977" max="8977" width="4.44140625" style="469" customWidth="1"/>
    <col min="8978" max="8978" width="3.6640625" style="469" customWidth="1"/>
    <col min="8979" max="8979" width="0.77734375" style="469" customWidth="1"/>
    <col min="8980" max="8980" width="3.33203125" style="469" customWidth="1"/>
    <col min="8981" max="8981" width="3.6640625" style="469" customWidth="1"/>
    <col min="8982" max="8982" width="3" style="469" customWidth="1"/>
    <col min="8983" max="8983" width="3.6640625" style="469" customWidth="1"/>
    <col min="8984" max="8984" width="3.109375" style="469" customWidth="1"/>
    <col min="8985" max="8985" width="1.88671875" style="469" customWidth="1"/>
    <col min="8986" max="8987" width="2.21875" style="469" customWidth="1"/>
    <col min="8988" max="8988" width="7.21875" style="469" customWidth="1"/>
    <col min="8989" max="9223" width="8.88671875" style="469"/>
    <col min="9224" max="9224" width="2.44140625" style="469" customWidth="1"/>
    <col min="9225" max="9225" width="2.33203125" style="469" customWidth="1"/>
    <col min="9226" max="9226" width="1.109375" style="469" customWidth="1"/>
    <col min="9227" max="9227" width="22.6640625" style="469" customWidth="1"/>
    <col min="9228" max="9228" width="1.21875" style="469" customWidth="1"/>
    <col min="9229" max="9230" width="11.77734375" style="469" customWidth="1"/>
    <col min="9231" max="9231" width="1.77734375" style="469" customWidth="1"/>
    <col min="9232" max="9232" width="6.88671875" style="469" customWidth="1"/>
    <col min="9233" max="9233" width="4.44140625" style="469" customWidth="1"/>
    <col min="9234" max="9234" width="3.6640625" style="469" customWidth="1"/>
    <col min="9235" max="9235" width="0.77734375" style="469" customWidth="1"/>
    <col min="9236" max="9236" width="3.33203125" style="469" customWidth="1"/>
    <col min="9237" max="9237" width="3.6640625" style="469" customWidth="1"/>
    <col min="9238" max="9238" width="3" style="469" customWidth="1"/>
    <col min="9239" max="9239" width="3.6640625" style="469" customWidth="1"/>
    <col min="9240" max="9240" width="3.109375" style="469" customWidth="1"/>
    <col min="9241" max="9241" width="1.88671875" style="469" customWidth="1"/>
    <col min="9242" max="9243" width="2.21875" style="469" customWidth="1"/>
    <col min="9244" max="9244" width="7.21875" style="469" customWidth="1"/>
    <col min="9245" max="9479" width="8.88671875" style="469"/>
    <col min="9480" max="9480" width="2.44140625" style="469" customWidth="1"/>
    <col min="9481" max="9481" width="2.33203125" style="469" customWidth="1"/>
    <col min="9482" max="9482" width="1.109375" style="469" customWidth="1"/>
    <col min="9483" max="9483" width="22.6640625" style="469" customWidth="1"/>
    <col min="9484" max="9484" width="1.21875" style="469" customWidth="1"/>
    <col min="9485" max="9486" width="11.77734375" style="469" customWidth="1"/>
    <col min="9487" max="9487" width="1.77734375" style="469" customWidth="1"/>
    <col min="9488" max="9488" width="6.88671875" style="469" customWidth="1"/>
    <col min="9489" max="9489" width="4.44140625" style="469" customWidth="1"/>
    <col min="9490" max="9490" width="3.6640625" style="469" customWidth="1"/>
    <col min="9491" max="9491" width="0.77734375" style="469" customWidth="1"/>
    <col min="9492" max="9492" width="3.33203125" style="469" customWidth="1"/>
    <col min="9493" max="9493" width="3.6640625" style="469" customWidth="1"/>
    <col min="9494" max="9494" width="3" style="469" customWidth="1"/>
    <col min="9495" max="9495" width="3.6640625" style="469" customWidth="1"/>
    <col min="9496" max="9496" width="3.109375" style="469" customWidth="1"/>
    <col min="9497" max="9497" width="1.88671875" style="469" customWidth="1"/>
    <col min="9498" max="9499" width="2.21875" style="469" customWidth="1"/>
    <col min="9500" max="9500" width="7.21875" style="469" customWidth="1"/>
    <col min="9501" max="9735" width="8.88671875" style="469"/>
    <col min="9736" max="9736" width="2.44140625" style="469" customWidth="1"/>
    <col min="9737" max="9737" width="2.33203125" style="469" customWidth="1"/>
    <col min="9738" max="9738" width="1.109375" style="469" customWidth="1"/>
    <col min="9739" max="9739" width="22.6640625" style="469" customWidth="1"/>
    <col min="9740" max="9740" width="1.21875" style="469" customWidth="1"/>
    <col min="9741" max="9742" width="11.77734375" style="469" customWidth="1"/>
    <col min="9743" max="9743" width="1.77734375" style="469" customWidth="1"/>
    <col min="9744" max="9744" width="6.88671875" style="469" customWidth="1"/>
    <col min="9745" max="9745" width="4.44140625" style="469" customWidth="1"/>
    <col min="9746" max="9746" width="3.6640625" style="469" customWidth="1"/>
    <col min="9747" max="9747" width="0.77734375" style="469" customWidth="1"/>
    <col min="9748" max="9748" width="3.33203125" style="469" customWidth="1"/>
    <col min="9749" max="9749" width="3.6640625" style="469" customWidth="1"/>
    <col min="9750" max="9750" width="3" style="469" customWidth="1"/>
    <col min="9751" max="9751" width="3.6640625" style="469" customWidth="1"/>
    <col min="9752" max="9752" width="3.109375" style="469" customWidth="1"/>
    <col min="9753" max="9753" width="1.88671875" style="469" customWidth="1"/>
    <col min="9754" max="9755" width="2.21875" style="469" customWidth="1"/>
    <col min="9756" max="9756" width="7.21875" style="469" customWidth="1"/>
    <col min="9757" max="9991" width="8.88671875" style="469"/>
    <col min="9992" max="9992" width="2.44140625" style="469" customWidth="1"/>
    <col min="9993" max="9993" width="2.33203125" style="469" customWidth="1"/>
    <col min="9994" max="9994" width="1.109375" style="469" customWidth="1"/>
    <col min="9995" max="9995" width="22.6640625" style="469" customWidth="1"/>
    <col min="9996" max="9996" width="1.21875" style="469" customWidth="1"/>
    <col min="9997" max="9998" width="11.77734375" style="469" customWidth="1"/>
    <col min="9999" max="9999" width="1.77734375" style="469" customWidth="1"/>
    <col min="10000" max="10000" width="6.88671875" style="469" customWidth="1"/>
    <col min="10001" max="10001" width="4.44140625" style="469" customWidth="1"/>
    <col min="10002" max="10002" width="3.6640625" style="469" customWidth="1"/>
    <col min="10003" max="10003" width="0.77734375" style="469" customWidth="1"/>
    <col min="10004" max="10004" width="3.33203125" style="469" customWidth="1"/>
    <col min="10005" max="10005" width="3.6640625" style="469" customWidth="1"/>
    <col min="10006" max="10006" width="3" style="469" customWidth="1"/>
    <col min="10007" max="10007" width="3.6640625" style="469" customWidth="1"/>
    <col min="10008" max="10008" width="3.109375" style="469" customWidth="1"/>
    <col min="10009" max="10009" width="1.88671875" style="469" customWidth="1"/>
    <col min="10010" max="10011" width="2.21875" style="469" customWidth="1"/>
    <col min="10012" max="10012" width="7.21875" style="469" customWidth="1"/>
    <col min="10013" max="10247" width="8.88671875" style="469"/>
    <col min="10248" max="10248" width="2.44140625" style="469" customWidth="1"/>
    <col min="10249" max="10249" width="2.33203125" style="469" customWidth="1"/>
    <col min="10250" max="10250" width="1.109375" style="469" customWidth="1"/>
    <col min="10251" max="10251" width="22.6640625" style="469" customWidth="1"/>
    <col min="10252" max="10252" width="1.21875" style="469" customWidth="1"/>
    <col min="10253" max="10254" width="11.77734375" style="469" customWidth="1"/>
    <col min="10255" max="10255" width="1.77734375" style="469" customWidth="1"/>
    <col min="10256" max="10256" width="6.88671875" style="469" customWidth="1"/>
    <col min="10257" max="10257" width="4.44140625" style="469" customWidth="1"/>
    <col min="10258" max="10258" width="3.6640625" style="469" customWidth="1"/>
    <col min="10259" max="10259" width="0.77734375" style="469" customWidth="1"/>
    <col min="10260" max="10260" width="3.33203125" style="469" customWidth="1"/>
    <col min="10261" max="10261" width="3.6640625" style="469" customWidth="1"/>
    <col min="10262" max="10262" width="3" style="469" customWidth="1"/>
    <col min="10263" max="10263" width="3.6640625" style="469" customWidth="1"/>
    <col min="10264" max="10264" width="3.109375" style="469" customWidth="1"/>
    <col min="10265" max="10265" width="1.88671875" style="469" customWidth="1"/>
    <col min="10266" max="10267" width="2.21875" style="469" customWidth="1"/>
    <col min="10268" max="10268" width="7.21875" style="469" customWidth="1"/>
    <col min="10269" max="10503" width="8.88671875" style="469"/>
    <col min="10504" max="10504" width="2.44140625" style="469" customWidth="1"/>
    <col min="10505" max="10505" width="2.33203125" style="469" customWidth="1"/>
    <col min="10506" max="10506" width="1.109375" style="469" customWidth="1"/>
    <col min="10507" max="10507" width="22.6640625" style="469" customWidth="1"/>
    <col min="10508" max="10508" width="1.21875" style="469" customWidth="1"/>
    <col min="10509" max="10510" width="11.77734375" style="469" customWidth="1"/>
    <col min="10511" max="10511" width="1.77734375" style="469" customWidth="1"/>
    <col min="10512" max="10512" width="6.88671875" style="469" customWidth="1"/>
    <col min="10513" max="10513" width="4.44140625" style="469" customWidth="1"/>
    <col min="10514" max="10514" width="3.6640625" style="469" customWidth="1"/>
    <col min="10515" max="10515" width="0.77734375" style="469" customWidth="1"/>
    <col min="10516" max="10516" width="3.33203125" style="469" customWidth="1"/>
    <col min="10517" max="10517" width="3.6640625" style="469" customWidth="1"/>
    <col min="10518" max="10518" width="3" style="469" customWidth="1"/>
    <col min="10519" max="10519" width="3.6640625" style="469" customWidth="1"/>
    <col min="10520" max="10520" width="3.109375" style="469" customWidth="1"/>
    <col min="10521" max="10521" width="1.88671875" style="469" customWidth="1"/>
    <col min="10522" max="10523" width="2.21875" style="469" customWidth="1"/>
    <col min="10524" max="10524" width="7.21875" style="469" customWidth="1"/>
    <col min="10525" max="10759" width="8.88671875" style="469"/>
    <col min="10760" max="10760" width="2.44140625" style="469" customWidth="1"/>
    <col min="10761" max="10761" width="2.33203125" style="469" customWidth="1"/>
    <col min="10762" max="10762" width="1.109375" style="469" customWidth="1"/>
    <col min="10763" max="10763" width="22.6640625" style="469" customWidth="1"/>
    <col min="10764" max="10764" width="1.21875" style="469" customWidth="1"/>
    <col min="10765" max="10766" width="11.77734375" style="469" customWidth="1"/>
    <col min="10767" max="10767" width="1.77734375" style="469" customWidth="1"/>
    <col min="10768" max="10768" width="6.88671875" style="469" customWidth="1"/>
    <col min="10769" max="10769" width="4.44140625" style="469" customWidth="1"/>
    <col min="10770" max="10770" width="3.6640625" style="469" customWidth="1"/>
    <col min="10771" max="10771" width="0.77734375" style="469" customWidth="1"/>
    <col min="10772" max="10772" width="3.33203125" style="469" customWidth="1"/>
    <col min="10773" max="10773" width="3.6640625" style="469" customWidth="1"/>
    <col min="10774" max="10774" width="3" style="469" customWidth="1"/>
    <col min="10775" max="10775" width="3.6640625" style="469" customWidth="1"/>
    <col min="10776" max="10776" width="3.109375" style="469" customWidth="1"/>
    <col min="10777" max="10777" width="1.88671875" style="469" customWidth="1"/>
    <col min="10778" max="10779" width="2.21875" style="469" customWidth="1"/>
    <col min="10780" max="10780" width="7.21875" style="469" customWidth="1"/>
    <col min="10781" max="11015" width="8.88671875" style="469"/>
    <col min="11016" max="11016" width="2.44140625" style="469" customWidth="1"/>
    <col min="11017" max="11017" width="2.33203125" style="469" customWidth="1"/>
    <col min="11018" max="11018" width="1.109375" style="469" customWidth="1"/>
    <col min="11019" max="11019" width="22.6640625" style="469" customWidth="1"/>
    <col min="11020" max="11020" width="1.21875" style="469" customWidth="1"/>
    <col min="11021" max="11022" width="11.77734375" style="469" customWidth="1"/>
    <col min="11023" max="11023" width="1.77734375" style="469" customWidth="1"/>
    <col min="11024" max="11024" width="6.88671875" style="469" customWidth="1"/>
    <col min="11025" max="11025" width="4.44140625" style="469" customWidth="1"/>
    <col min="11026" max="11026" width="3.6640625" style="469" customWidth="1"/>
    <col min="11027" max="11027" width="0.77734375" style="469" customWidth="1"/>
    <col min="11028" max="11028" width="3.33203125" style="469" customWidth="1"/>
    <col min="11029" max="11029" width="3.6640625" style="469" customWidth="1"/>
    <col min="11030" max="11030" width="3" style="469" customWidth="1"/>
    <col min="11031" max="11031" width="3.6640625" style="469" customWidth="1"/>
    <col min="11032" max="11032" width="3.109375" style="469" customWidth="1"/>
    <col min="11033" max="11033" width="1.88671875" style="469" customWidth="1"/>
    <col min="11034" max="11035" width="2.21875" style="469" customWidth="1"/>
    <col min="11036" max="11036" width="7.21875" style="469" customWidth="1"/>
    <col min="11037" max="11271" width="8.88671875" style="469"/>
    <col min="11272" max="11272" width="2.44140625" style="469" customWidth="1"/>
    <col min="11273" max="11273" width="2.33203125" style="469" customWidth="1"/>
    <col min="11274" max="11274" width="1.109375" style="469" customWidth="1"/>
    <col min="11275" max="11275" width="22.6640625" style="469" customWidth="1"/>
    <col min="11276" max="11276" width="1.21875" style="469" customWidth="1"/>
    <col min="11277" max="11278" width="11.77734375" style="469" customWidth="1"/>
    <col min="11279" max="11279" width="1.77734375" style="469" customWidth="1"/>
    <col min="11280" max="11280" width="6.88671875" style="469" customWidth="1"/>
    <col min="11281" max="11281" width="4.44140625" style="469" customWidth="1"/>
    <col min="11282" max="11282" width="3.6640625" style="469" customWidth="1"/>
    <col min="11283" max="11283" width="0.77734375" style="469" customWidth="1"/>
    <col min="11284" max="11284" width="3.33203125" style="469" customWidth="1"/>
    <col min="11285" max="11285" width="3.6640625" style="469" customWidth="1"/>
    <col min="11286" max="11286" width="3" style="469" customWidth="1"/>
    <col min="11287" max="11287" width="3.6640625" style="469" customWidth="1"/>
    <col min="11288" max="11288" width="3.109375" style="469" customWidth="1"/>
    <col min="11289" max="11289" width="1.88671875" style="469" customWidth="1"/>
    <col min="11290" max="11291" width="2.21875" style="469" customWidth="1"/>
    <col min="11292" max="11292" width="7.21875" style="469" customWidth="1"/>
    <col min="11293" max="11527" width="8.88671875" style="469"/>
    <col min="11528" max="11528" width="2.44140625" style="469" customWidth="1"/>
    <col min="11529" max="11529" width="2.33203125" style="469" customWidth="1"/>
    <col min="11530" max="11530" width="1.109375" style="469" customWidth="1"/>
    <col min="11531" max="11531" width="22.6640625" style="469" customWidth="1"/>
    <col min="11532" max="11532" width="1.21875" style="469" customWidth="1"/>
    <col min="11533" max="11534" width="11.77734375" style="469" customWidth="1"/>
    <col min="11535" max="11535" width="1.77734375" style="469" customWidth="1"/>
    <col min="11536" max="11536" width="6.88671875" style="469" customWidth="1"/>
    <col min="11537" max="11537" width="4.44140625" style="469" customWidth="1"/>
    <col min="11538" max="11538" width="3.6640625" style="469" customWidth="1"/>
    <col min="11539" max="11539" width="0.77734375" style="469" customWidth="1"/>
    <col min="11540" max="11540" width="3.33203125" style="469" customWidth="1"/>
    <col min="11541" max="11541" width="3.6640625" style="469" customWidth="1"/>
    <col min="11542" max="11542" width="3" style="469" customWidth="1"/>
    <col min="11543" max="11543" width="3.6640625" style="469" customWidth="1"/>
    <col min="11544" max="11544" width="3.109375" style="469" customWidth="1"/>
    <col min="11545" max="11545" width="1.88671875" style="469" customWidth="1"/>
    <col min="11546" max="11547" width="2.21875" style="469" customWidth="1"/>
    <col min="11548" max="11548" width="7.21875" style="469" customWidth="1"/>
    <col min="11549" max="11783" width="8.88671875" style="469"/>
    <col min="11784" max="11784" width="2.44140625" style="469" customWidth="1"/>
    <col min="11785" max="11785" width="2.33203125" style="469" customWidth="1"/>
    <col min="11786" max="11786" width="1.109375" style="469" customWidth="1"/>
    <col min="11787" max="11787" width="22.6640625" style="469" customWidth="1"/>
    <col min="11788" max="11788" width="1.21875" style="469" customWidth="1"/>
    <col min="11789" max="11790" width="11.77734375" style="469" customWidth="1"/>
    <col min="11791" max="11791" width="1.77734375" style="469" customWidth="1"/>
    <col min="11792" max="11792" width="6.88671875" style="469" customWidth="1"/>
    <col min="11793" max="11793" width="4.44140625" style="469" customWidth="1"/>
    <col min="11794" max="11794" width="3.6640625" style="469" customWidth="1"/>
    <col min="11795" max="11795" width="0.77734375" style="469" customWidth="1"/>
    <col min="11796" max="11796" width="3.33203125" style="469" customWidth="1"/>
    <col min="11797" max="11797" width="3.6640625" style="469" customWidth="1"/>
    <col min="11798" max="11798" width="3" style="469" customWidth="1"/>
    <col min="11799" max="11799" width="3.6640625" style="469" customWidth="1"/>
    <col min="11800" max="11800" width="3.109375" style="469" customWidth="1"/>
    <col min="11801" max="11801" width="1.88671875" style="469" customWidth="1"/>
    <col min="11802" max="11803" width="2.21875" style="469" customWidth="1"/>
    <col min="11804" max="11804" width="7.21875" style="469" customWidth="1"/>
    <col min="11805" max="12039" width="8.88671875" style="469"/>
    <col min="12040" max="12040" width="2.44140625" style="469" customWidth="1"/>
    <col min="12041" max="12041" width="2.33203125" style="469" customWidth="1"/>
    <col min="12042" max="12042" width="1.109375" style="469" customWidth="1"/>
    <col min="12043" max="12043" width="22.6640625" style="469" customWidth="1"/>
    <col min="12044" max="12044" width="1.21875" style="469" customWidth="1"/>
    <col min="12045" max="12046" width="11.77734375" style="469" customWidth="1"/>
    <col min="12047" max="12047" width="1.77734375" style="469" customWidth="1"/>
    <col min="12048" max="12048" width="6.88671875" style="469" customWidth="1"/>
    <col min="12049" max="12049" width="4.44140625" style="469" customWidth="1"/>
    <col min="12050" max="12050" width="3.6640625" style="469" customWidth="1"/>
    <col min="12051" max="12051" width="0.77734375" style="469" customWidth="1"/>
    <col min="12052" max="12052" width="3.33203125" style="469" customWidth="1"/>
    <col min="12053" max="12053" width="3.6640625" style="469" customWidth="1"/>
    <col min="12054" max="12054" width="3" style="469" customWidth="1"/>
    <col min="12055" max="12055" width="3.6640625" style="469" customWidth="1"/>
    <col min="12056" max="12056" width="3.109375" style="469" customWidth="1"/>
    <col min="12057" max="12057" width="1.88671875" style="469" customWidth="1"/>
    <col min="12058" max="12059" width="2.21875" style="469" customWidth="1"/>
    <col min="12060" max="12060" width="7.21875" style="469" customWidth="1"/>
    <col min="12061" max="12295" width="8.88671875" style="469"/>
    <col min="12296" max="12296" width="2.44140625" style="469" customWidth="1"/>
    <col min="12297" max="12297" width="2.33203125" style="469" customWidth="1"/>
    <col min="12298" max="12298" width="1.109375" style="469" customWidth="1"/>
    <col min="12299" max="12299" width="22.6640625" style="469" customWidth="1"/>
    <col min="12300" max="12300" width="1.21875" style="469" customWidth="1"/>
    <col min="12301" max="12302" width="11.77734375" style="469" customWidth="1"/>
    <col min="12303" max="12303" width="1.77734375" style="469" customWidth="1"/>
    <col min="12304" max="12304" width="6.88671875" style="469" customWidth="1"/>
    <col min="12305" max="12305" width="4.44140625" style="469" customWidth="1"/>
    <col min="12306" max="12306" width="3.6640625" style="469" customWidth="1"/>
    <col min="12307" max="12307" width="0.77734375" style="469" customWidth="1"/>
    <col min="12308" max="12308" width="3.33203125" style="469" customWidth="1"/>
    <col min="12309" max="12309" width="3.6640625" style="469" customWidth="1"/>
    <col min="12310" max="12310" width="3" style="469" customWidth="1"/>
    <col min="12311" max="12311" width="3.6640625" style="469" customWidth="1"/>
    <col min="12312" max="12312" width="3.109375" style="469" customWidth="1"/>
    <col min="12313" max="12313" width="1.88671875" style="469" customWidth="1"/>
    <col min="12314" max="12315" width="2.21875" style="469" customWidth="1"/>
    <col min="12316" max="12316" width="7.21875" style="469" customWidth="1"/>
    <col min="12317" max="12551" width="8.88671875" style="469"/>
    <col min="12552" max="12552" width="2.44140625" style="469" customWidth="1"/>
    <col min="12553" max="12553" width="2.33203125" style="469" customWidth="1"/>
    <col min="12554" max="12554" width="1.109375" style="469" customWidth="1"/>
    <col min="12555" max="12555" width="22.6640625" style="469" customWidth="1"/>
    <col min="12556" max="12556" width="1.21875" style="469" customWidth="1"/>
    <col min="12557" max="12558" width="11.77734375" style="469" customWidth="1"/>
    <col min="12559" max="12559" width="1.77734375" style="469" customWidth="1"/>
    <col min="12560" max="12560" width="6.88671875" style="469" customWidth="1"/>
    <col min="12561" max="12561" width="4.44140625" style="469" customWidth="1"/>
    <col min="12562" max="12562" width="3.6640625" style="469" customWidth="1"/>
    <col min="12563" max="12563" width="0.77734375" style="469" customWidth="1"/>
    <col min="12564" max="12564" width="3.33203125" style="469" customWidth="1"/>
    <col min="12565" max="12565" width="3.6640625" style="469" customWidth="1"/>
    <col min="12566" max="12566" width="3" style="469" customWidth="1"/>
    <col min="12567" max="12567" width="3.6640625" style="469" customWidth="1"/>
    <col min="12568" max="12568" width="3.109375" style="469" customWidth="1"/>
    <col min="12569" max="12569" width="1.88671875" style="469" customWidth="1"/>
    <col min="12570" max="12571" width="2.21875" style="469" customWidth="1"/>
    <col min="12572" max="12572" width="7.21875" style="469" customWidth="1"/>
    <col min="12573" max="12807" width="8.88671875" style="469"/>
    <col min="12808" max="12808" width="2.44140625" style="469" customWidth="1"/>
    <col min="12809" max="12809" width="2.33203125" style="469" customWidth="1"/>
    <col min="12810" max="12810" width="1.109375" style="469" customWidth="1"/>
    <col min="12811" max="12811" width="22.6640625" style="469" customWidth="1"/>
    <col min="12812" max="12812" width="1.21875" style="469" customWidth="1"/>
    <col min="12813" max="12814" width="11.77734375" style="469" customWidth="1"/>
    <col min="12815" max="12815" width="1.77734375" style="469" customWidth="1"/>
    <col min="12816" max="12816" width="6.88671875" style="469" customWidth="1"/>
    <col min="12817" max="12817" width="4.44140625" style="469" customWidth="1"/>
    <col min="12818" max="12818" width="3.6640625" style="469" customWidth="1"/>
    <col min="12819" max="12819" width="0.77734375" style="469" customWidth="1"/>
    <col min="12820" max="12820" width="3.33203125" style="469" customWidth="1"/>
    <col min="12821" max="12821" width="3.6640625" style="469" customWidth="1"/>
    <col min="12822" max="12822" width="3" style="469" customWidth="1"/>
    <col min="12823" max="12823" width="3.6640625" style="469" customWidth="1"/>
    <col min="12824" max="12824" width="3.109375" style="469" customWidth="1"/>
    <col min="12825" max="12825" width="1.88671875" style="469" customWidth="1"/>
    <col min="12826" max="12827" width="2.21875" style="469" customWidth="1"/>
    <col min="12828" max="12828" width="7.21875" style="469" customWidth="1"/>
    <col min="12829" max="13063" width="8.88671875" style="469"/>
    <col min="13064" max="13064" width="2.44140625" style="469" customWidth="1"/>
    <col min="13065" max="13065" width="2.33203125" style="469" customWidth="1"/>
    <col min="13066" max="13066" width="1.109375" style="469" customWidth="1"/>
    <col min="13067" max="13067" width="22.6640625" style="469" customWidth="1"/>
    <col min="13068" max="13068" width="1.21875" style="469" customWidth="1"/>
    <col min="13069" max="13070" width="11.77734375" style="469" customWidth="1"/>
    <col min="13071" max="13071" width="1.77734375" style="469" customWidth="1"/>
    <col min="13072" max="13072" width="6.88671875" style="469" customWidth="1"/>
    <col min="13073" max="13073" width="4.44140625" style="469" customWidth="1"/>
    <col min="13074" max="13074" width="3.6640625" style="469" customWidth="1"/>
    <col min="13075" max="13075" width="0.77734375" style="469" customWidth="1"/>
    <col min="13076" max="13076" width="3.33203125" style="469" customWidth="1"/>
    <col min="13077" max="13077" width="3.6640625" style="469" customWidth="1"/>
    <col min="13078" max="13078" width="3" style="469" customWidth="1"/>
    <col min="13079" max="13079" width="3.6640625" style="469" customWidth="1"/>
    <col min="13080" max="13080" width="3.109375" style="469" customWidth="1"/>
    <col min="13081" max="13081" width="1.88671875" style="469" customWidth="1"/>
    <col min="13082" max="13083" width="2.21875" style="469" customWidth="1"/>
    <col min="13084" max="13084" width="7.21875" style="469" customWidth="1"/>
    <col min="13085" max="13319" width="8.88671875" style="469"/>
    <col min="13320" max="13320" width="2.44140625" style="469" customWidth="1"/>
    <col min="13321" max="13321" width="2.33203125" style="469" customWidth="1"/>
    <col min="13322" max="13322" width="1.109375" style="469" customWidth="1"/>
    <col min="13323" max="13323" width="22.6640625" style="469" customWidth="1"/>
    <col min="13324" max="13324" width="1.21875" style="469" customWidth="1"/>
    <col min="13325" max="13326" width="11.77734375" style="469" customWidth="1"/>
    <col min="13327" max="13327" width="1.77734375" style="469" customWidth="1"/>
    <col min="13328" max="13328" width="6.88671875" style="469" customWidth="1"/>
    <col min="13329" max="13329" width="4.44140625" style="469" customWidth="1"/>
    <col min="13330" max="13330" width="3.6640625" style="469" customWidth="1"/>
    <col min="13331" max="13331" width="0.77734375" style="469" customWidth="1"/>
    <col min="13332" max="13332" width="3.33203125" style="469" customWidth="1"/>
    <col min="13333" max="13333" width="3.6640625" style="469" customWidth="1"/>
    <col min="13334" max="13334" width="3" style="469" customWidth="1"/>
    <col min="13335" max="13335" width="3.6640625" style="469" customWidth="1"/>
    <col min="13336" max="13336" width="3.109375" style="469" customWidth="1"/>
    <col min="13337" max="13337" width="1.88671875" style="469" customWidth="1"/>
    <col min="13338" max="13339" width="2.21875" style="469" customWidth="1"/>
    <col min="13340" max="13340" width="7.21875" style="469" customWidth="1"/>
    <col min="13341" max="13575" width="8.88671875" style="469"/>
    <col min="13576" max="13576" width="2.44140625" style="469" customWidth="1"/>
    <col min="13577" max="13577" width="2.33203125" style="469" customWidth="1"/>
    <col min="13578" max="13578" width="1.109375" style="469" customWidth="1"/>
    <col min="13579" max="13579" width="22.6640625" style="469" customWidth="1"/>
    <col min="13580" max="13580" width="1.21875" style="469" customWidth="1"/>
    <col min="13581" max="13582" width="11.77734375" style="469" customWidth="1"/>
    <col min="13583" max="13583" width="1.77734375" style="469" customWidth="1"/>
    <col min="13584" max="13584" width="6.88671875" style="469" customWidth="1"/>
    <col min="13585" max="13585" width="4.44140625" style="469" customWidth="1"/>
    <col min="13586" max="13586" width="3.6640625" style="469" customWidth="1"/>
    <col min="13587" max="13587" width="0.77734375" style="469" customWidth="1"/>
    <col min="13588" max="13588" width="3.33203125" style="469" customWidth="1"/>
    <col min="13589" max="13589" width="3.6640625" style="469" customWidth="1"/>
    <col min="13590" max="13590" width="3" style="469" customWidth="1"/>
    <col min="13591" max="13591" width="3.6640625" style="469" customWidth="1"/>
    <col min="13592" max="13592" width="3.109375" style="469" customWidth="1"/>
    <col min="13593" max="13593" width="1.88671875" style="469" customWidth="1"/>
    <col min="13594" max="13595" width="2.21875" style="469" customWidth="1"/>
    <col min="13596" max="13596" width="7.21875" style="469" customWidth="1"/>
    <col min="13597" max="13831" width="8.88671875" style="469"/>
    <col min="13832" max="13832" width="2.44140625" style="469" customWidth="1"/>
    <col min="13833" max="13833" width="2.33203125" style="469" customWidth="1"/>
    <col min="13834" max="13834" width="1.109375" style="469" customWidth="1"/>
    <col min="13835" max="13835" width="22.6640625" style="469" customWidth="1"/>
    <col min="13836" max="13836" width="1.21875" style="469" customWidth="1"/>
    <col min="13837" max="13838" width="11.77734375" style="469" customWidth="1"/>
    <col min="13839" max="13839" width="1.77734375" style="469" customWidth="1"/>
    <col min="13840" max="13840" width="6.88671875" style="469" customWidth="1"/>
    <col min="13841" max="13841" width="4.44140625" style="469" customWidth="1"/>
    <col min="13842" max="13842" width="3.6640625" style="469" customWidth="1"/>
    <col min="13843" max="13843" width="0.77734375" style="469" customWidth="1"/>
    <col min="13844" max="13844" width="3.33203125" style="469" customWidth="1"/>
    <col min="13845" max="13845" width="3.6640625" style="469" customWidth="1"/>
    <col min="13846" max="13846" width="3" style="469" customWidth="1"/>
    <col min="13847" max="13847" width="3.6640625" style="469" customWidth="1"/>
    <col min="13848" max="13848" width="3.109375" style="469" customWidth="1"/>
    <col min="13849" max="13849" width="1.88671875" style="469" customWidth="1"/>
    <col min="13850" max="13851" width="2.21875" style="469" customWidth="1"/>
    <col min="13852" max="13852" width="7.21875" style="469" customWidth="1"/>
    <col min="13853" max="14087" width="8.88671875" style="469"/>
    <col min="14088" max="14088" width="2.44140625" style="469" customWidth="1"/>
    <col min="14089" max="14089" width="2.33203125" style="469" customWidth="1"/>
    <col min="14090" max="14090" width="1.109375" style="469" customWidth="1"/>
    <col min="14091" max="14091" width="22.6640625" style="469" customWidth="1"/>
    <col min="14092" max="14092" width="1.21875" style="469" customWidth="1"/>
    <col min="14093" max="14094" width="11.77734375" style="469" customWidth="1"/>
    <col min="14095" max="14095" width="1.77734375" style="469" customWidth="1"/>
    <col min="14096" max="14096" width="6.88671875" style="469" customWidth="1"/>
    <col min="14097" max="14097" width="4.44140625" style="469" customWidth="1"/>
    <col min="14098" max="14098" width="3.6640625" style="469" customWidth="1"/>
    <col min="14099" max="14099" width="0.77734375" style="469" customWidth="1"/>
    <col min="14100" max="14100" width="3.33203125" style="469" customWidth="1"/>
    <col min="14101" max="14101" width="3.6640625" style="469" customWidth="1"/>
    <col min="14102" max="14102" width="3" style="469" customWidth="1"/>
    <col min="14103" max="14103" width="3.6640625" style="469" customWidth="1"/>
    <col min="14104" max="14104" width="3.109375" style="469" customWidth="1"/>
    <col min="14105" max="14105" width="1.88671875" style="469" customWidth="1"/>
    <col min="14106" max="14107" width="2.21875" style="469" customWidth="1"/>
    <col min="14108" max="14108" width="7.21875" style="469" customWidth="1"/>
    <col min="14109" max="14343" width="8.88671875" style="469"/>
    <col min="14344" max="14344" width="2.44140625" style="469" customWidth="1"/>
    <col min="14345" max="14345" width="2.33203125" style="469" customWidth="1"/>
    <col min="14346" max="14346" width="1.109375" style="469" customWidth="1"/>
    <col min="14347" max="14347" width="22.6640625" style="469" customWidth="1"/>
    <col min="14348" max="14348" width="1.21875" style="469" customWidth="1"/>
    <col min="14349" max="14350" width="11.77734375" style="469" customWidth="1"/>
    <col min="14351" max="14351" width="1.77734375" style="469" customWidth="1"/>
    <col min="14352" max="14352" width="6.88671875" style="469" customWidth="1"/>
    <col min="14353" max="14353" width="4.44140625" style="469" customWidth="1"/>
    <col min="14354" max="14354" width="3.6640625" style="469" customWidth="1"/>
    <col min="14355" max="14355" width="0.77734375" style="469" customWidth="1"/>
    <col min="14356" max="14356" width="3.33203125" style="469" customWidth="1"/>
    <col min="14357" max="14357" width="3.6640625" style="469" customWidth="1"/>
    <col min="14358" max="14358" width="3" style="469" customWidth="1"/>
    <col min="14359" max="14359" width="3.6640625" style="469" customWidth="1"/>
    <col min="14360" max="14360" width="3.109375" style="469" customWidth="1"/>
    <col min="14361" max="14361" width="1.88671875" style="469" customWidth="1"/>
    <col min="14362" max="14363" width="2.21875" style="469" customWidth="1"/>
    <col min="14364" max="14364" width="7.21875" style="469" customWidth="1"/>
    <col min="14365" max="14599" width="8.88671875" style="469"/>
    <col min="14600" max="14600" width="2.44140625" style="469" customWidth="1"/>
    <col min="14601" max="14601" width="2.33203125" style="469" customWidth="1"/>
    <col min="14602" max="14602" width="1.109375" style="469" customWidth="1"/>
    <col min="14603" max="14603" width="22.6640625" style="469" customWidth="1"/>
    <col min="14604" max="14604" width="1.21875" style="469" customWidth="1"/>
    <col min="14605" max="14606" width="11.77734375" style="469" customWidth="1"/>
    <col min="14607" max="14607" width="1.77734375" style="469" customWidth="1"/>
    <col min="14608" max="14608" width="6.88671875" style="469" customWidth="1"/>
    <col min="14609" max="14609" width="4.44140625" style="469" customWidth="1"/>
    <col min="14610" max="14610" width="3.6640625" style="469" customWidth="1"/>
    <col min="14611" max="14611" width="0.77734375" style="469" customWidth="1"/>
    <col min="14612" max="14612" width="3.33203125" style="469" customWidth="1"/>
    <col min="14613" max="14613" width="3.6640625" style="469" customWidth="1"/>
    <col min="14614" max="14614" width="3" style="469" customWidth="1"/>
    <col min="14615" max="14615" width="3.6640625" style="469" customWidth="1"/>
    <col min="14616" max="14616" width="3.109375" style="469" customWidth="1"/>
    <col min="14617" max="14617" width="1.88671875" style="469" customWidth="1"/>
    <col min="14618" max="14619" width="2.21875" style="469" customWidth="1"/>
    <col min="14620" max="14620" width="7.21875" style="469" customWidth="1"/>
    <col min="14621" max="14855" width="8.88671875" style="469"/>
    <col min="14856" max="14856" width="2.44140625" style="469" customWidth="1"/>
    <col min="14857" max="14857" width="2.33203125" style="469" customWidth="1"/>
    <col min="14858" max="14858" width="1.109375" style="469" customWidth="1"/>
    <col min="14859" max="14859" width="22.6640625" style="469" customWidth="1"/>
    <col min="14860" max="14860" width="1.21875" style="469" customWidth="1"/>
    <col min="14861" max="14862" width="11.77734375" style="469" customWidth="1"/>
    <col min="14863" max="14863" width="1.77734375" style="469" customWidth="1"/>
    <col min="14864" max="14864" width="6.88671875" style="469" customWidth="1"/>
    <col min="14865" max="14865" width="4.44140625" style="469" customWidth="1"/>
    <col min="14866" max="14866" width="3.6640625" style="469" customWidth="1"/>
    <col min="14867" max="14867" width="0.77734375" style="469" customWidth="1"/>
    <col min="14868" max="14868" width="3.33203125" style="469" customWidth="1"/>
    <col min="14869" max="14869" width="3.6640625" style="469" customWidth="1"/>
    <col min="14870" max="14870" width="3" style="469" customWidth="1"/>
    <col min="14871" max="14871" width="3.6640625" style="469" customWidth="1"/>
    <col min="14872" max="14872" width="3.109375" style="469" customWidth="1"/>
    <col min="14873" max="14873" width="1.88671875" style="469" customWidth="1"/>
    <col min="14874" max="14875" width="2.21875" style="469" customWidth="1"/>
    <col min="14876" max="14876" width="7.21875" style="469" customWidth="1"/>
    <col min="14877" max="15111" width="8.88671875" style="469"/>
    <col min="15112" max="15112" width="2.44140625" style="469" customWidth="1"/>
    <col min="15113" max="15113" width="2.33203125" style="469" customWidth="1"/>
    <col min="15114" max="15114" width="1.109375" style="469" customWidth="1"/>
    <col min="15115" max="15115" width="22.6640625" style="469" customWidth="1"/>
    <col min="15116" max="15116" width="1.21875" style="469" customWidth="1"/>
    <col min="15117" max="15118" width="11.77734375" style="469" customWidth="1"/>
    <col min="15119" max="15119" width="1.77734375" style="469" customWidth="1"/>
    <col min="15120" max="15120" width="6.88671875" style="469" customWidth="1"/>
    <col min="15121" max="15121" width="4.44140625" style="469" customWidth="1"/>
    <col min="15122" max="15122" width="3.6640625" style="469" customWidth="1"/>
    <col min="15123" max="15123" width="0.77734375" style="469" customWidth="1"/>
    <col min="15124" max="15124" width="3.33203125" style="469" customWidth="1"/>
    <col min="15125" max="15125" width="3.6640625" style="469" customWidth="1"/>
    <col min="15126" max="15126" width="3" style="469" customWidth="1"/>
    <col min="15127" max="15127" width="3.6640625" style="469" customWidth="1"/>
    <col min="15128" max="15128" width="3.109375" style="469" customWidth="1"/>
    <col min="15129" max="15129" width="1.88671875" style="469" customWidth="1"/>
    <col min="15130" max="15131" width="2.21875" style="469" customWidth="1"/>
    <col min="15132" max="15132" width="7.21875" style="469" customWidth="1"/>
    <col min="15133" max="15367" width="8.88671875" style="469"/>
    <col min="15368" max="15368" width="2.44140625" style="469" customWidth="1"/>
    <col min="15369" max="15369" width="2.33203125" style="469" customWidth="1"/>
    <col min="15370" max="15370" width="1.109375" style="469" customWidth="1"/>
    <col min="15371" max="15371" width="22.6640625" style="469" customWidth="1"/>
    <col min="15372" max="15372" width="1.21875" style="469" customWidth="1"/>
    <col min="15373" max="15374" width="11.77734375" style="469" customWidth="1"/>
    <col min="15375" max="15375" width="1.77734375" style="469" customWidth="1"/>
    <col min="15376" max="15376" width="6.88671875" style="469" customWidth="1"/>
    <col min="15377" max="15377" width="4.44140625" style="469" customWidth="1"/>
    <col min="15378" max="15378" width="3.6640625" style="469" customWidth="1"/>
    <col min="15379" max="15379" width="0.77734375" style="469" customWidth="1"/>
    <col min="15380" max="15380" width="3.33203125" style="469" customWidth="1"/>
    <col min="15381" max="15381" width="3.6640625" style="469" customWidth="1"/>
    <col min="15382" max="15382" width="3" style="469" customWidth="1"/>
    <col min="15383" max="15383" width="3.6640625" style="469" customWidth="1"/>
    <col min="15384" max="15384" width="3.109375" style="469" customWidth="1"/>
    <col min="15385" max="15385" width="1.88671875" style="469" customWidth="1"/>
    <col min="15386" max="15387" width="2.21875" style="469" customWidth="1"/>
    <col min="15388" max="15388" width="7.21875" style="469" customWidth="1"/>
    <col min="15389" max="15623" width="8.88671875" style="469"/>
    <col min="15624" max="15624" width="2.44140625" style="469" customWidth="1"/>
    <col min="15625" max="15625" width="2.33203125" style="469" customWidth="1"/>
    <col min="15626" max="15626" width="1.109375" style="469" customWidth="1"/>
    <col min="15627" max="15627" width="22.6640625" style="469" customWidth="1"/>
    <col min="15628" max="15628" width="1.21875" style="469" customWidth="1"/>
    <col min="15629" max="15630" width="11.77734375" style="469" customWidth="1"/>
    <col min="15631" max="15631" width="1.77734375" style="469" customWidth="1"/>
    <col min="15632" max="15632" width="6.88671875" style="469" customWidth="1"/>
    <col min="15633" max="15633" width="4.44140625" style="469" customWidth="1"/>
    <col min="15634" max="15634" width="3.6640625" style="469" customWidth="1"/>
    <col min="15635" max="15635" width="0.77734375" style="469" customWidth="1"/>
    <col min="15636" max="15636" width="3.33203125" style="469" customWidth="1"/>
    <col min="15637" max="15637" width="3.6640625" style="469" customWidth="1"/>
    <col min="15638" max="15638" width="3" style="469" customWidth="1"/>
    <col min="15639" max="15639" width="3.6640625" style="469" customWidth="1"/>
    <col min="15640" max="15640" width="3.109375" style="469" customWidth="1"/>
    <col min="15641" max="15641" width="1.88671875" style="469" customWidth="1"/>
    <col min="15642" max="15643" width="2.21875" style="469" customWidth="1"/>
    <col min="15644" max="15644" width="7.21875" style="469" customWidth="1"/>
    <col min="15645" max="15879" width="8.88671875" style="469"/>
    <col min="15880" max="15880" width="2.44140625" style="469" customWidth="1"/>
    <col min="15881" max="15881" width="2.33203125" style="469" customWidth="1"/>
    <col min="15882" max="15882" width="1.109375" style="469" customWidth="1"/>
    <col min="15883" max="15883" width="22.6640625" style="469" customWidth="1"/>
    <col min="15884" max="15884" width="1.21875" style="469" customWidth="1"/>
    <col min="15885" max="15886" width="11.77734375" style="469" customWidth="1"/>
    <col min="15887" max="15887" width="1.77734375" style="469" customWidth="1"/>
    <col min="15888" max="15888" width="6.88671875" style="469" customWidth="1"/>
    <col min="15889" max="15889" width="4.44140625" style="469" customWidth="1"/>
    <col min="15890" max="15890" width="3.6640625" style="469" customWidth="1"/>
    <col min="15891" max="15891" width="0.77734375" style="469" customWidth="1"/>
    <col min="15892" max="15892" width="3.33203125" style="469" customWidth="1"/>
    <col min="15893" max="15893" width="3.6640625" style="469" customWidth="1"/>
    <col min="15894" max="15894" width="3" style="469" customWidth="1"/>
    <col min="15895" max="15895" width="3.6640625" style="469" customWidth="1"/>
    <col min="15896" max="15896" width="3.109375" style="469" customWidth="1"/>
    <col min="15897" max="15897" width="1.88671875" style="469" customWidth="1"/>
    <col min="15898" max="15899" width="2.21875" style="469" customWidth="1"/>
    <col min="15900" max="15900" width="7.21875" style="469" customWidth="1"/>
    <col min="15901" max="16135" width="8.88671875" style="469"/>
    <col min="16136" max="16136" width="2.44140625" style="469" customWidth="1"/>
    <col min="16137" max="16137" width="2.33203125" style="469" customWidth="1"/>
    <col min="16138" max="16138" width="1.109375" style="469" customWidth="1"/>
    <col min="16139" max="16139" width="22.6640625" style="469" customWidth="1"/>
    <col min="16140" max="16140" width="1.21875" style="469" customWidth="1"/>
    <col min="16141" max="16142" width="11.77734375" style="469" customWidth="1"/>
    <col min="16143" max="16143" width="1.77734375" style="469" customWidth="1"/>
    <col min="16144" max="16144" width="6.88671875" style="469" customWidth="1"/>
    <col min="16145" max="16145" width="4.44140625" style="469" customWidth="1"/>
    <col min="16146" max="16146" width="3.6640625" style="469" customWidth="1"/>
    <col min="16147" max="16147" width="0.77734375" style="469" customWidth="1"/>
    <col min="16148" max="16148" width="3.33203125" style="469" customWidth="1"/>
    <col min="16149" max="16149" width="3.6640625" style="469" customWidth="1"/>
    <col min="16150" max="16150" width="3" style="469" customWidth="1"/>
    <col min="16151" max="16151" width="3.6640625" style="469" customWidth="1"/>
    <col min="16152" max="16152" width="3.109375" style="469" customWidth="1"/>
    <col min="16153" max="16153" width="1.88671875" style="469" customWidth="1"/>
    <col min="16154" max="16155" width="2.21875" style="469" customWidth="1"/>
    <col min="16156" max="16156" width="7.21875" style="469" customWidth="1"/>
    <col min="16157" max="16384" width="8.88671875" style="469"/>
  </cols>
  <sheetData>
    <row r="1" spans="2:29" ht="20.25" customHeight="1">
      <c r="B1" s="467" t="s">
        <v>2543</v>
      </c>
    </row>
    <row r="2" spans="2:29" ht="12" customHeight="1">
      <c r="B2" s="471"/>
      <c r="C2" s="471"/>
      <c r="D2" s="471"/>
      <c r="E2" s="471"/>
      <c r="F2" s="471"/>
      <c r="G2" s="471"/>
      <c r="H2" s="471"/>
      <c r="I2" s="471"/>
      <c r="J2" s="471"/>
      <c r="K2" s="471"/>
      <c r="L2" s="471"/>
      <c r="M2" s="471"/>
      <c r="N2" s="471"/>
      <c r="O2" s="471"/>
      <c r="P2" s="471"/>
      <c r="Q2" s="471"/>
      <c r="R2" s="471"/>
      <c r="S2" s="472"/>
      <c r="T2" s="472"/>
      <c r="U2" s="473"/>
      <c r="V2" s="473"/>
      <c r="W2" s="473"/>
      <c r="X2" s="472"/>
      <c r="Y2" s="473"/>
      <c r="AB2" s="474"/>
      <c r="AC2" s="469" t="s">
        <v>2494</v>
      </c>
    </row>
    <row r="3" spans="2:29">
      <c r="B3" s="471"/>
      <c r="C3" s="471"/>
      <c r="D3" s="471"/>
      <c r="E3" s="471"/>
      <c r="F3" s="471"/>
      <c r="G3" s="471"/>
      <c r="H3" s="471"/>
      <c r="I3" s="471"/>
      <c r="J3" s="471"/>
      <c r="K3" s="471"/>
      <c r="L3" s="471"/>
      <c r="M3" s="471"/>
      <c r="N3" s="471"/>
      <c r="O3" s="471"/>
      <c r="P3" s="471"/>
      <c r="Q3" s="772"/>
      <c r="R3" s="1593"/>
      <c r="S3" s="1594"/>
      <c r="T3" s="672" t="s">
        <v>2495</v>
      </c>
      <c r="U3" s="671"/>
      <c r="V3" s="672" t="s">
        <v>2496</v>
      </c>
      <c r="W3" s="671"/>
      <c r="X3" s="672" t="s">
        <v>2497</v>
      </c>
      <c r="Y3" s="473"/>
      <c r="Z3" s="473"/>
      <c r="AA3" s="473"/>
    </row>
    <row r="4" spans="2:29" s="791" customFormat="1">
      <c r="B4" s="789"/>
      <c r="C4" s="789"/>
      <c r="D4" s="789"/>
      <c r="E4" s="789"/>
      <c r="F4" s="789"/>
      <c r="G4" s="789"/>
      <c r="H4" s="789"/>
      <c r="I4" s="789"/>
      <c r="J4" s="789"/>
      <c r="K4" s="789"/>
      <c r="L4" s="789"/>
      <c r="M4" s="789"/>
      <c r="N4" s="789"/>
      <c r="O4" s="789"/>
      <c r="P4" s="789"/>
      <c r="Q4" s="790"/>
      <c r="R4" s="790"/>
      <c r="S4" s="672"/>
      <c r="T4" s="672"/>
      <c r="U4" s="672"/>
      <c r="V4" s="672"/>
      <c r="W4" s="672"/>
      <c r="X4" s="672"/>
      <c r="Y4" s="480"/>
      <c r="Z4" s="480"/>
      <c r="AA4" s="480"/>
    </row>
    <row r="5" spans="2:29" ht="12" customHeight="1">
      <c r="B5" s="471"/>
      <c r="C5" s="471"/>
      <c r="D5" s="471"/>
      <c r="E5" s="471"/>
      <c r="F5" s="471"/>
      <c r="G5" s="471"/>
      <c r="H5" s="471"/>
      <c r="I5" s="471"/>
      <c r="J5" s="471"/>
      <c r="K5" s="471"/>
      <c r="L5" s="471"/>
      <c r="M5" s="471"/>
      <c r="N5" s="471" t="s">
        <v>2528</v>
      </c>
      <c r="O5" s="471"/>
      <c r="P5" s="471"/>
      <c r="Q5" s="471"/>
      <c r="R5" s="471"/>
      <c r="S5" s="471"/>
      <c r="T5" s="475"/>
      <c r="U5" s="475"/>
      <c r="V5" s="475"/>
      <c r="W5" s="475"/>
      <c r="X5" s="475"/>
      <c r="Y5" s="473"/>
    </row>
    <row r="6" spans="2:29" ht="21" customHeight="1">
      <c r="B6" s="471"/>
      <c r="C6" s="471" t="s">
        <v>2498</v>
      </c>
      <c r="D6" s="471"/>
      <c r="E6" s="471"/>
      <c r="F6" s="471"/>
      <c r="G6" s="471"/>
      <c r="H6" s="471"/>
      <c r="I6" s="471"/>
      <c r="J6" s="471"/>
      <c r="K6" s="471"/>
      <c r="L6" s="471"/>
      <c r="M6" s="471"/>
      <c r="N6" s="1528" t="s">
        <v>2501</v>
      </c>
      <c r="O6" s="1528"/>
      <c r="P6" s="1531" t="str">
        <f>第1号様式!$J$10</f>
        <v/>
      </c>
      <c r="Q6" s="1052"/>
      <c r="R6" s="1052"/>
      <c r="S6" s="1529">
        <f>第1号様式!$L$10</f>
        <v>0</v>
      </c>
      <c r="T6" s="1052"/>
      <c r="U6" s="1052"/>
      <c r="V6" s="1052"/>
      <c r="W6" s="1052"/>
      <c r="X6" s="1052"/>
      <c r="Y6" s="473"/>
    </row>
    <row r="7" spans="2:29" ht="2.4" customHeight="1">
      <c r="B7" s="471" t="s">
        <v>2530</v>
      </c>
      <c r="C7" s="471"/>
      <c r="D7" s="471"/>
      <c r="E7" s="471"/>
      <c r="F7" s="471"/>
      <c r="G7" s="471"/>
      <c r="H7" s="471"/>
      <c r="I7" s="471"/>
      <c r="J7" s="471"/>
      <c r="K7" s="471"/>
      <c r="L7" s="471"/>
      <c r="M7" s="471"/>
      <c r="N7" s="471"/>
      <c r="O7" s="476"/>
      <c r="P7" s="662"/>
      <c r="Q7" s="662"/>
      <c r="R7" s="662"/>
      <c r="S7" s="662"/>
      <c r="T7" s="662"/>
      <c r="U7" s="662"/>
      <c r="V7" s="662"/>
      <c r="W7" s="662"/>
      <c r="X7" s="662"/>
      <c r="Y7" s="473"/>
    </row>
    <row r="8" spans="2:29" ht="21" customHeight="1">
      <c r="B8" s="471"/>
      <c r="C8" s="471" t="s">
        <v>2544</v>
      </c>
      <c r="D8" s="673"/>
      <c r="E8" s="664"/>
      <c r="F8" s="664"/>
      <c r="G8" s="664"/>
      <c r="H8" s="664"/>
      <c r="I8" s="664"/>
      <c r="J8" s="664"/>
      <c r="K8" s="471"/>
      <c r="L8" s="471"/>
      <c r="M8" s="471"/>
      <c r="N8" s="1528" t="s">
        <v>2502</v>
      </c>
      <c r="O8" s="1528"/>
      <c r="P8" s="1529">
        <f>第1号様式!$J$11</f>
        <v>0</v>
      </c>
      <c r="Q8" s="1052"/>
      <c r="R8" s="1052"/>
      <c r="S8" s="1052"/>
      <c r="T8" s="1052"/>
      <c r="U8" s="1052"/>
      <c r="V8" s="1052"/>
      <c r="W8" s="1052"/>
      <c r="X8" s="1052"/>
      <c r="Y8" s="473"/>
    </row>
    <row r="9" spans="2:29" ht="2.4" customHeight="1">
      <c r="B9" s="471"/>
      <c r="C9" s="471"/>
      <c r="D9" s="664"/>
      <c r="E9" s="664"/>
      <c r="F9" s="664"/>
      <c r="G9" s="664"/>
      <c r="H9" s="664"/>
      <c r="I9" s="664"/>
      <c r="J9" s="664"/>
      <c r="K9" s="471"/>
      <c r="L9" s="471"/>
      <c r="M9" s="471"/>
      <c r="N9" s="471"/>
      <c r="O9" s="476"/>
      <c r="P9" s="662"/>
      <c r="Q9" s="662"/>
      <c r="R9" s="662"/>
      <c r="S9" s="662"/>
      <c r="T9" s="662"/>
      <c r="U9" s="662"/>
      <c r="V9" s="662"/>
      <c r="W9" s="662"/>
      <c r="X9" s="662"/>
      <c r="Y9" s="473"/>
    </row>
    <row r="10" spans="2:29" ht="21" customHeight="1">
      <c r="B10" s="471"/>
      <c r="C10" s="471"/>
      <c r="D10" s="471"/>
      <c r="E10" s="471"/>
      <c r="F10" s="471"/>
      <c r="G10" s="471"/>
      <c r="H10" s="471"/>
      <c r="I10" s="471"/>
      <c r="J10" s="471"/>
      <c r="K10" s="471"/>
      <c r="L10" s="471"/>
      <c r="M10" s="471"/>
      <c r="N10" s="1530" t="s">
        <v>2405</v>
      </c>
      <c r="O10" s="1530"/>
      <c r="P10" s="1529">
        <f>第1号様式!$J$12</f>
        <v>0</v>
      </c>
      <c r="Q10" s="1052"/>
      <c r="R10" s="1052"/>
      <c r="S10" s="1529">
        <f>第1号様式!$M$12</f>
        <v>0</v>
      </c>
      <c r="T10" s="1052"/>
      <c r="U10" s="1052"/>
      <c r="V10" s="1052"/>
      <c r="W10" s="1052"/>
      <c r="X10" s="1052"/>
      <c r="Y10" s="473"/>
    </row>
    <row r="11" spans="2:29" ht="3.6" customHeight="1">
      <c r="B11" s="471"/>
      <c r="C11" s="471"/>
      <c r="D11" s="471"/>
      <c r="E11" s="471"/>
      <c r="F11" s="471"/>
      <c r="G11" s="471"/>
      <c r="H11" s="471"/>
      <c r="I11" s="471"/>
      <c r="J11" s="471"/>
      <c r="K11" s="471"/>
      <c r="L11" s="471"/>
      <c r="M11" s="471"/>
      <c r="N11" s="471"/>
      <c r="O11" s="478"/>
      <c r="P11" s="482"/>
      <c r="Q11" s="482"/>
      <c r="R11" s="482"/>
      <c r="S11" s="482"/>
      <c r="T11" s="482"/>
      <c r="U11" s="482"/>
      <c r="V11" s="482"/>
      <c r="W11" s="482"/>
      <c r="X11" s="482"/>
      <c r="Y11" s="473"/>
    </row>
    <row r="12" spans="2:29" ht="21" customHeight="1">
      <c r="B12" s="471"/>
      <c r="C12" s="471"/>
      <c r="D12" s="471"/>
      <c r="E12" s="471"/>
      <c r="F12" s="471"/>
      <c r="G12" s="471"/>
      <c r="H12" s="471"/>
      <c r="I12" s="471"/>
      <c r="J12" s="471"/>
      <c r="K12" s="471"/>
      <c r="L12" s="471"/>
      <c r="M12" s="471"/>
      <c r="N12" s="471" t="s">
        <v>2503</v>
      </c>
      <c r="P12" s="476"/>
      <c r="Q12" s="476"/>
      <c r="R12" s="668"/>
      <c r="S12" s="668"/>
      <c r="T12" s="668"/>
      <c r="U12" s="668"/>
      <c r="V12" s="668"/>
      <c r="W12" s="668"/>
      <c r="X12" s="668"/>
      <c r="Y12" s="473"/>
    </row>
    <row r="13" spans="2:29" ht="21" customHeight="1">
      <c r="B13" s="471"/>
      <c r="C13" s="471"/>
      <c r="D13" s="471"/>
      <c r="E13" s="471"/>
      <c r="F13" s="471"/>
      <c r="G13" s="471"/>
      <c r="H13" s="471"/>
      <c r="I13" s="471"/>
      <c r="J13" s="471"/>
      <c r="K13" s="471"/>
      <c r="L13" s="471"/>
      <c r="M13" s="471"/>
      <c r="N13" s="1528" t="s">
        <v>2501</v>
      </c>
      <c r="O13" s="1528"/>
      <c r="P13" s="1531">
        <f>第1号様式!$J$15</f>
        <v>0</v>
      </c>
      <c r="Q13" s="1052"/>
      <c r="R13" s="1052"/>
      <c r="S13" s="1529">
        <f>第1号様式!$L$15</f>
        <v>0</v>
      </c>
      <c r="T13" s="1052"/>
      <c r="U13" s="1052"/>
      <c r="V13" s="1052"/>
      <c r="W13" s="1052"/>
      <c r="X13" s="1052"/>
      <c r="Y13" s="473"/>
    </row>
    <row r="14" spans="2:29" ht="2.4" customHeight="1">
      <c r="B14" s="471"/>
      <c r="C14" s="471"/>
      <c r="D14" s="471"/>
      <c r="E14" s="471"/>
      <c r="F14" s="471"/>
      <c r="G14" s="471"/>
      <c r="H14" s="471"/>
      <c r="I14" s="471"/>
      <c r="J14" s="471"/>
      <c r="K14" s="471"/>
      <c r="L14" s="471"/>
      <c r="M14" s="471"/>
      <c r="N14" s="471"/>
      <c r="O14" s="476"/>
      <c r="P14" s="662"/>
      <c r="Q14" s="662"/>
      <c r="R14" s="662"/>
      <c r="S14" s="662"/>
      <c r="T14" s="662"/>
      <c r="U14" s="662"/>
      <c r="V14" s="662"/>
      <c r="W14" s="662"/>
      <c r="X14" s="662"/>
      <c r="Y14" s="473"/>
    </row>
    <row r="15" spans="2:29" ht="21" customHeight="1">
      <c r="B15" s="471"/>
      <c r="C15" s="471"/>
      <c r="D15" s="471"/>
      <c r="E15" s="471"/>
      <c r="F15" s="471"/>
      <c r="G15" s="471"/>
      <c r="H15" s="471"/>
      <c r="I15" s="471"/>
      <c r="J15" s="471"/>
      <c r="K15" s="471"/>
      <c r="L15" s="471"/>
      <c r="M15" s="471"/>
      <c r="N15" s="1528" t="s">
        <v>2502</v>
      </c>
      <c r="O15" s="1528"/>
      <c r="P15" s="1529">
        <f>第1号様式!$J$16</f>
        <v>0</v>
      </c>
      <c r="Q15" s="1052"/>
      <c r="R15" s="1052"/>
      <c r="S15" s="1052"/>
      <c r="T15" s="1052"/>
      <c r="U15" s="1052"/>
      <c r="V15" s="1052"/>
      <c r="W15" s="1052"/>
      <c r="X15" s="1052"/>
      <c r="Y15" s="473"/>
      <c r="AB15" s="477"/>
    </row>
    <row r="16" spans="2:29" ht="2.4" customHeight="1">
      <c r="B16" s="471"/>
      <c r="C16" s="471"/>
      <c r="D16" s="471"/>
      <c r="E16" s="471"/>
      <c r="F16" s="471"/>
      <c r="G16" s="471"/>
      <c r="H16" s="471"/>
      <c r="I16" s="471"/>
      <c r="J16" s="471"/>
      <c r="K16" s="471"/>
      <c r="L16" s="471"/>
      <c r="M16" s="471"/>
      <c r="N16" s="471"/>
      <c r="O16" s="476"/>
      <c r="P16" s="662"/>
      <c r="Q16" s="662"/>
      <c r="R16" s="662"/>
      <c r="S16" s="662"/>
      <c r="T16" s="662"/>
      <c r="U16" s="662"/>
      <c r="V16" s="662"/>
      <c r="W16" s="662"/>
      <c r="X16" s="662"/>
      <c r="Y16" s="480"/>
    </row>
    <row r="17" spans="2:28" ht="21" customHeight="1">
      <c r="B17" s="471"/>
      <c r="C17" s="471"/>
      <c r="D17" s="471"/>
      <c r="E17" s="471"/>
      <c r="F17" s="471"/>
      <c r="G17" s="471"/>
      <c r="H17" s="471"/>
      <c r="I17" s="471"/>
      <c r="J17" s="471"/>
      <c r="K17" s="471"/>
      <c r="L17" s="471"/>
      <c r="M17" s="471"/>
      <c r="N17" s="1530" t="s">
        <v>2405</v>
      </c>
      <c r="O17" s="1530"/>
      <c r="P17" s="1529">
        <f>第1号様式!$J$17</f>
        <v>0</v>
      </c>
      <c r="Q17" s="1052"/>
      <c r="R17" s="1052"/>
      <c r="S17" s="1529">
        <f>第1号様式!$M$17</f>
        <v>0</v>
      </c>
      <c r="T17" s="1052"/>
      <c r="U17" s="1052"/>
      <c r="V17" s="1052"/>
      <c r="W17" s="1052"/>
      <c r="X17" s="1052"/>
      <c r="Y17" s="473"/>
    </row>
    <row r="18" spans="2:28" ht="2.4" customHeight="1">
      <c r="B18" s="471"/>
      <c r="C18" s="471"/>
      <c r="D18" s="471"/>
      <c r="E18" s="471"/>
      <c r="F18" s="471"/>
      <c r="G18" s="471"/>
      <c r="H18" s="471"/>
      <c r="I18" s="471"/>
      <c r="J18" s="471"/>
      <c r="K18" s="471"/>
      <c r="L18" s="471"/>
      <c r="M18" s="471"/>
      <c r="N18" s="471"/>
      <c r="O18" s="476"/>
      <c r="P18" s="482"/>
      <c r="Q18" s="482"/>
      <c r="R18" s="482"/>
      <c r="S18" s="482"/>
      <c r="T18" s="482"/>
      <c r="U18" s="482"/>
      <c r="V18" s="482"/>
      <c r="W18" s="482"/>
      <c r="X18" s="482"/>
      <c r="Y18" s="473"/>
    </row>
    <row r="19" spans="2:28" ht="21" customHeight="1">
      <c r="B19" s="471"/>
      <c r="C19" s="471"/>
      <c r="D19" s="471"/>
      <c r="E19" s="471"/>
      <c r="F19" s="471"/>
      <c r="G19" s="471"/>
      <c r="H19" s="471"/>
      <c r="I19" s="471"/>
      <c r="J19" s="471"/>
      <c r="K19" s="471"/>
      <c r="L19" s="471"/>
      <c r="M19" s="471"/>
      <c r="N19" s="471" t="s">
        <v>2386</v>
      </c>
      <c r="P19" s="476"/>
      <c r="Q19" s="476"/>
      <c r="R19" s="668"/>
      <c r="S19" s="668"/>
      <c r="T19" s="668"/>
      <c r="U19" s="668"/>
      <c r="V19" s="668"/>
      <c r="W19" s="668"/>
      <c r="X19" s="668"/>
      <c r="Y19" s="473"/>
    </row>
    <row r="20" spans="2:28" ht="21" customHeight="1">
      <c r="B20" s="471"/>
      <c r="C20" s="471"/>
      <c r="D20" s="471"/>
      <c r="E20" s="471"/>
      <c r="F20" s="471"/>
      <c r="G20" s="471"/>
      <c r="H20" s="471"/>
      <c r="I20" s="471"/>
      <c r="J20" s="471"/>
      <c r="K20" s="471"/>
      <c r="L20" s="471"/>
      <c r="M20" s="471"/>
      <c r="N20" s="1528" t="s">
        <v>2501</v>
      </c>
      <c r="O20" s="1528"/>
      <c r="P20" s="1531">
        <f>第1号様式!$J$20</f>
        <v>0</v>
      </c>
      <c r="Q20" s="1052"/>
      <c r="R20" s="1052"/>
      <c r="S20" s="1529">
        <f>第1号様式!$L$20</f>
        <v>0</v>
      </c>
      <c r="T20" s="1052"/>
      <c r="U20" s="1052"/>
      <c r="V20" s="1052"/>
      <c r="W20" s="1052"/>
      <c r="X20" s="1052"/>
      <c r="Y20" s="473"/>
    </row>
    <row r="21" spans="2:28" ht="2.4" customHeight="1">
      <c r="B21" s="471"/>
      <c r="C21" s="471"/>
      <c r="D21" s="471"/>
      <c r="E21" s="471"/>
      <c r="F21" s="471"/>
      <c r="G21" s="471"/>
      <c r="H21" s="471"/>
      <c r="I21" s="471"/>
      <c r="J21" s="471"/>
      <c r="K21" s="471"/>
      <c r="L21" s="471"/>
      <c r="M21" s="471"/>
      <c r="N21" s="471"/>
      <c r="O21" s="476"/>
      <c r="P21" s="662"/>
      <c r="Q21" s="662"/>
      <c r="R21" s="662"/>
      <c r="S21" s="662"/>
      <c r="T21" s="662"/>
      <c r="U21" s="662"/>
      <c r="V21" s="662"/>
      <c r="W21" s="662"/>
      <c r="X21" s="662"/>
      <c r="Y21" s="473"/>
    </row>
    <row r="22" spans="2:28" ht="21" customHeight="1">
      <c r="B22" s="471"/>
      <c r="C22" s="471"/>
      <c r="D22" s="471"/>
      <c r="E22" s="471"/>
      <c r="F22" s="471"/>
      <c r="G22" s="471"/>
      <c r="H22" s="471"/>
      <c r="I22" s="471"/>
      <c r="J22" s="471"/>
      <c r="K22" s="471"/>
      <c r="L22" s="471"/>
      <c r="M22" s="471"/>
      <c r="N22" s="1528" t="s">
        <v>2502</v>
      </c>
      <c r="O22" s="1528"/>
      <c r="P22" s="1529">
        <f>第1号様式!$J$21</f>
        <v>0</v>
      </c>
      <c r="Q22" s="1052"/>
      <c r="R22" s="1052"/>
      <c r="S22" s="1052"/>
      <c r="T22" s="1052"/>
      <c r="U22" s="1052"/>
      <c r="V22" s="1052"/>
      <c r="W22" s="1052"/>
      <c r="X22" s="1052"/>
      <c r="Y22" s="473"/>
      <c r="AB22" s="477"/>
    </row>
    <row r="23" spans="2:28" ht="2.4" customHeight="1">
      <c r="B23" s="471"/>
      <c r="C23" s="471"/>
      <c r="D23" s="471"/>
      <c r="E23" s="471"/>
      <c r="F23" s="471"/>
      <c r="G23" s="471"/>
      <c r="H23" s="471"/>
      <c r="I23" s="471"/>
      <c r="J23" s="471"/>
      <c r="K23" s="471"/>
      <c r="L23" s="471"/>
      <c r="M23" s="471"/>
      <c r="N23" s="471"/>
      <c r="O23" s="476"/>
      <c r="P23" s="662"/>
      <c r="Q23" s="662"/>
      <c r="R23" s="662"/>
      <c r="S23" s="662"/>
      <c r="T23" s="662"/>
      <c r="U23" s="662"/>
      <c r="V23" s="662"/>
      <c r="W23" s="662"/>
      <c r="X23" s="662"/>
      <c r="Y23" s="473"/>
    </row>
    <row r="24" spans="2:28" ht="21" customHeight="1">
      <c r="B24" s="471"/>
      <c r="C24" s="471"/>
      <c r="D24" s="471"/>
      <c r="E24" s="471"/>
      <c r="F24" s="471"/>
      <c r="G24" s="471"/>
      <c r="H24" s="471"/>
      <c r="I24" s="471"/>
      <c r="J24" s="471"/>
      <c r="K24" s="471"/>
      <c r="L24" s="471"/>
      <c r="M24" s="471"/>
      <c r="N24" s="1530" t="s">
        <v>2405</v>
      </c>
      <c r="O24" s="1530"/>
      <c r="P24" s="1529">
        <f>第1号様式!$J$22</f>
        <v>0</v>
      </c>
      <c r="Q24" s="1052"/>
      <c r="R24" s="1052"/>
      <c r="S24" s="1529">
        <f>第1号様式!$M$22</f>
        <v>0</v>
      </c>
      <c r="T24" s="1052"/>
      <c r="U24" s="1052"/>
      <c r="V24" s="1052"/>
      <c r="W24" s="1052"/>
      <c r="X24" s="1052"/>
      <c r="Y24" s="473"/>
    </row>
    <row r="25" spans="2:28" ht="11.4" customHeight="1">
      <c r="B25" s="471"/>
      <c r="C25" s="471"/>
      <c r="D25" s="471"/>
      <c r="E25" s="471"/>
      <c r="F25" s="471"/>
      <c r="G25" s="471"/>
      <c r="H25" s="471"/>
      <c r="I25" s="471"/>
      <c r="J25" s="471"/>
      <c r="K25" s="471"/>
      <c r="L25" s="471"/>
      <c r="M25" s="471"/>
      <c r="N25" s="669"/>
      <c r="O25" s="669"/>
      <c r="P25" s="792"/>
      <c r="Q25" s="792"/>
      <c r="R25" s="792"/>
      <c r="S25" s="792"/>
      <c r="T25" s="792"/>
      <c r="U25" s="792"/>
      <c r="V25" s="792"/>
      <c r="W25" s="792"/>
      <c r="X25" s="482"/>
      <c r="Y25" s="473"/>
    </row>
    <row r="26" spans="2:28" ht="25.8">
      <c r="B26" s="471"/>
      <c r="C26" s="1532" t="s">
        <v>2545</v>
      </c>
      <c r="D26" s="1532"/>
      <c r="E26" s="1532"/>
      <c r="F26" s="1532"/>
      <c r="G26" s="1532"/>
      <c r="H26" s="1532"/>
      <c r="I26" s="1532"/>
      <c r="J26" s="1532"/>
      <c r="K26" s="1532"/>
      <c r="L26" s="1532"/>
      <c r="M26" s="1532"/>
      <c r="N26" s="1532"/>
      <c r="O26" s="1532"/>
      <c r="P26" s="1532"/>
      <c r="Q26" s="1532"/>
      <c r="R26" s="1532"/>
      <c r="S26" s="1532"/>
      <c r="T26" s="1532"/>
      <c r="U26" s="1532"/>
      <c r="V26" s="1532"/>
      <c r="W26" s="1532"/>
      <c r="X26" s="1532"/>
      <c r="Y26" s="473"/>
    </row>
    <row r="27" spans="2:28" ht="11.4" customHeight="1">
      <c r="B27" s="471"/>
      <c r="C27" s="471"/>
      <c r="D27" s="471"/>
      <c r="E27" s="471"/>
      <c r="F27" s="471"/>
      <c r="G27" s="471"/>
      <c r="H27" s="471"/>
      <c r="I27" s="471"/>
      <c r="J27" s="471"/>
      <c r="K27" s="471"/>
      <c r="L27" s="471"/>
      <c r="M27" s="471"/>
      <c r="N27" s="471"/>
      <c r="O27" s="471"/>
      <c r="P27" s="471"/>
      <c r="Q27" s="471"/>
      <c r="R27" s="471"/>
      <c r="S27" s="471"/>
      <c r="T27" s="471"/>
      <c r="U27" s="473"/>
      <c r="V27" s="473"/>
      <c r="W27" s="473"/>
      <c r="X27" s="473"/>
      <c r="Y27" s="473"/>
    </row>
    <row r="28" spans="2:28" ht="18" customHeight="1">
      <c r="B28" s="476"/>
      <c r="C28" s="476"/>
      <c r="D28" s="1576">
        <f>第7号様式!$D$28</f>
        <v>0</v>
      </c>
      <c r="E28" s="1595"/>
      <c r="F28" s="483" t="s">
        <v>2495</v>
      </c>
      <c r="G28" s="670">
        <f>第7号様式!$G$28</f>
        <v>0</v>
      </c>
      <c r="H28" s="483" t="s">
        <v>2496</v>
      </c>
      <c r="I28" s="670">
        <f>第7号様式!$I$28</f>
        <v>0</v>
      </c>
      <c r="J28" s="483" t="s">
        <v>2505</v>
      </c>
      <c r="K28" s="1576">
        <f>第7号様式!$K$28</f>
        <v>0</v>
      </c>
      <c r="L28" s="1576"/>
      <c r="M28" s="1535" t="s">
        <v>2506</v>
      </c>
      <c r="N28" s="1535"/>
      <c r="O28" s="1535"/>
      <c r="P28" s="1577">
        <f>第7号様式!$P$28</f>
        <v>0</v>
      </c>
      <c r="Q28" s="1577"/>
      <c r="R28" s="1537" t="s">
        <v>2546</v>
      </c>
      <c r="S28" s="1537"/>
      <c r="T28" s="1537"/>
      <c r="U28" s="1537"/>
      <c r="V28" s="1537"/>
      <c r="W28" s="1537"/>
      <c r="X28" s="1537"/>
      <c r="Y28" s="473"/>
      <c r="AB28" s="477"/>
    </row>
    <row r="29" spans="2:28" ht="42" customHeight="1">
      <c r="B29" s="471"/>
      <c r="C29" s="1578" t="s">
        <v>2763</v>
      </c>
      <c r="D29" s="1578"/>
      <c r="E29" s="1578"/>
      <c r="F29" s="1578"/>
      <c r="G29" s="1578"/>
      <c r="H29" s="1578"/>
      <c r="I29" s="1578"/>
      <c r="J29" s="1578"/>
      <c r="K29" s="1578"/>
      <c r="L29" s="1578"/>
      <c r="M29" s="1578"/>
      <c r="N29" s="1578"/>
      <c r="O29" s="1578"/>
      <c r="P29" s="1578"/>
      <c r="Q29" s="1578"/>
      <c r="R29" s="1578"/>
      <c r="S29" s="1578"/>
      <c r="T29" s="1578"/>
      <c r="U29" s="1578"/>
      <c r="V29" s="1578"/>
      <c r="W29" s="1578"/>
      <c r="X29" s="1578"/>
      <c r="Y29" s="473"/>
    </row>
    <row r="30" spans="2:28" ht="15.6" customHeight="1">
      <c r="B30" s="471"/>
      <c r="C30" s="1589" t="s">
        <v>2509</v>
      </c>
      <c r="D30" s="1589"/>
      <c r="E30" s="1589"/>
      <c r="F30" s="1589"/>
      <c r="G30" s="1589"/>
      <c r="H30" s="1589"/>
      <c r="I30" s="1589"/>
      <c r="J30" s="1589"/>
      <c r="K30" s="1589"/>
      <c r="L30" s="1589"/>
      <c r="M30" s="1589"/>
      <c r="N30" s="1589"/>
      <c r="O30" s="1589"/>
      <c r="P30" s="1589"/>
      <c r="Q30" s="1589"/>
      <c r="R30" s="1589"/>
      <c r="S30" s="1589"/>
      <c r="T30" s="1589"/>
      <c r="U30" s="1589"/>
      <c r="V30" s="1589"/>
      <c r="W30" s="1589"/>
      <c r="X30" s="1589"/>
      <c r="Y30" s="473"/>
    </row>
    <row r="31" spans="2:28" ht="30" customHeight="1">
      <c r="B31" s="471"/>
      <c r="C31" s="484"/>
      <c r="D31" s="1571" t="s">
        <v>2510</v>
      </c>
      <c r="E31" s="1571"/>
      <c r="F31" s="1571"/>
      <c r="G31" s="1571"/>
      <c r="H31" s="1571"/>
      <c r="I31" s="1571"/>
      <c r="J31" s="1572"/>
      <c r="K31" s="1565">
        <f>第1号様式!$G$30</f>
        <v>0</v>
      </c>
      <c r="L31" s="1055"/>
      <c r="M31" s="1055"/>
      <c r="N31" s="1055"/>
      <c r="O31" s="1055"/>
      <c r="P31" s="1566" t="str">
        <f>第1号様式!$L$30</f>
        <v>蓄電池</v>
      </c>
      <c r="Q31" s="1055"/>
      <c r="R31" s="1055"/>
      <c r="S31" s="1055"/>
      <c r="T31" s="1055"/>
      <c r="U31" s="1566" t="str">
        <f>第1号様式!$O$30</f>
        <v>設備導入事業</v>
      </c>
      <c r="V31" s="1055"/>
      <c r="W31" s="1055"/>
      <c r="X31" s="1567"/>
      <c r="Y31" s="473"/>
      <c r="AA31" s="469"/>
    </row>
    <row r="32" spans="2:28" ht="2.25" customHeight="1">
      <c r="B32" s="471"/>
      <c r="C32" s="485"/>
      <c r="D32" s="664"/>
      <c r="E32" s="664"/>
      <c r="F32" s="664"/>
      <c r="G32" s="664"/>
      <c r="H32" s="664"/>
      <c r="I32" s="664"/>
      <c r="J32" s="665"/>
      <c r="K32" s="486"/>
      <c r="L32" s="487"/>
      <c r="M32" s="487"/>
      <c r="N32" s="487"/>
      <c r="O32" s="668"/>
      <c r="P32" s="488"/>
      <c r="Q32" s="662"/>
      <c r="R32" s="489"/>
      <c r="S32" s="483"/>
      <c r="T32" s="490"/>
      <c r="U32" s="483"/>
      <c r="V32" s="491"/>
      <c r="W32" s="664"/>
      <c r="X32" s="782"/>
      <c r="Y32" s="473"/>
      <c r="AA32" s="469"/>
    </row>
    <row r="33" spans="2:27" ht="21" customHeight="1">
      <c r="B33" s="471"/>
      <c r="C33" s="486"/>
      <c r="D33" s="1542" t="s">
        <v>2511</v>
      </c>
      <c r="E33" s="1542"/>
      <c r="F33" s="1542"/>
      <c r="G33" s="1542"/>
      <c r="H33" s="1542"/>
      <c r="I33" s="1542"/>
      <c r="J33" s="1543"/>
      <c r="K33" s="664"/>
      <c r="L33" s="492" t="s">
        <v>2512</v>
      </c>
      <c r="M33" s="1590">
        <f>第7号様式!$M$33</f>
        <v>0</v>
      </c>
      <c r="N33" s="1590"/>
      <c r="O33" s="1590"/>
      <c r="P33" s="1596"/>
      <c r="Q33" s="493" t="s">
        <v>2513</v>
      </c>
      <c r="R33" s="493"/>
      <c r="S33" s="493"/>
      <c r="T33" s="493"/>
      <c r="U33" s="493"/>
      <c r="V33" s="493"/>
      <c r="W33" s="493"/>
      <c r="X33" s="783"/>
      <c r="Y33" s="473"/>
      <c r="AA33" s="469"/>
    </row>
    <row r="34" spans="2:27" ht="27" customHeight="1">
      <c r="B34" s="471"/>
      <c r="C34" s="495"/>
      <c r="D34" s="1538" t="s">
        <v>2547</v>
      </c>
      <c r="E34" s="1538"/>
      <c r="F34" s="1538"/>
      <c r="G34" s="1538"/>
      <c r="H34" s="1538"/>
      <c r="I34" s="1538"/>
      <c r="J34" s="1539"/>
      <c r="K34" s="484"/>
      <c r="L34" s="1597" t="s">
        <v>2548</v>
      </c>
      <c r="M34" s="1597"/>
      <c r="N34" s="1598"/>
      <c r="O34" s="1598"/>
      <c r="P34" s="1598"/>
      <c r="Q34" s="1598"/>
      <c r="R34" s="1598"/>
      <c r="S34" s="1598"/>
      <c r="T34" s="1598"/>
      <c r="U34" s="1598"/>
      <c r="V34" s="1598"/>
      <c r="W34" s="1598"/>
      <c r="X34" s="1599"/>
      <c r="Y34" s="473"/>
    </row>
    <row r="35" spans="2:27" ht="2.25" customHeight="1">
      <c r="B35" s="471"/>
      <c r="C35" s="485"/>
      <c r="D35" s="1540"/>
      <c r="E35" s="1540"/>
      <c r="F35" s="1540"/>
      <c r="G35" s="1540"/>
      <c r="H35" s="1540"/>
      <c r="I35" s="1540"/>
      <c r="J35" s="1541"/>
      <c r="K35" s="486"/>
      <c r="L35" s="482"/>
      <c r="M35" s="482"/>
      <c r="N35" s="794"/>
      <c r="O35" s="794"/>
      <c r="P35" s="794"/>
      <c r="Q35" s="794"/>
      <c r="R35" s="794"/>
      <c r="S35" s="794"/>
      <c r="T35" s="794"/>
      <c r="U35" s="794"/>
      <c r="V35" s="794"/>
      <c r="W35" s="794"/>
      <c r="X35" s="795"/>
      <c r="Y35" s="473"/>
    </row>
    <row r="36" spans="2:27" ht="27" customHeight="1">
      <c r="B36" s="471"/>
      <c r="C36" s="485"/>
      <c r="D36" s="1540"/>
      <c r="E36" s="1540"/>
      <c r="F36" s="1540"/>
      <c r="G36" s="1540"/>
      <c r="H36" s="1540"/>
      <c r="I36" s="1540"/>
      <c r="J36" s="1541"/>
      <c r="K36" s="486"/>
      <c r="L36" s="1530" t="s">
        <v>2502</v>
      </c>
      <c r="M36" s="1530"/>
      <c r="N36" s="1600"/>
      <c r="O36" s="1600"/>
      <c r="P36" s="1600"/>
      <c r="Q36" s="1600"/>
      <c r="R36" s="1600"/>
      <c r="S36" s="1600"/>
      <c r="T36" s="1600"/>
      <c r="U36" s="1600"/>
      <c r="V36" s="1600"/>
      <c r="W36" s="1600"/>
      <c r="X36" s="1601"/>
      <c r="Y36" s="473"/>
    </row>
    <row r="37" spans="2:27" ht="2.25" customHeight="1">
      <c r="B37" s="471"/>
      <c r="C37" s="485"/>
      <c r="D37" s="1540"/>
      <c r="E37" s="1540"/>
      <c r="F37" s="1540"/>
      <c r="G37" s="1540"/>
      <c r="H37" s="1540"/>
      <c r="I37" s="1540"/>
      <c r="J37" s="1541"/>
      <c r="K37" s="486"/>
      <c r="L37" s="487"/>
      <c r="M37" s="487"/>
      <c r="N37" s="796"/>
      <c r="O37" s="773"/>
      <c r="P37" s="774"/>
      <c r="Q37" s="674"/>
      <c r="R37" s="775"/>
      <c r="S37" s="502"/>
      <c r="T37" s="502"/>
      <c r="U37" s="502"/>
      <c r="V37" s="776"/>
      <c r="W37" s="777"/>
      <c r="X37" s="797"/>
      <c r="Y37" s="473"/>
      <c r="AA37" s="469"/>
    </row>
    <row r="38" spans="2:27" ht="27" customHeight="1">
      <c r="B38" s="471"/>
      <c r="C38" s="504"/>
      <c r="D38" s="1542"/>
      <c r="E38" s="1542"/>
      <c r="F38" s="1542"/>
      <c r="G38" s="1542"/>
      <c r="H38" s="1542"/>
      <c r="I38" s="1542"/>
      <c r="J38" s="1543"/>
      <c r="K38" s="793"/>
      <c r="L38" s="1602" t="s">
        <v>2405</v>
      </c>
      <c r="M38" s="1602"/>
      <c r="N38" s="1603"/>
      <c r="O38" s="1603"/>
      <c r="P38" s="1603"/>
      <c r="Q38" s="1603"/>
      <c r="R38" s="1603"/>
      <c r="S38" s="1603"/>
      <c r="T38" s="1603"/>
      <c r="U38" s="1603"/>
      <c r="V38" s="1603"/>
      <c r="W38" s="1603"/>
      <c r="X38" s="1604"/>
      <c r="Y38" s="473"/>
      <c r="AA38" s="469"/>
    </row>
    <row r="39" spans="2:27" ht="48" customHeight="1">
      <c r="B39" s="471"/>
      <c r="C39" s="786"/>
      <c r="D39" s="1580" t="s">
        <v>2549</v>
      </c>
      <c r="E39" s="1580"/>
      <c r="F39" s="1580"/>
      <c r="G39" s="1580"/>
      <c r="H39" s="1580"/>
      <c r="I39" s="1580"/>
      <c r="J39" s="1581"/>
      <c r="K39" s="787"/>
      <c r="L39" s="1605"/>
      <c r="M39" s="1605"/>
      <c r="N39" s="1605"/>
      <c r="O39" s="1605"/>
      <c r="P39" s="1605"/>
      <c r="Q39" s="1605"/>
      <c r="R39" s="1605"/>
      <c r="S39" s="1605"/>
      <c r="T39" s="1605"/>
      <c r="U39" s="1605"/>
      <c r="V39" s="1605"/>
      <c r="W39" s="1605"/>
      <c r="X39" s="1606"/>
      <c r="Y39" s="473"/>
    </row>
    <row r="40" spans="2:27" ht="5.25" customHeight="1">
      <c r="B40" s="471"/>
      <c r="C40" s="486"/>
      <c r="D40" s="1538" t="s">
        <v>2550</v>
      </c>
      <c r="E40" s="1538"/>
      <c r="F40" s="1538"/>
      <c r="G40" s="1538"/>
      <c r="H40" s="1538"/>
      <c r="I40" s="1538"/>
      <c r="J40" s="1539"/>
      <c r="K40" s="788"/>
      <c r="L40" s="660"/>
      <c r="M40" s="660"/>
      <c r="N40" s="660"/>
      <c r="O40" s="660"/>
      <c r="P40" s="660"/>
      <c r="Q40" s="660"/>
      <c r="R40" s="660"/>
      <c r="S40" s="660"/>
      <c r="T40" s="660"/>
      <c r="U40" s="660"/>
      <c r="V40" s="660"/>
      <c r="W40" s="660"/>
      <c r="X40" s="661"/>
      <c r="Y40" s="473"/>
    </row>
    <row r="41" spans="2:27" ht="24" customHeight="1">
      <c r="B41" s="471"/>
      <c r="C41" s="486"/>
      <c r="D41" s="1540"/>
      <c r="E41" s="1540"/>
      <c r="F41" s="1540"/>
      <c r="G41" s="1540"/>
      <c r="H41" s="1540"/>
      <c r="I41" s="1540"/>
      <c r="J41" s="1541"/>
      <c r="K41" s="476"/>
      <c r="L41" s="660" t="s">
        <v>2537</v>
      </c>
      <c r="M41" s="660"/>
      <c r="N41" s="660"/>
      <c r="O41" s="1600"/>
      <c r="P41" s="1600"/>
      <c r="Q41" s="1600"/>
      <c r="R41" s="1600"/>
      <c r="S41" s="1600"/>
      <c r="T41" s="1600"/>
      <c r="U41" s="1600"/>
      <c r="V41" s="1600"/>
      <c r="W41" s="1600"/>
      <c r="X41" s="661"/>
      <c r="Y41" s="473"/>
    </row>
    <row r="42" spans="2:27" ht="2.25" customHeight="1">
      <c r="B42" s="471"/>
      <c r="C42" s="485"/>
      <c r="D42" s="1540"/>
      <c r="E42" s="1540"/>
      <c r="F42" s="1540"/>
      <c r="G42" s="1540"/>
      <c r="H42" s="1540"/>
      <c r="I42" s="1540"/>
      <c r="J42" s="1541"/>
      <c r="K42" s="486"/>
      <c r="L42" s="487"/>
      <c r="M42" s="487"/>
      <c r="N42" s="487"/>
      <c r="O42" s="773"/>
      <c r="P42" s="774"/>
      <c r="Q42" s="674"/>
      <c r="R42" s="775"/>
      <c r="S42" s="502"/>
      <c r="T42" s="502"/>
      <c r="U42" s="502"/>
      <c r="V42" s="776"/>
      <c r="W42" s="777"/>
      <c r="X42" s="782"/>
      <c r="Y42" s="473"/>
      <c r="AA42" s="469"/>
    </row>
    <row r="43" spans="2:27" ht="24" customHeight="1">
      <c r="B43" s="471"/>
      <c r="C43" s="486"/>
      <c r="D43" s="1540"/>
      <c r="E43" s="1540"/>
      <c r="F43" s="1540"/>
      <c r="G43" s="1540"/>
      <c r="H43" s="1540"/>
      <c r="I43" s="1540"/>
      <c r="J43" s="1541"/>
      <c r="K43" s="476"/>
      <c r="L43" s="660" t="s">
        <v>2538</v>
      </c>
      <c r="M43" s="660"/>
      <c r="N43" s="660"/>
      <c r="O43" s="1600"/>
      <c r="P43" s="1600"/>
      <c r="Q43" s="1600"/>
      <c r="R43" s="1600"/>
      <c r="S43" s="1600"/>
      <c r="T43" s="1600"/>
      <c r="U43" s="1600"/>
      <c r="V43" s="1600"/>
      <c r="W43" s="1600"/>
      <c r="X43" s="661"/>
      <c r="Y43" s="473"/>
    </row>
    <row r="44" spans="2:27" ht="2.25" customHeight="1">
      <c r="B44" s="471"/>
      <c r="C44" s="485"/>
      <c r="D44" s="1540"/>
      <c r="E44" s="1540"/>
      <c r="F44" s="1540"/>
      <c r="G44" s="1540"/>
      <c r="H44" s="1540"/>
      <c r="I44" s="1540"/>
      <c r="J44" s="1541"/>
      <c r="K44" s="486"/>
      <c r="L44" s="487"/>
      <c r="M44" s="487"/>
      <c r="N44" s="487"/>
      <c r="O44" s="773"/>
      <c r="P44" s="774"/>
      <c r="Q44" s="674"/>
      <c r="R44" s="775"/>
      <c r="S44" s="502"/>
      <c r="T44" s="502"/>
      <c r="U44" s="502"/>
      <c r="V44" s="776"/>
      <c r="W44" s="777"/>
      <c r="X44" s="782"/>
      <c r="Y44" s="473"/>
      <c r="AA44" s="469"/>
    </row>
    <row r="45" spans="2:27" ht="24" customHeight="1">
      <c r="B45" s="471"/>
      <c r="C45" s="486"/>
      <c r="D45" s="1540"/>
      <c r="E45" s="1540"/>
      <c r="F45" s="1540"/>
      <c r="G45" s="1540"/>
      <c r="H45" s="1540"/>
      <c r="I45" s="1540"/>
      <c r="J45" s="1541"/>
      <c r="K45" s="476"/>
      <c r="L45" s="660" t="s">
        <v>2539</v>
      </c>
      <c r="M45" s="660"/>
      <c r="N45" s="660"/>
      <c r="O45" s="1600"/>
      <c r="P45" s="1600"/>
      <c r="Q45" s="1600"/>
      <c r="R45" s="1600"/>
      <c r="S45" s="1600"/>
      <c r="T45" s="1600"/>
      <c r="U45" s="1600"/>
      <c r="V45" s="1600"/>
      <c r="W45" s="1600"/>
      <c r="X45" s="661"/>
      <c r="Y45" s="473"/>
    </row>
    <row r="46" spans="2:27" ht="2.25" customHeight="1">
      <c r="B46" s="471"/>
      <c r="C46" s="485"/>
      <c r="D46" s="1540"/>
      <c r="E46" s="1540"/>
      <c r="F46" s="1540"/>
      <c r="G46" s="1540"/>
      <c r="H46" s="1540"/>
      <c r="I46" s="1540"/>
      <c r="J46" s="1541"/>
      <c r="K46" s="486"/>
      <c r="L46" s="487"/>
      <c r="M46" s="487"/>
      <c r="N46" s="487"/>
      <c r="O46" s="773"/>
      <c r="P46" s="774"/>
      <c r="Q46" s="674"/>
      <c r="R46" s="775"/>
      <c r="S46" s="502"/>
      <c r="T46" s="502"/>
      <c r="U46" s="502"/>
      <c r="V46" s="776"/>
      <c r="W46" s="777"/>
      <c r="X46" s="782"/>
      <c r="Y46" s="473"/>
      <c r="AA46" s="469"/>
    </row>
    <row r="47" spans="2:27" ht="24" customHeight="1">
      <c r="B47" s="471"/>
      <c r="C47" s="486"/>
      <c r="D47" s="1540"/>
      <c r="E47" s="1540"/>
      <c r="F47" s="1540"/>
      <c r="G47" s="1540"/>
      <c r="H47" s="1540"/>
      <c r="I47" s="1540"/>
      <c r="J47" s="1541"/>
      <c r="K47" s="476"/>
      <c r="L47" s="554" t="s">
        <v>2540</v>
      </c>
      <c r="M47" s="660"/>
      <c r="N47" s="660"/>
      <c r="O47" s="1600"/>
      <c r="P47" s="1600"/>
      <c r="Q47" s="1600"/>
      <c r="R47" s="1600"/>
      <c r="S47" s="1600"/>
      <c r="T47" s="1600"/>
      <c r="U47" s="1600"/>
      <c r="V47" s="1600"/>
      <c r="W47" s="794" t="s">
        <v>2513</v>
      </c>
      <c r="X47" s="661"/>
      <c r="Y47" s="473"/>
    </row>
    <row r="48" spans="2:27" ht="2.25" customHeight="1">
      <c r="B48" s="471"/>
      <c r="C48" s="485"/>
      <c r="D48" s="1540"/>
      <c r="E48" s="1540"/>
      <c r="F48" s="1540"/>
      <c r="G48" s="1540"/>
      <c r="H48" s="1540"/>
      <c r="I48" s="1540"/>
      <c r="J48" s="1541"/>
      <c r="K48" s="486"/>
      <c r="L48" s="487"/>
      <c r="M48" s="487"/>
      <c r="N48" s="487"/>
      <c r="O48" s="773"/>
      <c r="P48" s="774"/>
      <c r="Q48" s="674"/>
      <c r="R48" s="775"/>
      <c r="S48" s="502"/>
      <c r="T48" s="502"/>
      <c r="U48" s="502"/>
      <c r="V48" s="776"/>
      <c r="W48" s="777"/>
      <c r="X48" s="782"/>
      <c r="Y48" s="473"/>
      <c r="AA48" s="469"/>
    </row>
    <row r="49" spans="2:27" ht="24" customHeight="1">
      <c r="B49" s="471"/>
      <c r="C49" s="486"/>
      <c r="D49" s="1540"/>
      <c r="E49" s="1540"/>
      <c r="F49" s="1540"/>
      <c r="G49" s="1540"/>
      <c r="H49" s="1540"/>
      <c r="I49" s="1540"/>
      <c r="J49" s="1541"/>
      <c r="K49" s="476"/>
      <c r="L49" s="554" t="s">
        <v>2541</v>
      </c>
      <c r="M49" s="660"/>
      <c r="N49" s="660"/>
      <c r="O49" s="1600"/>
      <c r="P49" s="1600"/>
      <c r="Q49" s="1600"/>
      <c r="R49" s="1600"/>
      <c r="S49" s="1600"/>
      <c r="T49" s="1600"/>
      <c r="U49" s="1600"/>
      <c r="V49" s="1600"/>
      <c r="W49" s="794" t="s">
        <v>2513</v>
      </c>
      <c r="X49" s="661"/>
      <c r="Y49" s="473"/>
    </row>
    <row r="50" spans="2:27" ht="2.25" customHeight="1">
      <c r="B50" s="471"/>
      <c r="C50" s="485"/>
      <c r="D50" s="1540"/>
      <c r="E50" s="1540"/>
      <c r="F50" s="1540"/>
      <c r="G50" s="1540"/>
      <c r="H50" s="1540"/>
      <c r="I50" s="1540"/>
      <c r="J50" s="1541"/>
      <c r="K50" s="486"/>
      <c r="L50" s="487"/>
      <c r="M50" s="487"/>
      <c r="N50" s="487"/>
      <c r="O50" s="773"/>
      <c r="P50" s="774"/>
      <c r="Q50" s="674"/>
      <c r="R50" s="775"/>
      <c r="S50" s="502"/>
      <c r="T50" s="502"/>
      <c r="U50" s="502"/>
      <c r="V50" s="776"/>
      <c r="W50" s="777"/>
      <c r="X50" s="782"/>
      <c r="Y50" s="473"/>
      <c r="AA50" s="469"/>
    </row>
    <row r="51" spans="2:27" ht="24" customHeight="1">
      <c r="B51" s="471"/>
      <c r="C51" s="486"/>
      <c r="D51" s="1540"/>
      <c r="E51" s="1540"/>
      <c r="F51" s="1540"/>
      <c r="G51" s="1540"/>
      <c r="H51" s="1540"/>
      <c r="I51" s="1540"/>
      <c r="J51" s="1541"/>
      <c r="K51" s="476"/>
      <c r="L51" s="554" t="s">
        <v>2542</v>
      </c>
      <c r="M51" s="660"/>
      <c r="N51" s="660"/>
      <c r="O51" s="1600"/>
      <c r="P51" s="1600"/>
      <c r="Q51" s="1600"/>
      <c r="R51" s="1600"/>
      <c r="S51" s="1600"/>
      <c r="T51" s="1600"/>
      <c r="U51" s="1600"/>
      <c r="V51" s="1600"/>
      <c r="W51" s="794" t="s">
        <v>2513</v>
      </c>
      <c r="X51" s="661"/>
      <c r="Y51" s="473"/>
    </row>
    <row r="52" spans="2:27" ht="5.25" customHeight="1">
      <c r="B52" s="471"/>
      <c r="C52" s="504"/>
      <c r="D52" s="1542"/>
      <c r="E52" s="1542"/>
      <c r="F52" s="1542"/>
      <c r="G52" s="1542"/>
      <c r="H52" s="1542"/>
      <c r="I52" s="1542"/>
      <c r="J52" s="1543"/>
      <c r="K52" s="476"/>
      <c r="L52" s="476"/>
      <c r="M52" s="658"/>
      <c r="N52" s="658"/>
      <c r="O52" s="658"/>
      <c r="P52" s="658"/>
      <c r="Q52" s="658"/>
      <c r="R52" s="658"/>
      <c r="S52" s="521"/>
      <c r="T52" s="521"/>
      <c r="U52" s="521"/>
      <c r="V52" s="521"/>
      <c r="W52" s="521"/>
      <c r="X52" s="522"/>
      <c r="Y52" s="473"/>
    </row>
    <row r="53" spans="2:27" ht="6" customHeight="1">
      <c r="B53" s="471"/>
      <c r="C53" s="523"/>
      <c r="D53" s="509"/>
      <c r="E53" s="509"/>
      <c r="F53" s="509"/>
      <c r="G53" s="509"/>
      <c r="H53" s="509"/>
      <c r="I53" s="509"/>
      <c r="J53" s="509"/>
      <c r="K53" s="509"/>
      <c r="L53" s="509"/>
      <c r="M53" s="509"/>
      <c r="N53" s="509"/>
      <c r="O53" s="509"/>
      <c r="P53" s="509"/>
      <c r="Q53" s="509"/>
      <c r="R53" s="509"/>
      <c r="S53" s="523"/>
      <c r="T53" s="509"/>
      <c r="U53" s="471"/>
      <c r="V53" s="496"/>
      <c r="W53" s="496"/>
      <c r="X53" s="496"/>
      <c r="Y53" s="473"/>
    </row>
    <row r="54" spans="2:27" ht="13.5" customHeight="1">
      <c r="B54" s="471"/>
      <c r="C54" s="471"/>
      <c r="D54" s="476" t="s">
        <v>2551</v>
      </c>
      <c r="E54" s="476"/>
      <c r="F54" s="476"/>
      <c r="G54" s="476"/>
      <c r="H54" s="476"/>
      <c r="I54" s="476"/>
      <c r="J54" s="476"/>
      <c r="K54" s="476"/>
      <c r="L54" s="476"/>
      <c r="M54" s="476"/>
      <c r="N54" s="476"/>
      <c r="O54" s="476"/>
      <c r="P54" s="476"/>
      <c r="Q54" s="476"/>
      <c r="R54" s="476"/>
      <c r="S54" s="471"/>
      <c r="T54" s="476"/>
      <c r="U54" s="471"/>
      <c r="V54" s="668"/>
      <c r="W54" s="668"/>
      <c r="X54" s="668"/>
      <c r="Y54" s="473"/>
    </row>
    <row r="55" spans="2:27" ht="13.5" customHeight="1">
      <c r="T55" s="524"/>
      <c r="X55" s="525"/>
    </row>
  </sheetData>
  <sheetProtection algorithmName="SHA-512" hashValue="SbufnT9qBAWHRyvC02vIP8uDU+XisfllaoG3r1I5kdAch/u9fkvhYT/jgZc8+14yDPjdYfqzY/qlxDSpporBnw==" saltValue="rogHs41Br6yI/kI/BBUTAw==" spinCount="100000" sheet="1" formatCells="0"/>
  <mergeCells count="55">
    <mergeCell ref="D39:J39"/>
    <mergeCell ref="L39:X39"/>
    <mergeCell ref="D40:J52"/>
    <mergeCell ref="O41:W41"/>
    <mergeCell ref="O43:W43"/>
    <mergeCell ref="O45:W45"/>
    <mergeCell ref="O47:V47"/>
    <mergeCell ref="O49:V49"/>
    <mergeCell ref="O51:V51"/>
    <mergeCell ref="D34:J38"/>
    <mergeCell ref="L34:M34"/>
    <mergeCell ref="N34:X34"/>
    <mergeCell ref="L36:M36"/>
    <mergeCell ref="N36:X36"/>
    <mergeCell ref="L38:M38"/>
    <mergeCell ref="N38:X38"/>
    <mergeCell ref="C29:X29"/>
    <mergeCell ref="C30:X30"/>
    <mergeCell ref="D31:J31"/>
    <mergeCell ref="D33:J33"/>
    <mergeCell ref="M33:P33"/>
    <mergeCell ref="K31:O31"/>
    <mergeCell ref="P31:T31"/>
    <mergeCell ref="U31:X31"/>
    <mergeCell ref="C26:X26"/>
    <mergeCell ref="D28:E28"/>
    <mergeCell ref="K28:L28"/>
    <mergeCell ref="M28:O28"/>
    <mergeCell ref="P28:Q28"/>
    <mergeCell ref="R28:X28"/>
    <mergeCell ref="N20:O20"/>
    <mergeCell ref="N22:O22"/>
    <mergeCell ref="P22:X22"/>
    <mergeCell ref="N24:O24"/>
    <mergeCell ref="P20:R20"/>
    <mergeCell ref="S20:X20"/>
    <mergeCell ref="P24:R24"/>
    <mergeCell ref="S24:X24"/>
    <mergeCell ref="N15:O15"/>
    <mergeCell ref="P15:X15"/>
    <mergeCell ref="N17:O17"/>
    <mergeCell ref="P13:R13"/>
    <mergeCell ref="S13:X13"/>
    <mergeCell ref="P17:R17"/>
    <mergeCell ref="S17:X17"/>
    <mergeCell ref="R3:S3"/>
    <mergeCell ref="N6:O6"/>
    <mergeCell ref="N8:O8"/>
    <mergeCell ref="P8:X8"/>
    <mergeCell ref="N13:O13"/>
    <mergeCell ref="N10:O10"/>
    <mergeCell ref="P6:R6"/>
    <mergeCell ref="S6:X6"/>
    <mergeCell ref="P10:R10"/>
    <mergeCell ref="S10:X10"/>
  </mergeCells>
  <phoneticPr fontId="58"/>
  <printOptions horizontalCentered="1"/>
  <pageMargins left="0.70866141732283472" right="0.70866141732283472" top="0.74803149606299213" bottom="0.55118110236220474" header="0.31496062992125984" footer="0.31496062992125984"/>
  <pageSetup paperSize="9" scale="97"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87"/>
  <sheetViews>
    <sheetView showGridLines="0" view="pageBreakPreview" zoomScaleNormal="100" zoomScaleSheetLayoutView="100" workbookViewId="0">
      <selection sqref="A1:XFD1048576"/>
    </sheetView>
  </sheetViews>
  <sheetFormatPr defaultColWidth="9" defaultRowHeight="13.2"/>
  <cols>
    <col min="1" max="1" width="0.77734375" style="1" customWidth="1"/>
    <col min="2" max="3" width="2.6640625" style="1" customWidth="1"/>
    <col min="4" max="6" width="3.6640625" style="1" customWidth="1"/>
    <col min="7" max="9" width="4.109375" style="1" customWidth="1"/>
    <col min="10" max="26" width="3.6640625" style="1" customWidth="1"/>
    <col min="27" max="29" width="3.77734375" style="1" customWidth="1"/>
    <col min="30" max="30" width="2.88671875" style="1" customWidth="1"/>
    <col min="31" max="32" width="7.88671875" style="1" customWidth="1"/>
    <col min="33" max="16384" width="9" style="1"/>
  </cols>
  <sheetData>
    <row r="1" spans="1:29">
      <c r="A1" s="3"/>
      <c r="B1" s="3"/>
      <c r="C1" s="3"/>
      <c r="D1" s="3"/>
      <c r="E1" s="3"/>
      <c r="F1" s="3"/>
      <c r="G1" s="3"/>
      <c r="H1" s="3"/>
      <c r="I1" s="3"/>
      <c r="J1" s="3"/>
      <c r="K1" s="3"/>
      <c r="L1" s="3"/>
      <c r="M1" s="3"/>
      <c r="N1" s="3"/>
      <c r="O1" s="3"/>
      <c r="P1" s="3"/>
      <c r="Q1" s="3"/>
      <c r="R1" s="3"/>
      <c r="S1" s="3"/>
      <c r="T1" s="3"/>
      <c r="U1" s="3"/>
      <c r="V1" s="3"/>
      <c r="W1" s="3"/>
      <c r="X1" s="3"/>
      <c r="Y1" s="3"/>
      <c r="Z1" s="3"/>
      <c r="AA1" s="3"/>
      <c r="AB1" s="3"/>
    </row>
    <row r="2" spans="1:29" ht="50.25" customHeight="1">
      <c r="A2" s="3"/>
      <c r="B2" s="972" t="s">
        <v>297</v>
      </c>
      <c r="C2" s="973"/>
      <c r="D2" s="973"/>
      <c r="E2" s="973"/>
      <c r="F2" s="973"/>
      <c r="G2" s="973"/>
      <c r="H2" s="973"/>
      <c r="I2" s="973"/>
      <c r="J2" s="973"/>
      <c r="K2" s="973"/>
      <c r="L2" s="973"/>
      <c r="M2" s="973"/>
      <c r="N2" s="973"/>
      <c r="O2" s="973"/>
      <c r="P2" s="973"/>
      <c r="Q2" s="973"/>
      <c r="R2" s="973"/>
      <c r="S2" s="973"/>
      <c r="T2" s="973"/>
      <c r="U2" s="973"/>
      <c r="V2" s="973"/>
      <c r="W2" s="973"/>
      <c r="X2" s="973"/>
      <c r="Y2" s="973"/>
      <c r="Z2" s="973"/>
      <c r="AA2" s="973"/>
      <c r="AB2" s="973"/>
    </row>
    <row r="3" spans="1:29" ht="9" customHeight="1">
      <c r="B3" s="12"/>
      <c r="C3" s="18"/>
      <c r="D3" s="18"/>
      <c r="E3" s="18"/>
      <c r="F3" s="18"/>
      <c r="G3" s="18"/>
      <c r="H3" s="18"/>
      <c r="I3" s="18"/>
      <c r="J3" s="18"/>
      <c r="K3" s="18"/>
      <c r="L3" s="18"/>
    </row>
    <row r="4" spans="1:29" ht="24" hidden="1" customHeight="1">
      <c r="B4" s="22"/>
      <c r="D4" s="2"/>
      <c r="E4" s="2"/>
      <c r="F4" s="18"/>
      <c r="G4" s="18"/>
      <c r="H4" s="18"/>
      <c r="I4" s="18"/>
      <c r="J4" s="18"/>
      <c r="K4" s="18"/>
      <c r="L4" s="18"/>
    </row>
    <row r="5" spans="1:29" ht="21" hidden="1" customHeight="1">
      <c r="B5" s="44"/>
      <c r="C5" s="21"/>
      <c r="D5" s="21"/>
      <c r="E5" s="21"/>
      <c r="F5" s="21"/>
      <c r="G5" s="21"/>
      <c r="H5" s="21"/>
      <c r="I5" s="2"/>
      <c r="J5" s="21"/>
      <c r="K5" s="21"/>
      <c r="L5" s="20"/>
      <c r="M5" s="20"/>
      <c r="N5" s="20"/>
      <c r="O5" s="20"/>
      <c r="P5" s="20"/>
      <c r="Q5" s="20"/>
      <c r="R5" s="20"/>
      <c r="S5" s="20"/>
      <c r="T5" s="20"/>
      <c r="U5" s="20"/>
      <c r="V5" s="20"/>
      <c r="W5" s="20"/>
      <c r="X5" s="20"/>
      <c r="Y5" s="20"/>
      <c r="Z5" s="20"/>
      <c r="AA5" s="20"/>
      <c r="AB5" s="20"/>
      <c r="AC5" s="20"/>
    </row>
    <row r="6" spans="1:29" ht="21" hidden="1" customHeight="1">
      <c r="B6" s="44"/>
      <c r="C6" s="21"/>
      <c r="D6" s="21"/>
      <c r="E6" s="21"/>
      <c r="F6" s="21"/>
      <c r="G6" s="21"/>
      <c r="H6" s="21"/>
      <c r="I6" s="2"/>
      <c r="J6" s="21"/>
      <c r="K6" s="21"/>
      <c r="L6" s="20"/>
      <c r="M6" s="20"/>
      <c r="N6" s="20"/>
      <c r="O6" s="20"/>
      <c r="P6" s="20"/>
      <c r="Q6" s="20"/>
      <c r="R6" s="20"/>
      <c r="S6" s="20"/>
      <c r="T6" s="20"/>
      <c r="U6" s="20"/>
      <c r="V6" s="20"/>
      <c r="W6" s="20"/>
      <c r="X6" s="20"/>
      <c r="Y6" s="20"/>
      <c r="Z6" s="20"/>
      <c r="AA6" s="20"/>
      <c r="AB6" s="20"/>
      <c r="AC6" s="20"/>
    </row>
    <row r="7" spans="1:29" ht="21" hidden="1" customHeight="1">
      <c r="B7" s="44"/>
      <c r="C7" s="21"/>
      <c r="D7" s="21"/>
      <c r="E7" s="21"/>
      <c r="F7" s="21"/>
      <c r="G7" s="21"/>
      <c r="H7" s="21"/>
      <c r="I7" s="2"/>
      <c r="J7" s="21"/>
      <c r="K7" s="21"/>
      <c r="L7" s="20"/>
      <c r="M7" s="20"/>
      <c r="N7" s="20"/>
      <c r="O7" s="20"/>
      <c r="P7" s="20"/>
      <c r="Q7" s="20"/>
      <c r="R7" s="20"/>
      <c r="S7" s="20"/>
      <c r="T7" s="20"/>
      <c r="U7" s="20"/>
      <c r="V7" s="20"/>
      <c r="W7" s="20"/>
      <c r="X7" s="20"/>
      <c r="Y7" s="20"/>
      <c r="Z7" s="20"/>
      <c r="AA7" s="20"/>
      <c r="AB7" s="20"/>
      <c r="AC7" s="20"/>
    </row>
    <row r="8" spans="1:29" ht="21" hidden="1" customHeight="1">
      <c r="B8" s="44"/>
      <c r="C8" s="21"/>
      <c r="D8" s="21"/>
      <c r="E8" s="21"/>
      <c r="F8" s="21"/>
      <c r="G8" s="21"/>
      <c r="H8" s="21"/>
      <c r="I8" s="2"/>
      <c r="J8" s="21"/>
      <c r="K8" s="21"/>
      <c r="L8" s="20"/>
      <c r="M8" s="20"/>
      <c r="N8" s="20"/>
      <c r="O8" s="20"/>
      <c r="P8" s="20"/>
      <c r="Q8" s="20"/>
      <c r="R8" s="20"/>
      <c r="S8" s="20"/>
      <c r="T8" s="20"/>
      <c r="U8" s="20"/>
      <c r="V8" s="20"/>
      <c r="W8" s="20"/>
      <c r="X8" s="20"/>
      <c r="Y8" s="20"/>
      <c r="Z8" s="20"/>
      <c r="AA8" s="20"/>
      <c r="AB8" s="20"/>
      <c r="AC8" s="20"/>
    </row>
    <row r="9" spans="1:29" ht="21" hidden="1" customHeight="1">
      <c r="B9" s="44"/>
      <c r="C9" s="21"/>
      <c r="D9" s="21"/>
      <c r="E9" s="21"/>
      <c r="F9" s="21"/>
      <c r="G9" s="21"/>
      <c r="H9" s="21"/>
      <c r="I9" s="2"/>
      <c r="J9" s="21"/>
      <c r="K9" s="21"/>
      <c r="L9" s="20"/>
      <c r="M9" s="20"/>
      <c r="N9" s="20"/>
      <c r="O9" s="20"/>
      <c r="P9" s="20"/>
      <c r="Q9" s="20"/>
      <c r="R9" s="20"/>
      <c r="S9" s="20"/>
      <c r="T9" s="20"/>
      <c r="U9" s="20"/>
      <c r="V9" s="20"/>
      <c r="W9" s="20"/>
      <c r="X9" s="20"/>
      <c r="Y9" s="20"/>
      <c r="Z9" s="20"/>
      <c r="AA9" s="20"/>
      <c r="AB9" s="20"/>
      <c r="AC9" s="20"/>
    </row>
    <row r="10" spans="1:29" ht="21" hidden="1" customHeight="1">
      <c r="B10" s="44"/>
      <c r="C10" s="21"/>
      <c r="D10" s="21"/>
      <c r="E10" s="21"/>
      <c r="F10" s="21"/>
      <c r="G10" s="21"/>
      <c r="H10" s="21"/>
      <c r="I10" s="2"/>
      <c r="J10" s="21"/>
      <c r="K10" s="21"/>
      <c r="L10" s="20"/>
      <c r="M10" s="20"/>
      <c r="N10" s="20"/>
      <c r="O10" s="20"/>
      <c r="P10" s="20"/>
      <c r="Q10" s="20"/>
      <c r="R10" s="20"/>
      <c r="S10" s="20"/>
      <c r="T10" s="20"/>
      <c r="U10" s="20"/>
      <c r="V10" s="20"/>
      <c r="W10" s="20"/>
      <c r="X10" s="20"/>
      <c r="Y10" s="20"/>
      <c r="Z10" s="20"/>
      <c r="AA10" s="20"/>
      <c r="AB10" s="20"/>
      <c r="AC10" s="20"/>
    </row>
    <row r="11" spans="1:29" ht="21" hidden="1" customHeight="1">
      <c r="B11" s="44"/>
      <c r="C11" s="21"/>
      <c r="D11" s="21"/>
      <c r="E11" s="21"/>
      <c r="F11" s="21"/>
      <c r="G11" s="21"/>
      <c r="H11" s="21"/>
      <c r="I11" s="2"/>
      <c r="J11" s="21"/>
      <c r="K11" s="21"/>
      <c r="L11" s="20"/>
      <c r="M11" s="20"/>
      <c r="N11" s="20"/>
      <c r="O11" s="20"/>
      <c r="P11" s="20"/>
      <c r="Q11" s="20"/>
      <c r="R11" s="20"/>
      <c r="S11" s="20"/>
      <c r="T11" s="20"/>
      <c r="U11" s="20"/>
      <c r="V11" s="20"/>
      <c r="W11" s="20"/>
      <c r="X11" s="20"/>
      <c r="Y11" s="20"/>
      <c r="Z11" s="20"/>
      <c r="AA11" s="20"/>
      <c r="AB11" s="20"/>
      <c r="AC11" s="20"/>
    </row>
    <row r="12" spans="1:29" ht="21" hidden="1" customHeight="1">
      <c r="B12" s="44"/>
      <c r="C12" s="21"/>
      <c r="D12" s="21"/>
      <c r="E12" s="21"/>
      <c r="F12" s="21"/>
      <c r="G12" s="21"/>
      <c r="H12" s="21"/>
      <c r="I12" s="2"/>
      <c r="J12" s="21"/>
      <c r="K12" s="21"/>
      <c r="L12" s="20"/>
      <c r="M12" s="20"/>
      <c r="N12" s="20"/>
      <c r="O12" s="20"/>
      <c r="P12" s="20"/>
      <c r="Q12" s="20"/>
      <c r="R12" s="20"/>
      <c r="S12" s="20"/>
      <c r="T12" s="20"/>
      <c r="U12" s="20"/>
      <c r="V12" s="20"/>
      <c r="W12" s="20"/>
      <c r="X12" s="20"/>
      <c r="Y12" s="20"/>
      <c r="Z12" s="20"/>
      <c r="AA12" s="20"/>
      <c r="AB12" s="20"/>
      <c r="AC12" s="20"/>
    </row>
    <row r="13" spans="1:29" ht="21" hidden="1" customHeight="1">
      <c r="B13" s="44"/>
      <c r="C13" s="970"/>
      <c r="D13" s="2"/>
      <c r="E13" s="2"/>
      <c r="F13" s="2"/>
      <c r="G13" s="2"/>
      <c r="H13" s="2"/>
      <c r="I13" s="2"/>
      <c r="J13" s="970"/>
      <c r="L13" s="10"/>
      <c r="M13" s="10"/>
      <c r="N13" s="10"/>
      <c r="O13" s="23"/>
      <c r="P13" s="10"/>
      <c r="Q13" s="10"/>
      <c r="R13" s="10"/>
      <c r="S13" s="10"/>
      <c r="T13" s="10"/>
      <c r="U13" s="10"/>
      <c r="V13" s="10"/>
      <c r="W13" s="10"/>
      <c r="X13" s="10"/>
      <c r="Y13" s="10"/>
      <c r="Z13" s="10"/>
      <c r="AA13" s="10"/>
      <c r="AB13" s="10"/>
      <c r="AC13" s="10"/>
    </row>
    <row r="14" spans="1:29" ht="21" hidden="1" customHeight="1">
      <c r="B14" s="44"/>
      <c r="C14" s="21"/>
      <c r="D14" s="80"/>
      <c r="E14" s="21"/>
      <c r="F14" s="21"/>
      <c r="G14" s="21"/>
      <c r="H14" s="21"/>
      <c r="I14" s="2"/>
      <c r="J14" s="21"/>
      <c r="K14" s="21"/>
      <c r="L14" s="20"/>
      <c r="M14" s="20"/>
      <c r="N14" s="20"/>
      <c r="O14" s="20"/>
      <c r="P14" s="20"/>
      <c r="Q14" s="20"/>
      <c r="R14" s="20"/>
      <c r="S14" s="20"/>
      <c r="T14" s="20"/>
      <c r="U14" s="20"/>
      <c r="V14" s="20"/>
      <c r="W14" s="20"/>
      <c r="X14" s="20"/>
      <c r="Y14" s="20"/>
      <c r="Z14" s="20"/>
      <c r="AA14" s="20"/>
      <c r="AB14" s="20"/>
      <c r="AC14" s="20"/>
    </row>
    <row r="15" spans="1:29" ht="13.5" hidden="1" customHeight="1">
      <c r="B15" s="44"/>
      <c r="C15" s="2"/>
      <c r="D15" s="2"/>
      <c r="E15" s="2"/>
      <c r="F15" s="2"/>
      <c r="G15" s="2"/>
      <c r="H15" s="2"/>
      <c r="I15" s="2"/>
      <c r="K15" s="10"/>
      <c r="L15" s="10"/>
      <c r="M15" s="10"/>
      <c r="N15" s="23"/>
      <c r="O15" s="10"/>
      <c r="P15" s="10"/>
      <c r="Q15" s="10"/>
      <c r="R15" s="10"/>
      <c r="S15" s="10"/>
      <c r="T15" s="10"/>
      <c r="U15" s="10"/>
      <c r="V15" s="10"/>
      <c r="W15" s="10"/>
      <c r="X15" s="10"/>
      <c r="Y15" s="10"/>
      <c r="Z15" s="10"/>
      <c r="AA15" s="10"/>
      <c r="AB15" s="10"/>
    </row>
    <row r="16" spans="1:29" ht="13.5" hidden="1" customHeight="1">
      <c r="B16" s="44"/>
      <c r="C16" s="2"/>
      <c r="D16" s="2"/>
      <c r="E16" s="2"/>
      <c r="F16" s="2"/>
      <c r="G16" s="2"/>
      <c r="H16" s="2"/>
      <c r="I16" s="2"/>
      <c r="K16" s="10"/>
      <c r="L16" s="10"/>
      <c r="M16" s="10"/>
      <c r="N16" s="23"/>
      <c r="O16" s="10"/>
      <c r="P16" s="10"/>
      <c r="Q16" s="10"/>
      <c r="R16" s="10"/>
      <c r="S16" s="10"/>
      <c r="T16" s="10"/>
      <c r="U16" s="10"/>
      <c r="V16" s="10"/>
      <c r="W16" s="10"/>
      <c r="X16" s="10"/>
      <c r="Y16" s="10"/>
      <c r="Z16" s="10"/>
      <c r="AA16" s="10"/>
      <c r="AB16" s="10"/>
    </row>
    <row r="17" spans="2:28" ht="24" customHeight="1">
      <c r="B17" s="25" t="s">
        <v>2707</v>
      </c>
      <c r="C17" s="44"/>
      <c r="D17" s="44"/>
      <c r="E17" s="44"/>
      <c r="F17" s="44"/>
      <c r="G17" s="44"/>
      <c r="H17" s="44"/>
      <c r="I17" s="44"/>
      <c r="J17" s="44"/>
      <c r="K17" s="44"/>
      <c r="L17" s="44"/>
      <c r="M17" s="10"/>
      <c r="N17" s="10"/>
      <c r="O17" s="10"/>
      <c r="P17" s="10"/>
      <c r="Q17" s="10"/>
      <c r="R17" s="10"/>
      <c r="S17" s="10"/>
      <c r="T17" s="10"/>
      <c r="U17" s="10"/>
      <c r="V17" s="10"/>
      <c r="W17" s="10"/>
      <c r="X17" s="10"/>
      <c r="Y17" s="10"/>
      <c r="Z17" s="10"/>
      <c r="AA17" s="10"/>
      <c r="AB17" s="10"/>
    </row>
    <row r="18" spans="2:28" ht="14.4">
      <c r="B18" s="24"/>
      <c r="C18" s="26"/>
      <c r="D18" s="44"/>
      <c r="E18" s="44"/>
      <c r="F18" s="44"/>
      <c r="G18" s="44"/>
      <c r="H18" s="44"/>
      <c r="I18" s="44"/>
      <c r="J18" s="44"/>
      <c r="K18" s="44"/>
      <c r="L18" s="44"/>
      <c r="M18" s="10"/>
      <c r="N18" s="10"/>
      <c r="O18" s="10"/>
      <c r="P18" s="10"/>
      <c r="Q18" s="10"/>
      <c r="R18" s="10"/>
      <c r="S18" s="10"/>
      <c r="T18" s="10"/>
      <c r="U18" s="10"/>
      <c r="V18" s="10"/>
      <c r="W18" s="10"/>
      <c r="X18" s="10"/>
      <c r="Y18" s="10"/>
      <c r="Z18" s="10"/>
      <c r="AA18" s="10"/>
      <c r="AB18" s="10"/>
    </row>
    <row r="19" spans="2:28" ht="14.4">
      <c r="B19" s="24"/>
      <c r="C19" s="26"/>
      <c r="D19" s="44"/>
      <c r="E19" s="44"/>
      <c r="F19" s="44"/>
      <c r="G19" s="44"/>
      <c r="H19" s="44"/>
      <c r="I19" s="44"/>
      <c r="J19" s="44"/>
      <c r="K19" s="44"/>
      <c r="L19" s="44"/>
      <c r="M19" s="10"/>
      <c r="N19" s="10"/>
      <c r="O19" s="10"/>
      <c r="P19" s="10"/>
      <c r="Q19" s="10"/>
      <c r="R19" s="10"/>
      <c r="S19" s="10"/>
      <c r="T19" s="10"/>
      <c r="U19" s="10"/>
      <c r="V19" s="10"/>
      <c r="W19" s="10"/>
      <c r="X19" s="10"/>
      <c r="Y19" s="10"/>
      <c r="Z19" s="10"/>
      <c r="AA19" s="10"/>
      <c r="AB19" s="10"/>
    </row>
    <row r="20" spans="2:28" ht="14.4">
      <c r="B20" s="24"/>
      <c r="C20" s="26"/>
      <c r="D20" s="44"/>
      <c r="E20" s="44"/>
      <c r="F20" s="44"/>
      <c r="G20" s="44"/>
      <c r="H20" s="44"/>
      <c r="I20" s="44"/>
      <c r="J20" s="44"/>
      <c r="K20" s="44"/>
      <c r="L20" s="44"/>
      <c r="M20" s="10"/>
      <c r="N20" s="10"/>
      <c r="O20" s="10"/>
      <c r="P20" s="10"/>
      <c r="Q20" s="10"/>
      <c r="R20" s="10"/>
      <c r="S20" s="10"/>
      <c r="T20" s="10"/>
      <c r="U20" s="10"/>
      <c r="V20" s="10"/>
      <c r="W20" s="10"/>
      <c r="X20" s="10"/>
      <c r="Y20" s="10"/>
      <c r="Z20" s="10"/>
      <c r="AA20" s="10"/>
      <c r="AB20" s="10"/>
    </row>
    <row r="21" spans="2:28" ht="14.4">
      <c r="B21" s="24"/>
      <c r="C21" s="26"/>
      <c r="D21" s="44"/>
      <c r="E21" s="44"/>
      <c r="F21" s="44"/>
      <c r="G21" s="44"/>
      <c r="H21" s="44"/>
      <c r="I21" s="44"/>
      <c r="J21" s="44"/>
      <c r="K21" s="44"/>
      <c r="L21" s="44"/>
      <c r="M21" s="10"/>
      <c r="N21" s="10"/>
      <c r="O21" s="10"/>
      <c r="P21" s="10"/>
      <c r="Q21" s="10"/>
      <c r="R21" s="10"/>
      <c r="S21" s="10"/>
      <c r="T21" s="10"/>
      <c r="U21" s="10"/>
      <c r="V21" s="10"/>
      <c r="W21" s="10"/>
      <c r="X21" s="10"/>
      <c r="Y21" s="10"/>
      <c r="Z21" s="10"/>
      <c r="AA21" s="10"/>
      <c r="AB21" s="10"/>
    </row>
    <row r="22" spans="2:28" ht="13.5" customHeight="1">
      <c r="B22" s="24"/>
      <c r="C22" s="26"/>
      <c r="D22" s="44"/>
      <c r="E22" s="44"/>
      <c r="F22" s="44"/>
      <c r="G22" s="44"/>
      <c r="H22" s="44"/>
      <c r="I22" s="44"/>
      <c r="J22" s="44"/>
      <c r="K22" s="44"/>
      <c r="L22" s="44"/>
      <c r="M22" s="10"/>
      <c r="N22" s="10"/>
      <c r="O22" s="10"/>
      <c r="P22" s="10"/>
      <c r="Q22" s="10"/>
      <c r="R22" s="10" t="s">
        <v>119</v>
      </c>
      <c r="S22" s="10"/>
      <c r="T22" s="10"/>
      <c r="U22" s="10"/>
      <c r="V22" s="10"/>
      <c r="W22" s="10"/>
      <c r="X22" s="10"/>
      <c r="Y22" s="10"/>
      <c r="Z22" s="10"/>
      <c r="AA22" s="10"/>
      <c r="AB22" s="10"/>
    </row>
    <row r="23" spans="2:28" ht="13.5" customHeight="1">
      <c r="B23" s="24"/>
      <c r="C23" s="26"/>
      <c r="D23" s="44"/>
      <c r="E23" s="44"/>
      <c r="F23" s="44"/>
      <c r="G23" s="44"/>
      <c r="H23" s="44"/>
      <c r="I23" s="44"/>
      <c r="J23" s="44"/>
      <c r="K23" s="44"/>
      <c r="L23" s="44"/>
      <c r="M23" s="10"/>
      <c r="N23" s="10"/>
      <c r="O23" s="10"/>
      <c r="P23" s="10"/>
      <c r="Q23" s="10"/>
      <c r="R23" s="10"/>
      <c r="S23" s="10"/>
      <c r="T23" s="10"/>
      <c r="U23" s="10"/>
      <c r="V23" s="10"/>
      <c r="W23" s="10"/>
      <c r="X23" s="10"/>
      <c r="Y23" s="10"/>
      <c r="Z23" s="10"/>
      <c r="AA23" s="10"/>
      <c r="AB23" s="10"/>
    </row>
    <row r="24" spans="2:28" ht="24" customHeight="1">
      <c r="B24" s="32" t="s">
        <v>2708</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row>
    <row r="25" spans="2:28" ht="21" customHeight="1">
      <c r="B25" s="10"/>
      <c r="C25" s="11" t="s">
        <v>120</v>
      </c>
    </row>
    <row r="26" spans="2:28" ht="21" customHeight="1">
      <c r="B26" s="10"/>
      <c r="D26" s="975" t="s">
        <v>133</v>
      </c>
      <c r="E26" s="975"/>
      <c r="F26" s="975"/>
      <c r="G26" s="975"/>
      <c r="H26" s="975"/>
      <c r="I26" s="975"/>
      <c r="J26" s="975"/>
      <c r="K26" s="975"/>
      <c r="L26" s="975"/>
      <c r="M26" s="975"/>
      <c r="N26" s="975"/>
      <c r="O26" s="975"/>
      <c r="P26" s="975"/>
      <c r="Q26" s="975"/>
      <c r="R26" s="975"/>
      <c r="S26" s="975"/>
      <c r="T26" s="975"/>
      <c r="U26" s="975"/>
      <c r="V26" s="975"/>
      <c r="W26" s="975"/>
      <c r="X26" s="975"/>
      <c r="Y26" s="975"/>
      <c r="Z26" s="975"/>
      <c r="AA26" s="975"/>
      <c r="AB26" s="38"/>
    </row>
    <row r="27" spans="2:28" ht="21" customHeight="1">
      <c r="B27" s="10"/>
      <c r="D27" s="975" t="s">
        <v>134</v>
      </c>
      <c r="E27" s="975"/>
      <c r="F27" s="975"/>
      <c r="G27" s="975"/>
      <c r="H27" s="975"/>
      <c r="I27" s="975"/>
      <c r="J27" s="975"/>
      <c r="K27" s="975"/>
      <c r="L27" s="975"/>
      <c r="M27" s="975"/>
      <c r="N27" s="975"/>
      <c r="O27" s="975"/>
      <c r="P27" s="975"/>
      <c r="Q27" s="975"/>
      <c r="R27" s="975"/>
      <c r="S27" s="975"/>
      <c r="T27" s="975"/>
      <c r="U27" s="975"/>
      <c r="V27" s="975"/>
      <c r="W27" s="975"/>
      <c r="X27" s="975"/>
      <c r="Y27" s="975"/>
      <c r="Z27" s="975"/>
      <c r="AA27" s="975"/>
      <c r="AB27" s="38"/>
    </row>
    <row r="28" spans="2:28" ht="5.25" customHeight="1">
      <c r="B28" s="10"/>
      <c r="C28" s="10"/>
      <c r="D28" s="10"/>
      <c r="E28" s="39"/>
      <c r="F28" s="30"/>
      <c r="G28" s="10"/>
      <c r="H28" s="10"/>
      <c r="I28" s="10"/>
      <c r="J28" s="10"/>
      <c r="K28" s="10"/>
      <c r="L28" s="10"/>
      <c r="M28" s="10"/>
      <c r="N28" s="10"/>
      <c r="O28" s="10"/>
      <c r="P28" s="10"/>
      <c r="Q28" s="10"/>
      <c r="R28" s="10"/>
      <c r="S28" s="10"/>
      <c r="T28" s="10"/>
      <c r="U28" s="10"/>
      <c r="V28" s="10"/>
      <c r="W28" s="10"/>
      <c r="X28" s="10"/>
      <c r="Y28" s="10"/>
      <c r="Z28" s="10"/>
      <c r="AA28" s="10"/>
      <c r="AB28" s="10"/>
    </row>
    <row r="29" spans="2:28" ht="21" customHeight="1">
      <c r="B29" s="10"/>
      <c r="C29" s="10"/>
      <c r="D29" s="10"/>
      <c r="E29" s="35"/>
      <c r="F29" s="30" t="s">
        <v>127</v>
      </c>
      <c r="G29" s="10"/>
      <c r="H29" s="10"/>
      <c r="I29" s="10"/>
      <c r="J29" s="10"/>
      <c r="K29" s="10"/>
      <c r="L29" s="10"/>
      <c r="M29" s="10"/>
      <c r="N29" s="10"/>
      <c r="O29" s="10"/>
      <c r="P29" s="10"/>
      <c r="Q29" s="10"/>
      <c r="R29" s="10"/>
      <c r="S29" s="10"/>
      <c r="T29" s="10"/>
      <c r="U29" s="10"/>
      <c r="V29" s="10"/>
      <c r="W29" s="10"/>
      <c r="X29" s="10"/>
      <c r="Y29" s="10"/>
      <c r="Z29" s="10"/>
      <c r="AA29" s="10"/>
      <c r="AB29" s="10"/>
    </row>
    <row r="30" spans="2:28" ht="5.25" customHeight="1">
      <c r="B30" s="10"/>
      <c r="C30" s="10"/>
      <c r="D30" s="10"/>
      <c r="E30" s="37"/>
      <c r="F30" s="30"/>
      <c r="G30" s="10"/>
      <c r="H30" s="10"/>
      <c r="I30" s="10"/>
      <c r="J30" s="10"/>
      <c r="K30" s="10"/>
      <c r="L30" s="10"/>
      <c r="M30" s="10"/>
      <c r="N30" s="10"/>
      <c r="O30" s="10"/>
      <c r="P30" s="10"/>
      <c r="Q30" s="10"/>
      <c r="R30" s="10"/>
      <c r="S30" s="10"/>
      <c r="T30" s="10"/>
      <c r="U30" s="10"/>
      <c r="V30" s="10"/>
      <c r="W30" s="10"/>
      <c r="X30" s="10"/>
      <c r="Y30" s="10"/>
      <c r="Z30" s="10"/>
      <c r="AA30" s="10"/>
      <c r="AB30" s="10"/>
    </row>
    <row r="31" spans="2:28" ht="21" customHeight="1">
      <c r="B31" s="10"/>
      <c r="C31" s="10"/>
      <c r="D31" s="10"/>
      <c r="E31" s="31"/>
      <c r="F31" s="40" t="s">
        <v>128</v>
      </c>
      <c r="G31" s="20"/>
      <c r="H31" s="20"/>
      <c r="I31" s="20"/>
      <c r="J31" s="20"/>
      <c r="K31" s="20"/>
      <c r="L31" s="20"/>
      <c r="M31" s="20"/>
      <c r="N31" s="20"/>
      <c r="O31" s="20"/>
      <c r="P31" s="20"/>
      <c r="Q31" s="20"/>
      <c r="R31" s="20"/>
      <c r="S31" s="20"/>
      <c r="T31" s="20"/>
      <c r="U31" s="20"/>
      <c r="V31" s="20"/>
      <c r="W31" s="20"/>
      <c r="X31" s="20"/>
      <c r="Y31" s="20"/>
      <c r="Z31" s="20"/>
      <c r="AA31" s="20"/>
      <c r="AB31" s="20"/>
    </row>
    <row r="32" spans="2:28" ht="5.25" customHeight="1">
      <c r="B32" s="10"/>
      <c r="C32" s="10"/>
      <c r="D32" s="10"/>
      <c r="E32" s="37"/>
      <c r="F32" s="30"/>
      <c r="G32" s="10"/>
      <c r="H32" s="10"/>
      <c r="I32" s="10"/>
      <c r="J32" s="10"/>
      <c r="K32" s="10"/>
      <c r="L32" s="10"/>
      <c r="M32" s="10"/>
      <c r="N32" s="10"/>
      <c r="O32" s="10"/>
      <c r="P32" s="10"/>
      <c r="Q32" s="10"/>
      <c r="R32" s="10"/>
      <c r="S32" s="10"/>
      <c r="T32" s="10"/>
      <c r="U32" s="10"/>
      <c r="V32" s="10"/>
      <c r="W32" s="10"/>
      <c r="X32" s="10"/>
      <c r="Y32" s="10"/>
      <c r="Z32" s="10"/>
      <c r="AA32" s="10"/>
      <c r="AB32" s="10"/>
    </row>
    <row r="33" spans="2:28" ht="21" customHeight="1">
      <c r="B33" s="10"/>
      <c r="C33" s="10"/>
      <c r="D33" s="10"/>
      <c r="E33" s="29"/>
      <c r="F33" s="36" t="s">
        <v>129</v>
      </c>
      <c r="G33" s="33"/>
      <c r="H33" s="33"/>
      <c r="I33" s="33"/>
      <c r="J33" s="33"/>
      <c r="K33" s="33"/>
      <c r="L33" s="33"/>
      <c r="M33" s="33"/>
      <c r="N33" s="33"/>
      <c r="O33" s="33"/>
      <c r="P33" s="33"/>
      <c r="Q33" s="33"/>
      <c r="R33" s="33"/>
      <c r="S33" s="33"/>
      <c r="T33" s="33"/>
      <c r="U33" s="33"/>
      <c r="V33" s="33"/>
      <c r="W33" s="33"/>
      <c r="X33" s="33"/>
      <c r="Y33" s="33"/>
      <c r="Z33" s="33"/>
      <c r="AA33" s="33"/>
      <c r="AB33" s="33"/>
    </row>
    <row r="34" spans="2:28" ht="5.25" customHeight="1">
      <c r="B34" s="10"/>
      <c r="C34" s="10"/>
      <c r="D34" s="10"/>
      <c r="E34" s="37"/>
      <c r="F34" s="36"/>
      <c r="G34" s="33"/>
      <c r="H34" s="33"/>
      <c r="I34" s="33"/>
      <c r="J34" s="33"/>
      <c r="K34" s="33"/>
      <c r="L34" s="33"/>
      <c r="M34" s="33"/>
      <c r="N34" s="33"/>
      <c r="O34" s="33"/>
      <c r="P34" s="33"/>
      <c r="Q34" s="33"/>
      <c r="R34" s="33"/>
      <c r="S34" s="33"/>
      <c r="T34" s="33"/>
      <c r="U34" s="33"/>
      <c r="V34" s="33"/>
      <c r="W34" s="33"/>
      <c r="X34" s="33"/>
      <c r="Y34" s="33"/>
      <c r="Z34" s="33"/>
      <c r="AA34" s="33"/>
      <c r="AB34" s="33"/>
    </row>
    <row r="35" spans="2:28" ht="21" customHeight="1">
      <c r="B35" s="10"/>
      <c r="C35" s="10"/>
      <c r="D35" s="10"/>
      <c r="E35" s="34"/>
      <c r="F35" s="10" t="s">
        <v>130</v>
      </c>
      <c r="G35" s="10"/>
      <c r="H35" s="10"/>
      <c r="I35" s="10"/>
      <c r="J35" s="10"/>
      <c r="K35" s="10"/>
      <c r="L35" s="10"/>
      <c r="M35" s="10"/>
      <c r="N35" s="10"/>
      <c r="O35" s="10"/>
      <c r="P35" s="10"/>
      <c r="Q35" s="10"/>
      <c r="R35" s="10"/>
      <c r="S35" s="10"/>
      <c r="T35" s="10"/>
      <c r="U35" s="10"/>
      <c r="V35" s="10"/>
      <c r="W35" s="10"/>
      <c r="X35" s="10"/>
      <c r="Y35" s="10"/>
      <c r="Z35" s="10"/>
      <c r="AA35" s="10"/>
      <c r="AB35" s="10"/>
    </row>
    <row r="36" spans="2:28" ht="15" customHeight="1">
      <c r="B36" s="10"/>
      <c r="C36" s="10"/>
      <c r="D36" s="28"/>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2:28" ht="13.5"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2:28" ht="21" customHeight="1">
      <c r="B38" s="10"/>
      <c r="C38" s="32" t="s">
        <v>121</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2:28" ht="21" customHeight="1">
      <c r="B39" s="10"/>
      <c r="C39" s="10"/>
      <c r="D39" s="977" t="s">
        <v>122</v>
      </c>
      <c r="E39" s="977"/>
      <c r="F39" s="977"/>
      <c r="G39" s="977"/>
      <c r="H39" s="977"/>
      <c r="I39" s="977"/>
      <c r="J39" s="977"/>
      <c r="K39" s="977"/>
      <c r="L39" s="977"/>
      <c r="M39" s="977"/>
      <c r="N39" s="977"/>
      <c r="O39" s="977"/>
      <c r="P39" s="977"/>
      <c r="Q39" s="977"/>
      <c r="R39" s="977"/>
      <c r="S39" s="977"/>
      <c r="T39" s="977"/>
      <c r="U39" s="977"/>
      <c r="V39" s="977"/>
      <c r="W39" s="977"/>
      <c r="X39" s="977"/>
      <c r="Y39" s="977"/>
      <c r="Z39" s="977"/>
      <c r="AA39" s="977"/>
      <c r="AB39" s="969"/>
    </row>
    <row r="40" spans="2:28" ht="18" customHeight="1">
      <c r="B40" s="10"/>
      <c r="C40" s="10"/>
      <c r="D40" s="978" t="s">
        <v>123</v>
      </c>
      <c r="E40" s="978"/>
      <c r="F40" s="978"/>
      <c r="G40" s="978"/>
      <c r="H40" s="978"/>
      <c r="I40" s="978"/>
      <c r="J40" s="978"/>
      <c r="K40" s="978"/>
      <c r="L40" s="978"/>
      <c r="M40" s="978"/>
      <c r="N40" s="978"/>
      <c r="O40" s="978"/>
      <c r="P40" s="978"/>
      <c r="Q40" s="978"/>
      <c r="R40" s="978"/>
      <c r="S40" s="978"/>
      <c r="T40" s="978"/>
      <c r="U40" s="978"/>
      <c r="V40" s="978"/>
      <c r="W40" s="978"/>
      <c r="X40" s="978"/>
      <c r="Y40" s="978"/>
      <c r="Z40" s="978"/>
      <c r="AA40" s="978"/>
    </row>
    <row r="41" spans="2:28" ht="5.25" customHeight="1">
      <c r="B41" s="10"/>
      <c r="C41" s="10"/>
      <c r="D41" s="10"/>
      <c r="E41" s="39"/>
      <c r="F41" s="30"/>
      <c r="G41" s="10"/>
      <c r="H41" s="10"/>
      <c r="I41" s="10"/>
      <c r="J41" s="10"/>
      <c r="K41" s="10"/>
      <c r="L41" s="10"/>
      <c r="M41" s="10"/>
      <c r="N41" s="10"/>
      <c r="O41" s="10"/>
      <c r="P41" s="10"/>
      <c r="Q41" s="10"/>
      <c r="R41" s="10"/>
      <c r="S41" s="10"/>
      <c r="T41" s="10"/>
      <c r="U41" s="10"/>
      <c r="V41" s="10"/>
      <c r="W41" s="10"/>
      <c r="X41" s="10"/>
      <c r="Y41" s="10"/>
      <c r="Z41" s="10"/>
      <c r="AA41" s="10"/>
      <c r="AB41" s="10"/>
    </row>
    <row r="42" spans="2:28" ht="21" customHeight="1">
      <c r="B42" s="10"/>
      <c r="C42" s="10"/>
      <c r="D42" s="10"/>
      <c r="E42" s="35"/>
      <c r="F42" s="30" t="s">
        <v>127</v>
      </c>
      <c r="G42" s="10"/>
      <c r="H42" s="10"/>
      <c r="I42" s="10"/>
      <c r="J42" s="10"/>
      <c r="K42" s="10"/>
      <c r="L42" s="10"/>
      <c r="M42" s="10"/>
      <c r="N42" s="10"/>
      <c r="O42" s="10"/>
      <c r="P42" s="10"/>
      <c r="Q42" s="10"/>
      <c r="R42" s="10"/>
      <c r="S42" s="10"/>
      <c r="T42" s="10"/>
      <c r="U42" s="10"/>
      <c r="V42" s="10"/>
      <c r="W42" s="10"/>
      <c r="X42" s="10"/>
      <c r="Y42" s="10"/>
      <c r="Z42" s="10"/>
      <c r="AA42" s="10"/>
      <c r="AB42" s="10"/>
    </row>
    <row r="43" spans="2:28" ht="5.25" customHeight="1">
      <c r="B43" s="10"/>
      <c r="C43" s="10"/>
      <c r="D43" s="10"/>
      <c r="E43" s="37"/>
      <c r="F43" s="30"/>
      <c r="G43" s="10"/>
      <c r="H43" s="10"/>
      <c r="I43" s="10"/>
      <c r="J43" s="10"/>
      <c r="K43" s="10"/>
      <c r="L43" s="10"/>
      <c r="M43" s="10"/>
      <c r="N43" s="10"/>
      <c r="O43" s="10"/>
      <c r="P43" s="10"/>
      <c r="Q43" s="10"/>
      <c r="R43" s="10"/>
      <c r="S43" s="10"/>
      <c r="T43" s="10"/>
      <c r="U43" s="10"/>
      <c r="V43" s="10"/>
      <c r="W43" s="10"/>
      <c r="X43" s="10"/>
      <c r="Y43" s="10"/>
      <c r="Z43" s="10"/>
      <c r="AA43" s="10"/>
      <c r="AB43" s="10"/>
    </row>
    <row r="44" spans="2:28" ht="21" customHeight="1">
      <c r="B44" s="10"/>
      <c r="C44" s="10"/>
      <c r="D44" s="10"/>
      <c r="E44" s="31"/>
      <c r="F44" s="40" t="s">
        <v>128</v>
      </c>
      <c r="G44" s="33"/>
      <c r="H44" s="33"/>
      <c r="I44" s="33"/>
      <c r="J44" s="33"/>
      <c r="K44" s="33"/>
      <c r="L44" s="33"/>
      <c r="M44" s="33"/>
      <c r="N44" s="33"/>
      <c r="O44" s="33"/>
      <c r="P44" s="33"/>
      <c r="Q44" s="33"/>
      <c r="R44" s="33"/>
      <c r="S44" s="33"/>
      <c r="T44" s="33"/>
      <c r="U44" s="33"/>
      <c r="V44" s="33"/>
      <c r="W44" s="33"/>
      <c r="X44" s="33"/>
      <c r="Y44" s="33"/>
      <c r="Z44" s="33"/>
      <c r="AA44" s="33"/>
      <c r="AB44" s="33"/>
    </row>
    <row r="45" spans="2:28" ht="5.25" customHeight="1">
      <c r="B45" s="10"/>
      <c r="C45" s="10"/>
      <c r="D45" s="10"/>
      <c r="E45" s="37"/>
      <c r="F45" s="30"/>
      <c r="G45" s="10"/>
      <c r="H45" s="10"/>
      <c r="I45" s="10"/>
      <c r="J45" s="10"/>
      <c r="K45" s="10"/>
      <c r="L45" s="10"/>
      <c r="M45" s="10"/>
      <c r="N45" s="10"/>
      <c r="O45" s="10"/>
      <c r="P45" s="10"/>
      <c r="Q45" s="10"/>
      <c r="R45" s="10"/>
      <c r="S45" s="10"/>
      <c r="T45" s="10"/>
      <c r="U45" s="10"/>
      <c r="V45" s="10"/>
      <c r="W45" s="10"/>
      <c r="X45" s="10"/>
      <c r="Y45" s="10"/>
      <c r="Z45" s="10"/>
      <c r="AA45" s="10"/>
      <c r="AB45" s="10"/>
    </row>
    <row r="46" spans="2:28" ht="21" customHeight="1">
      <c r="B46" s="10"/>
      <c r="C46" s="10"/>
      <c r="D46" s="10"/>
      <c r="E46" s="29"/>
      <c r="F46" s="36" t="s">
        <v>129</v>
      </c>
      <c r="G46" s="33"/>
      <c r="H46" s="33"/>
      <c r="I46" s="33"/>
      <c r="J46" s="33"/>
      <c r="K46" s="33"/>
      <c r="L46" s="33"/>
      <c r="M46" s="33"/>
      <c r="N46" s="33"/>
      <c r="O46" s="33"/>
      <c r="P46" s="33"/>
      <c r="Q46" s="33"/>
      <c r="R46" s="33"/>
      <c r="S46" s="33"/>
      <c r="T46" s="33"/>
      <c r="U46" s="33"/>
      <c r="V46" s="33"/>
      <c r="W46" s="33"/>
      <c r="X46" s="33"/>
      <c r="Y46" s="33"/>
      <c r="Z46" s="33"/>
      <c r="AA46" s="33"/>
      <c r="AB46" s="33"/>
    </row>
    <row r="47" spans="2:28" ht="5.25" customHeight="1">
      <c r="B47" s="10"/>
      <c r="C47" s="10"/>
      <c r="D47" s="10"/>
      <c r="E47" s="37"/>
      <c r="F47" s="36"/>
      <c r="G47" s="33"/>
      <c r="H47" s="33"/>
      <c r="I47" s="33"/>
      <c r="J47" s="33"/>
      <c r="K47" s="33"/>
      <c r="L47" s="33"/>
      <c r="M47" s="33"/>
      <c r="N47" s="33"/>
      <c r="O47" s="33"/>
      <c r="P47" s="33"/>
      <c r="Q47" s="33"/>
      <c r="R47" s="33"/>
      <c r="S47" s="33"/>
      <c r="T47" s="33"/>
      <c r="U47" s="33"/>
      <c r="V47" s="33"/>
      <c r="W47" s="33"/>
      <c r="X47" s="33"/>
      <c r="Y47" s="33"/>
      <c r="Z47" s="33"/>
      <c r="AA47" s="33"/>
      <c r="AB47" s="33"/>
    </row>
    <row r="48" spans="2:28" ht="21" customHeight="1">
      <c r="B48" s="10"/>
      <c r="C48" s="10"/>
      <c r="D48" s="10"/>
      <c r="E48" s="34"/>
      <c r="F48" s="10" t="s">
        <v>130</v>
      </c>
      <c r="G48" s="10"/>
      <c r="H48" s="10"/>
      <c r="I48" s="10"/>
      <c r="J48" s="10"/>
      <c r="K48" s="10"/>
      <c r="L48" s="10"/>
      <c r="M48" s="10"/>
      <c r="N48" s="10"/>
      <c r="O48" s="10"/>
      <c r="P48" s="10"/>
      <c r="Q48" s="10"/>
      <c r="R48" s="10"/>
      <c r="S48" s="10"/>
      <c r="T48" s="10"/>
      <c r="U48" s="10"/>
      <c r="V48" s="10"/>
      <c r="W48" s="10"/>
      <c r="X48" s="10"/>
      <c r="Y48" s="10"/>
      <c r="Z48" s="10"/>
      <c r="AA48" s="10"/>
      <c r="AB48" s="10"/>
    </row>
    <row r="49" spans="1:28" ht="14.25" customHeight="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ht="14.25" customHeight="1"/>
    <row r="51" spans="1:28" ht="54.75" customHeight="1">
      <c r="A51" s="3"/>
      <c r="B51" s="972" t="s">
        <v>298</v>
      </c>
      <c r="C51" s="973"/>
      <c r="D51" s="973"/>
      <c r="E51" s="973"/>
      <c r="F51" s="973"/>
      <c r="G51" s="973"/>
      <c r="H51" s="973"/>
      <c r="I51" s="973"/>
      <c r="J51" s="973"/>
      <c r="K51" s="973"/>
      <c r="L51" s="973"/>
      <c r="M51" s="973"/>
      <c r="N51" s="973"/>
      <c r="O51" s="973"/>
      <c r="P51" s="973"/>
      <c r="Q51" s="973"/>
      <c r="R51" s="973"/>
      <c r="S51" s="973"/>
      <c r="T51" s="973"/>
      <c r="U51" s="973"/>
      <c r="V51" s="973"/>
      <c r="W51" s="973"/>
      <c r="X51" s="973"/>
      <c r="Y51" s="973"/>
      <c r="Z51" s="973"/>
      <c r="AA51" s="973"/>
      <c r="AB51" s="973"/>
    </row>
    <row r="52" spans="1:28" ht="14.25" customHeight="1"/>
    <row r="53" spans="1:28" ht="14.25" customHeight="1"/>
    <row r="54" spans="1:28" ht="23.25" customHeight="1">
      <c r="B54" s="32" t="s">
        <v>124</v>
      </c>
      <c r="C54" s="44"/>
      <c r="D54" s="44"/>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ht="21" customHeight="1">
      <c r="B55" s="24"/>
      <c r="C55" s="10"/>
      <c r="D55" s="974" t="s">
        <v>131</v>
      </c>
      <c r="E55" s="974"/>
      <c r="F55" s="974"/>
      <c r="G55" s="974"/>
      <c r="H55" s="974"/>
      <c r="I55" s="974"/>
      <c r="J55" s="974"/>
      <c r="K55" s="974"/>
      <c r="L55" s="974"/>
      <c r="M55" s="974"/>
      <c r="N55" s="974"/>
      <c r="O55" s="974"/>
      <c r="P55" s="974"/>
      <c r="Q55" s="974"/>
      <c r="R55" s="974"/>
      <c r="S55" s="974"/>
      <c r="T55" s="974"/>
      <c r="U55" s="974"/>
      <c r="V55" s="974"/>
      <c r="W55" s="974"/>
      <c r="X55" s="974"/>
      <c r="Y55" s="974"/>
      <c r="Z55" s="974"/>
      <c r="AA55" s="974"/>
      <c r="AB55" s="967"/>
    </row>
    <row r="56" spans="1:28" ht="14.25" customHeight="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ht="14.25" customHeight="1">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ht="24" customHeight="1">
      <c r="B58" s="27" t="s">
        <v>132</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ht="21" customHeight="1">
      <c r="B59" s="10"/>
      <c r="C59" s="10"/>
      <c r="D59" s="971" t="s">
        <v>138</v>
      </c>
      <c r="E59" s="971"/>
      <c r="F59" s="971"/>
      <c r="G59" s="971"/>
      <c r="H59" s="971"/>
      <c r="I59" s="971"/>
      <c r="J59" s="971"/>
      <c r="K59" s="971"/>
      <c r="L59" s="971"/>
      <c r="M59" s="971"/>
      <c r="N59" s="971"/>
      <c r="O59" s="971"/>
      <c r="P59" s="971"/>
      <c r="Q59" s="971"/>
      <c r="R59" s="971"/>
      <c r="S59" s="971"/>
      <c r="T59" s="971"/>
      <c r="U59" s="971"/>
      <c r="V59" s="971"/>
      <c r="W59" s="971"/>
      <c r="X59" s="971"/>
      <c r="Y59" s="971"/>
      <c r="Z59" s="971"/>
      <c r="AA59" s="971"/>
      <c r="AB59" s="966"/>
    </row>
    <row r="60" spans="1:28" ht="21" customHeight="1">
      <c r="B60" s="10"/>
      <c r="C60" s="10"/>
      <c r="D60" s="976" t="s">
        <v>137</v>
      </c>
      <c r="E60" s="976"/>
      <c r="F60" s="976"/>
      <c r="G60" s="976"/>
      <c r="H60" s="976"/>
      <c r="I60" s="976"/>
      <c r="J60" s="976"/>
      <c r="K60" s="976"/>
      <c r="L60" s="976"/>
      <c r="M60" s="976"/>
      <c r="N60" s="976"/>
      <c r="O60" s="976"/>
      <c r="P60" s="976"/>
      <c r="Q60" s="976"/>
      <c r="R60" s="976"/>
      <c r="S60" s="976"/>
      <c r="T60" s="976"/>
      <c r="U60" s="976"/>
      <c r="V60" s="976"/>
      <c r="W60" s="976"/>
      <c r="X60" s="976"/>
      <c r="Y60" s="976"/>
      <c r="Z60" s="976"/>
      <c r="AA60" s="976"/>
      <c r="AB60" s="966"/>
    </row>
    <row r="61" spans="1:28" ht="21" customHeight="1">
      <c r="B61" s="10"/>
      <c r="C61" s="10"/>
      <c r="D61" s="968"/>
      <c r="E61" s="968"/>
      <c r="F61" s="968"/>
      <c r="G61" s="968"/>
      <c r="H61" s="968"/>
      <c r="I61" s="968"/>
      <c r="J61" s="968"/>
      <c r="K61" s="968"/>
      <c r="L61" s="968"/>
      <c r="M61" s="968"/>
      <c r="N61" s="968"/>
      <c r="O61" s="968"/>
      <c r="P61" s="968"/>
      <c r="Q61" s="968"/>
      <c r="R61" s="968"/>
      <c r="S61" s="968"/>
      <c r="T61" s="968"/>
      <c r="U61" s="968"/>
      <c r="V61" s="968"/>
      <c r="W61" s="968"/>
      <c r="X61" s="968"/>
      <c r="Y61" s="968"/>
      <c r="Z61" s="968"/>
      <c r="AA61" s="968"/>
      <c r="AB61" s="966"/>
    </row>
    <row r="62" spans="1:28" ht="21" customHeight="1">
      <c r="B62" s="10"/>
      <c r="C62" s="10" t="s">
        <v>139</v>
      </c>
      <c r="D62" s="968"/>
      <c r="E62" s="968"/>
      <c r="F62" s="968"/>
      <c r="G62" s="968"/>
      <c r="H62" s="968"/>
      <c r="I62" s="968"/>
      <c r="J62" s="968"/>
      <c r="K62" s="968"/>
      <c r="L62" s="968"/>
      <c r="M62" s="968"/>
      <c r="N62" s="968"/>
      <c r="O62" s="968"/>
      <c r="P62" s="968"/>
      <c r="Q62" s="968"/>
      <c r="R62" s="968"/>
      <c r="S62" s="968"/>
      <c r="T62" s="968"/>
      <c r="U62" s="968"/>
      <c r="V62" s="968"/>
      <c r="W62" s="968"/>
      <c r="X62" s="968"/>
      <c r="Y62" s="968"/>
      <c r="Z62" s="968"/>
      <c r="AA62" s="968"/>
      <c r="AB62" s="966"/>
    </row>
    <row r="63" spans="1:28" ht="24" customHeight="1">
      <c r="B63" s="10"/>
      <c r="C63" s="10"/>
      <c r="D63" s="971" t="s">
        <v>135</v>
      </c>
      <c r="E63" s="971"/>
      <c r="F63" s="971"/>
      <c r="G63" s="971"/>
      <c r="H63" s="971"/>
      <c r="I63" s="971"/>
      <c r="J63" s="971"/>
      <c r="K63" s="971"/>
      <c r="L63" s="971"/>
      <c r="M63" s="971"/>
      <c r="N63" s="971"/>
      <c r="O63" s="971"/>
      <c r="P63" s="971"/>
      <c r="Q63" s="971"/>
      <c r="R63" s="971"/>
      <c r="S63" s="971"/>
      <c r="T63" s="971"/>
      <c r="U63" s="971"/>
      <c r="V63" s="971"/>
      <c r="W63" s="971"/>
      <c r="X63" s="971"/>
      <c r="Y63" s="971"/>
      <c r="Z63" s="971"/>
      <c r="AA63" s="971"/>
      <c r="AB63" s="10"/>
    </row>
    <row r="64" spans="1:28" ht="24" customHeight="1">
      <c r="B64" s="10"/>
      <c r="C64" s="10"/>
      <c r="D64" s="974" t="s">
        <v>136</v>
      </c>
      <c r="E64" s="974"/>
      <c r="F64" s="974"/>
      <c r="G64" s="974"/>
      <c r="H64" s="974"/>
      <c r="I64" s="974"/>
      <c r="J64" s="974"/>
      <c r="K64" s="974"/>
      <c r="L64" s="974"/>
      <c r="M64" s="974"/>
      <c r="N64" s="974"/>
      <c r="O64" s="974"/>
      <c r="P64" s="974"/>
      <c r="Q64" s="974"/>
      <c r="R64" s="974"/>
      <c r="S64" s="974"/>
      <c r="T64" s="974"/>
      <c r="U64" s="974"/>
      <c r="V64" s="974"/>
      <c r="W64" s="974"/>
      <c r="X64" s="974"/>
      <c r="Y64" s="974"/>
      <c r="Z64" s="974"/>
      <c r="AA64" s="974"/>
      <c r="AB64" s="967"/>
    </row>
    <row r="65" spans="2:28" ht="14.25" customHeight="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2:28" ht="21" customHeight="1">
      <c r="B66" s="10"/>
      <c r="C66" s="10"/>
      <c r="D66" s="10" t="s">
        <v>125</v>
      </c>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2:28" ht="14.25" customHeight="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2:28" ht="14.4">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2:28" ht="14.4">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2:28" ht="14.4">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2:28" ht="14.4">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2:28" ht="14.4">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2:28" ht="14.4">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2:28" ht="14.4">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2:28" ht="14.4">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2:28" ht="14.4">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2:28" ht="14.4">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2:28" ht="14.4">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2:28" ht="14.4">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2:28" ht="14.4">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2:28" ht="14.4">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2:28" ht="14.4">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2:28" ht="21.75" customHeight="1">
      <c r="B83" s="10"/>
      <c r="C83" s="10"/>
      <c r="D83" s="10"/>
      <c r="F83" s="10"/>
      <c r="G83" s="10"/>
      <c r="H83" s="10"/>
      <c r="I83" s="10"/>
      <c r="J83" s="10"/>
      <c r="K83" s="10"/>
      <c r="L83" s="10"/>
      <c r="M83" s="10"/>
      <c r="N83" s="10"/>
      <c r="O83" s="10"/>
      <c r="P83" s="10"/>
      <c r="Q83" s="10"/>
      <c r="R83" s="10"/>
      <c r="S83" s="10"/>
      <c r="T83" s="10"/>
      <c r="U83" s="10"/>
      <c r="V83" s="10"/>
      <c r="W83" s="10"/>
      <c r="X83" s="10"/>
      <c r="Y83" s="10"/>
      <c r="Z83" s="10"/>
      <c r="AA83" s="10"/>
      <c r="AB83" s="10"/>
    </row>
    <row r="84" spans="2:28" ht="21.75" customHeight="1">
      <c r="B84" s="10"/>
      <c r="C84" s="10"/>
      <c r="D84" s="10"/>
      <c r="F84" s="10"/>
      <c r="G84" s="10"/>
      <c r="H84" s="10"/>
      <c r="I84" s="10"/>
      <c r="J84" s="10"/>
      <c r="K84" s="10"/>
      <c r="L84" s="10"/>
      <c r="M84" s="10"/>
      <c r="N84" s="10"/>
      <c r="O84" s="10"/>
      <c r="P84" s="10"/>
      <c r="Q84" s="10"/>
      <c r="R84" s="10"/>
      <c r="S84" s="10"/>
      <c r="T84" s="10"/>
      <c r="U84" s="10"/>
      <c r="V84" s="10"/>
      <c r="W84" s="10"/>
      <c r="X84" s="10"/>
      <c r="Y84" s="10"/>
      <c r="Z84" s="10"/>
      <c r="AA84" s="10"/>
      <c r="AB84" s="10"/>
    </row>
    <row r="85" spans="2:28" ht="14.4">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2:28" ht="14.4">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2:28" ht="18" customHeight="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sheetData>
  <sheetProtection algorithmName="SHA-512" hashValue="D1h+e+RJCGNcryG/rcwkH0V7WmzpL5nJpmbOMdU7dMdTi0as4WquBIfcJsSOWKjYBktC9tBO5dXGUaANXrcyjQ==" saltValue="9YGLHV20Ly2KYC5Z1ZvnGg==" spinCount="100000" sheet="1" selectLockedCells="1"/>
  <mergeCells count="11">
    <mergeCell ref="D59:AA59"/>
    <mergeCell ref="D63:AA63"/>
    <mergeCell ref="B2:AB2"/>
    <mergeCell ref="D64:AA64"/>
    <mergeCell ref="D26:AA26"/>
    <mergeCell ref="B51:AB51"/>
    <mergeCell ref="D55:AA55"/>
    <mergeCell ref="D60:AA60"/>
    <mergeCell ref="D39:AA39"/>
    <mergeCell ref="D40:AA40"/>
    <mergeCell ref="D27:AA27"/>
  </mergeCells>
  <phoneticPr fontId="7"/>
  <pageMargins left="0.70866141732283472" right="0.70866141732283472" top="0.74803149606299213" bottom="0.74803149606299213" header="0.31496062992125984" footer="0.31496062992125984"/>
  <pageSetup paperSize="9" scale="89" orientation="portrait" blackAndWhite="1" r:id="rId1"/>
  <rowBreaks count="1" manualBreakCount="1">
    <brk id="50" max="2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C39"/>
  <sheetViews>
    <sheetView showGridLines="0" showZeros="0" view="pageBreakPreview" zoomScaleNormal="100" zoomScaleSheetLayoutView="100" workbookViewId="0">
      <selection activeCell="AD26" sqref="AD26"/>
    </sheetView>
  </sheetViews>
  <sheetFormatPr defaultRowHeight="13.2"/>
  <cols>
    <col min="1" max="1" width="2.109375" style="469" customWidth="1"/>
    <col min="2" max="2" width="2.33203125" style="469" customWidth="1"/>
    <col min="3" max="3" width="1.109375" style="469" customWidth="1"/>
    <col min="4" max="4" width="5.6640625" style="469" customWidth="1"/>
    <col min="5" max="5" width="3.6640625" style="469" customWidth="1"/>
    <col min="6" max="6" width="2.6640625" style="469" customWidth="1"/>
    <col min="7" max="7" width="3.6640625" style="469" customWidth="1"/>
    <col min="8" max="8" width="2.6640625" style="469" customWidth="1"/>
    <col min="9" max="9" width="3.6640625" style="469" customWidth="1"/>
    <col min="10" max="10" width="4.6640625" style="469" customWidth="1"/>
    <col min="11" max="11" width="1.21875" style="469" customWidth="1"/>
    <col min="12" max="12" width="3.109375" style="469" customWidth="1"/>
    <col min="13" max="13" width="4.44140625" style="469" customWidth="1"/>
    <col min="14" max="14" width="3.6640625" style="469" customWidth="1"/>
    <col min="15" max="15" width="5.6640625" style="469" customWidth="1"/>
    <col min="16" max="16" width="3.6640625" style="469" customWidth="1"/>
    <col min="17" max="17" width="4.6640625" style="469" customWidth="1"/>
    <col min="18" max="20" width="3.6640625" style="469" customWidth="1"/>
    <col min="21" max="24" width="3.6640625" style="470" customWidth="1"/>
    <col min="25" max="25" width="2.21875" style="470" customWidth="1"/>
    <col min="26" max="27" width="2.109375" style="470" customWidth="1"/>
    <col min="28" max="28" width="7.21875" style="469" customWidth="1"/>
    <col min="29" max="263" width="8.88671875" style="469"/>
    <col min="264" max="264" width="2.44140625" style="469" customWidth="1"/>
    <col min="265" max="265" width="2.33203125" style="469" customWidth="1"/>
    <col min="266" max="266" width="1.109375" style="469" customWidth="1"/>
    <col min="267" max="267" width="22.6640625" style="469" customWidth="1"/>
    <col min="268" max="268" width="1.21875" style="469" customWidth="1"/>
    <col min="269" max="270" width="11.77734375" style="469" customWidth="1"/>
    <col min="271" max="271" width="1.77734375" style="469" customWidth="1"/>
    <col min="272" max="272" width="6.88671875" style="469" customWidth="1"/>
    <col min="273" max="273" width="4.44140625" style="469" customWidth="1"/>
    <col min="274" max="274" width="3.6640625" style="469" customWidth="1"/>
    <col min="275" max="275" width="0.77734375" style="469" customWidth="1"/>
    <col min="276" max="276" width="3.33203125" style="469" customWidth="1"/>
    <col min="277" max="277" width="3.6640625" style="469" customWidth="1"/>
    <col min="278" max="278" width="3" style="469" customWidth="1"/>
    <col min="279" max="279" width="3.6640625" style="469" customWidth="1"/>
    <col min="280" max="280" width="3.109375" style="469" customWidth="1"/>
    <col min="281" max="281" width="1.88671875" style="469" customWidth="1"/>
    <col min="282" max="283" width="2.21875" style="469" customWidth="1"/>
    <col min="284" max="284" width="7.21875" style="469" customWidth="1"/>
    <col min="285" max="519" width="8.88671875" style="469"/>
    <col min="520" max="520" width="2.44140625" style="469" customWidth="1"/>
    <col min="521" max="521" width="2.33203125" style="469" customWidth="1"/>
    <col min="522" max="522" width="1.109375" style="469" customWidth="1"/>
    <col min="523" max="523" width="22.6640625" style="469" customWidth="1"/>
    <col min="524" max="524" width="1.21875" style="469" customWidth="1"/>
    <col min="525" max="526" width="11.77734375" style="469" customWidth="1"/>
    <col min="527" max="527" width="1.77734375" style="469" customWidth="1"/>
    <col min="528" max="528" width="6.88671875" style="469" customWidth="1"/>
    <col min="529" max="529" width="4.44140625" style="469" customWidth="1"/>
    <col min="530" max="530" width="3.6640625" style="469" customWidth="1"/>
    <col min="531" max="531" width="0.77734375" style="469" customWidth="1"/>
    <col min="532" max="532" width="3.33203125" style="469" customWidth="1"/>
    <col min="533" max="533" width="3.6640625" style="469" customWidth="1"/>
    <col min="534" max="534" width="3" style="469" customWidth="1"/>
    <col min="535" max="535" width="3.6640625" style="469" customWidth="1"/>
    <col min="536" max="536" width="3.109375" style="469" customWidth="1"/>
    <col min="537" max="537" width="1.88671875" style="469" customWidth="1"/>
    <col min="538" max="539" width="2.21875" style="469" customWidth="1"/>
    <col min="540" max="540" width="7.21875" style="469" customWidth="1"/>
    <col min="541" max="775" width="8.88671875" style="469"/>
    <col min="776" max="776" width="2.44140625" style="469" customWidth="1"/>
    <col min="777" max="777" width="2.33203125" style="469" customWidth="1"/>
    <col min="778" max="778" width="1.109375" style="469" customWidth="1"/>
    <col min="779" max="779" width="22.6640625" style="469" customWidth="1"/>
    <col min="780" max="780" width="1.21875" style="469" customWidth="1"/>
    <col min="781" max="782" width="11.77734375" style="469" customWidth="1"/>
    <col min="783" max="783" width="1.77734375" style="469" customWidth="1"/>
    <col min="784" max="784" width="6.88671875" style="469" customWidth="1"/>
    <col min="785" max="785" width="4.44140625" style="469" customWidth="1"/>
    <col min="786" max="786" width="3.6640625" style="469" customWidth="1"/>
    <col min="787" max="787" width="0.77734375" style="469" customWidth="1"/>
    <col min="788" max="788" width="3.33203125" style="469" customWidth="1"/>
    <col min="789" max="789" width="3.6640625" style="469" customWidth="1"/>
    <col min="790" max="790" width="3" style="469" customWidth="1"/>
    <col min="791" max="791" width="3.6640625" style="469" customWidth="1"/>
    <col min="792" max="792" width="3.109375" style="469" customWidth="1"/>
    <col min="793" max="793" width="1.88671875" style="469" customWidth="1"/>
    <col min="794" max="795" width="2.21875" style="469" customWidth="1"/>
    <col min="796" max="796" width="7.21875" style="469" customWidth="1"/>
    <col min="797" max="1031" width="8.88671875" style="469"/>
    <col min="1032" max="1032" width="2.44140625" style="469" customWidth="1"/>
    <col min="1033" max="1033" width="2.33203125" style="469" customWidth="1"/>
    <col min="1034" max="1034" width="1.109375" style="469" customWidth="1"/>
    <col min="1035" max="1035" width="22.6640625" style="469" customWidth="1"/>
    <col min="1036" max="1036" width="1.21875" style="469" customWidth="1"/>
    <col min="1037" max="1038" width="11.77734375" style="469" customWidth="1"/>
    <col min="1039" max="1039" width="1.77734375" style="469" customWidth="1"/>
    <col min="1040" max="1040" width="6.88671875" style="469" customWidth="1"/>
    <col min="1041" max="1041" width="4.44140625" style="469" customWidth="1"/>
    <col min="1042" max="1042" width="3.6640625" style="469" customWidth="1"/>
    <col min="1043" max="1043" width="0.77734375" style="469" customWidth="1"/>
    <col min="1044" max="1044" width="3.33203125" style="469" customWidth="1"/>
    <col min="1045" max="1045" width="3.6640625" style="469" customWidth="1"/>
    <col min="1046" max="1046" width="3" style="469" customWidth="1"/>
    <col min="1047" max="1047" width="3.6640625" style="469" customWidth="1"/>
    <col min="1048" max="1048" width="3.109375" style="469" customWidth="1"/>
    <col min="1049" max="1049" width="1.88671875" style="469" customWidth="1"/>
    <col min="1050" max="1051" width="2.21875" style="469" customWidth="1"/>
    <col min="1052" max="1052" width="7.21875" style="469" customWidth="1"/>
    <col min="1053" max="1287" width="8.88671875" style="469"/>
    <col min="1288" max="1288" width="2.44140625" style="469" customWidth="1"/>
    <col min="1289" max="1289" width="2.33203125" style="469" customWidth="1"/>
    <col min="1290" max="1290" width="1.109375" style="469" customWidth="1"/>
    <col min="1291" max="1291" width="22.6640625" style="469" customWidth="1"/>
    <col min="1292" max="1292" width="1.21875" style="469" customWidth="1"/>
    <col min="1293" max="1294" width="11.77734375" style="469" customWidth="1"/>
    <col min="1295" max="1295" width="1.77734375" style="469" customWidth="1"/>
    <col min="1296" max="1296" width="6.88671875" style="469" customWidth="1"/>
    <col min="1297" max="1297" width="4.44140625" style="469" customWidth="1"/>
    <col min="1298" max="1298" width="3.6640625" style="469" customWidth="1"/>
    <col min="1299" max="1299" width="0.77734375" style="469" customWidth="1"/>
    <col min="1300" max="1300" width="3.33203125" style="469" customWidth="1"/>
    <col min="1301" max="1301" width="3.6640625" style="469" customWidth="1"/>
    <col min="1302" max="1302" width="3" style="469" customWidth="1"/>
    <col min="1303" max="1303" width="3.6640625" style="469" customWidth="1"/>
    <col min="1304" max="1304" width="3.109375" style="469" customWidth="1"/>
    <col min="1305" max="1305" width="1.88671875" style="469" customWidth="1"/>
    <col min="1306" max="1307" width="2.21875" style="469" customWidth="1"/>
    <col min="1308" max="1308" width="7.21875" style="469" customWidth="1"/>
    <col min="1309" max="1543" width="8.88671875" style="469"/>
    <col min="1544" max="1544" width="2.44140625" style="469" customWidth="1"/>
    <col min="1545" max="1545" width="2.33203125" style="469" customWidth="1"/>
    <col min="1546" max="1546" width="1.109375" style="469" customWidth="1"/>
    <col min="1547" max="1547" width="22.6640625" style="469" customWidth="1"/>
    <col min="1548" max="1548" width="1.21875" style="469" customWidth="1"/>
    <col min="1549" max="1550" width="11.77734375" style="469" customWidth="1"/>
    <col min="1551" max="1551" width="1.77734375" style="469" customWidth="1"/>
    <col min="1552" max="1552" width="6.88671875" style="469" customWidth="1"/>
    <col min="1553" max="1553" width="4.44140625" style="469" customWidth="1"/>
    <col min="1554" max="1554" width="3.6640625" style="469" customWidth="1"/>
    <col min="1555" max="1555" width="0.77734375" style="469" customWidth="1"/>
    <col min="1556" max="1556" width="3.33203125" style="469" customWidth="1"/>
    <col min="1557" max="1557" width="3.6640625" style="469" customWidth="1"/>
    <col min="1558" max="1558" width="3" style="469" customWidth="1"/>
    <col min="1559" max="1559" width="3.6640625" style="469" customWidth="1"/>
    <col min="1560" max="1560" width="3.109375" style="469" customWidth="1"/>
    <col min="1561" max="1561" width="1.88671875" style="469" customWidth="1"/>
    <col min="1562" max="1563" width="2.21875" style="469" customWidth="1"/>
    <col min="1564" max="1564" width="7.21875" style="469" customWidth="1"/>
    <col min="1565" max="1799" width="8.88671875" style="469"/>
    <col min="1800" max="1800" width="2.44140625" style="469" customWidth="1"/>
    <col min="1801" max="1801" width="2.33203125" style="469" customWidth="1"/>
    <col min="1802" max="1802" width="1.109375" style="469" customWidth="1"/>
    <col min="1803" max="1803" width="22.6640625" style="469" customWidth="1"/>
    <col min="1804" max="1804" width="1.21875" style="469" customWidth="1"/>
    <col min="1805" max="1806" width="11.77734375" style="469" customWidth="1"/>
    <col min="1807" max="1807" width="1.77734375" style="469" customWidth="1"/>
    <col min="1808" max="1808" width="6.88671875" style="469" customWidth="1"/>
    <col min="1809" max="1809" width="4.44140625" style="469" customWidth="1"/>
    <col min="1810" max="1810" width="3.6640625" style="469" customWidth="1"/>
    <col min="1811" max="1811" width="0.77734375" style="469" customWidth="1"/>
    <col min="1812" max="1812" width="3.33203125" style="469" customWidth="1"/>
    <col min="1813" max="1813" width="3.6640625" style="469" customWidth="1"/>
    <col min="1814" max="1814" width="3" style="469" customWidth="1"/>
    <col min="1815" max="1815" width="3.6640625" style="469" customWidth="1"/>
    <col min="1816" max="1816" width="3.109375" style="469" customWidth="1"/>
    <col min="1817" max="1817" width="1.88671875" style="469" customWidth="1"/>
    <col min="1818" max="1819" width="2.21875" style="469" customWidth="1"/>
    <col min="1820" max="1820" width="7.21875" style="469" customWidth="1"/>
    <col min="1821" max="2055" width="8.88671875" style="469"/>
    <col min="2056" max="2056" width="2.44140625" style="469" customWidth="1"/>
    <col min="2057" max="2057" width="2.33203125" style="469" customWidth="1"/>
    <col min="2058" max="2058" width="1.109375" style="469" customWidth="1"/>
    <col min="2059" max="2059" width="22.6640625" style="469" customWidth="1"/>
    <col min="2060" max="2060" width="1.21875" style="469" customWidth="1"/>
    <col min="2061" max="2062" width="11.77734375" style="469" customWidth="1"/>
    <col min="2063" max="2063" width="1.77734375" style="469" customWidth="1"/>
    <col min="2064" max="2064" width="6.88671875" style="469" customWidth="1"/>
    <col min="2065" max="2065" width="4.44140625" style="469" customWidth="1"/>
    <col min="2066" max="2066" width="3.6640625" style="469" customWidth="1"/>
    <col min="2067" max="2067" width="0.77734375" style="469" customWidth="1"/>
    <col min="2068" max="2068" width="3.33203125" style="469" customWidth="1"/>
    <col min="2069" max="2069" width="3.6640625" style="469" customWidth="1"/>
    <col min="2070" max="2070" width="3" style="469" customWidth="1"/>
    <col min="2071" max="2071" width="3.6640625" style="469" customWidth="1"/>
    <col min="2072" max="2072" width="3.109375" style="469" customWidth="1"/>
    <col min="2073" max="2073" width="1.88671875" style="469" customWidth="1"/>
    <col min="2074" max="2075" width="2.21875" style="469" customWidth="1"/>
    <col min="2076" max="2076" width="7.21875" style="469" customWidth="1"/>
    <col min="2077" max="2311" width="8.88671875" style="469"/>
    <col min="2312" max="2312" width="2.44140625" style="469" customWidth="1"/>
    <col min="2313" max="2313" width="2.33203125" style="469" customWidth="1"/>
    <col min="2314" max="2314" width="1.109375" style="469" customWidth="1"/>
    <col min="2315" max="2315" width="22.6640625" style="469" customWidth="1"/>
    <col min="2316" max="2316" width="1.21875" style="469" customWidth="1"/>
    <col min="2317" max="2318" width="11.77734375" style="469" customWidth="1"/>
    <col min="2319" max="2319" width="1.77734375" style="469" customWidth="1"/>
    <col min="2320" max="2320" width="6.88671875" style="469" customWidth="1"/>
    <col min="2321" max="2321" width="4.44140625" style="469" customWidth="1"/>
    <col min="2322" max="2322" width="3.6640625" style="469" customWidth="1"/>
    <col min="2323" max="2323" width="0.77734375" style="469" customWidth="1"/>
    <col min="2324" max="2324" width="3.33203125" style="469" customWidth="1"/>
    <col min="2325" max="2325" width="3.6640625" style="469" customWidth="1"/>
    <col min="2326" max="2326" width="3" style="469" customWidth="1"/>
    <col min="2327" max="2327" width="3.6640625" style="469" customWidth="1"/>
    <col min="2328" max="2328" width="3.109375" style="469" customWidth="1"/>
    <col min="2329" max="2329" width="1.88671875" style="469" customWidth="1"/>
    <col min="2330" max="2331" width="2.21875" style="469" customWidth="1"/>
    <col min="2332" max="2332" width="7.21875" style="469" customWidth="1"/>
    <col min="2333" max="2567" width="8.88671875" style="469"/>
    <col min="2568" max="2568" width="2.44140625" style="469" customWidth="1"/>
    <col min="2569" max="2569" width="2.33203125" style="469" customWidth="1"/>
    <col min="2570" max="2570" width="1.109375" style="469" customWidth="1"/>
    <col min="2571" max="2571" width="22.6640625" style="469" customWidth="1"/>
    <col min="2572" max="2572" width="1.21875" style="469" customWidth="1"/>
    <col min="2573" max="2574" width="11.77734375" style="469" customWidth="1"/>
    <col min="2575" max="2575" width="1.77734375" style="469" customWidth="1"/>
    <col min="2576" max="2576" width="6.88671875" style="469" customWidth="1"/>
    <col min="2577" max="2577" width="4.44140625" style="469" customWidth="1"/>
    <col min="2578" max="2578" width="3.6640625" style="469" customWidth="1"/>
    <col min="2579" max="2579" width="0.77734375" style="469" customWidth="1"/>
    <col min="2580" max="2580" width="3.33203125" style="469" customWidth="1"/>
    <col min="2581" max="2581" width="3.6640625" style="469" customWidth="1"/>
    <col min="2582" max="2582" width="3" style="469" customWidth="1"/>
    <col min="2583" max="2583" width="3.6640625" style="469" customWidth="1"/>
    <col min="2584" max="2584" width="3.109375" style="469" customWidth="1"/>
    <col min="2585" max="2585" width="1.88671875" style="469" customWidth="1"/>
    <col min="2586" max="2587" width="2.21875" style="469" customWidth="1"/>
    <col min="2588" max="2588" width="7.21875" style="469" customWidth="1"/>
    <col min="2589" max="2823" width="8.88671875" style="469"/>
    <col min="2824" max="2824" width="2.44140625" style="469" customWidth="1"/>
    <col min="2825" max="2825" width="2.33203125" style="469" customWidth="1"/>
    <col min="2826" max="2826" width="1.109375" style="469" customWidth="1"/>
    <col min="2827" max="2827" width="22.6640625" style="469" customWidth="1"/>
    <col min="2828" max="2828" width="1.21875" style="469" customWidth="1"/>
    <col min="2829" max="2830" width="11.77734375" style="469" customWidth="1"/>
    <col min="2831" max="2831" width="1.77734375" style="469" customWidth="1"/>
    <col min="2832" max="2832" width="6.88671875" style="469" customWidth="1"/>
    <col min="2833" max="2833" width="4.44140625" style="469" customWidth="1"/>
    <col min="2834" max="2834" width="3.6640625" style="469" customWidth="1"/>
    <col min="2835" max="2835" width="0.77734375" style="469" customWidth="1"/>
    <col min="2836" max="2836" width="3.33203125" style="469" customWidth="1"/>
    <col min="2837" max="2837" width="3.6640625" style="469" customWidth="1"/>
    <col min="2838" max="2838" width="3" style="469" customWidth="1"/>
    <col min="2839" max="2839" width="3.6640625" style="469" customWidth="1"/>
    <col min="2840" max="2840" width="3.109375" style="469" customWidth="1"/>
    <col min="2841" max="2841" width="1.88671875" style="469" customWidth="1"/>
    <col min="2842" max="2843" width="2.21875" style="469" customWidth="1"/>
    <col min="2844" max="2844" width="7.21875" style="469" customWidth="1"/>
    <col min="2845" max="3079" width="8.88671875" style="469"/>
    <col min="3080" max="3080" width="2.44140625" style="469" customWidth="1"/>
    <col min="3081" max="3081" width="2.33203125" style="469" customWidth="1"/>
    <col min="3082" max="3082" width="1.109375" style="469" customWidth="1"/>
    <col min="3083" max="3083" width="22.6640625" style="469" customWidth="1"/>
    <col min="3084" max="3084" width="1.21875" style="469" customWidth="1"/>
    <col min="3085" max="3086" width="11.77734375" style="469" customWidth="1"/>
    <col min="3087" max="3087" width="1.77734375" style="469" customWidth="1"/>
    <col min="3088" max="3088" width="6.88671875" style="469" customWidth="1"/>
    <col min="3089" max="3089" width="4.44140625" style="469" customWidth="1"/>
    <col min="3090" max="3090" width="3.6640625" style="469" customWidth="1"/>
    <col min="3091" max="3091" width="0.77734375" style="469" customWidth="1"/>
    <col min="3092" max="3092" width="3.33203125" style="469" customWidth="1"/>
    <col min="3093" max="3093" width="3.6640625" style="469" customWidth="1"/>
    <col min="3094" max="3094" width="3" style="469" customWidth="1"/>
    <col min="3095" max="3095" width="3.6640625" style="469" customWidth="1"/>
    <col min="3096" max="3096" width="3.109375" style="469" customWidth="1"/>
    <col min="3097" max="3097" width="1.88671875" style="469" customWidth="1"/>
    <col min="3098" max="3099" width="2.21875" style="469" customWidth="1"/>
    <col min="3100" max="3100" width="7.21875" style="469" customWidth="1"/>
    <col min="3101" max="3335" width="8.88671875" style="469"/>
    <col min="3336" max="3336" width="2.44140625" style="469" customWidth="1"/>
    <col min="3337" max="3337" width="2.33203125" style="469" customWidth="1"/>
    <col min="3338" max="3338" width="1.109375" style="469" customWidth="1"/>
    <col min="3339" max="3339" width="22.6640625" style="469" customWidth="1"/>
    <col min="3340" max="3340" width="1.21875" style="469" customWidth="1"/>
    <col min="3341" max="3342" width="11.77734375" style="469" customWidth="1"/>
    <col min="3343" max="3343" width="1.77734375" style="469" customWidth="1"/>
    <col min="3344" max="3344" width="6.88671875" style="469" customWidth="1"/>
    <col min="3345" max="3345" width="4.44140625" style="469" customWidth="1"/>
    <col min="3346" max="3346" width="3.6640625" style="469" customWidth="1"/>
    <col min="3347" max="3347" width="0.77734375" style="469" customWidth="1"/>
    <col min="3348" max="3348" width="3.33203125" style="469" customWidth="1"/>
    <col min="3349" max="3349" width="3.6640625" style="469" customWidth="1"/>
    <col min="3350" max="3350" width="3" style="469" customWidth="1"/>
    <col min="3351" max="3351" width="3.6640625" style="469" customWidth="1"/>
    <col min="3352" max="3352" width="3.109375" style="469" customWidth="1"/>
    <col min="3353" max="3353" width="1.88671875" style="469" customWidth="1"/>
    <col min="3354" max="3355" width="2.21875" style="469" customWidth="1"/>
    <col min="3356" max="3356" width="7.21875" style="469" customWidth="1"/>
    <col min="3357" max="3591" width="8.88671875" style="469"/>
    <col min="3592" max="3592" width="2.44140625" style="469" customWidth="1"/>
    <col min="3593" max="3593" width="2.33203125" style="469" customWidth="1"/>
    <col min="3594" max="3594" width="1.109375" style="469" customWidth="1"/>
    <col min="3595" max="3595" width="22.6640625" style="469" customWidth="1"/>
    <col min="3596" max="3596" width="1.21875" style="469" customWidth="1"/>
    <col min="3597" max="3598" width="11.77734375" style="469" customWidth="1"/>
    <col min="3599" max="3599" width="1.77734375" style="469" customWidth="1"/>
    <col min="3600" max="3600" width="6.88671875" style="469" customWidth="1"/>
    <col min="3601" max="3601" width="4.44140625" style="469" customWidth="1"/>
    <col min="3602" max="3602" width="3.6640625" style="469" customWidth="1"/>
    <col min="3603" max="3603" width="0.77734375" style="469" customWidth="1"/>
    <col min="3604" max="3604" width="3.33203125" style="469" customWidth="1"/>
    <col min="3605" max="3605" width="3.6640625" style="469" customWidth="1"/>
    <col min="3606" max="3606" width="3" style="469" customWidth="1"/>
    <col min="3607" max="3607" width="3.6640625" style="469" customWidth="1"/>
    <col min="3608" max="3608" width="3.109375" style="469" customWidth="1"/>
    <col min="3609" max="3609" width="1.88671875" style="469" customWidth="1"/>
    <col min="3610" max="3611" width="2.21875" style="469" customWidth="1"/>
    <col min="3612" max="3612" width="7.21875" style="469" customWidth="1"/>
    <col min="3613" max="3847" width="8.88671875" style="469"/>
    <col min="3848" max="3848" width="2.44140625" style="469" customWidth="1"/>
    <col min="3849" max="3849" width="2.33203125" style="469" customWidth="1"/>
    <col min="3850" max="3850" width="1.109375" style="469" customWidth="1"/>
    <col min="3851" max="3851" width="22.6640625" style="469" customWidth="1"/>
    <col min="3852" max="3852" width="1.21875" style="469" customWidth="1"/>
    <col min="3853" max="3854" width="11.77734375" style="469" customWidth="1"/>
    <col min="3855" max="3855" width="1.77734375" style="469" customWidth="1"/>
    <col min="3856" max="3856" width="6.88671875" style="469" customWidth="1"/>
    <col min="3857" max="3857" width="4.44140625" style="469" customWidth="1"/>
    <col min="3858" max="3858" width="3.6640625" style="469" customWidth="1"/>
    <col min="3859" max="3859" width="0.77734375" style="469" customWidth="1"/>
    <col min="3860" max="3860" width="3.33203125" style="469" customWidth="1"/>
    <col min="3861" max="3861" width="3.6640625" style="469" customWidth="1"/>
    <col min="3862" max="3862" width="3" style="469" customWidth="1"/>
    <col min="3863" max="3863" width="3.6640625" style="469" customWidth="1"/>
    <col min="3864" max="3864" width="3.109375" style="469" customWidth="1"/>
    <col min="3865" max="3865" width="1.88671875" style="469" customWidth="1"/>
    <col min="3866" max="3867" width="2.21875" style="469" customWidth="1"/>
    <col min="3868" max="3868" width="7.21875" style="469" customWidth="1"/>
    <col min="3869" max="4103" width="8.88671875" style="469"/>
    <col min="4104" max="4104" width="2.44140625" style="469" customWidth="1"/>
    <col min="4105" max="4105" width="2.33203125" style="469" customWidth="1"/>
    <col min="4106" max="4106" width="1.109375" style="469" customWidth="1"/>
    <col min="4107" max="4107" width="22.6640625" style="469" customWidth="1"/>
    <col min="4108" max="4108" width="1.21875" style="469" customWidth="1"/>
    <col min="4109" max="4110" width="11.77734375" style="469" customWidth="1"/>
    <col min="4111" max="4111" width="1.77734375" style="469" customWidth="1"/>
    <col min="4112" max="4112" width="6.88671875" style="469" customWidth="1"/>
    <col min="4113" max="4113" width="4.44140625" style="469" customWidth="1"/>
    <col min="4114" max="4114" width="3.6640625" style="469" customWidth="1"/>
    <col min="4115" max="4115" width="0.77734375" style="469" customWidth="1"/>
    <col min="4116" max="4116" width="3.33203125" style="469" customWidth="1"/>
    <col min="4117" max="4117" width="3.6640625" style="469" customWidth="1"/>
    <col min="4118" max="4118" width="3" style="469" customWidth="1"/>
    <col min="4119" max="4119" width="3.6640625" style="469" customWidth="1"/>
    <col min="4120" max="4120" width="3.109375" style="469" customWidth="1"/>
    <col min="4121" max="4121" width="1.88671875" style="469" customWidth="1"/>
    <col min="4122" max="4123" width="2.21875" style="469" customWidth="1"/>
    <col min="4124" max="4124" width="7.21875" style="469" customWidth="1"/>
    <col min="4125" max="4359" width="8.88671875" style="469"/>
    <col min="4360" max="4360" width="2.44140625" style="469" customWidth="1"/>
    <col min="4361" max="4361" width="2.33203125" style="469" customWidth="1"/>
    <col min="4362" max="4362" width="1.109375" style="469" customWidth="1"/>
    <col min="4363" max="4363" width="22.6640625" style="469" customWidth="1"/>
    <col min="4364" max="4364" width="1.21875" style="469" customWidth="1"/>
    <col min="4365" max="4366" width="11.77734375" style="469" customWidth="1"/>
    <col min="4367" max="4367" width="1.77734375" style="469" customWidth="1"/>
    <col min="4368" max="4368" width="6.88671875" style="469" customWidth="1"/>
    <col min="4369" max="4369" width="4.44140625" style="469" customWidth="1"/>
    <col min="4370" max="4370" width="3.6640625" style="469" customWidth="1"/>
    <col min="4371" max="4371" width="0.77734375" style="469" customWidth="1"/>
    <col min="4372" max="4372" width="3.33203125" style="469" customWidth="1"/>
    <col min="4373" max="4373" width="3.6640625" style="469" customWidth="1"/>
    <col min="4374" max="4374" width="3" style="469" customWidth="1"/>
    <col min="4375" max="4375" width="3.6640625" style="469" customWidth="1"/>
    <col min="4376" max="4376" width="3.109375" style="469" customWidth="1"/>
    <col min="4377" max="4377" width="1.88671875" style="469" customWidth="1"/>
    <col min="4378" max="4379" width="2.21875" style="469" customWidth="1"/>
    <col min="4380" max="4380" width="7.21875" style="469" customWidth="1"/>
    <col min="4381" max="4615" width="8.88671875" style="469"/>
    <col min="4616" max="4616" width="2.44140625" style="469" customWidth="1"/>
    <col min="4617" max="4617" width="2.33203125" style="469" customWidth="1"/>
    <col min="4618" max="4618" width="1.109375" style="469" customWidth="1"/>
    <col min="4619" max="4619" width="22.6640625" style="469" customWidth="1"/>
    <col min="4620" max="4620" width="1.21875" style="469" customWidth="1"/>
    <col min="4621" max="4622" width="11.77734375" style="469" customWidth="1"/>
    <col min="4623" max="4623" width="1.77734375" style="469" customWidth="1"/>
    <col min="4624" max="4624" width="6.88671875" style="469" customWidth="1"/>
    <col min="4625" max="4625" width="4.44140625" style="469" customWidth="1"/>
    <col min="4626" max="4626" width="3.6640625" style="469" customWidth="1"/>
    <col min="4627" max="4627" width="0.77734375" style="469" customWidth="1"/>
    <col min="4628" max="4628" width="3.33203125" style="469" customWidth="1"/>
    <col min="4629" max="4629" width="3.6640625" style="469" customWidth="1"/>
    <col min="4630" max="4630" width="3" style="469" customWidth="1"/>
    <col min="4631" max="4631" width="3.6640625" style="469" customWidth="1"/>
    <col min="4632" max="4632" width="3.109375" style="469" customWidth="1"/>
    <col min="4633" max="4633" width="1.88671875" style="469" customWidth="1"/>
    <col min="4634" max="4635" width="2.21875" style="469" customWidth="1"/>
    <col min="4636" max="4636" width="7.21875" style="469" customWidth="1"/>
    <col min="4637" max="4871" width="8.88671875" style="469"/>
    <col min="4872" max="4872" width="2.44140625" style="469" customWidth="1"/>
    <col min="4873" max="4873" width="2.33203125" style="469" customWidth="1"/>
    <col min="4874" max="4874" width="1.109375" style="469" customWidth="1"/>
    <col min="4875" max="4875" width="22.6640625" style="469" customWidth="1"/>
    <col min="4876" max="4876" width="1.21875" style="469" customWidth="1"/>
    <col min="4877" max="4878" width="11.77734375" style="469" customWidth="1"/>
    <col min="4879" max="4879" width="1.77734375" style="469" customWidth="1"/>
    <col min="4880" max="4880" width="6.88671875" style="469" customWidth="1"/>
    <col min="4881" max="4881" width="4.44140625" style="469" customWidth="1"/>
    <col min="4882" max="4882" width="3.6640625" style="469" customWidth="1"/>
    <col min="4883" max="4883" width="0.77734375" style="469" customWidth="1"/>
    <col min="4884" max="4884" width="3.33203125" style="469" customWidth="1"/>
    <col min="4885" max="4885" width="3.6640625" style="469" customWidth="1"/>
    <col min="4886" max="4886" width="3" style="469" customWidth="1"/>
    <col min="4887" max="4887" width="3.6640625" style="469" customWidth="1"/>
    <col min="4888" max="4888" width="3.109375" style="469" customWidth="1"/>
    <col min="4889" max="4889" width="1.88671875" style="469" customWidth="1"/>
    <col min="4890" max="4891" width="2.21875" style="469" customWidth="1"/>
    <col min="4892" max="4892" width="7.21875" style="469" customWidth="1"/>
    <col min="4893" max="5127" width="8.88671875" style="469"/>
    <col min="5128" max="5128" width="2.44140625" style="469" customWidth="1"/>
    <col min="5129" max="5129" width="2.33203125" style="469" customWidth="1"/>
    <col min="5130" max="5130" width="1.109375" style="469" customWidth="1"/>
    <col min="5131" max="5131" width="22.6640625" style="469" customWidth="1"/>
    <col min="5132" max="5132" width="1.21875" style="469" customWidth="1"/>
    <col min="5133" max="5134" width="11.77734375" style="469" customWidth="1"/>
    <col min="5135" max="5135" width="1.77734375" style="469" customWidth="1"/>
    <col min="5136" max="5136" width="6.88671875" style="469" customWidth="1"/>
    <col min="5137" max="5137" width="4.44140625" style="469" customWidth="1"/>
    <col min="5138" max="5138" width="3.6640625" style="469" customWidth="1"/>
    <col min="5139" max="5139" width="0.77734375" style="469" customWidth="1"/>
    <col min="5140" max="5140" width="3.33203125" style="469" customWidth="1"/>
    <col min="5141" max="5141" width="3.6640625" style="469" customWidth="1"/>
    <col min="5142" max="5142" width="3" style="469" customWidth="1"/>
    <col min="5143" max="5143" width="3.6640625" style="469" customWidth="1"/>
    <col min="5144" max="5144" width="3.109375" style="469" customWidth="1"/>
    <col min="5145" max="5145" width="1.88671875" style="469" customWidth="1"/>
    <col min="5146" max="5147" width="2.21875" style="469" customWidth="1"/>
    <col min="5148" max="5148" width="7.21875" style="469" customWidth="1"/>
    <col min="5149" max="5383" width="8.88671875" style="469"/>
    <col min="5384" max="5384" width="2.44140625" style="469" customWidth="1"/>
    <col min="5385" max="5385" width="2.33203125" style="469" customWidth="1"/>
    <col min="5386" max="5386" width="1.109375" style="469" customWidth="1"/>
    <col min="5387" max="5387" width="22.6640625" style="469" customWidth="1"/>
    <col min="5388" max="5388" width="1.21875" style="469" customWidth="1"/>
    <col min="5389" max="5390" width="11.77734375" style="469" customWidth="1"/>
    <col min="5391" max="5391" width="1.77734375" style="469" customWidth="1"/>
    <col min="5392" max="5392" width="6.88671875" style="469" customWidth="1"/>
    <col min="5393" max="5393" width="4.44140625" style="469" customWidth="1"/>
    <col min="5394" max="5394" width="3.6640625" style="469" customWidth="1"/>
    <col min="5395" max="5395" width="0.77734375" style="469" customWidth="1"/>
    <col min="5396" max="5396" width="3.33203125" style="469" customWidth="1"/>
    <col min="5397" max="5397" width="3.6640625" style="469" customWidth="1"/>
    <col min="5398" max="5398" width="3" style="469" customWidth="1"/>
    <col min="5399" max="5399" width="3.6640625" style="469" customWidth="1"/>
    <col min="5400" max="5400" width="3.109375" style="469" customWidth="1"/>
    <col min="5401" max="5401" width="1.88671875" style="469" customWidth="1"/>
    <col min="5402" max="5403" width="2.21875" style="469" customWidth="1"/>
    <col min="5404" max="5404" width="7.21875" style="469" customWidth="1"/>
    <col min="5405" max="5639" width="8.88671875" style="469"/>
    <col min="5640" max="5640" width="2.44140625" style="469" customWidth="1"/>
    <col min="5641" max="5641" width="2.33203125" style="469" customWidth="1"/>
    <col min="5642" max="5642" width="1.109375" style="469" customWidth="1"/>
    <col min="5643" max="5643" width="22.6640625" style="469" customWidth="1"/>
    <col min="5644" max="5644" width="1.21875" style="469" customWidth="1"/>
    <col min="5645" max="5646" width="11.77734375" style="469" customWidth="1"/>
    <col min="5647" max="5647" width="1.77734375" style="469" customWidth="1"/>
    <col min="5648" max="5648" width="6.88671875" style="469" customWidth="1"/>
    <col min="5649" max="5649" width="4.44140625" style="469" customWidth="1"/>
    <col min="5650" max="5650" width="3.6640625" style="469" customWidth="1"/>
    <col min="5651" max="5651" width="0.77734375" style="469" customWidth="1"/>
    <col min="5652" max="5652" width="3.33203125" style="469" customWidth="1"/>
    <col min="5653" max="5653" width="3.6640625" style="469" customWidth="1"/>
    <col min="5654" max="5654" width="3" style="469" customWidth="1"/>
    <col min="5655" max="5655" width="3.6640625" style="469" customWidth="1"/>
    <col min="5656" max="5656" width="3.109375" style="469" customWidth="1"/>
    <col min="5657" max="5657" width="1.88671875" style="469" customWidth="1"/>
    <col min="5658" max="5659" width="2.21875" style="469" customWidth="1"/>
    <col min="5660" max="5660" width="7.21875" style="469" customWidth="1"/>
    <col min="5661" max="5895" width="8.88671875" style="469"/>
    <col min="5896" max="5896" width="2.44140625" style="469" customWidth="1"/>
    <col min="5897" max="5897" width="2.33203125" style="469" customWidth="1"/>
    <col min="5898" max="5898" width="1.109375" style="469" customWidth="1"/>
    <col min="5899" max="5899" width="22.6640625" style="469" customWidth="1"/>
    <col min="5900" max="5900" width="1.21875" style="469" customWidth="1"/>
    <col min="5901" max="5902" width="11.77734375" style="469" customWidth="1"/>
    <col min="5903" max="5903" width="1.77734375" style="469" customWidth="1"/>
    <col min="5904" max="5904" width="6.88671875" style="469" customWidth="1"/>
    <col min="5905" max="5905" width="4.44140625" style="469" customWidth="1"/>
    <col min="5906" max="5906" width="3.6640625" style="469" customWidth="1"/>
    <col min="5907" max="5907" width="0.77734375" style="469" customWidth="1"/>
    <col min="5908" max="5908" width="3.33203125" style="469" customWidth="1"/>
    <col min="5909" max="5909" width="3.6640625" style="469" customWidth="1"/>
    <col min="5910" max="5910" width="3" style="469" customWidth="1"/>
    <col min="5911" max="5911" width="3.6640625" style="469" customWidth="1"/>
    <col min="5912" max="5912" width="3.109375" style="469" customWidth="1"/>
    <col min="5913" max="5913" width="1.88671875" style="469" customWidth="1"/>
    <col min="5914" max="5915" width="2.21875" style="469" customWidth="1"/>
    <col min="5916" max="5916" width="7.21875" style="469" customWidth="1"/>
    <col min="5917" max="6151" width="8.88671875" style="469"/>
    <col min="6152" max="6152" width="2.44140625" style="469" customWidth="1"/>
    <col min="6153" max="6153" width="2.33203125" style="469" customWidth="1"/>
    <col min="6154" max="6154" width="1.109375" style="469" customWidth="1"/>
    <col min="6155" max="6155" width="22.6640625" style="469" customWidth="1"/>
    <col min="6156" max="6156" width="1.21875" style="469" customWidth="1"/>
    <col min="6157" max="6158" width="11.77734375" style="469" customWidth="1"/>
    <col min="6159" max="6159" width="1.77734375" style="469" customWidth="1"/>
    <col min="6160" max="6160" width="6.88671875" style="469" customWidth="1"/>
    <col min="6161" max="6161" width="4.44140625" style="469" customWidth="1"/>
    <col min="6162" max="6162" width="3.6640625" style="469" customWidth="1"/>
    <col min="6163" max="6163" width="0.77734375" style="469" customWidth="1"/>
    <col min="6164" max="6164" width="3.33203125" style="469" customWidth="1"/>
    <col min="6165" max="6165" width="3.6640625" style="469" customWidth="1"/>
    <col min="6166" max="6166" width="3" style="469" customWidth="1"/>
    <col min="6167" max="6167" width="3.6640625" style="469" customWidth="1"/>
    <col min="6168" max="6168" width="3.109375" style="469" customWidth="1"/>
    <col min="6169" max="6169" width="1.88671875" style="469" customWidth="1"/>
    <col min="6170" max="6171" width="2.21875" style="469" customWidth="1"/>
    <col min="6172" max="6172" width="7.21875" style="469" customWidth="1"/>
    <col min="6173" max="6407" width="8.88671875" style="469"/>
    <col min="6408" max="6408" width="2.44140625" style="469" customWidth="1"/>
    <col min="6409" max="6409" width="2.33203125" style="469" customWidth="1"/>
    <col min="6410" max="6410" width="1.109375" style="469" customWidth="1"/>
    <col min="6411" max="6411" width="22.6640625" style="469" customWidth="1"/>
    <col min="6412" max="6412" width="1.21875" style="469" customWidth="1"/>
    <col min="6413" max="6414" width="11.77734375" style="469" customWidth="1"/>
    <col min="6415" max="6415" width="1.77734375" style="469" customWidth="1"/>
    <col min="6416" max="6416" width="6.88671875" style="469" customWidth="1"/>
    <col min="6417" max="6417" width="4.44140625" style="469" customWidth="1"/>
    <col min="6418" max="6418" width="3.6640625" style="469" customWidth="1"/>
    <col min="6419" max="6419" width="0.77734375" style="469" customWidth="1"/>
    <col min="6420" max="6420" width="3.33203125" style="469" customWidth="1"/>
    <col min="6421" max="6421" width="3.6640625" style="469" customWidth="1"/>
    <col min="6422" max="6422" width="3" style="469" customWidth="1"/>
    <col min="6423" max="6423" width="3.6640625" style="469" customWidth="1"/>
    <col min="6424" max="6424" width="3.109375" style="469" customWidth="1"/>
    <col min="6425" max="6425" width="1.88671875" style="469" customWidth="1"/>
    <col min="6426" max="6427" width="2.21875" style="469" customWidth="1"/>
    <col min="6428" max="6428" width="7.21875" style="469" customWidth="1"/>
    <col min="6429" max="6663" width="8.88671875" style="469"/>
    <col min="6664" max="6664" width="2.44140625" style="469" customWidth="1"/>
    <col min="6665" max="6665" width="2.33203125" style="469" customWidth="1"/>
    <col min="6666" max="6666" width="1.109375" style="469" customWidth="1"/>
    <col min="6667" max="6667" width="22.6640625" style="469" customWidth="1"/>
    <col min="6668" max="6668" width="1.21875" style="469" customWidth="1"/>
    <col min="6669" max="6670" width="11.77734375" style="469" customWidth="1"/>
    <col min="6671" max="6671" width="1.77734375" style="469" customWidth="1"/>
    <col min="6672" max="6672" width="6.88671875" style="469" customWidth="1"/>
    <col min="6673" max="6673" width="4.44140625" style="469" customWidth="1"/>
    <col min="6674" max="6674" width="3.6640625" style="469" customWidth="1"/>
    <col min="6675" max="6675" width="0.77734375" style="469" customWidth="1"/>
    <col min="6676" max="6676" width="3.33203125" style="469" customWidth="1"/>
    <col min="6677" max="6677" width="3.6640625" style="469" customWidth="1"/>
    <col min="6678" max="6678" width="3" style="469" customWidth="1"/>
    <col min="6679" max="6679" width="3.6640625" style="469" customWidth="1"/>
    <col min="6680" max="6680" width="3.109375" style="469" customWidth="1"/>
    <col min="6681" max="6681" width="1.88671875" style="469" customWidth="1"/>
    <col min="6682" max="6683" width="2.21875" style="469" customWidth="1"/>
    <col min="6684" max="6684" width="7.21875" style="469" customWidth="1"/>
    <col min="6685" max="6919" width="8.88671875" style="469"/>
    <col min="6920" max="6920" width="2.44140625" style="469" customWidth="1"/>
    <col min="6921" max="6921" width="2.33203125" style="469" customWidth="1"/>
    <col min="6922" max="6922" width="1.109375" style="469" customWidth="1"/>
    <col min="6923" max="6923" width="22.6640625" style="469" customWidth="1"/>
    <col min="6924" max="6924" width="1.21875" style="469" customWidth="1"/>
    <col min="6925" max="6926" width="11.77734375" style="469" customWidth="1"/>
    <col min="6927" max="6927" width="1.77734375" style="469" customWidth="1"/>
    <col min="6928" max="6928" width="6.88671875" style="469" customWidth="1"/>
    <col min="6929" max="6929" width="4.44140625" style="469" customWidth="1"/>
    <col min="6930" max="6930" width="3.6640625" style="469" customWidth="1"/>
    <col min="6931" max="6931" width="0.77734375" style="469" customWidth="1"/>
    <col min="6932" max="6932" width="3.33203125" style="469" customWidth="1"/>
    <col min="6933" max="6933" width="3.6640625" style="469" customWidth="1"/>
    <col min="6934" max="6934" width="3" style="469" customWidth="1"/>
    <col min="6935" max="6935" width="3.6640625" style="469" customWidth="1"/>
    <col min="6936" max="6936" width="3.109375" style="469" customWidth="1"/>
    <col min="6937" max="6937" width="1.88671875" style="469" customWidth="1"/>
    <col min="6938" max="6939" width="2.21875" style="469" customWidth="1"/>
    <col min="6940" max="6940" width="7.21875" style="469" customWidth="1"/>
    <col min="6941" max="7175" width="8.88671875" style="469"/>
    <col min="7176" max="7176" width="2.44140625" style="469" customWidth="1"/>
    <col min="7177" max="7177" width="2.33203125" style="469" customWidth="1"/>
    <col min="7178" max="7178" width="1.109375" style="469" customWidth="1"/>
    <col min="7179" max="7179" width="22.6640625" style="469" customWidth="1"/>
    <col min="7180" max="7180" width="1.21875" style="469" customWidth="1"/>
    <col min="7181" max="7182" width="11.77734375" style="469" customWidth="1"/>
    <col min="7183" max="7183" width="1.77734375" style="469" customWidth="1"/>
    <col min="7184" max="7184" width="6.88671875" style="469" customWidth="1"/>
    <col min="7185" max="7185" width="4.44140625" style="469" customWidth="1"/>
    <col min="7186" max="7186" width="3.6640625" style="469" customWidth="1"/>
    <col min="7187" max="7187" width="0.77734375" style="469" customWidth="1"/>
    <col min="7188" max="7188" width="3.33203125" style="469" customWidth="1"/>
    <col min="7189" max="7189" width="3.6640625" style="469" customWidth="1"/>
    <col min="7190" max="7190" width="3" style="469" customWidth="1"/>
    <col min="7191" max="7191" width="3.6640625" style="469" customWidth="1"/>
    <col min="7192" max="7192" width="3.109375" style="469" customWidth="1"/>
    <col min="7193" max="7193" width="1.88671875" style="469" customWidth="1"/>
    <col min="7194" max="7195" width="2.21875" style="469" customWidth="1"/>
    <col min="7196" max="7196" width="7.21875" style="469" customWidth="1"/>
    <col min="7197" max="7431" width="8.88671875" style="469"/>
    <col min="7432" max="7432" width="2.44140625" style="469" customWidth="1"/>
    <col min="7433" max="7433" width="2.33203125" style="469" customWidth="1"/>
    <col min="7434" max="7434" width="1.109375" style="469" customWidth="1"/>
    <col min="7435" max="7435" width="22.6640625" style="469" customWidth="1"/>
    <col min="7436" max="7436" width="1.21875" style="469" customWidth="1"/>
    <col min="7437" max="7438" width="11.77734375" style="469" customWidth="1"/>
    <col min="7439" max="7439" width="1.77734375" style="469" customWidth="1"/>
    <col min="7440" max="7440" width="6.88671875" style="469" customWidth="1"/>
    <col min="7441" max="7441" width="4.44140625" style="469" customWidth="1"/>
    <col min="7442" max="7442" width="3.6640625" style="469" customWidth="1"/>
    <col min="7443" max="7443" width="0.77734375" style="469" customWidth="1"/>
    <col min="7444" max="7444" width="3.33203125" style="469" customWidth="1"/>
    <col min="7445" max="7445" width="3.6640625" style="469" customWidth="1"/>
    <col min="7446" max="7446" width="3" style="469" customWidth="1"/>
    <col min="7447" max="7447" width="3.6640625" style="469" customWidth="1"/>
    <col min="7448" max="7448" width="3.109375" style="469" customWidth="1"/>
    <col min="7449" max="7449" width="1.88671875" style="469" customWidth="1"/>
    <col min="7450" max="7451" width="2.21875" style="469" customWidth="1"/>
    <col min="7452" max="7452" width="7.21875" style="469" customWidth="1"/>
    <col min="7453" max="7687" width="8.88671875" style="469"/>
    <col min="7688" max="7688" width="2.44140625" style="469" customWidth="1"/>
    <col min="7689" max="7689" width="2.33203125" style="469" customWidth="1"/>
    <col min="7690" max="7690" width="1.109375" style="469" customWidth="1"/>
    <col min="7691" max="7691" width="22.6640625" style="469" customWidth="1"/>
    <col min="7692" max="7692" width="1.21875" style="469" customWidth="1"/>
    <col min="7693" max="7694" width="11.77734375" style="469" customWidth="1"/>
    <col min="7695" max="7695" width="1.77734375" style="469" customWidth="1"/>
    <col min="7696" max="7696" width="6.88671875" style="469" customWidth="1"/>
    <col min="7697" max="7697" width="4.44140625" style="469" customWidth="1"/>
    <col min="7698" max="7698" width="3.6640625" style="469" customWidth="1"/>
    <col min="7699" max="7699" width="0.77734375" style="469" customWidth="1"/>
    <col min="7700" max="7700" width="3.33203125" style="469" customWidth="1"/>
    <col min="7701" max="7701" width="3.6640625" style="469" customWidth="1"/>
    <col min="7702" max="7702" width="3" style="469" customWidth="1"/>
    <col min="7703" max="7703" width="3.6640625" style="469" customWidth="1"/>
    <col min="7704" max="7704" width="3.109375" style="469" customWidth="1"/>
    <col min="7705" max="7705" width="1.88671875" style="469" customWidth="1"/>
    <col min="7706" max="7707" width="2.21875" style="469" customWidth="1"/>
    <col min="7708" max="7708" width="7.21875" style="469" customWidth="1"/>
    <col min="7709" max="7943" width="8.88671875" style="469"/>
    <col min="7944" max="7944" width="2.44140625" style="469" customWidth="1"/>
    <col min="7945" max="7945" width="2.33203125" style="469" customWidth="1"/>
    <col min="7946" max="7946" width="1.109375" style="469" customWidth="1"/>
    <col min="7947" max="7947" width="22.6640625" style="469" customWidth="1"/>
    <col min="7948" max="7948" width="1.21875" style="469" customWidth="1"/>
    <col min="7949" max="7950" width="11.77734375" style="469" customWidth="1"/>
    <col min="7951" max="7951" width="1.77734375" style="469" customWidth="1"/>
    <col min="7952" max="7952" width="6.88671875" style="469" customWidth="1"/>
    <col min="7953" max="7953" width="4.44140625" style="469" customWidth="1"/>
    <col min="7954" max="7954" width="3.6640625" style="469" customWidth="1"/>
    <col min="7955" max="7955" width="0.77734375" style="469" customWidth="1"/>
    <col min="7956" max="7956" width="3.33203125" style="469" customWidth="1"/>
    <col min="7957" max="7957" width="3.6640625" style="469" customWidth="1"/>
    <col min="7958" max="7958" width="3" style="469" customWidth="1"/>
    <col min="7959" max="7959" width="3.6640625" style="469" customWidth="1"/>
    <col min="7960" max="7960" width="3.109375" style="469" customWidth="1"/>
    <col min="7961" max="7961" width="1.88671875" style="469" customWidth="1"/>
    <col min="7962" max="7963" width="2.21875" style="469" customWidth="1"/>
    <col min="7964" max="7964" width="7.21875" style="469" customWidth="1"/>
    <col min="7965" max="8199" width="8.88671875" style="469"/>
    <col min="8200" max="8200" width="2.44140625" style="469" customWidth="1"/>
    <col min="8201" max="8201" width="2.33203125" style="469" customWidth="1"/>
    <col min="8202" max="8202" width="1.109375" style="469" customWidth="1"/>
    <col min="8203" max="8203" width="22.6640625" style="469" customWidth="1"/>
    <col min="8204" max="8204" width="1.21875" style="469" customWidth="1"/>
    <col min="8205" max="8206" width="11.77734375" style="469" customWidth="1"/>
    <col min="8207" max="8207" width="1.77734375" style="469" customWidth="1"/>
    <col min="8208" max="8208" width="6.88671875" style="469" customWidth="1"/>
    <col min="8209" max="8209" width="4.44140625" style="469" customWidth="1"/>
    <col min="8210" max="8210" width="3.6640625" style="469" customWidth="1"/>
    <col min="8211" max="8211" width="0.77734375" style="469" customWidth="1"/>
    <col min="8212" max="8212" width="3.33203125" style="469" customWidth="1"/>
    <col min="8213" max="8213" width="3.6640625" style="469" customWidth="1"/>
    <col min="8214" max="8214" width="3" style="469" customWidth="1"/>
    <col min="8215" max="8215" width="3.6640625" style="469" customWidth="1"/>
    <col min="8216" max="8216" width="3.109375" style="469" customWidth="1"/>
    <col min="8217" max="8217" width="1.88671875" style="469" customWidth="1"/>
    <col min="8218" max="8219" width="2.21875" style="469" customWidth="1"/>
    <col min="8220" max="8220" width="7.21875" style="469" customWidth="1"/>
    <col min="8221" max="8455" width="8.88671875" style="469"/>
    <col min="8456" max="8456" width="2.44140625" style="469" customWidth="1"/>
    <col min="8457" max="8457" width="2.33203125" style="469" customWidth="1"/>
    <col min="8458" max="8458" width="1.109375" style="469" customWidth="1"/>
    <col min="8459" max="8459" width="22.6640625" style="469" customWidth="1"/>
    <col min="8460" max="8460" width="1.21875" style="469" customWidth="1"/>
    <col min="8461" max="8462" width="11.77734375" style="469" customWidth="1"/>
    <col min="8463" max="8463" width="1.77734375" style="469" customWidth="1"/>
    <col min="8464" max="8464" width="6.88671875" style="469" customWidth="1"/>
    <col min="8465" max="8465" width="4.44140625" style="469" customWidth="1"/>
    <col min="8466" max="8466" width="3.6640625" style="469" customWidth="1"/>
    <col min="8467" max="8467" width="0.77734375" style="469" customWidth="1"/>
    <col min="8468" max="8468" width="3.33203125" style="469" customWidth="1"/>
    <col min="8469" max="8469" width="3.6640625" style="469" customWidth="1"/>
    <col min="8470" max="8470" width="3" style="469" customWidth="1"/>
    <col min="8471" max="8471" width="3.6640625" style="469" customWidth="1"/>
    <col min="8472" max="8472" width="3.109375" style="469" customWidth="1"/>
    <col min="8473" max="8473" width="1.88671875" style="469" customWidth="1"/>
    <col min="8474" max="8475" width="2.21875" style="469" customWidth="1"/>
    <col min="8476" max="8476" width="7.21875" style="469" customWidth="1"/>
    <col min="8477" max="8711" width="8.88671875" style="469"/>
    <col min="8712" max="8712" width="2.44140625" style="469" customWidth="1"/>
    <col min="8713" max="8713" width="2.33203125" style="469" customWidth="1"/>
    <col min="8714" max="8714" width="1.109375" style="469" customWidth="1"/>
    <col min="8715" max="8715" width="22.6640625" style="469" customWidth="1"/>
    <col min="8716" max="8716" width="1.21875" style="469" customWidth="1"/>
    <col min="8717" max="8718" width="11.77734375" style="469" customWidth="1"/>
    <col min="8719" max="8719" width="1.77734375" style="469" customWidth="1"/>
    <col min="8720" max="8720" width="6.88671875" style="469" customWidth="1"/>
    <col min="8721" max="8721" width="4.44140625" style="469" customWidth="1"/>
    <col min="8722" max="8722" width="3.6640625" style="469" customWidth="1"/>
    <col min="8723" max="8723" width="0.77734375" style="469" customWidth="1"/>
    <col min="8724" max="8724" width="3.33203125" style="469" customWidth="1"/>
    <col min="8725" max="8725" width="3.6640625" style="469" customWidth="1"/>
    <col min="8726" max="8726" width="3" style="469" customWidth="1"/>
    <col min="8727" max="8727" width="3.6640625" style="469" customWidth="1"/>
    <col min="8728" max="8728" width="3.109375" style="469" customWidth="1"/>
    <col min="8729" max="8729" width="1.88671875" style="469" customWidth="1"/>
    <col min="8730" max="8731" width="2.21875" style="469" customWidth="1"/>
    <col min="8732" max="8732" width="7.21875" style="469" customWidth="1"/>
    <col min="8733" max="8967" width="8.88671875" style="469"/>
    <col min="8968" max="8968" width="2.44140625" style="469" customWidth="1"/>
    <col min="8969" max="8969" width="2.33203125" style="469" customWidth="1"/>
    <col min="8970" max="8970" width="1.109375" style="469" customWidth="1"/>
    <col min="8971" max="8971" width="22.6640625" style="469" customWidth="1"/>
    <col min="8972" max="8972" width="1.21875" style="469" customWidth="1"/>
    <col min="8973" max="8974" width="11.77734375" style="469" customWidth="1"/>
    <col min="8975" max="8975" width="1.77734375" style="469" customWidth="1"/>
    <col min="8976" max="8976" width="6.88671875" style="469" customWidth="1"/>
    <col min="8977" max="8977" width="4.44140625" style="469" customWidth="1"/>
    <col min="8978" max="8978" width="3.6640625" style="469" customWidth="1"/>
    <col min="8979" max="8979" width="0.77734375" style="469" customWidth="1"/>
    <col min="8980" max="8980" width="3.33203125" style="469" customWidth="1"/>
    <col min="8981" max="8981" width="3.6640625" style="469" customWidth="1"/>
    <col min="8982" max="8982" width="3" style="469" customWidth="1"/>
    <col min="8983" max="8983" width="3.6640625" style="469" customWidth="1"/>
    <col min="8984" max="8984" width="3.109375" style="469" customWidth="1"/>
    <col min="8985" max="8985" width="1.88671875" style="469" customWidth="1"/>
    <col min="8986" max="8987" width="2.21875" style="469" customWidth="1"/>
    <col min="8988" max="8988" width="7.21875" style="469" customWidth="1"/>
    <col min="8989" max="9223" width="8.88671875" style="469"/>
    <col min="9224" max="9224" width="2.44140625" style="469" customWidth="1"/>
    <col min="9225" max="9225" width="2.33203125" style="469" customWidth="1"/>
    <col min="9226" max="9226" width="1.109375" style="469" customWidth="1"/>
    <col min="9227" max="9227" width="22.6640625" style="469" customWidth="1"/>
    <col min="9228" max="9228" width="1.21875" style="469" customWidth="1"/>
    <col min="9229" max="9230" width="11.77734375" style="469" customWidth="1"/>
    <col min="9231" max="9231" width="1.77734375" style="469" customWidth="1"/>
    <col min="9232" max="9232" width="6.88671875" style="469" customWidth="1"/>
    <col min="9233" max="9233" width="4.44140625" style="469" customWidth="1"/>
    <col min="9234" max="9234" width="3.6640625" style="469" customWidth="1"/>
    <col min="9235" max="9235" width="0.77734375" style="469" customWidth="1"/>
    <col min="9236" max="9236" width="3.33203125" style="469" customWidth="1"/>
    <col min="9237" max="9237" width="3.6640625" style="469" customWidth="1"/>
    <col min="9238" max="9238" width="3" style="469" customWidth="1"/>
    <col min="9239" max="9239" width="3.6640625" style="469" customWidth="1"/>
    <col min="9240" max="9240" width="3.109375" style="469" customWidth="1"/>
    <col min="9241" max="9241" width="1.88671875" style="469" customWidth="1"/>
    <col min="9242" max="9243" width="2.21875" style="469" customWidth="1"/>
    <col min="9244" max="9244" width="7.21875" style="469" customWidth="1"/>
    <col min="9245" max="9479" width="8.88671875" style="469"/>
    <col min="9480" max="9480" width="2.44140625" style="469" customWidth="1"/>
    <col min="9481" max="9481" width="2.33203125" style="469" customWidth="1"/>
    <col min="9482" max="9482" width="1.109375" style="469" customWidth="1"/>
    <col min="9483" max="9483" width="22.6640625" style="469" customWidth="1"/>
    <col min="9484" max="9484" width="1.21875" style="469" customWidth="1"/>
    <col min="9485" max="9486" width="11.77734375" style="469" customWidth="1"/>
    <col min="9487" max="9487" width="1.77734375" style="469" customWidth="1"/>
    <col min="9488" max="9488" width="6.88671875" style="469" customWidth="1"/>
    <col min="9489" max="9489" width="4.44140625" style="469" customWidth="1"/>
    <col min="9490" max="9490" width="3.6640625" style="469" customWidth="1"/>
    <col min="9491" max="9491" width="0.77734375" style="469" customWidth="1"/>
    <col min="9492" max="9492" width="3.33203125" style="469" customWidth="1"/>
    <col min="9493" max="9493" width="3.6640625" style="469" customWidth="1"/>
    <col min="9494" max="9494" width="3" style="469" customWidth="1"/>
    <col min="9495" max="9495" width="3.6640625" style="469" customWidth="1"/>
    <col min="9496" max="9496" width="3.109375" style="469" customWidth="1"/>
    <col min="9497" max="9497" width="1.88671875" style="469" customWidth="1"/>
    <col min="9498" max="9499" width="2.21875" style="469" customWidth="1"/>
    <col min="9500" max="9500" width="7.21875" style="469" customWidth="1"/>
    <col min="9501" max="9735" width="8.88671875" style="469"/>
    <col min="9736" max="9736" width="2.44140625" style="469" customWidth="1"/>
    <col min="9737" max="9737" width="2.33203125" style="469" customWidth="1"/>
    <col min="9738" max="9738" width="1.109375" style="469" customWidth="1"/>
    <col min="9739" max="9739" width="22.6640625" style="469" customWidth="1"/>
    <col min="9740" max="9740" width="1.21875" style="469" customWidth="1"/>
    <col min="9741" max="9742" width="11.77734375" style="469" customWidth="1"/>
    <col min="9743" max="9743" width="1.77734375" style="469" customWidth="1"/>
    <col min="9744" max="9744" width="6.88671875" style="469" customWidth="1"/>
    <col min="9745" max="9745" width="4.44140625" style="469" customWidth="1"/>
    <col min="9746" max="9746" width="3.6640625" style="469" customWidth="1"/>
    <col min="9747" max="9747" width="0.77734375" style="469" customWidth="1"/>
    <col min="9748" max="9748" width="3.33203125" style="469" customWidth="1"/>
    <col min="9749" max="9749" width="3.6640625" style="469" customWidth="1"/>
    <col min="9750" max="9750" width="3" style="469" customWidth="1"/>
    <col min="9751" max="9751" width="3.6640625" style="469" customWidth="1"/>
    <col min="9752" max="9752" width="3.109375" style="469" customWidth="1"/>
    <col min="9753" max="9753" width="1.88671875" style="469" customWidth="1"/>
    <col min="9754" max="9755" width="2.21875" style="469" customWidth="1"/>
    <col min="9756" max="9756" width="7.21875" style="469" customWidth="1"/>
    <col min="9757" max="9991" width="8.88671875" style="469"/>
    <col min="9992" max="9992" width="2.44140625" style="469" customWidth="1"/>
    <col min="9993" max="9993" width="2.33203125" style="469" customWidth="1"/>
    <col min="9994" max="9994" width="1.109375" style="469" customWidth="1"/>
    <col min="9995" max="9995" width="22.6640625" style="469" customWidth="1"/>
    <col min="9996" max="9996" width="1.21875" style="469" customWidth="1"/>
    <col min="9997" max="9998" width="11.77734375" style="469" customWidth="1"/>
    <col min="9999" max="9999" width="1.77734375" style="469" customWidth="1"/>
    <col min="10000" max="10000" width="6.88671875" style="469" customWidth="1"/>
    <col min="10001" max="10001" width="4.44140625" style="469" customWidth="1"/>
    <col min="10002" max="10002" width="3.6640625" style="469" customWidth="1"/>
    <col min="10003" max="10003" width="0.77734375" style="469" customWidth="1"/>
    <col min="10004" max="10004" width="3.33203125" style="469" customWidth="1"/>
    <col min="10005" max="10005" width="3.6640625" style="469" customWidth="1"/>
    <col min="10006" max="10006" width="3" style="469" customWidth="1"/>
    <col min="10007" max="10007" width="3.6640625" style="469" customWidth="1"/>
    <col min="10008" max="10008" width="3.109375" style="469" customWidth="1"/>
    <col min="10009" max="10009" width="1.88671875" style="469" customWidth="1"/>
    <col min="10010" max="10011" width="2.21875" style="469" customWidth="1"/>
    <col min="10012" max="10012" width="7.21875" style="469" customWidth="1"/>
    <col min="10013" max="10247" width="8.88671875" style="469"/>
    <col min="10248" max="10248" width="2.44140625" style="469" customWidth="1"/>
    <col min="10249" max="10249" width="2.33203125" style="469" customWidth="1"/>
    <col min="10250" max="10250" width="1.109375" style="469" customWidth="1"/>
    <col min="10251" max="10251" width="22.6640625" style="469" customWidth="1"/>
    <col min="10252" max="10252" width="1.21875" style="469" customWidth="1"/>
    <col min="10253" max="10254" width="11.77734375" style="469" customWidth="1"/>
    <col min="10255" max="10255" width="1.77734375" style="469" customWidth="1"/>
    <col min="10256" max="10256" width="6.88671875" style="469" customWidth="1"/>
    <col min="10257" max="10257" width="4.44140625" style="469" customWidth="1"/>
    <col min="10258" max="10258" width="3.6640625" style="469" customWidth="1"/>
    <col min="10259" max="10259" width="0.77734375" style="469" customWidth="1"/>
    <col min="10260" max="10260" width="3.33203125" style="469" customWidth="1"/>
    <col min="10261" max="10261" width="3.6640625" style="469" customWidth="1"/>
    <col min="10262" max="10262" width="3" style="469" customWidth="1"/>
    <col min="10263" max="10263" width="3.6640625" style="469" customWidth="1"/>
    <col min="10264" max="10264" width="3.109375" style="469" customWidth="1"/>
    <col min="10265" max="10265" width="1.88671875" style="469" customWidth="1"/>
    <col min="10266" max="10267" width="2.21875" style="469" customWidth="1"/>
    <col min="10268" max="10268" width="7.21875" style="469" customWidth="1"/>
    <col min="10269" max="10503" width="8.88671875" style="469"/>
    <col min="10504" max="10504" width="2.44140625" style="469" customWidth="1"/>
    <col min="10505" max="10505" width="2.33203125" style="469" customWidth="1"/>
    <col min="10506" max="10506" width="1.109375" style="469" customWidth="1"/>
    <col min="10507" max="10507" width="22.6640625" style="469" customWidth="1"/>
    <col min="10508" max="10508" width="1.21875" style="469" customWidth="1"/>
    <col min="10509" max="10510" width="11.77734375" style="469" customWidth="1"/>
    <col min="10511" max="10511" width="1.77734375" style="469" customWidth="1"/>
    <col min="10512" max="10512" width="6.88671875" style="469" customWidth="1"/>
    <col min="10513" max="10513" width="4.44140625" style="469" customWidth="1"/>
    <col min="10514" max="10514" width="3.6640625" style="469" customWidth="1"/>
    <col min="10515" max="10515" width="0.77734375" style="469" customWidth="1"/>
    <col min="10516" max="10516" width="3.33203125" style="469" customWidth="1"/>
    <col min="10517" max="10517" width="3.6640625" style="469" customWidth="1"/>
    <col min="10518" max="10518" width="3" style="469" customWidth="1"/>
    <col min="10519" max="10519" width="3.6640625" style="469" customWidth="1"/>
    <col min="10520" max="10520" width="3.109375" style="469" customWidth="1"/>
    <col min="10521" max="10521" width="1.88671875" style="469" customWidth="1"/>
    <col min="10522" max="10523" width="2.21875" style="469" customWidth="1"/>
    <col min="10524" max="10524" width="7.21875" style="469" customWidth="1"/>
    <col min="10525" max="10759" width="8.88671875" style="469"/>
    <col min="10760" max="10760" width="2.44140625" style="469" customWidth="1"/>
    <col min="10761" max="10761" width="2.33203125" style="469" customWidth="1"/>
    <col min="10762" max="10762" width="1.109375" style="469" customWidth="1"/>
    <col min="10763" max="10763" width="22.6640625" style="469" customWidth="1"/>
    <col min="10764" max="10764" width="1.21875" style="469" customWidth="1"/>
    <col min="10765" max="10766" width="11.77734375" style="469" customWidth="1"/>
    <col min="10767" max="10767" width="1.77734375" style="469" customWidth="1"/>
    <col min="10768" max="10768" width="6.88671875" style="469" customWidth="1"/>
    <col min="10769" max="10769" width="4.44140625" style="469" customWidth="1"/>
    <col min="10770" max="10770" width="3.6640625" style="469" customWidth="1"/>
    <col min="10771" max="10771" width="0.77734375" style="469" customWidth="1"/>
    <col min="10772" max="10772" width="3.33203125" style="469" customWidth="1"/>
    <col min="10773" max="10773" width="3.6640625" style="469" customWidth="1"/>
    <col min="10774" max="10774" width="3" style="469" customWidth="1"/>
    <col min="10775" max="10775" width="3.6640625" style="469" customWidth="1"/>
    <col min="10776" max="10776" width="3.109375" style="469" customWidth="1"/>
    <col min="10777" max="10777" width="1.88671875" style="469" customWidth="1"/>
    <col min="10778" max="10779" width="2.21875" style="469" customWidth="1"/>
    <col min="10780" max="10780" width="7.21875" style="469" customWidth="1"/>
    <col min="10781" max="11015" width="8.88671875" style="469"/>
    <col min="11016" max="11016" width="2.44140625" style="469" customWidth="1"/>
    <col min="11017" max="11017" width="2.33203125" style="469" customWidth="1"/>
    <col min="11018" max="11018" width="1.109375" style="469" customWidth="1"/>
    <col min="11019" max="11019" width="22.6640625" style="469" customWidth="1"/>
    <col min="11020" max="11020" width="1.21875" style="469" customWidth="1"/>
    <col min="11021" max="11022" width="11.77734375" style="469" customWidth="1"/>
    <col min="11023" max="11023" width="1.77734375" style="469" customWidth="1"/>
    <col min="11024" max="11024" width="6.88671875" style="469" customWidth="1"/>
    <col min="11025" max="11025" width="4.44140625" style="469" customWidth="1"/>
    <col min="11026" max="11026" width="3.6640625" style="469" customWidth="1"/>
    <col min="11027" max="11027" width="0.77734375" style="469" customWidth="1"/>
    <col min="11028" max="11028" width="3.33203125" style="469" customWidth="1"/>
    <col min="11029" max="11029" width="3.6640625" style="469" customWidth="1"/>
    <col min="11030" max="11030" width="3" style="469" customWidth="1"/>
    <col min="11031" max="11031" width="3.6640625" style="469" customWidth="1"/>
    <col min="11032" max="11032" width="3.109375" style="469" customWidth="1"/>
    <col min="11033" max="11033" width="1.88671875" style="469" customWidth="1"/>
    <col min="11034" max="11035" width="2.21875" style="469" customWidth="1"/>
    <col min="11036" max="11036" width="7.21875" style="469" customWidth="1"/>
    <col min="11037" max="11271" width="8.88671875" style="469"/>
    <col min="11272" max="11272" width="2.44140625" style="469" customWidth="1"/>
    <col min="11273" max="11273" width="2.33203125" style="469" customWidth="1"/>
    <col min="11274" max="11274" width="1.109375" style="469" customWidth="1"/>
    <col min="11275" max="11275" width="22.6640625" style="469" customWidth="1"/>
    <col min="11276" max="11276" width="1.21875" style="469" customWidth="1"/>
    <col min="11277" max="11278" width="11.77734375" style="469" customWidth="1"/>
    <col min="11279" max="11279" width="1.77734375" style="469" customWidth="1"/>
    <col min="11280" max="11280" width="6.88671875" style="469" customWidth="1"/>
    <col min="11281" max="11281" width="4.44140625" style="469" customWidth="1"/>
    <col min="11282" max="11282" width="3.6640625" style="469" customWidth="1"/>
    <col min="11283" max="11283" width="0.77734375" style="469" customWidth="1"/>
    <col min="11284" max="11284" width="3.33203125" style="469" customWidth="1"/>
    <col min="11285" max="11285" width="3.6640625" style="469" customWidth="1"/>
    <col min="11286" max="11286" width="3" style="469" customWidth="1"/>
    <col min="11287" max="11287" width="3.6640625" style="469" customWidth="1"/>
    <col min="11288" max="11288" width="3.109375" style="469" customWidth="1"/>
    <col min="11289" max="11289" width="1.88671875" style="469" customWidth="1"/>
    <col min="11290" max="11291" width="2.21875" style="469" customWidth="1"/>
    <col min="11292" max="11292" width="7.21875" style="469" customWidth="1"/>
    <col min="11293" max="11527" width="8.88671875" style="469"/>
    <col min="11528" max="11528" width="2.44140625" style="469" customWidth="1"/>
    <col min="11529" max="11529" width="2.33203125" style="469" customWidth="1"/>
    <col min="11530" max="11530" width="1.109375" style="469" customWidth="1"/>
    <col min="11531" max="11531" width="22.6640625" style="469" customWidth="1"/>
    <col min="11532" max="11532" width="1.21875" style="469" customWidth="1"/>
    <col min="11533" max="11534" width="11.77734375" style="469" customWidth="1"/>
    <col min="11535" max="11535" width="1.77734375" style="469" customWidth="1"/>
    <col min="11536" max="11536" width="6.88671875" style="469" customWidth="1"/>
    <col min="11537" max="11537" width="4.44140625" style="469" customWidth="1"/>
    <col min="11538" max="11538" width="3.6640625" style="469" customWidth="1"/>
    <col min="11539" max="11539" width="0.77734375" style="469" customWidth="1"/>
    <col min="11540" max="11540" width="3.33203125" style="469" customWidth="1"/>
    <col min="11541" max="11541" width="3.6640625" style="469" customWidth="1"/>
    <col min="11542" max="11542" width="3" style="469" customWidth="1"/>
    <col min="11543" max="11543" width="3.6640625" style="469" customWidth="1"/>
    <col min="11544" max="11544" width="3.109375" style="469" customWidth="1"/>
    <col min="11545" max="11545" width="1.88671875" style="469" customWidth="1"/>
    <col min="11546" max="11547" width="2.21875" style="469" customWidth="1"/>
    <col min="11548" max="11548" width="7.21875" style="469" customWidth="1"/>
    <col min="11549" max="11783" width="8.88671875" style="469"/>
    <col min="11784" max="11784" width="2.44140625" style="469" customWidth="1"/>
    <col min="11785" max="11785" width="2.33203125" style="469" customWidth="1"/>
    <col min="11786" max="11786" width="1.109375" style="469" customWidth="1"/>
    <col min="11787" max="11787" width="22.6640625" style="469" customWidth="1"/>
    <col min="11788" max="11788" width="1.21875" style="469" customWidth="1"/>
    <col min="11789" max="11790" width="11.77734375" style="469" customWidth="1"/>
    <col min="11791" max="11791" width="1.77734375" style="469" customWidth="1"/>
    <col min="11792" max="11792" width="6.88671875" style="469" customWidth="1"/>
    <col min="11793" max="11793" width="4.44140625" style="469" customWidth="1"/>
    <col min="11794" max="11794" width="3.6640625" style="469" customWidth="1"/>
    <col min="11795" max="11795" width="0.77734375" style="469" customWidth="1"/>
    <col min="11796" max="11796" width="3.33203125" style="469" customWidth="1"/>
    <col min="11797" max="11797" width="3.6640625" style="469" customWidth="1"/>
    <col min="11798" max="11798" width="3" style="469" customWidth="1"/>
    <col min="11799" max="11799" width="3.6640625" style="469" customWidth="1"/>
    <col min="11800" max="11800" width="3.109375" style="469" customWidth="1"/>
    <col min="11801" max="11801" width="1.88671875" style="469" customWidth="1"/>
    <col min="11802" max="11803" width="2.21875" style="469" customWidth="1"/>
    <col min="11804" max="11804" width="7.21875" style="469" customWidth="1"/>
    <col min="11805" max="12039" width="8.88671875" style="469"/>
    <col min="12040" max="12040" width="2.44140625" style="469" customWidth="1"/>
    <col min="12041" max="12041" width="2.33203125" style="469" customWidth="1"/>
    <col min="12042" max="12042" width="1.109375" style="469" customWidth="1"/>
    <col min="12043" max="12043" width="22.6640625" style="469" customWidth="1"/>
    <col min="12044" max="12044" width="1.21875" style="469" customWidth="1"/>
    <col min="12045" max="12046" width="11.77734375" style="469" customWidth="1"/>
    <col min="12047" max="12047" width="1.77734375" style="469" customWidth="1"/>
    <col min="12048" max="12048" width="6.88671875" style="469" customWidth="1"/>
    <col min="12049" max="12049" width="4.44140625" style="469" customWidth="1"/>
    <col min="12050" max="12050" width="3.6640625" style="469" customWidth="1"/>
    <col min="12051" max="12051" width="0.77734375" style="469" customWidth="1"/>
    <col min="12052" max="12052" width="3.33203125" style="469" customWidth="1"/>
    <col min="12053" max="12053" width="3.6640625" style="469" customWidth="1"/>
    <col min="12054" max="12054" width="3" style="469" customWidth="1"/>
    <col min="12055" max="12055" width="3.6640625" style="469" customWidth="1"/>
    <col min="12056" max="12056" width="3.109375" style="469" customWidth="1"/>
    <col min="12057" max="12057" width="1.88671875" style="469" customWidth="1"/>
    <col min="12058" max="12059" width="2.21875" style="469" customWidth="1"/>
    <col min="12060" max="12060" width="7.21875" style="469" customWidth="1"/>
    <col min="12061" max="12295" width="8.88671875" style="469"/>
    <col min="12296" max="12296" width="2.44140625" style="469" customWidth="1"/>
    <col min="12297" max="12297" width="2.33203125" style="469" customWidth="1"/>
    <col min="12298" max="12298" width="1.109375" style="469" customWidth="1"/>
    <col min="12299" max="12299" width="22.6640625" style="469" customWidth="1"/>
    <col min="12300" max="12300" width="1.21875" style="469" customWidth="1"/>
    <col min="12301" max="12302" width="11.77734375" style="469" customWidth="1"/>
    <col min="12303" max="12303" width="1.77734375" style="469" customWidth="1"/>
    <col min="12304" max="12304" width="6.88671875" style="469" customWidth="1"/>
    <col min="12305" max="12305" width="4.44140625" style="469" customWidth="1"/>
    <col min="12306" max="12306" width="3.6640625" style="469" customWidth="1"/>
    <col min="12307" max="12307" width="0.77734375" style="469" customWidth="1"/>
    <col min="12308" max="12308" width="3.33203125" style="469" customWidth="1"/>
    <col min="12309" max="12309" width="3.6640625" style="469" customWidth="1"/>
    <col min="12310" max="12310" width="3" style="469" customWidth="1"/>
    <col min="12311" max="12311" width="3.6640625" style="469" customWidth="1"/>
    <col min="12312" max="12312" width="3.109375" style="469" customWidth="1"/>
    <col min="12313" max="12313" width="1.88671875" style="469" customWidth="1"/>
    <col min="12314" max="12315" width="2.21875" style="469" customWidth="1"/>
    <col min="12316" max="12316" width="7.21875" style="469" customWidth="1"/>
    <col min="12317" max="12551" width="8.88671875" style="469"/>
    <col min="12552" max="12552" width="2.44140625" style="469" customWidth="1"/>
    <col min="12553" max="12553" width="2.33203125" style="469" customWidth="1"/>
    <col min="12554" max="12554" width="1.109375" style="469" customWidth="1"/>
    <col min="12555" max="12555" width="22.6640625" style="469" customWidth="1"/>
    <col min="12556" max="12556" width="1.21875" style="469" customWidth="1"/>
    <col min="12557" max="12558" width="11.77734375" style="469" customWidth="1"/>
    <col min="12559" max="12559" width="1.77734375" style="469" customWidth="1"/>
    <col min="12560" max="12560" width="6.88671875" style="469" customWidth="1"/>
    <col min="12561" max="12561" width="4.44140625" style="469" customWidth="1"/>
    <col min="12562" max="12562" width="3.6640625" style="469" customWidth="1"/>
    <col min="12563" max="12563" width="0.77734375" style="469" customWidth="1"/>
    <col min="12564" max="12564" width="3.33203125" style="469" customWidth="1"/>
    <col min="12565" max="12565" width="3.6640625" style="469" customWidth="1"/>
    <col min="12566" max="12566" width="3" style="469" customWidth="1"/>
    <col min="12567" max="12567" width="3.6640625" style="469" customWidth="1"/>
    <col min="12568" max="12568" width="3.109375" style="469" customWidth="1"/>
    <col min="12569" max="12569" width="1.88671875" style="469" customWidth="1"/>
    <col min="12570" max="12571" width="2.21875" style="469" customWidth="1"/>
    <col min="12572" max="12572" width="7.21875" style="469" customWidth="1"/>
    <col min="12573" max="12807" width="8.88671875" style="469"/>
    <col min="12808" max="12808" width="2.44140625" style="469" customWidth="1"/>
    <col min="12809" max="12809" width="2.33203125" style="469" customWidth="1"/>
    <col min="12810" max="12810" width="1.109375" style="469" customWidth="1"/>
    <col min="12811" max="12811" width="22.6640625" style="469" customWidth="1"/>
    <col min="12812" max="12812" width="1.21875" style="469" customWidth="1"/>
    <col min="12813" max="12814" width="11.77734375" style="469" customWidth="1"/>
    <col min="12815" max="12815" width="1.77734375" style="469" customWidth="1"/>
    <col min="12816" max="12816" width="6.88671875" style="469" customWidth="1"/>
    <col min="12817" max="12817" width="4.44140625" style="469" customWidth="1"/>
    <col min="12818" max="12818" width="3.6640625" style="469" customWidth="1"/>
    <col min="12819" max="12819" width="0.77734375" style="469" customWidth="1"/>
    <col min="12820" max="12820" width="3.33203125" style="469" customWidth="1"/>
    <col min="12821" max="12821" width="3.6640625" style="469" customWidth="1"/>
    <col min="12822" max="12822" width="3" style="469" customWidth="1"/>
    <col min="12823" max="12823" width="3.6640625" style="469" customWidth="1"/>
    <col min="12824" max="12824" width="3.109375" style="469" customWidth="1"/>
    <col min="12825" max="12825" width="1.88671875" style="469" customWidth="1"/>
    <col min="12826" max="12827" width="2.21875" style="469" customWidth="1"/>
    <col min="12828" max="12828" width="7.21875" style="469" customWidth="1"/>
    <col min="12829" max="13063" width="8.88671875" style="469"/>
    <col min="13064" max="13064" width="2.44140625" style="469" customWidth="1"/>
    <col min="13065" max="13065" width="2.33203125" style="469" customWidth="1"/>
    <col min="13066" max="13066" width="1.109375" style="469" customWidth="1"/>
    <col min="13067" max="13067" width="22.6640625" style="469" customWidth="1"/>
    <col min="13068" max="13068" width="1.21875" style="469" customWidth="1"/>
    <col min="13069" max="13070" width="11.77734375" style="469" customWidth="1"/>
    <col min="13071" max="13071" width="1.77734375" style="469" customWidth="1"/>
    <col min="13072" max="13072" width="6.88671875" style="469" customWidth="1"/>
    <col min="13073" max="13073" width="4.44140625" style="469" customWidth="1"/>
    <col min="13074" max="13074" width="3.6640625" style="469" customWidth="1"/>
    <col min="13075" max="13075" width="0.77734375" style="469" customWidth="1"/>
    <col min="13076" max="13076" width="3.33203125" style="469" customWidth="1"/>
    <col min="13077" max="13077" width="3.6640625" style="469" customWidth="1"/>
    <col min="13078" max="13078" width="3" style="469" customWidth="1"/>
    <col min="13079" max="13079" width="3.6640625" style="469" customWidth="1"/>
    <col min="13080" max="13080" width="3.109375" style="469" customWidth="1"/>
    <col min="13081" max="13081" width="1.88671875" style="469" customWidth="1"/>
    <col min="13082" max="13083" width="2.21875" style="469" customWidth="1"/>
    <col min="13084" max="13084" width="7.21875" style="469" customWidth="1"/>
    <col min="13085" max="13319" width="8.88671875" style="469"/>
    <col min="13320" max="13320" width="2.44140625" style="469" customWidth="1"/>
    <col min="13321" max="13321" width="2.33203125" style="469" customWidth="1"/>
    <col min="13322" max="13322" width="1.109375" style="469" customWidth="1"/>
    <col min="13323" max="13323" width="22.6640625" style="469" customWidth="1"/>
    <col min="13324" max="13324" width="1.21875" style="469" customWidth="1"/>
    <col min="13325" max="13326" width="11.77734375" style="469" customWidth="1"/>
    <col min="13327" max="13327" width="1.77734375" style="469" customWidth="1"/>
    <col min="13328" max="13328" width="6.88671875" style="469" customWidth="1"/>
    <col min="13329" max="13329" width="4.44140625" style="469" customWidth="1"/>
    <col min="13330" max="13330" width="3.6640625" style="469" customWidth="1"/>
    <col min="13331" max="13331" width="0.77734375" style="469" customWidth="1"/>
    <col min="13332" max="13332" width="3.33203125" style="469" customWidth="1"/>
    <col min="13333" max="13333" width="3.6640625" style="469" customWidth="1"/>
    <col min="13334" max="13334" width="3" style="469" customWidth="1"/>
    <col min="13335" max="13335" width="3.6640625" style="469" customWidth="1"/>
    <col min="13336" max="13336" width="3.109375" style="469" customWidth="1"/>
    <col min="13337" max="13337" width="1.88671875" style="469" customWidth="1"/>
    <col min="13338" max="13339" width="2.21875" style="469" customWidth="1"/>
    <col min="13340" max="13340" width="7.21875" style="469" customWidth="1"/>
    <col min="13341" max="13575" width="8.88671875" style="469"/>
    <col min="13576" max="13576" width="2.44140625" style="469" customWidth="1"/>
    <col min="13577" max="13577" width="2.33203125" style="469" customWidth="1"/>
    <col min="13578" max="13578" width="1.109375" style="469" customWidth="1"/>
    <col min="13579" max="13579" width="22.6640625" style="469" customWidth="1"/>
    <col min="13580" max="13580" width="1.21875" style="469" customWidth="1"/>
    <col min="13581" max="13582" width="11.77734375" style="469" customWidth="1"/>
    <col min="13583" max="13583" width="1.77734375" style="469" customWidth="1"/>
    <col min="13584" max="13584" width="6.88671875" style="469" customWidth="1"/>
    <col min="13585" max="13585" width="4.44140625" style="469" customWidth="1"/>
    <col min="13586" max="13586" width="3.6640625" style="469" customWidth="1"/>
    <col min="13587" max="13587" width="0.77734375" style="469" customWidth="1"/>
    <col min="13588" max="13588" width="3.33203125" style="469" customWidth="1"/>
    <col min="13589" max="13589" width="3.6640625" style="469" customWidth="1"/>
    <col min="13590" max="13590" width="3" style="469" customWidth="1"/>
    <col min="13591" max="13591" width="3.6640625" style="469" customWidth="1"/>
    <col min="13592" max="13592" width="3.109375" style="469" customWidth="1"/>
    <col min="13593" max="13593" width="1.88671875" style="469" customWidth="1"/>
    <col min="13594" max="13595" width="2.21875" style="469" customWidth="1"/>
    <col min="13596" max="13596" width="7.21875" style="469" customWidth="1"/>
    <col min="13597" max="13831" width="8.88671875" style="469"/>
    <col min="13832" max="13832" width="2.44140625" style="469" customWidth="1"/>
    <col min="13833" max="13833" width="2.33203125" style="469" customWidth="1"/>
    <col min="13834" max="13834" width="1.109375" style="469" customWidth="1"/>
    <col min="13835" max="13835" width="22.6640625" style="469" customWidth="1"/>
    <col min="13836" max="13836" width="1.21875" style="469" customWidth="1"/>
    <col min="13837" max="13838" width="11.77734375" style="469" customWidth="1"/>
    <col min="13839" max="13839" width="1.77734375" style="469" customWidth="1"/>
    <col min="13840" max="13840" width="6.88671875" style="469" customWidth="1"/>
    <col min="13841" max="13841" width="4.44140625" style="469" customWidth="1"/>
    <col min="13842" max="13842" width="3.6640625" style="469" customWidth="1"/>
    <col min="13843" max="13843" width="0.77734375" style="469" customWidth="1"/>
    <col min="13844" max="13844" width="3.33203125" style="469" customWidth="1"/>
    <col min="13845" max="13845" width="3.6640625" style="469" customWidth="1"/>
    <col min="13846" max="13846" width="3" style="469" customWidth="1"/>
    <col min="13847" max="13847" width="3.6640625" style="469" customWidth="1"/>
    <col min="13848" max="13848" width="3.109375" style="469" customWidth="1"/>
    <col min="13849" max="13849" width="1.88671875" style="469" customWidth="1"/>
    <col min="13850" max="13851" width="2.21875" style="469" customWidth="1"/>
    <col min="13852" max="13852" width="7.21875" style="469" customWidth="1"/>
    <col min="13853" max="14087" width="8.88671875" style="469"/>
    <col min="14088" max="14088" width="2.44140625" style="469" customWidth="1"/>
    <col min="14089" max="14089" width="2.33203125" style="469" customWidth="1"/>
    <col min="14090" max="14090" width="1.109375" style="469" customWidth="1"/>
    <col min="14091" max="14091" width="22.6640625" style="469" customWidth="1"/>
    <col min="14092" max="14092" width="1.21875" style="469" customWidth="1"/>
    <col min="14093" max="14094" width="11.77734375" style="469" customWidth="1"/>
    <col min="14095" max="14095" width="1.77734375" style="469" customWidth="1"/>
    <col min="14096" max="14096" width="6.88671875" style="469" customWidth="1"/>
    <col min="14097" max="14097" width="4.44140625" style="469" customWidth="1"/>
    <col min="14098" max="14098" width="3.6640625" style="469" customWidth="1"/>
    <col min="14099" max="14099" width="0.77734375" style="469" customWidth="1"/>
    <col min="14100" max="14100" width="3.33203125" style="469" customWidth="1"/>
    <col min="14101" max="14101" width="3.6640625" style="469" customWidth="1"/>
    <col min="14102" max="14102" width="3" style="469" customWidth="1"/>
    <col min="14103" max="14103" width="3.6640625" style="469" customWidth="1"/>
    <col min="14104" max="14104" width="3.109375" style="469" customWidth="1"/>
    <col min="14105" max="14105" width="1.88671875" style="469" customWidth="1"/>
    <col min="14106" max="14107" width="2.21875" style="469" customWidth="1"/>
    <col min="14108" max="14108" width="7.21875" style="469" customWidth="1"/>
    <col min="14109" max="14343" width="8.88671875" style="469"/>
    <col min="14344" max="14344" width="2.44140625" style="469" customWidth="1"/>
    <col min="14345" max="14345" width="2.33203125" style="469" customWidth="1"/>
    <col min="14346" max="14346" width="1.109375" style="469" customWidth="1"/>
    <col min="14347" max="14347" width="22.6640625" style="469" customWidth="1"/>
    <col min="14348" max="14348" width="1.21875" style="469" customWidth="1"/>
    <col min="14349" max="14350" width="11.77734375" style="469" customWidth="1"/>
    <col min="14351" max="14351" width="1.77734375" style="469" customWidth="1"/>
    <col min="14352" max="14352" width="6.88671875" style="469" customWidth="1"/>
    <col min="14353" max="14353" width="4.44140625" style="469" customWidth="1"/>
    <col min="14354" max="14354" width="3.6640625" style="469" customWidth="1"/>
    <col min="14355" max="14355" width="0.77734375" style="469" customWidth="1"/>
    <col min="14356" max="14356" width="3.33203125" style="469" customWidth="1"/>
    <col min="14357" max="14357" width="3.6640625" style="469" customWidth="1"/>
    <col min="14358" max="14358" width="3" style="469" customWidth="1"/>
    <col min="14359" max="14359" width="3.6640625" style="469" customWidth="1"/>
    <col min="14360" max="14360" width="3.109375" style="469" customWidth="1"/>
    <col min="14361" max="14361" width="1.88671875" style="469" customWidth="1"/>
    <col min="14362" max="14363" width="2.21875" style="469" customWidth="1"/>
    <col min="14364" max="14364" width="7.21875" style="469" customWidth="1"/>
    <col min="14365" max="14599" width="8.88671875" style="469"/>
    <col min="14600" max="14600" width="2.44140625" style="469" customWidth="1"/>
    <col min="14601" max="14601" width="2.33203125" style="469" customWidth="1"/>
    <col min="14602" max="14602" width="1.109375" style="469" customWidth="1"/>
    <col min="14603" max="14603" width="22.6640625" style="469" customWidth="1"/>
    <col min="14604" max="14604" width="1.21875" style="469" customWidth="1"/>
    <col min="14605" max="14606" width="11.77734375" style="469" customWidth="1"/>
    <col min="14607" max="14607" width="1.77734375" style="469" customWidth="1"/>
    <col min="14608" max="14608" width="6.88671875" style="469" customWidth="1"/>
    <col min="14609" max="14609" width="4.44140625" style="469" customWidth="1"/>
    <col min="14610" max="14610" width="3.6640625" style="469" customWidth="1"/>
    <col min="14611" max="14611" width="0.77734375" style="469" customWidth="1"/>
    <col min="14612" max="14612" width="3.33203125" style="469" customWidth="1"/>
    <col min="14613" max="14613" width="3.6640625" style="469" customWidth="1"/>
    <col min="14614" max="14614" width="3" style="469" customWidth="1"/>
    <col min="14615" max="14615" width="3.6640625" style="469" customWidth="1"/>
    <col min="14616" max="14616" width="3.109375" style="469" customWidth="1"/>
    <col min="14617" max="14617" width="1.88671875" style="469" customWidth="1"/>
    <col min="14618" max="14619" width="2.21875" style="469" customWidth="1"/>
    <col min="14620" max="14620" width="7.21875" style="469" customWidth="1"/>
    <col min="14621" max="14855" width="8.88671875" style="469"/>
    <col min="14856" max="14856" width="2.44140625" style="469" customWidth="1"/>
    <col min="14857" max="14857" width="2.33203125" style="469" customWidth="1"/>
    <col min="14858" max="14858" width="1.109375" style="469" customWidth="1"/>
    <col min="14859" max="14859" width="22.6640625" style="469" customWidth="1"/>
    <col min="14860" max="14860" width="1.21875" style="469" customWidth="1"/>
    <col min="14861" max="14862" width="11.77734375" style="469" customWidth="1"/>
    <col min="14863" max="14863" width="1.77734375" style="469" customWidth="1"/>
    <col min="14864" max="14864" width="6.88671875" style="469" customWidth="1"/>
    <col min="14865" max="14865" width="4.44140625" style="469" customWidth="1"/>
    <col min="14866" max="14866" width="3.6640625" style="469" customWidth="1"/>
    <col min="14867" max="14867" width="0.77734375" style="469" customWidth="1"/>
    <col min="14868" max="14868" width="3.33203125" style="469" customWidth="1"/>
    <col min="14869" max="14869" width="3.6640625" style="469" customWidth="1"/>
    <col min="14870" max="14870" width="3" style="469" customWidth="1"/>
    <col min="14871" max="14871" width="3.6640625" style="469" customWidth="1"/>
    <col min="14872" max="14872" width="3.109375" style="469" customWidth="1"/>
    <col min="14873" max="14873" width="1.88671875" style="469" customWidth="1"/>
    <col min="14874" max="14875" width="2.21875" style="469" customWidth="1"/>
    <col min="14876" max="14876" width="7.21875" style="469" customWidth="1"/>
    <col min="14877" max="15111" width="8.88671875" style="469"/>
    <col min="15112" max="15112" width="2.44140625" style="469" customWidth="1"/>
    <col min="15113" max="15113" width="2.33203125" style="469" customWidth="1"/>
    <col min="15114" max="15114" width="1.109375" style="469" customWidth="1"/>
    <col min="15115" max="15115" width="22.6640625" style="469" customWidth="1"/>
    <col min="15116" max="15116" width="1.21875" style="469" customWidth="1"/>
    <col min="15117" max="15118" width="11.77734375" style="469" customWidth="1"/>
    <col min="15119" max="15119" width="1.77734375" style="469" customWidth="1"/>
    <col min="15120" max="15120" width="6.88671875" style="469" customWidth="1"/>
    <col min="15121" max="15121" width="4.44140625" style="469" customWidth="1"/>
    <col min="15122" max="15122" width="3.6640625" style="469" customWidth="1"/>
    <col min="15123" max="15123" width="0.77734375" style="469" customWidth="1"/>
    <col min="15124" max="15124" width="3.33203125" style="469" customWidth="1"/>
    <col min="15125" max="15125" width="3.6640625" style="469" customWidth="1"/>
    <col min="15126" max="15126" width="3" style="469" customWidth="1"/>
    <col min="15127" max="15127" width="3.6640625" style="469" customWidth="1"/>
    <col min="15128" max="15128" width="3.109375" style="469" customWidth="1"/>
    <col min="15129" max="15129" width="1.88671875" style="469" customWidth="1"/>
    <col min="15130" max="15131" width="2.21875" style="469" customWidth="1"/>
    <col min="15132" max="15132" width="7.21875" style="469" customWidth="1"/>
    <col min="15133" max="15367" width="8.88671875" style="469"/>
    <col min="15368" max="15368" width="2.44140625" style="469" customWidth="1"/>
    <col min="15369" max="15369" width="2.33203125" style="469" customWidth="1"/>
    <col min="15370" max="15370" width="1.109375" style="469" customWidth="1"/>
    <col min="15371" max="15371" width="22.6640625" style="469" customWidth="1"/>
    <col min="15372" max="15372" width="1.21875" style="469" customWidth="1"/>
    <col min="15373" max="15374" width="11.77734375" style="469" customWidth="1"/>
    <col min="15375" max="15375" width="1.77734375" style="469" customWidth="1"/>
    <col min="15376" max="15376" width="6.88671875" style="469" customWidth="1"/>
    <col min="15377" max="15377" width="4.44140625" style="469" customWidth="1"/>
    <col min="15378" max="15378" width="3.6640625" style="469" customWidth="1"/>
    <col min="15379" max="15379" width="0.77734375" style="469" customWidth="1"/>
    <col min="15380" max="15380" width="3.33203125" style="469" customWidth="1"/>
    <col min="15381" max="15381" width="3.6640625" style="469" customWidth="1"/>
    <col min="15382" max="15382" width="3" style="469" customWidth="1"/>
    <col min="15383" max="15383" width="3.6640625" style="469" customWidth="1"/>
    <col min="15384" max="15384" width="3.109375" style="469" customWidth="1"/>
    <col min="15385" max="15385" width="1.88671875" style="469" customWidth="1"/>
    <col min="15386" max="15387" width="2.21875" style="469" customWidth="1"/>
    <col min="15388" max="15388" width="7.21875" style="469" customWidth="1"/>
    <col min="15389" max="15623" width="8.88671875" style="469"/>
    <col min="15624" max="15624" width="2.44140625" style="469" customWidth="1"/>
    <col min="15625" max="15625" width="2.33203125" style="469" customWidth="1"/>
    <col min="15626" max="15626" width="1.109375" style="469" customWidth="1"/>
    <col min="15627" max="15627" width="22.6640625" style="469" customWidth="1"/>
    <col min="15628" max="15628" width="1.21875" style="469" customWidth="1"/>
    <col min="15629" max="15630" width="11.77734375" style="469" customWidth="1"/>
    <col min="15631" max="15631" width="1.77734375" style="469" customWidth="1"/>
    <col min="15632" max="15632" width="6.88671875" style="469" customWidth="1"/>
    <col min="15633" max="15633" width="4.44140625" style="469" customWidth="1"/>
    <col min="15634" max="15634" width="3.6640625" style="469" customWidth="1"/>
    <col min="15635" max="15635" width="0.77734375" style="469" customWidth="1"/>
    <col min="15636" max="15636" width="3.33203125" style="469" customWidth="1"/>
    <col min="15637" max="15637" width="3.6640625" style="469" customWidth="1"/>
    <col min="15638" max="15638" width="3" style="469" customWidth="1"/>
    <col min="15639" max="15639" width="3.6640625" style="469" customWidth="1"/>
    <col min="15640" max="15640" width="3.109375" style="469" customWidth="1"/>
    <col min="15641" max="15641" width="1.88671875" style="469" customWidth="1"/>
    <col min="15642" max="15643" width="2.21875" style="469" customWidth="1"/>
    <col min="15644" max="15644" width="7.21875" style="469" customWidth="1"/>
    <col min="15645" max="15879" width="8.88671875" style="469"/>
    <col min="15880" max="15880" width="2.44140625" style="469" customWidth="1"/>
    <col min="15881" max="15881" width="2.33203125" style="469" customWidth="1"/>
    <col min="15882" max="15882" width="1.109375" style="469" customWidth="1"/>
    <col min="15883" max="15883" width="22.6640625" style="469" customWidth="1"/>
    <col min="15884" max="15884" width="1.21875" style="469" customWidth="1"/>
    <col min="15885" max="15886" width="11.77734375" style="469" customWidth="1"/>
    <col min="15887" max="15887" width="1.77734375" style="469" customWidth="1"/>
    <col min="15888" max="15888" width="6.88671875" style="469" customWidth="1"/>
    <col min="15889" max="15889" width="4.44140625" style="469" customWidth="1"/>
    <col min="15890" max="15890" width="3.6640625" style="469" customWidth="1"/>
    <col min="15891" max="15891" width="0.77734375" style="469" customWidth="1"/>
    <col min="15892" max="15892" width="3.33203125" style="469" customWidth="1"/>
    <col min="15893" max="15893" width="3.6640625" style="469" customWidth="1"/>
    <col min="15894" max="15894" width="3" style="469" customWidth="1"/>
    <col min="15895" max="15895" width="3.6640625" style="469" customWidth="1"/>
    <col min="15896" max="15896" width="3.109375" style="469" customWidth="1"/>
    <col min="15897" max="15897" width="1.88671875" style="469" customWidth="1"/>
    <col min="15898" max="15899" width="2.21875" style="469" customWidth="1"/>
    <col min="15900" max="15900" width="7.21875" style="469" customWidth="1"/>
    <col min="15901" max="16135" width="8.88671875" style="469"/>
    <col min="16136" max="16136" width="2.44140625" style="469" customWidth="1"/>
    <col min="16137" max="16137" width="2.33203125" style="469" customWidth="1"/>
    <col min="16138" max="16138" width="1.109375" style="469" customWidth="1"/>
    <col min="16139" max="16139" width="22.6640625" style="469" customWidth="1"/>
    <col min="16140" max="16140" width="1.21875" style="469" customWidth="1"/>
    <col min="16141" max="16142" width="11.77734375" style="469" customWidth="1"/>
    <col min="16143" max="16143" width="1.77734375" style="469" customWidth="1"/>
    <col min="16144" max="16144" width="6.88671875" style="469" customWidth="1"/>
    <col min="16145" max="16145" width="4.44140625" style="469" customWidth="1"/>
    <col min="16146" max="16146" width="3.6640625" style="469" customWidth="1"/>
    <col min="16147" max="16147" width="0.77734375" style="469" customWidth="1"/>
    <col min="16148" max="16148" width="3.33203125" style="469" customWidth="1"/>
    <col min="16149" max="16149" width="3.6640625" style="469" customWidth="1"/>
    <col min="16150" max="16150" width="3" style="469" customWidth="1"/>
    <col min="16151" max="16151" width="3.6640625" style="469" customWidth="1"/>
    <col min="16152" max="16152" width="3.109375" style="469" customWidth="1"/>
    <col min="16153" max="16153" width="1.88671875" style="469" customWidth="1"/>
    <col min="16154" max="16155" width="2.21875" style="469" customWidth="1"/>
    <col min="16156" max="16156" width="7.21875" style="469" customWidth="1"/>
    <col min="16157" max="16384" width="8.88671875" style="469"/>
  </cols>
  <sheetData>
    <row r="1" spans="2:29" ht="20.25" customHeight="1">
      <c r="B1" s="467" t="s">
        <v>2552</v>
      </c>
    </row>
    <row r="2" spans="2:29" ht="12" customHeight="1">
      <c r="B2" s="471"/>
      <c r="C2" s="471"/>
      <c r="D2" s="471"/>
      <c r="E2" s="471"/>
      <c r="F2" s="471"/>
      <c r="G2" s="471"/>
      <c r="H2" s="471"/>
      <c r="I2" s="471"/>
      <c r="J2" s="471"/>
      <c r="K2" s="471"/>
      <c r="L2" s="471"/>
      <c r="M2" s="471"/>
      <c r="N2" s="471"/>
      <c r="O2" s="471"/>
      <c r="P2" s="471"/>
      <c r="Q2" s="471"/>
      <c r="R2" s="471"/>
      <c r="S2" s="472"/>
      <c r="T2" s="472"/>
      <c r="U2" s="473"/>
      <c r="V2" s="473"/>
      <c r="W2" s="473"/>
      <c r="X2" s="472"/>
      <c r="Y2" s="473"/>
      <c r="AB2" s="474"/>
      <c r="AC2" s="469" t="s">
        <v>2494</v>
      </c>
    </row>
    <row r="3" spans="2:29">
      <c r="B3" s="471"/>
      <c r="C3" s="471"/>
      <c r="D3" s="471"/>
      <c r="E3" s="471"/>
      <c r="F3" s="471"/>
      <c r="G3" s="471"/>
      <c r="H3" s="471"/>
      <c r="I3" s="471"/>
      <c r="J3" s="471"/>
      <c r="K3" s="471"/>
      <c r="L3" s="471"/>
      <c r="M3" s="471"/>
      <c r="N3" s="471"/>
      <c r="O3" s="471"/>
      <c r="P3" s="471"/>
      <c r="Q3" s="1607"/>
      <c r="R3" s="1607"/>
      <c r="S3" s="687"/>
      <c r="T3" s="688" t="s">
        <v>2495</v>
      </c>
      <c r="U3" s="687"/>
      <c r="V3" s="688" t="s">
        <v>2496</v>
      </c>
      <c r="W3" s="687"/>
      <c r="X3" s="688" t="s">
        <v>2497</v>
      </c>
      <c r="Y3" s="473"/>
      <c r="Z3" s="473"/>
      <c r="AA3" s="473"/>
    </row>
    <row r="4" spans="2:29">
      <c r="B4" s="471"/>
      <c r="C4" s="471"/>
      <c r="D4" s="471"/>
      <c r="E4" s="471"/>
      <c r="F4" s="471"/>
      <c r="G4" s="471"/>
      <c r="H4" s="471"/>
      <c r="I4" s="471"/>
      <c r="J4" s="471"/>
      <c r="K4" s="471"/>
      <c r="L4" s="471"/>
      <c r="M4" s="471"/>
      <c r="N4" s="471"/>
      <c r="O4" s="471"/>
      <c r="P4" s="471"/>
      <c r="Q4" s="778"/>
      <c r="R4" s="778"/>
      <c r="S4" s="688"/>
      <c r="T4" s="688"/>
      <c r="U4" s="688"/>
      <c r="V4" s="688"/>
      <c r="W4" s="688"/>
      <c r="X4" s="688"/>
      <c r="Y4" s="473"/>
      <c r="Z4" s="473"/>
      <c r="AA4" s="473"/>
    </row>
    <row r="5" spans="2:29" ht="15.6" customHeight="1">
      <c r="B5" s="471"/>
      <c r="C5" s="471"/>
      <c r="D5" s="471"/>
      <c r="E5" s="471"/>
      <c r="F5" s="471"/>
      <c r="G5" s="471"/>
      <c r="H5" s="471"/>
      <c r="I5" s="471"/>
      <c r="J5" s="471"/>
      <c r="K5" s="471"/>
      <c r="L5" s="471"/>
      <c r="M5" s="471"/>
      <c r="N5" s="471" t="s">
        <v>2528</v>
      </c>
      <c r="O5" s="471"/>
      <c r="P5" s="471"/>
      <c r="Q5" s="471"/>
      <c r="R5" s="471"/>
      <c r="S5" s="471"/>
      <c r="T5" s="475"/>
      <c r="U5" s="475"/>
      <c r="V5" s="475"/>
      <c r="W5" s="475"/>
      <c r="X5" s="475"/>
      <c r="Y5" s="473"/>
    </row>
    <row r="6" spans="2:29" ht="26.4" customHeight="1">
      <c r="B6" s="471"/>
      <c r="C6" s="471" t="s">
        <v>2498</v>
      </c>
      <c r="D6" s="471"/>
      <c r="E6" s="471"/>
      <c r="F6" s="471"/>
      <c r="G6" s="471"/>
      <c r="H6" s="471"/>
      <c r="I6" s="471"/>
      <c r="J6" s="471"/>
      <c r="K6" s="471"/>
      <c r="L6" s="471"/>
      <c r="M6" s="471"/>
      <c r="N6" s="1528" t="s">
        <v>2529</v>
      </c>
      <c r="O6" s="1574"/>
      <c r="P6" s="1531" t="str">
        <f>第1号様式!$J$10</f>
        <v/>
      </c>
      <c r="Q6" s="1052"/>
      <c r="R6" s="1052"/>
      <c r="S6" s="1529">
        <f>第1号様式!$L$10</f>
        <v>0</v>
      </c>
      <c r="T6" s="1052"/>
      <c r="U6" s="1052"/>
      <c r="V6" s="1052"/>
      <c r="W6" s="1052"/>
      <c r="X6" s="1052"/>
      <c r="Y6" s="473"/>
    </row>
    <row r="7" spans="2:29" ht="3.6" customHeight="1">
      <c r="B7" s="471"/>
      <c r="C7" s="471"/>
      <c r="D7" s="471"/>
      <c r="E7" s="471"/>
      <c r="F7" s="471"/>
      <c r="G7" s="471"/>
      <c r="H7" s="471"/>
      <c r="I7" s="471"/>
      <c r="J7" s="471"/>
      <c r="K7" s="471"/>
      <c r="L7" s="471"/>
      <c r="M7" s="471"/>
      <c r="N7" s="471"/>
      <c r="O7" s="476"/>
      <c r="P7" s="684"/>
      <c r="Q7" s="684"/>
      <c r="R7" s="684"/>
      <c r="S7" s="684"/>
      <c r="T7" s="684"/>
      <c r="U7" s="684"/>
      <c r="V7" s="684"/>
      <c r="W7" s="684"/>
      <c r="X7" s="684"/>
      <c r="Y7" s="473"/>
    </row>
    <row r="8" spans="2:29" ht="15.6" customHeight="1">
      <c r="B8" s="471"/>
      <c r="C8" s="471" t="s">
        <v>2553</v>
      </c>
      <c r="D8" s="689"/>
      <c r="E8" s="679"/>
      <c r="F8" s="679"/>
      <c r="G8" s="679"/>
      <c r="H8" s="679"/>
      <c r="I8" s="679"/>
      <c r="J8" s="679"/>
      <c r="K8" s="471"/>
      <c r="L8" s="471"/>
      <c r="M8" s="471"/>
      <c r="N8" s="1528" t="s">
        <v>2502</v>
      </c>
      <c r="O8" s="1574"/>
      <c r="P8" s="1529">
        <f>第1号様式!$J$11</f>
        <v>0</v>
      </c>
      <c r="Q8" s="1052"/>
      <c r="R8" s="1052"/>
      <c r="S8" s="1052"/>
      <c r="T8" s="1052"/>
      <c r="U8" s="1052"/>
      <c r="V8" s="1052"/>
      <c r="W8" s="1052"/>
      <c r="X8" s="1052"/>
      <c r="Y8" s="473"/>
    </row>
    <row r="9" spans="2:29" ht="2.4" customHeight="1">
      <c r="B9" s="471"/>
      <c r="C9" s="471"/>
      <c r="D9" s="679"/>
      <c r="E9" s="679"/>
      <c r="F9" s="679"/>
      <c r="G9" s="679"/>
      <c r="H9" s="679"/>
      <c r="I9" s="679"/>
      <c r="J9" s="679"/>
      <c r="K9" s="471"/>
      <c r="L9" s="471"/>
      <c r="M9" s="471"/>
      <c r="N9" s="471"/>
      <c r="O9" s="476"/>
      <c r="P9" s="684"/>
      <c r="Q9" s="684"/>
      <c r="R9" s="684"/>
      <c r="S9" s="684"/>
      <c r="T9" s="684"/>
      <c r="U9" s="684"/>
      <c r="V9" s="684"/>
      <c r="W9" s="684"/>
      <c r="X9" s="684"/>
      <c r="Y9" s="473"/>
    </row>
    <row r="10" spans="2:29" ht="26.4" customHeight="1">
      <c r="B10" s="471"/>
      <c r="C10" s="471"/>
      <c r="D10" s="471"/>
      <c r="E10" s="471"/>
      <c r="F10" s="471"/>
      <c r="G10" s="471"/>
      <c r="H10" s="471"/>
      <c r="I10" s="471"/>
      <c r="J10" s="471"/>
      <c r="K10" s="471"/>
      <c r="L10" s="471"/>
      <c r="M10" s="471"/>
      <c r="N10" s="1530" t="s">
        <v>2405</v>
      </c>
      <c r="O10" s="1575"/>
      <c r="P10" s="1529">
        <f>第1号様式!$J$12</f>
        <v>0</v>
      </c>
      <c r="Q10" s="1052"/>
      <c r="R10" s="1052"/>
      <c r="S10" s="1529">
        <f>第1号様式!$M$12</f>
        <v>0</v>
      </c>
      <c r="T10" s="1052"/>
      <c r="U10" s="1052"/>
      <c r="V10" s="1052"/>
      <c r="W10" s="1052"/>
      <c r="X10" s="1052"/>
      <c r="Y10" s="473"/>
    </row>
    <row r="11" spans="2:29" ht="6" customHeight="1">
      <c r="B11" s="471"/>
      <c r="C11" s="471"/>
      <c r="D11" s="471"/>
      <c r="E11" s="471"/>
      <c r="F11" s="471"/>
      <c r="G11" s="471"/>
      <c r="H11" s="471"/>
      <c r="I11" s="471"/>
      <c r="J11" s="471"/>
      <c r="K11" s="471"/>
      <c r="L11" s="471"/>
      <c r="M11" s="471"/>
      <c r="N11" s="471"/>
      <c r="O11" s="478"/>
      <c r="P11" s="482"/>
      <c r="Q11" s="482"/>
      <c r="R11" s="482"/>
      <c r="S11" s="482"/>
      <c r="T11" s="482"/>
      <c r="U11" s="482"/>
      <c r="V11" s="482"/>
      <c r="W11" s="482"/>
      <c r="X11" s="482"/>
      <c r="Y11" s="473"/>
    </row>
    <row r="12" spans="2:29" ht="26.4" customHeight="1">
      <c r="B12" s="471"/>
      <c r="C12" s="471"/>
      <c r="D12" s="471"/>
      <c r="E12" s="471"/>
      <c r="F12" s="471"/>
      <c r="G12" s="471"/>
      <c r="H12" s="471"/>
      <c r="I12" s="471"/>
      <c r="J12" s="471"/>
      <c r="K12" s="471"/>
      <c r="L12" s="471"/>
      <c r="M12" s="471"/>
      <c r="N12" s="471" t="s">
        <v>2554</v>
      </c>
      <c r="O12" s="780"/>
      <c r="P12" s="476"/>
      <c r="Q12" s="476"/>
      <c r="R12" s="675"/>
      <c r="S12" s="675"/>
      <c r="T12" s="675"/>
      <c r="U12" s="675"/>
      <c r="V12" s="675"/>
      <c r="W12" s="675"/>
      <c r="X12" s="675"/>
      <c r="Y12" s="473"/>
    </row>
    <row r="13" spans="2:29" ht="26.4" customHeight="1">
      <c r="B13" s="471"/>
      <c r="C13" s="471"/>
      <c r="D13" s="471"/>
      <c r="E13" s="471"/>
      <c r="F13" s="471"/>
      <c r="G13" s="471"/>
      <c r="H13" s="471"/>
      <c r="I13" s="471"/>
      <c r="J13" s="471"/>
      <c r="K13" s="471"/>
      <c r="L13" s="471"/>
      <c r="M13" s="471"/>
      <c r="N13" s="1528" t="s">
        <v>2529</v>
      </c>
      <c r="O13" s="1574"/>
      <c r="P13" s="1531">
        <f>第1号様式!$J$15</f>
        <v>0</v>
      </c>
      <c r="Q13" s="1052"/>
      <c r="R13" s="1052"/>
      <c r="S13" s="1529">
        <f>第1号様式!$L$15</f>
        <v>0</v>
      </c>
      <c r="T13" s="1052"/>
      <c r="U13" s="1052"/>
      <c r="V13" s="1052"/>
      <c r="W13" s="1052"/>
      <c r="X13" s="1052"/>
      <c r="Y13" s="473"/>
    </row>
    <row r="14" spans="2:29" ht="2.4" customHeight="1">
      <c r="B14" s="471"/>
      <c r="C14" s="471"/>
      <c r="D14" s="471"/>
      <c r="E14" s="471"/>
      <c r="F14" s="471"/>
      <c r="G14" s="471"/>
      <c r="H14" s="471"/>
      <c r="I14" s="471"/>
      <c r="J14" s="471"/>
      <c r="K14" s="471"/>
      <c r="L14" s="471"/>
      <c r="M14" s="471"/>
      <c r="N14" s="471"/>
      <c r="O14" s="476"/>
      <c r="P14" s="684"/>
      <c r="Q14" s="684"/>
      <c r="R14" s="684"/>
      <c r="S14" s="684"/>
      <c r="T14" s="684"/>
      <c r="U14" s="684"/>
      <c r="V14" s="684"/>
      <c r="W14" s="684"/>
      <c r="X14" s="684"/>
      <c r="Y14" s="473"/>
    </row>
    <row r="15" spans="2:29" ht="26.4" customHeight="1">
      <c r="B15" s="471"/>
      <c r="C15" s="471"/>
      <c r="D15" s="471"/>
      <c r="E15" s="471"/>
      <c r="F15" s="471"/>
      <c r="G15" s="471"/>
      <c r="H15" s="471"/>
      <c r="I15" s="471"/>
      <c r="J15" s="471"/>
      <c r="K15" s="471"/>
      <c r="L15" s="471"/>
      <c r="M15" s="471"/>
      <c r="N15" s="1528" t="s">
        <v>2502</v>
      </c>
      <c r="O15" s="1528"/>
      <c r="P15" s="1529">
        <f>第1号様式!$J$16</f>
        <v>0</v>
      </c>
      <c r="Q15" s="1052"/>
      <c r="R15" s="1052"/>
      <c r="S15" s="1052"/>
      <c r="T15" s="1052"/>
      <c r="U15" s="1052"/>
      <c r="V15" s="1052"/>
      <c r="W15" s="1052"/>
      <c r="X15" s="1052"/>
      <c r="Y15" s="473"/>
      <c r="AB15" s="477"/>
    </row>
    <row r="16" spans="2:29" ht="2.4" customHeight="1">
      <c r="B16" s="471"/>
      <c r="C16" s="471"/>
      <c r="D16" s="471"/>
      <c r="E16" s="471"/>
      <c r="F16" s="471"/>
      <c r="G16" s="471"/>
      <c r="H16" s="471"/>
      <c r="I16" s="471"/>
      <c r="J16" s="471"/>
      <c r="K16" s="471"/>
      <c r="L16" s="471"/>
      <c r="M16" s="471"/>
      <c r="N16" s="471"/>
      <c r="O16" s="476"/>
      <c r="P16" s="684"/>
      <c r="Q16" s="684"/>
      <c r="R16" s="684"/>
      <c r="S16" s="684"/>
      <c r="T16" s="684"/>
      <c r="U16" s="684"/>
      <c r="V16" s="684"/>
      <c r="W16" s="684"/>
      <c r="X16" s="684"/>
      <c r="Y16" s="480"/>
    </row>
    <row r="17" spans="2:28" ht="26.4" customHeight="1">
      <c r="B17" s="471"/>
      <c r="C17" s="471"/>
      <c r="D17" s="471"/>
      <c r="E17" s="471"/>
      <c r="F17" s="471"/>
      <c r="G17" s="471"/>
      <c r="H17" s="471"/>
      <c r="I17" s="471"/>
      <c r="J17" s="471"/>
      <c r="K17" s="471"/>
      <c r="L17" s="471"/>
      <c r="M17" s="471"/>
      <c r="N17" s="1530" t="s">
        <v>2405</v>
      </c>
      <c r="O17" s="1530"/>
      <c r="P17" s="1529">
        <f>第1号様式!$J$17</f>
        <v>0</v>
      </c>
      <c r="Q17" s="1052"/>
      <c r="R17" s="1052"/>
      <c r="S17" s="1529">
        <f>第1号様式!$M$17</f>
        <v>0</v>
      </c>
      <c r="T17" s="1052"/>
      <c r="U17" s="1052"/>
      <c r="V17" s="1052"/>
      <c r="W17" s="1052"/>
      <c r="X17" s="1052"/>
      <c r="Y17" s="473"/>
    </row>
    <row r="18" spans="2:28" ht="8.4" customHeight="1">
      <c r="B18" s="471"/>
      <c r="C18" s="471"/>
      <c r="D18" s="471"/>
      <c r="E18" s="471"/>
      <c r="F18" s="471"/>
      <c r="G18" s="471"/>
      <c r="H18" s="471"/>
      <c r="I18" s="471"/>
      <c r="J18" s="471"/>
      <c r="K18" s="471"/>
      <c r="L18" s="471"/>
      <c r="M18" s="471"/>
      <c r="N18" s="471"/>
      <c r="O18" s="476"/>
      <c r="P18" s="482"/>
      <c r="Q18" s="482"/>
      <c r="R18" s="482"/>
      <c r="S18" s="482"/>
      <c r="T18" s="482"/>
      <c r="U18" s="482"/>
      <c r="V18" s="482"/>
      <c r="W18" s="482"/>
      <c r="X18" s="482"/>
      <c r="Y18" s="473"/>
    </row>
    <row r="19" spans="2:28" ht="26.4" customHeight="1">
      <c r="B19" s="471"/>
      <c r="C19" s="471"/>
      <c r="D19" s="471"/>
      <c r="E19" s="471"/>
      <c r="F19" s="471"/>
      <c r="G19" s="471"/>
      <c r="H19" s="471"/>
      <c r="I19" s="471"/>
      <c r="J19" s="471"/>
      <c r="K19" s="471"/>
      <c r="L19" s="471"/>
      <c r="M19" s="471"/>
      <c r="N19" s="471" t="s">
        <v>2386</v>
      </c>
      <c r="O19" s="780"/>
      <c r="P19" s="476"/>
      <c r="Q19" s="476"/>
      <c r="R19" s="675"/>
      <c r="S19" s="675"/>
      <c r="T19" s="675"/>
      <c r="U19" s="675"/>
      <c r="V19" s="675"/>
      <c r="W19" s="675"/>
      <c r="X19" s="675"/>
      <c r="Y19" s="473"/>
    </row>
    <row r="20" spans="2:28" ht="26.4" customHeight="1">
      <c r="B20" s="471"/>
      <c r="C20" s="471"/>
      <c r="D20" s="471"/>
      <c r="E20" s="471"/>
      <c r="F20" s="471"/>
      <c r="G20" s="471"/>
      <c r="H20" s="471"/>
      <c r="I20" s="471"/>
      <c r="J20" s="471"/>
      <c r="K20" s="471"/>
      <c r="L20" s="471"/>
      <c r="M20" s="471"/>
      <c r="N20" s="1528" t="s">
        <v>2529</v>
      </c>
      <c r="O20" s="1574"/>
      <c r="P20" s="1531">
        <f>第1号様式!$J$20</f>
        <v>0</v>
      </c>
      <c r="Q20" s="1052"/>
      <c r="R20" s="1052"/>
      <c r="S20" s="1529">
        <f>第1号様式!$L$20</f>
        <v>0</v>
      </c>
      <c r="T20" s="1052"/>
      <c r="U20" s="1052"/>
      <c r="V20" s="1052"/>
      <c r="W20" s="1052"/>
      <c r="X20" s="1052"/>
      <c r="Y20" s="473"/>
    </row>
    <row r="21" spans="2:28" ht="2.4" customHeight="1">
      <c r="B21" s="471"/>
      <c r="C21" s="471"/>
      <c r="D21" s="471"/>
      <c r="E21" s="471"/>
      <c r="F21" s="471"/>
      <c r="G21" s="471"/>
      <c r="H21" s="471"/>
      <c r="I21" s="471"/>
      <c r="J21" s="471"/>
      <c r="K21" s="471"/>
      <c r="L21" s="471"/>
      <c r="M21" s="471"/>
      <c r="N21" s="471"/>
      <c r="O21" s="476"/>
      <c r="P21" s="684"/>
      <c r="Q21" s="684"/>
      <c r="R21" s="684"/>
      <c r="S21" s="684"/>
      <c r="T21" s="684"/>
      <c r="U21" s="684"/>
      <c r="V21" s="684"/>
      <c r="W21" s="684"/>
      <c r="X21" s="684"/>
      <c r="Y21" s="473"/>
    </row>
    <row r="22" spans="2:28" ht="26.4" customHeight="1">
      <c r="B22" s="471"/>
      <c r="C22" s="471"/>
      <c r="D22" s="471"/>
      <c r="E22" s="471"/>
      <c r="F22" s="471"/>
      <c r="G22" s="471"/>
      <c r="H22" s="471"/>
      <c r="I22" s="471"/>
      <c r="J22" s="471"/>
      <c r="K22" s="471"/>
      <c r="L22" s="471"/>
      <c r="M22" s="471"/>
      <c r="N22" s="1528" t="s">
        <v>2502</v>
      </c>
      <c r="O22" s="1528"/>
      <c r="P22" s="1529">
        <f>第1号様式!$J$21</f>
        <v>0</v>
      </c>
      <c r="Q22" s="1052"/>
      <c r="R22" s="1052"/>
      <c r="S22" s="1052"/>
      <c r="T22" s="1052"/>
      <c r="U22" s="1052"/>
      <c r="V22" s="1052"/>
      <c r="W22" s="1052"/>
      <c r="X22" s="1052"/>
      <c r="Y22" s="473"/>
      <c r="AB22" s="477"/>
    </row>
    <row r="23" spans="2:28" ht="2.4" customHeight="1">
      <c r="B23" s="471"/>
      <c r="C23" s="471"/>
      <c r="D23" s="471"/>
      <c r="E23" s="471"/>
      <c r="F23" s="471"/>
      <c r="G23" s="471"/>
      <c r="H23" s="471"/>
      <c r="I23" s="471"/>
      <c r="J23" s="471"/>
      <c r="K23" s="471"/>
      <c r="L23" s="471"/>
      <c r="M23" s="471"/>
      <c r="N23" s="471"/>
      <c r="O23" s="476"/>
      <c r="P23" s="684"/>
      <c r="Q23" s="684"/>
      <c r="R23" s="684"/>
      <c r="S23" s="684"/>
      <c r="T23" s="684"/>
      <c r="U23" s="684"/>
      <c r="V23" s="684"/>
      <c r="W23" s="684"/>
      <c r="X23" s="684"/>
      <c r="Y23" s="473"/>
      <c r="AB23" s="470"/>
    </row>
    <row r="24" spans="2:28" ht="26.4" customHeight="1">
      <c r="B24" s="471"/>
      <c r="C24" s="471"/>
      <c r="D24" s="471"/>
      <c r="E24" s="471"/>
      <c r="F24" s="471"/>
      <c r="G24" s="471"/>
      <c r="H24" s="471"/>
      <c r="I24" s="471"/>
      <c r="J24" s="471"/>
      <c r="K24" s="471"/>
      <c r="L24" s="471"/>
      <c r="M24" s="471"/>
      <c r="N24" s="1530" t="s">
        <v>2405</v>
      </c>
      <c r="O24" s="1530"/>
      <c r="P24" s="1529">
        <f>第1号様式!$J$22</f>
        <v>0</v>
      </c>
      <c r="Q24" s="1052"/>
      <c r="R24" s="1052"/>
      <c r="S24" s="1529">
        <f>第1号様式!$M$22</f>
        <v>0</v>
      </c>
      <c r="T24" s="1052"/>
      <c r="U24" s="1052"/>
      <c r="V24" s="1052"/>
      <c r="W24" s="1052"/>
      <c r="X24" s="1052"/>
      <c r="Y24" s="473"/>
    </row>
    <row r="25" spans="2:28" ht="13.5" customHeight="1">
      <c r="B25" s="471"/>
      <c r="C25" s="471"/>
      <c r="D25" s="471"/>
      <c r="E25" s="471"/>
      <c r="F25" s="471"/>
      <c r="G25" s="471"/>
      <c r="H25" s="471"/>
      <c r="I25" s="471"/>
      <c r="J25" s="471"/>
      <c r="K25" s="471"/>
      <c r="L25" s="471"/>
      <c r="M25" s="471"/>
      <c r="N25" s="471"/>
      <c r="O25" s="471"/>
      <c r="P25" s="471"/>
      <c r="Q25" s="471"/>
      <c r="R25" s="471"/>
      <c r="S25" s="471"/>
      <c r="T25" s="471"/>
      <c r="U25" s="473"/>
      <c r="V25" s="473"/>
      <c r="W25" s="473"/>
      <c r="X25" s="473"/>
      <c r="Y25" s="473"/>
    </row>
    <row r="26" spans="2:28" ht="25.8">
      <c r="B26" s="471"/>
      <c r="C26" s="1532" t="s">
        <v>2555</v>
      </c>
      <c r="D26" s="1532"/>
      <c r="E26" s="1532"/>
      <c r="F26" s="1532"/>
      <c r="G26" s="1532"/>
      <c r="H26" s="1532"/>
      <c r="I26" s="1532"/>
      <c r="J26" s="1532"/>
      <c r="K26" s="1532"/>
      <c r="L26" s="1532"/>
      <c r="M26" s="1532"/>
      <c r="N26" s="1532"/>
      <c r="O26" s="1532"/>
      <c r="P26" s="1532"/>
      <c r="Q26" s="1532"/>
      <c r="R26" s="1532"/>
      <c r="S26" s="1532"/>
      <c r="T26" s="1532"/>
      <c r="U26" s="1532"/>
      <c r="V26" s="1532"/>
      <c r="W26" s="1532"/>
      <c r="X26" s="1532"/>
      <c r="Y26" s="473"/>
    </row>
    <row r="27" spans="2:28" ht="18" customHeight="1">
      <c r="B27" s="471"/>
      <c r="C27" s="471"/>
      <c r="D27" s="471"/>
      <c r="E27" s="471"/>
      <c r="F27" s="471"/>
      <c r="G27" s="471"/>
      <c r="H27" s="471"/>
      <c r="I27" s="471"/>
      <c r="J27" s="471"/>
      <c r="K27" s="471"/>
      <c r="L27" s="471"/>
      <c r="M27" s="471"/>
      <c r="N27" s="471"/>
      <c r="O27" s="471"/>
      <c r="P27" s="471"/>
      <c r="Q27" s="471"/>
      <c r="R27" s="471"/>
      <c r="S27" s="471"/>
      <c r="T27" s="471"/>
      <c r="U27" s="473"/>
      <c r="V27" s="473"/>
      <c r="W27" s="473"/>
      <c r="X27" s="473"/>
      <c r="Y27" s="473"/>
    </row>
    <row r="28" spans="2:28" ht="18" customHeight="1">
      <c r="B28" s="471"/>
      <c r="C28" s="471"/>
      <c r="D28" s="1576">
        <f>第7号様式!$D$28</f>
        <v>0</v>
      </c>
      <c r="E28" s="1595"/>
      <c r="F28" s="483" t="s">
        <v>2495</v>
      </c>
      <c r="G28" s="686">
        <f>第7号様式!$G$28</f>
        <v>0</v>
      </c>
      <c r="H28" s="483" t="s">
        <v>2496</v>
      </c>
      <c r="I28" s="686">
        <f>第7号様式!$I$28</f>
        <v>0</v>
      </c>
      <c r="J28" s="483" t="s">
        <v>2505</v>
      </c>
      <c r="K28" s="1576">
        <f>第7号様式!$K$28</f>
        <v>0</v>
      </c>
      <c r="L28" s="1576"/>
      <c r="M28" s="1535" t="s">
        <v>2506</v>
      </c>
      <c r="N28" s="1535"/>
      <c r="O28" s="1535"/>
      <c r="P28" s="1577">
        <f>第7号様式!$P$28</f>
        <v>0</v>
      </c>
      <c r="Q28" s="1577"/>
      <c r="R28" s="1537" t="s">
        <v>2546</v>
      </c>
      <c r="S28" s="1537"/>
      <c r="T28" s="1537"/>
      <c r="U28" s="1537"/>
      <c r="V28" s="1537"/>
      <c r="W28" s="1537"/>
      <c r="X28" s="1537"/>
      <c r="Y28" s="473"/>
      <c r="AB28" s="477"/>
    </row>
    <row r="29" spans="2:28" ht="39" customHeight="1">
      <c r="B29" s="471"/>
      <c r="C29" s="1578" t="s">
        <v>2764</v>
      </c>
      <c r="D29" s="1578"/>
      <c r="E29" s="1578"/>
      <c r="F29" s="1578"/>
      <c r="G29" s="1578"/>
      <c r="H29" s="1578"/>
      <c r="I29" s="1578"/>
      <c r="J29" s="1578"/>
      <c r="K29" s="1578"/>
      <c r="L29" s="1578"/>
      <c r="M29" s="1578"/>
      <c r="N29" s="1578"/>
      <c r="O29" s="1578"/>
      <c r="P29" s="1578"/>
      <c r="Q29" s="1578"/>
      <c r="R29" s="1578"/>
      <c r="S29" s="1578"/>
      <c r="T29" s="1578"/>
      <c r="U29" s="1578"/>
      <c r="V29" s="1578"/>
      <c r="W29" s="1578"/>
      <c r="X29" s="1578"/>
      <c r="Y29" s="473"/>
    </row>
    <row r="30" spans="2:28" ht="30" customHeight="1">
      <c r="B30" s="471"/>
      <c r="C30" s="1608" t="s">
        <v>2509</v>
      </c>
      <c r="D30" s="1608"/>
      <c r="E30" s="1608"/>
      <c r="F30" s="1608"/>
      <c r="G30" s="1608"/>
      <c r="H30" s="1608"/>
      <c r="I30" s="1608"/>
      <c r="J30" s="1608"/>
      <c r="K30" s="1608"/>
      <c r="L30" s="1608"/>
      <c r="M30" s="1608"/>
      <c r="N30" s="1608"/>
      <c r="O30" s="1608"/>
      <c r="P30" s="1608"/>
      <c r="Q30" s="1608"/>
      <c r="R30" s="1608"/>
      <c r="S30" s="1608"/>
      <c r="T30" s="1608"/>
      <c r="U30" s="1608"/>
      <c r="V30" s="1608"/>
      <c r="W30" s="1608"/>
      <c r="X30" s="1608"/>
      <c r="Y30" s="473"/>
    </row>
    <row r="31" spans="2:28" ht="30" customHeight="1">
      <c r="B31" s="471"/>
      <c r="C31" s="484"/>
      <c r="D31" s="1571" t="s">
        <v>2510</v>
      </c>
      <c r="E31" s="1571"/>
      <c r="F31" s="1571"/>
      <c r="G31" s="1571"/>
      <c r="H31" s="1571"/>
      <c r="I31" s="1571"/>
      <c r="J31" s="1572"/>
      <c r="K31" s="1565">
        <f>第1号様式!$G$30</f>
        <v>0</v>
      </c>
      <c r="L31" s="1055"/>
      <c r="M31" s="1055"/>
      <c r="N31" s="1055"/>
      <c r="O31" s="1055"/>
      <c r="P31" s="1566" t="str">
        <f>第1号様式!$L$30</f>
        <v>蓄電池</v>
      </c>
      <c r="Q31" s="1055"/>
      <c r="R31" s="1055"/>
      <c r="S31" s="1055"/>
      <c r="T31" s="1055"/>
      <c r="U31" s="1566" t="str">
        <f>第1号様式!$O$30</f>
        <v>設備導入事業</v>
      </c>
      <c r="V31" s="1055"/>
      <c r="W31" s="1055"/>
      <c r="X31" s="1567"/>
      <c r="Y31" s="473"/>
      <c r="AA31" s="469"/>
    </row>
    <row r="32" spans="2:28" ht="2.25" customHeight="1">
      <c r="B32" s="471"/>
      <c r="C32" s="485"/>
      <c r="D32" s="679"/>
      <c r="E32" s="679"/>
      <c r="F32" s="679"/>
      <c r="G32" s="679"/>
      <c r="H32" s="679"/>
      <c r="I32" s="679"/>
      <c r="J32" s="680"/>
      <c r="K32" s="486"/>
      <c r="L32" s="487"/>
      <c r="M32" s="487"/>
      <c r="N32" s="487"/>
      <c r="O32" s="675"/>
      <c r="P32" s="488"/>
      <c r="Q32" s="684"/>
      <c r="R32" s="489"/>
      <c r="S32" s="483"/>
      <c r="T32" s="490"/>
      <c r="U32" s="483"/>
      <c r="V32" s="491"/>
      <c r="W32" s="679"/>
      <c r="X32" s="782"/>
      <c r="Y32" s="473"/>
      <c r="AA32" s="469"/>
    </row>
    <row r="33" spans="2:27" ht="21" customHeight="1">
      <c r="B33" s="471"/>
      <c r="C33" s="486"/>
      <c r="D33" s="1542" t="s">
        <v>2511</v>
      </c>
      <c r="E33" s="1542"/>
      <c r="F33" s="1542"/>
      <c r="G33" s="1542"/>
      <c r="H33" s="1542"/>
      <c r="I33" s="1542"/>
      <c r="J33" s="1543"/>
      <c r="K33" s="679"/>
      <c r="L33" s="492" t="s">
        <v>2512</v>
      </c>
      <c r="M33" s="1590">
        <f>第7号様式!$M$33</f>
        <v>0</v>
      </c>
      <c r="N33" s="1590"/>
      <c r="O33" s="1590"/>
      <c r="P33" s="1596"/>
      <c r="Q33" s="493" t="s">
        <v>2513</v>
      </c>
      <c r="R33" s="493"/>
      <c r="S33" s="493"/>
      <c r="T33" s="493"/>
      <c r="U33" s="493"/>
      <c r="V33" s="493"/>
      <c r="W33" s="493"/>
      <c r="X33" s="783"/>
      <c r="Y33" s="473"/>
      <c r="AA33" s="469"/>
    </row>
    <row r="34" spans="2:27" ht="69" customHeight="1">
      <c r="B34" s="471"/>
      <c r="C34" s="784"/>
      <c r="D34" s="1580" t="s">
        <v>2556</v>
      </c>
      <c r="E34" s="1580"/>
      <c r="F34" s="1580"/>
      <c r="G34" s="1580"/>
      <c r="H34" s="1580"/>
      <c r="I34" s="1580"/>
      <c r="J34" s="1581"/>
      <c r="K34" s="786"/>
      <c r="L34" s="1613"/>
      <c r="M34" s="1613"/>
      <c r="N34" s="1613"/>
      <c r="O34" s="1613"/>
      <c r="P34" s="1613"/>
      <c r="Q34" s="1613"/>
      <c r="R34" s="1613"/>
      <c r="S34" s="1613"/>
      <c r="T34" s="1613"/>
      <c r="U34" s="1613"/>
      <c r="V34" s="1613"/>
      <c r="W34" s="1613"/>
      <c r="X34" s="1614"/>
      <c r="Y34" s="473"/>
    </row>
    <row r="35" spans="2:27" ht="69" customHeight="1">
      <c r="B35" s="471"/>
      <c r="C35" s="786"/>
      <c r="D35" s="1580" t="s">
        <v>2557</v>
      </c>
      <c r="E35" s="1580"/>
      <c r="F35" s="1580"/>
      <c r="G35" s="1580"/>
      <c r="H35" s="1580"/>
      <c r="I35" s="1580"/>
      <c r="J35" s="1581"/>
      <c r="K35" s="787"/>
      <c r="L35" s="1605"/>
      <c r="M35" s="1605"/>
      <c r="N35" s="1605"/>
      <c r="O35" s="1605"/>
      <c r="P35" s="1605"/>
      <c r="Q35" s="1605"/>
      <c r="R35" s="1605"/>
      <c r="S35" s="1605"/>
      <c r="T35" s="1605"/>
      <c r="U35" s="1605"/>
      <c r="V35" s="1605"/>
      <c r="W35" s="1605"/>
      <c r="X35" s="1606"/>
      <c r="Y35" s="473"/>
    </row>
    <row r="36" spans="2:27" ht="69.75" customHeight="1">
      <c r="B36" s="471"/>
      <c r="C36" s="786"/>
      <c r="D36" s="1580" t="s">
        <v>2558</v>
      </c>
      <c r="E36" s="1580"/>
      <c r="F36" s="1580"/>
      <c r="G36" s="1580"/>
      <c r="H36" s="1580"/>
      <c r="I36" s="1580"/>
      <c r="J36" s="1581"/>
      <c r="K36" s="787"/>
      <c r="L36" s="1605"/>
      <c r="M36" s="1605"/>
      <c r="N36" s="1605"/>
      <c r="O36" s="1605"/>
      <c r="P36" s="1605"/>
      <c r="Q36" s="1605"/>
      <c r="R36" s="1605"/>
      <c r="S36" s="1605"/>
      <c r="T36" s="1605"/>
      <c r="U36" s="1605"/>
      <c r="V36" s="1605"/>
      <c r="W36" s="1605"/>
      <c r="X36" s="1606"/>
      <c r="Y36" s="473"/>
    </row>
    <row r="37" spans="2:27" ht="45" customHeight="1">
      <c r="B37" s="471"/>
      <c r="C37" s="786"/>
      <c r="D37" s="1609" t="s">
        <v>2559</v>
      </c>
      <c r="E37" s="1609"/>
      <c r="F37" s="1609"/>
      <c r="G37" s="1609"/>
      <c r="H37" s="1609"/>
      <c r="I37" s="1609"/>
      <c r="J37" s="1610"/>
      <c r="K37" s="787"/>
      <c r="L37" s="1611" t="s">
        <v>2560</v>
      </c>
      <c r="M37" s="1611"/>
      <c r="N37" s="1611"/>
      <c r="O37" s="1611"/>
      <c r="P37" s="1611"/>
      <c r="Q37" s="1611"/>
      <c r="R37" s="1611"/>
      <c r="S37" s="1611"/>
      <c r="T37" s="1611"/>
      <c r="U37" s="1611"/>
      <c r="V37" s="1611"/>
      <c r="W37" s="1611"/>
      <c r="X37" s="1612"/>
      <c r="Y37" s="473"/>
    </row>
    <row r="38" spans="2:27" ht="18" customHeight="1">
      <c r="B38" s="471"/>
      <c r="C38" s="523"/>
      <c r="D38" s="685" t="s">
        <v>2561</v>
      </c>
      <c r="E38" s="509"/>
      <c r="F38" s="509"/>
      <c r="G38" s="509"/>
      <c r="H38" s="509"/>
      <c r="I38" s="509"/>
      <c r="J38" s="509"/>
      <c r="K38" s="509"/>
      <c r="L38" s="509"/>
      <c r="M38" s="509"/>
      <c r="N38" s="509"/>
      <c r="O38" s="509"/>
      <c r="P38" s="509"/>
      <c r="Q38" s="509"/>
      <c r="R38" s="509"/>
      <c r="S38" s="523"/>
      <c r="T38" s="509"/>
      <c r="U38" s="471"/>
      <c r="V38" s="496"/>
      <c r="W38" s="496"/>
      <c r="X38" s="496"/>
      <c r="Y38" s="473"/>
    </row>
    <row r="39" spans="2:27" ht="13.5" customHeight="1">
      <c r="T39" s="524"/>
      <c r="X39" s="525"/>
    </row>
  </sheetData>
  <sheetProtection algorithmName="SHA-512" hashValue="zTIzgcxpKxk7/Pj2ZmtfWL0AGjjBYztvknDUxUmcvk8DAR7kbpYDZ2rBWk0ItaFMycMgfXujhTqIQC/ZDhjeRg==" saltValue="42lLPJ6JYvLZCnOlszcC+A==" spinCount="100000" sheet="1" formatCells="0"/>
  <mergeCells count="47">
    <mergeCell ref="D37:J37"/>
    <mergeCell ref="L37:X37"/>
    <mergeCell ref="D34:J34"/>
    <mergeCell ref="L34:X34"/>
    <mergeCell ref="D35:J35"/>
    <mergeCell ref="L35:X35"/>
    <mergeCell ref="D36:J36"/>
    <mergeCell ref="L36:X36"/>
    <mergeCell ref="C29:X29"/>
    <mergeCell ref="C30:X30"/>
    <mergeCell ref="D31:J31"/>
    <mergeCell ref="D33:J33"/>
    <mergeCell ref="M33:P33"/>
    <mergeCell ref="K31:O31"/>
    <mergeCell ref="P31:T31"/>
    <mergeCell ref="U31:X31"/>
    <mergeCell ref="C26:X26"/>
    <mergeCell ref="D28:E28"/>
    <mergeCell ref="K28:L28"/>
    <mergeCell ref="M28:O28"/>
    <mergeCell ref="P28:Q28"/>
    <mergeCell ref="R28:X28"/>
    <mergeCell ref="N20:O20"/>
    <mergeCell ref="N22:O22"/>
    <mergeCell ref="P22:X22"/>
    <mergeCell ref="N24:O24"/>
    <mergeCell ref="P20:R20"/>
    <mergeCell ref="S20:X20"/>
    <mergeCell ref="P24:R24"/>
    <mergeCell ref="S24:X24"/>
    <mergeCell ref="N15:O15"/>
    <mergeCell ref="P15:X15"/>
    <mergeCell ref="N17:O17"/>
    <mergeCell ref="P13:R13"/>
    <mergeCell ref="S13:X13"/>
    <mergeCell ref="P17:R17"/>
    <mergeCell ref="S17:X17"/>
    <mergeCell ref="Q3:R3"/>
    <mergeCell ref="N6:O6"/>
    <mergeCell ref="N8:O8"/>
    <mergeCell ref="P8:X8"/>
    <mergeCell ref="N13:O13"/>
    <mergeCell ref="N10:O10"/>
    <mergeCell ref="P6:R6"/>
    <mergeCell ref="S6:X6"/>
    <mergeCell ref="P10:R10"/>
    <mergeCell ref="S10:X10"/>
  </mergeCells>
  <phoneticPr fontId="58"/>
  <printOptions horizontalCentered="1"/>
  <pageMargins left="0.70866141732283472" right="0.70866141732283472" top="0.74803149606299213" bottom="0.74803149606299213" header="0.31496062992125984" footer="0.31496062992125984"/>
  <pageSetup paperSize="9" scale="92"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C43"/>
  <sheetViews>
    <sheetView showGridLines="0" showZeros="0" view="pageBreakPreview" topLeftCell="A16" zoomScaleNormal="100" zoomScaleSheetLayoutView="100" workbookViewId="0">
      <selection sqref="A1:Z43"/>
    </sheetView>
  </sheetViews>
  <sheetFormatPr defaultRowHeight="13.2"/>
  <cols>
    <col min="1" max="1" width="2.109375" style="469" customWidth="1"/>
    <col min="2" max="2" width="2.33203125" style="469" customWidth="1"/>
    <col min="3" max="3" width="1.109375" style="469" customWidth="1"/>
    <col min="4" max="4" width="5.6640625" style="469" customWidth="1"/>
    <col min="5" max="5" width="3.6640625" style="469" customWidth="1"/>
    <col min="6" max="6" width="2.6640625" style="469" customWidth="1"/>
    <col min="7" max="7" width="3.6640625" style="469" customWidth="1"/>
    <col min="8" max="8" width="2.6640625" style="469" customWidth="1"/>
    <col min="9" max="9" width="3.6640625" style="469" customWidth="1"/>
    <col min="10" max="10" width="4.6640625" style="469" customWidth="1"/>
    <col min="11" max="11" width="1.21875" style="469" customWidth="1"/>
    <col min="12" max="12" width="3.109375" style="469" customWidth="1"/>
    <col min="13" max="13" width="4.44140625" style="469" customWidth="1"/>
    <col min="14" max="14" width="3.6640625" style="469" customWidth="1"/>
    <col min="15" max="15" width="5.6640625" style="469" customWidth="1"/>
    <col min="16" max="16" width="3.6640625" style="469" customWidth="1"/>
    <col min="17" max="17" width="4.6640625" style="469" customWidth="1"/>
    <col min="18" max="20" width="3.6640625" style="469" customWidth="1"/>
    <col min="21" max="24" width="3.6640625" style="470" customWidth="1"/>
    <col min="25" max="25" width="2.21875" style="470" customWidth="1"/>
    <col min="26" max="27" width="2.109375" style="470" customWidth="1"/>
    <col min="28" max="28" width="7.21875" style="469" customWidth="1"/>
    <col min="29" max="263" width="8.88671875" style="469"/>
    <col min="264" max="264" width="2.44140625" style="469" customWidth="1"/>
    <col min="265" max="265" width="2.33203125" style="469" customWidth="1"/>
    <col min="266" max="266" width="1.109375" style="469" customWidth="1"/>
    <col min="267" max="267" width="22.6640625" style="469" customWidth="1"/>
    <col min="268" max="268" width="1.21875" style="469" customWidth="1"/>
    <col min="269" max="270" width="11.77734375" style="469" customWidth="1"/>
    <col min="271" max="271" width="1.77734375" style="469" customWidth="1"/>
    <col min="272" max="272" width="6.88671875" style="469" customWidth="1"/>
    <col min="273" max="273" width="4.44140625" style="469" customWidth="1"/>
    <col min="274" max="274" width="3.6640625" style="469" customWidth="1"/>
    <col min="275" max="275" width="0.77734375" style="469" customWidth="1"/>
    <col min="276" max="276" width="3.33203125" style="469" customWidth="1"/>
    <col min="277" max="277" width="3.6640625" style="469" customWidth="1"/>
    <col min="278" max="278" width="3" style="469" customWidth="1"/>
    <col min="279" max="279" width="3.6640625" style="469" customWidth="1"/>
    <col min="280" max="280" width="3.109375" style="469" customWidth="1"/>
    <col min="281" max="281" width="1.88671875" style="469" customWidth="1"/>
    <col min="282" max="283" width="2.21875" style="469" customWidth="1"/>
    <col min="284" max="284" width="7.21875" style="469" customWidth="1"/>
    <col min="285" max="519" width="8.88671875" style="469"/>
    <col min="520" max="520" width="2.44140625" style="469" customWidth="1"/>
    <col min="521" max="521" width="2.33203125" style="469" customWidth="1"/>
    <col min="522" max="522" width="1.109375" style="469" customWidth="1"/>
    <col min="523" max="523" width="22.6640625" style="469" customWidth="1"/>
    <col min="524" max="524" width="1.21875" style="469" customWidth="1"/>
    <col min="525" max="526" width="11.77734375" style="469" customWidth="1"/>
    <col min="527" max="527" width="1.77734375" style="469" customWidth="1"/>
    <col min="528" max="528" width="6.88671875" style="469" customWidth="1"/>
    <col min="529" max="529" width="4.44140625" style="469" customWidth="1"/>
    <col min="530" max="530" width="3.6640625" style="469" customWidth="1"/>
    <col min="531" max="531" width="0.77734375" style="469" customWidth="1"/>
    <col min="532" max="532" width="3.33203125" style="469" customWidth="1"/>
    <col min="533" max="533" width="3.6640625" style="469" customWidth="1"/>
    <col min="534" max="534" width="3" style="469" customWidth="1"/>
    <col min="535" max="535" width="3.6640625" style="469" customWidth="1"/>
    <col min="536" max="536" width="3.109375" style="469" customWidth="1"/>
    <col min="537" max="537" width="1.88671875" style="469" customWidth="1"/>
    <col min="538" max="539" width="2.21875" style="469" customWidth="1"/>
    <col min="540" max="540" width="7.21875" style="469" customWidth="1"/>
    <col min="541" max="775" width="8.88671875" style="469"/>
    <col min="776" max="776" width="2.44140625" style="469" customWidth="1"/>
    <col min="777" max="777" width="2.33203125" style="469" customWidth="1"/>
    <col min="778" max="778" width="1.109375" style="469" customWidth="1"/>
    <col min="779" max="779" width="22.6640625" style="469" customWidth="1"/>
    <col min="780" max="780" width="1.21875" style="469" customWidth="1"/>
    <col min="781" max="782" width="11.77734375" style="469" customWidth="1"/>
    <col min="783" max="783" width="1.77734375" style="469" customWidth="1"/>
    <col min="784" max="784" width="6.88671875" style="469" customWidth="1"/>
    <col min="785" max="785" width="4.44140625" style="469" customWidth="1"/>
    <col min="786" max="786" width="3.6640625" style="469" customWidth="1"/>
    <col min="787" max="787" width="0.77734375" style="469" customWidth="1"/>
    <col min="788" max="788" width="3.33203125" style="469" customWidth="1"/>
    <col min="789" max="789" width="3.6640625" style="469" customWidth="1"/>
    <col min="790" max="790" width="3" style="469" customWidth="1"/>
    <col min="791" max="791" width="3.6640625" style="469" customWidth="1"/>
    <col min="792" max="792" width="3.109375" style="469" customWidth="1"/>
    <col min="793" max="793" width="1.88671875" style="469" customWidth="1"/>
    <col min="794" max="795" width="2.21875" style="469" customWidth="1"/>
    <col min="796" max="796" width="7.21875" style="469" customWidth="1"/>
    <col min="797" max="1031" width="8.88671875" style="469"/>
    <col min="1032" max="1032" width="2.44140625" style="469" customWidth="1"/>
    <col min="1033" max="1033" width="2.33203125" style="469" customWidth="1"/>
    <col min="1034" max="1034" width="1.109375" style="469" customWidth="1"/>
    <col min="1035" max="1035" width="22.6640625" style="469" customWidth="1"/>
    <col min="1036" max="1036" width="1.21875" style="469" customWidth="1"/>
    <col min="1037" max="1038" width="11.77734375" style="469" customWidth="1"/>
    <col min="1039" max="1039" width="1.77734375" style="469" customWidth="1"/>
    <col min="1040" max="1040" width="6.88671875" style="469" customWidth="1"/>
    <col min="1041" max="1041" width="4.44140625" style="469" customWidth="1"/>
    <col min="1042" max="1042" width="3.6640625" style="469" customWidth="1"/>
    <col min="1043" max="1043" width="0.77734375" style="469" customWidth="1"/>
    <col min="1044" max="1044" width="3.33203125" style="469" customWidth="1"/>
    <col min="1045" max="1045" width="3.6640625" style="469" customWidth="1"/>
    <col min="1046" max="1046" width="3" style="469" customWidth="1"/>
    <col min="1047" max="1047" width="3.6640625" style="469" customWidth="1"/>
    <col min="1048" max="1048" width="3.109375" style="469" customWidth="1"/>
    <col min="1049" max="1049" width="1.88671875" style="469" customWidth="1"/>
    <col min="1050" max="1051" width="2.21875" style="469" customWidth="1"/>
    <col min="1052" max="1052" width="7.21875" style="469" customWidth="1"/>
    <col min="1053" max="1287" width="8.88671875" style="469"/>
    <col min="1288" max="1288" width="2.44140625" style="469" customWidth="1"/>
    <col min="1289" max="1289" width="2.33203125" style="469" customWidth="1"/>
    <col min="1290" max="1290" width="1.109375" style="469" customWidth="1"/>
    <col min="1291" max="1291" width="22.6640625" style="469" customWidth="1"/>
    <col min="1292" max="1292" width="1.21875" style="469" customWidth="1"/>
    <col min="1293" max="1294" width="11.77734375" style="469" customWidth="1"/>
    <col min="1295" max="1295" width="1.77734375" style="469" customWidth="1"/>
    <col min="1296" max="1296" width="6.88671875" style="469" customWidth="1"/>
    <col min="1297" max="1297" width="4.44140625" style="469" customWidth="1"/>
    <col min="1298" max="1298" width="3.6640625" style="469" customWidth="1"/>
    <col min="1299" max="1299" width="0.77734375" style="469" customWidth="1"/>
    <col min="1300" max="1300" width="3.33203125" style="469" customWidth="1"/>
    <col min="1301" max="1301" width="3.6640625" style="469" customWidth="1"/>
    <col min="1302" max="1302" width="3" style="469" customWidth="1"/>
    <col min="1303" max="1303" width="3.6640625" style="469" customWidth="1"/>
    <col min="1304" max="1304" width="3.109375" style="469" customWidth="1"/>
    <col min="1305" max="1305" width="1.88671875" style="469" customWidth="1"/>
    <col min="1306" max="1307" width="2.21875" style="469" customWidth="1"/>
    <col min="1308" max="1308" width="7.21875" style="469" customWidth="1"/>
    <col min="1309" max="1543" width="8.88671875" style="469"/>
    <col min="1544" max="1544" width="2.44140625" style="469" customWidth="1"/>
    <col min="1545" max="1545" width="2.33203125" style="469" customWidth="1"/>
    <col min="1546" max="1546" width="1.109375" style="469" customWidth="1"/>
    <col min="1547" max="1547" width="22.6640625" style="469" customWidth="1"/>
    <col min="1548" max="1548" width="1.21875" style="469" customWidth="1"/>
    <col min="1549" max="1550" width="11.77734375" style="469" customWidth="1"/>
    <col min="1551" max="1551" width="1.77734375" style="469" customWidth="1"/>
    <col min="1552" max="1552" width="6.88671875" style="469" customWidth="1"/>
    <col min="1553" max="1553" width="4.44140625" style="469" customWidth="1"/>
    <col min="1554" max="1554" width="3.6640625" style="469" customWidth="1"/>
    <col min="1555" max="1555" width="0.77734375" style="469" customWidth="1"/>
    <col min="1556" max="1556" width="3.33203125" style="469" customWidth="1"/>
    <col min="1557" max="1557" width="3.6640625" style="469" customWidth="1"/>
    <col min="1558" max="1558" width="3" style="469" customWidth="1"/>
    <col min="1559" max="1559" width="3.6640625" style="469" customWidth="1"/>
    <col min="1560" max="1560" width="3.109375" style="469" customWidth="1"/>
    <col min="1561" max="1561" width="1.88671875" style="469" customWidth="1"/>
    <col min="1562" max="1563" width="2.21875" style="469" customWidth="1"/>
    <col min="1564" max="1564" width="7.21875" style="469" customWidth="1"/>
    <col min="1565" max="1799" width="8.88671875" style="469"/>
    <col min="1800" max="1800" width="2.44140625" style="469" customWidth="1"/>
    <col min="1801" max="1801" width="2.33203125" style="469" customWidth="1"/>
    <col min="1802" max="1802" width="1.109375" style="469" customWidth="1"/>
    <col min="1803" max="1803" width="22.6640625" style="469" customWidth="1"/>
    <col min="1804" max="1804" width="1.21875" style="469" customWidth="1"/>
    <col min="1805" max="1806" width="11.77734375" style="469" customWidth="1"/>
    <col min="1807" max="1807" width="1.77734375" style="469" customWidth="1"/>
    <col min="1808" max="1808" width="6.88671875" style="469" customWidth="1"/>
    <col min="1809" max="1809" width="4.44140625" style="469" customWidth="1"/>
    <col min="1810" max="1810" width="3.6640625" style="469" customWidth="1"/>
    <col min="1811" max="1811" width="0.77734375" style="469" customWidth="1"/>
    <col min="1812" max="1812" width="3.33203125" style="469" customWidth="1"/>
    <col min="1813" max="1813" width="3.6640625" style="469" customWidth="1"/>
    <col min="1814" max="1814" width="3" style="469" customWidth="1"/>
    <col min="1815" max="1815" width="3.6640625" style="469" customWidth="1"/>
    <col min="1816" max="1816" width="3.109375" style="469" customWidth="1"/>
    <col min="1817" max="1817" width="1.88671875" style="469" customWidth="1"/>
    <col min="1818" max="1819" width="2.21875" style="469" customWidth="1"/>
    <col min="1820" max="1820" width="7.21875" style="469" customWidth="1"/>
    <col min="1821" max="2055" width="8.88671875" style="469"/>
    <col min="2056" max="2056" width="2.44140625" style="469" customWidth="1"/>
    <col min="2057" max="2057" width="2.33203125" style="469" customWidth="1"/>
    <col min="2058" max="2058" width="1.109375" style="469" customWidth="1"/>
    <col min="2059" max="2059" width="22.6640625" style="469" customWidth="1"/>
    <col min="2060" max="2060" width="1.21875" style="469" customWidth="1"/>
    <col min="2061" max="2062" width="11.77734375" style="469" customWidth="1"/>
    <col min="2063" max="2063" width="1.77734375" style="469" customWidth="1"/>
    <col min="2064" max="2064" width="6.88671875" style="469" customWidth="1"/>
    <col min="2065" max="2065" width="4.44140625" style="469" customWidth="1"/>
    <col min="2066" max="2066" width="3.6640625" style="469" customWidth="1"/>
    <col min="2067" max="2067" width="0.77734375" style="469" customWidth="1"/>
    <col min="2068" max="2068" width="3.33203125" style="469" customWidth="1"/>
    <col min="2069" max="2069" width="3.6640625" style="469" customWidth="1"/>
    <col min="2070" max="2070" width="3" style="469" customWidth="1"/>
    <col min="2071" max="2071" width="3.6640625" style="469" customWidth="1"/>
    <col min="2072" max="2072" width="3.109375" style="469" customWidth="1"/>
    <col min="2073" max="2073" width="1.88671875" style="469" customWidth="1"/>
    <col min="2074" max="2075" width="2.21875" style="469" customWidth="1"/>
    <col min="2076" max="2076" width="7.21875" style="469" customWidth="1"/>
    <col min="2077" max="2311" width="8.88671875" style="469"/>
    <col min="2312" max="2312" width="2.44140625" style="469" customWidth="1"/>
    <col min="2313" max="2313" width="2.33203125" style="469" customWidth="1"/>
    <col min="2314" max="2314" width="1.109375" style="469" customWidth="1"/>
    <col min="2315" max="2315" width="22.6640625" style="469" customWidth="1"/>
    <col min="2316" max="2316" width="1.21875" style="469" customWidth="1"/>
    <col min="2317" max="2318" width="11.77734375" style="469" customWidth="1"/>
    <col min="2319" max="2319" width="1.77734375" style="469" customWidth="1"/>
    <col min="2320" max="2320" width="6.88671875" style="469" customWidth="1"/>
    <col min="2321" max="2321" width="4.44140625" style="469" customWidth="1"/>
    <col min="2322" max="2322" width="3.6640625" style="469" customWidth="1"/>
    <col min="2323" max="2323" width="0.77734375" style="469" customWidth="1"/>
    <col min="2324" max="2324" width="3.33203125" style="469" customWidth="1"/>
    <col min="2325" max="2325" width="3.6640625" style="469" customWidth="1"/>
    <col min="2326" max="2326" width="3" style="469" customWidth="1"/>
    <col min="2327" max="2327" width="3.6640625" style="469" customWidth="1"/>
    <col min="2328" max="2328" width="3.109375" style="469" customWidth="1"/>
    <col min="2329" max="2329" width="1.88671875" style="469" customWidth="1"/>
    <col min="2330" max="2331" width="2.21875" style="469" customWidth="1"/>
    <col min="2332" max="2332" width="7.21875" style="469" customWidth="1"/>
    <col min="2333" max="2567" width="8.88671875" style="469"/>
    <col min="2568" max="2568" width="2.44140625" style="469" customWidth="1"/>
    <col min="2569" max="2569" width="2.33203125" style="469" customWidth="1"/>
    <col min="2570" max="2570" width="1.109375" style="469" customWidth="1"/>
    <col min="2571" max="2571" width="22.6640625" style="469" customWidth="1"/>
    <col min="2572" max="2572" width="1.21875" style="469" customWidth="1"/>
    <col min="2573" max="2574" width="11.77734375" style="469" customWidth="1"/>
    <col min="2575" max="2575" width="1.77734375" style="469" customWidth="1"/>
    <col min="2576" max="2576" width="6.88671875" style="469" customWidth="1"/>
    <col min="2577" max="2577" width="4.44140625" style="469" customWidth="1"/>
    <col min="2578" max="2578" width="3.6640625" style="469" customWidth="1"/>
    <col min="2579" max="2579" width="0.77734375" style="469" customWidth="1"/>
    <col min="2580" max="2580" width="3.33203125" style="469" customWidth="1"/>
    <col min="2581" max="2581" width="3.6640625" style="469" customWidth="1"/>
    <col min="2582" max="2582" width="3" style="469" customWidth="1"/>
    <col min="2583" max="2583" width="3.6640625" style="469" customWidth="1"/>
    <col min="2584" max="2584" width="3.109375" style="469" customWidth="1"/>
    <col min="2585" max="2585" width="1.88671875" style="469" customWidth="1"/>
    <col min="2586" max="2587" width="2.21875" style="469" customWidth="1"/>
    <col min="2588" max="2588" width="7.21875" style="469" customWidth="1"/>
    <col min="2589" max="2823" width="8.88671875" style="469"/>
    <col min="2824" max="2824" width="2.44140625" style="469" customWidth="1"/>
    <col min="2825" max="2825" width="2.33203125" style="469" customWidth="1"/>
    <col min="2826" max="2826" width="1.109375" style="469" customWidth="1"/>
    <col min="2827" max="2827" width="22.6640625" style="469" customWidth="1"/>
    <col min="2828" max="2828" width="1.21875" style="469" customWidth="1"/>
    <col min="2829" max="2830" width="11.77734375" style="469" customWidth="1"/>
    <col min="2831" max="2831" width="1.77734375" style="469" customWidth="1"/>
    <col min="2832" max="2832" width="6.88671875" style="469" customWidth="1"/>
    <col min="2833" max="2833" width="4.44140625" style="469" customWidth="1"/>
    <col min="2834" max="2834" width="3.6640625" style="469" customWidth="1"/>
    <col min="2835" max="2835" width="0.77734375" style="469" customWidth="1"/>
    <col min="2836" max="2836" width="3.33203125" style="469" customWidth="1"/>
    <col min="2837" max="2837" width="3.6640625" style="469" customWidth="1"/>
    <col min="2838" max="2838" width="3" style="469" customWidth="1"/>
    <col min="2839" max="2839" width="3.6640625" style="469" customWidth="1"/>
    <col min="2840" max="2840" width="3.109375" style="469" customWidth="1"/>
    <col min="2841" max="2841" width="1.88671875" style="469" customWidth="1"/>
    <col min="2842" max="2843" width="2.21875" style="469" customWidth="1"/>
    <col min="2844" max="2844" width="7.21875" style="469" customWidth="1"/>
    <col min="2845" max="3079" width="8.88671875" style="469"/>
    <col min="3080" max="3080" width="2.44140625" style="469" customWidth="1"/>
    <col min="3081" max="3081" width="2.33203125" style="469" customWidth="1"/>
    <col min="3082" max="3082" width="1.109375" style="469" customWidth="1"/>
    <col min="3083" max="3083" width="22.6640625" style="469" customWidth="1"/>
    <col min="3084" max="3084" width="1.21875" style="469" customWidth="1"/>
    <col min="3085" max="3086" width="11.77734375" style="469" customWidth="1"/>
    <col min="3087" max="3087" width="1.77734375" style="469" customWidth="1"/>
    <col min="3088" max="3088" width="6.88671875" style="469" customWidth="1"/>
    <col min="3089" max="3089" width="4.44140625" style="469" customWidth="1"/>
    <col min="3090" max="3090" width="3.6640625" style="469" customWidth="1"/>
    <col min="3091" max="3091" width="0.77734375" style="469" customWidth="1"/>
    <col min="3092" max="3092" width="3.33203125" style="469" customWidth="1"/>
    <col min="3093" max="3093" width="3.6640625" style="469" customWidth="1"/>
    <col min="3094" max="3094" width="3" style="469" customWidth="1"/>
    <col min="3095" max="3095" width="3.6640625" style="469" customWidth="1"/>
    <col min="3096" max="3096" width="3.109375" style="469" customWidth="1"/>
    <col min="3097" max="3097" width="1.88671875" style="469" customWidth="1"/>
    <col min="3098" max="3099" width="2.21875" style="469" customWidth="1"/>
    <col min="3100" max="3100" width="7.21875" style="469" customWidth="1"/>
    <col min="3101" max="3335" width="8.88671875" style="469"/>
    <col min="3336" max="3336" width="2.44140625" style="469" customWidth="1"/>
    <col min="3337" max="3337" width="2.33203125" style="469" customWidth="1"/>
    <col min="3338" max="3338" width="1.109375" style="469" customWidth="1"/>
    <col min="3339" max="3339" width="22.6640625" style="469" customWidth="1"/>
    <col min="3340" max="3340" width="1.21875" style="469" customWidth="1"/>
    <col min="3341" max="3342" width="11.77734375" style="469" customWidth="1"/>
    <col min="3343" max="3343" width="1.77734375" style="469" customWidth="1"/>
    <col min="3344" max="3344" width="6.88671875" style="469" customWidth="1"/>
    <col min="3345" max="3345" width="4.44140625" style="469" customWidth="1"/>
    <col min="3346" max="3346" width="3.6640625" style="469" customWidth="1"/>
    <col min="3347" max="3347" width="0.77734375" style="469" customWidth="1"/>
    <col min="3348" max="3348" width="3.33203125" style="469" customWidth="1"/>
    <col min="3349" max="3349" width="3.6640625" style="469" customWidth="1"/>
    <col min="3350" max="3350" width="3" style="469" customWidth="1"/>
    <col min="3351" max="3351" width="3.6640625" style="469" customWidth="1"/>
    <col min="3352" max="3352" width="3.109375" style="469" customWidth="1"/>
    <col min="3353" max="3353" width="1.88671875" style="469" customWidth="1"/>
    <col min="3354" max="3355" width="2.21875" style="469" customWidth="1"/>
    <col min="3356" max="3356" width="7.21875" style="469" customWidth="1"/>
    <col min="3357" max="3591" width="8.88671875" style="469"/>
    <col min="3592" max="3592" width="2.44140625" style="469" customWidth="1"/>
    <col min="3593" max="3593" width="2.33203125" style="469" customWidth="1"/>
    <col min="3594" max="3594" width="1.109375" style="469" customWidth="1"/>
    <col min="3595" max="3595" width="22.6640625" style="469" customWidth="1"/>
    <col min="3596" max="3596" width="1.21875" style="469" customWidth="1"/>
    <col min="3597" max="3598" width="11.77734375" style="469" customWidth="1"/>
    <col min="3599" max="3599" width="1.77734375" style="469" customWidth="1"/>
    <col min="3600" max="3600" width="6.88671875" style="469" customWidth="1"/>
    <col min="3601" max="3601" width="4.44140625" style="469" customWidth="1"/>
    <col min="3602" max="3602" width="3.6640625" style="469" customWidth="1"/>
    <col min="3603" max="3603" width="0.77734375" style="469" customWidth="1"/>
    <col min="3604" max="3604" width="3.33203125" style="469" customWidth="1"/>
    <col min="3605" max="3605" width="3.6640625" style="469" customWidth="1"/>
    <col min="3606" max="3606" width="3" style="469" customWidth="1"/>
    <col min="3607" max="3607" width="3.6640625" style="469" customWidth="1"/>
    <col min="3608" max="3608" width="3.109375" style="469" customWidth="1"/>
    <col min="3609" max="3609" width="1.88671875" style="469" customWidth="1"/>
    <col min="3610" max="3611" width="2.21875" style="469" customWidth="1"/>
    <col min="3612" max="3612" width="7.21875" style="469" customWidth="1"/>
    <col min="3613" max="3847" width="8.88671875" style="469"/>
    <col min="3848" max="3848" width="2.44140625" style="469" customWidth="1"/>
    <col min="3849" max="3849" width="2.33203125" style="469" customWidth="1"/>
    <col min="3850" max="3850" width="1.109375" style="469" customWidth="1"/>
    <col min="3851" max="3851" width="22.6640625" style="469" customWidth="1"/>
    <col min="3852" max="3852" width="1.21875" style="469" customWidth="1"/>
    <col min="3853" max="3854" width="11.77734375" style="469" customWidth="1"/>
    <col min="3855" max="3855" width="1.77734375" style="469" customWidth="1"/>
    <col min="3856" max="3856" width="6.88671875" style="469" customWidth="1"/>
    <col min="3857" max="3857" width="4.44140625" style="469" customWidth="1"/>
    <col min="3858" max="3858" width="3.6640625" style="469" customWidth="1"/>
    <col min="3859" max="3859" width="0.77734375" style="469" customWidth="1"/>
    <col min="3860" max="3860" width="3.33203125" style="469" customWidth="1"/>
    <col min="3861" max="3861" width="3.6640625" style="469" customWidth="1"/>
    <col min="3862" max="3862" width="3" style="469" customWidth="1"/>
    <col min="3863" max="3863" width="3.6640625" style="469" customWidth="1"/>
    <col min="3864" max="3864" width="3.109375" style="469" customWidth="1"/>
    <col min="3865" max="3865" width="1.88671875" style="469" customWidth="1"/>
    <col min="3866" max="3867" width="2.21875" style="469" customWidth="1"/>
    <col min="3868" max="3868" width="7.21875" style="469" customWidth="1"/>
    <col min="3869" max="4103" width="8.88671875" style="469"/>
    <col min="4104" max="4104" width="2.44140625" style="469" customWidth="1"/>
    <col min="4105" max="4105" width="2.33203125" style="469" customWidth="1"/>
    <col min="4106" max="4106" width="1.109375" style="469" customWidth="1"/>
    <col min="4107" max="4107" width="22.6640625" style="469" customWidth="1"/>
    <col min="4108" max="4108" width="1.21875" style="469" customWidth="1"/>
    <col min="4109" max="4110" width="11.77734375" style="469" customWidth="1"/>
    <col min="4111" max="4111" width="1.77734375" style="469" customWidth="1"/>
    <col min="4112" max="4112" width="6.88671875" style="469" customWidth="1"/>
    <col min="4113" max="4113" width="4.44140625" style="469" customWidth="1"/>
    <col min="4114" max="4114" width="3.6640625" style="469" customWidth="1"/>
    <col min="4115" max="4115" width="0.77734375" style="469" customWidth="1"/>
    <col min="4116" max="4116" width="3.33203125" style="469" customWidth="1"/>
    <col min="4117" max="4117" width="3.6640625" style="469" customWidth="1"/>
    <col min="4118" max="4118" width="3" style="469" customWidth="1"/>
    <col min="4119" max="4119" width="3.6640625" style="469" customWidth="1"/>
    <col min="4120" max="4120" width="3.109375" style="469" customWidth="1"/>
    <col min="4121" max="4121" width="1.88671875" style="469" customWidth="1"/>
    <col min="4122" max="4123" width="2.21875" style="469" customWidth="1"/>
    <col min="4124" max="4124" width="7.21875" style="469" customWidth="1"/>
    <col min="4125" max="4359" width="8.88671875" style="469"/>
    <col min="4360" max="4360" width="2.44140625" style="469" customWidth="1"/>
    <col min="4361" max="4361" width="2.33203125" style="469" customWidth="1"/>
    <col min="4362" max="4362" width="1.109375" style="469" customWidth="1"/>
    <col min="4363" max="4363" width="22.6640625" style="469" customWidth="1"/>
    <col min="4364" max="4364" width="1.21875" style="469" customWidth="1"/>
    <col min="4365" max="4366" width="11.77734375" style="469" customWidth="1"/>
    <col min="4367" max="4367" width="1.77734375" style="469" customWidth="1"/>
    <col min="4368" max="4368" width="6.88671875" style="469" customWidth="1"/>
    <col min="4369" max="4369" width="4.44140625" style="469" customWidth="1"/>
    <col min="4370" max="4370" width="3.6640625" style="469" customWidth="1"/>
    <col min="4371" max="4371" width="0.77734375" style="469" customWidth="1"/>
    <col min="4372" max="4372" width="3.33203125" style="469" customWidth="1"/>
    <col min="4373" max="4373" width="3.6640625" style="469" customWidth="1"/>
    <col min="4374" max="4374" width="3" style="469" customWidth="1"/>
    <col min="4375" max="4375" width="3.6640625" style="469" customWidth="1"/>
    <col min="4376" max="4376" width="3.109375" style="469" customWidth="1"/>
    <col min="4377" max="4377" width="1.88671875" style="469" customWidth="1"/>
    <col min="4378" max="4379" width="2.21875" style="469" customWidth="1"/>
    <col min="4380" max="4380" width="7.21875" style="469" customWidth="1"/>
    <col min="4381" max="4615" width="8.88671875" style="469"/>
    <col min="4616" max="4616" width="2.44140625" style="469" customWidth="1"/>
    <col min="4617" max="4617" width="2.33203125" style="469" customWidth="1"/>
    <col min="4618" max="4618" width="1.109375" style="469" customWidth="1"/>
    <col min="4619" max="4619" width="22.6640625" style="469" customWidth="1"/>
    <col min="4620" max="4620" width="1.21875" style="469" customWidth="1"/>
    <col min="4621" max="4622" width="11.77734375" style="469" customWidth="1"/>
    <col min="4623" max="4623" width="1.77734375" style="469" customWidth="1"/>
    <col min="4624" max="4624" width="6.88671875" style="469" customWidth="1"/>
    <col min="4625" max="4625" width="4.44140625" style="469" customWidth="1"/>
    <col min="4626" max="4626" width="3.6640625" style="469" customWidth="1"/>
    <col min="4627" max="4627" width="0.77734375" style="469" customWidth="1"/>
    <col min="4628" max="4628" width="3.33203125" style="469" customWidth="1"/>
    <col min="4629" max="4629" width="3.6640625" style="469" customWidth="1"/>
    <col min="4630" max="4630" width="3" style="469" customWidth="1"/>
    <col min="4631" max="4631" width="3.6640625" style="469" customWidth="1"/>
    <col min="4632" max="4632" width="3.109375" style="469" customWidth="1"/>
    <col min="4633" max="4633" width="1.88671875" style="469" customWidth="1"/>
    <col min="4634" max="4635" width="2.21875" style="469" customWidth="1"/>
    <col min="4636" max="4636" width="7.21875" style="469" customWidth="1"/>
    <col min="4637" max="4871" width="8.88671875" style="469"/>
    <col min="4872" max="4872" width="2.44140625" style="469" customWidth="1"/>
    <col min="4873" max="4873" width="2.33203125" style="469" customWidth="1"/>
    <col min="4874" max="4874" width="1.109375" style="469" customWidth="1"/>
    <col min="4875" max="4875" width="22.6640625" style="469" customWidth="1"/>
    <col min="4876" max="4876" width="1.21875" style="469" customWidth="1"/>
    <col min="4877" max="4878" width="11.77734375" style="469" customWidth="1"/>
    <col min="4879" max="4879" width="1.77734375" style="469" customWidth="1"/>
    <col min="4880" max="4880" width="6.88671875" style="469" customWidth="1"/>
    <col min="4881" max="4881" width="4.44140625" style="469" customWidth="1"/>
    <col min="4882" max="4882" width="3.6640625" style="469" customWidth="1"/>
    <col min="4883" max="4883" width="0.77734375" style="469" customWidth="1"/>
    <col min="4884" max="4884" width="3.33203125" style="469" customWidth="1"/>
    <col min="4885" max="4885" width="3.6640625" style="469" customWidth="1"/>
    <col min="4886" max="4886" width="3" style="469" customWidth="1"/>
    <col min="4887" max="4887" width="3.6640625" style="469" customWidth="1"/>
    <col min="4888" max="4888" width="3.109375" style="469" customWidth="1"/>
    <col min="4889" max="4889" width="1.88671875" style="469" customWidth="1"/>
    <col min="4890" max="4891" width="2.21875" style="469" customWidth="1"/>
    <col min="4892" max="4892" width="7.21875" style="469" customWidth="1"/>
    <col min="4893" max="5127" width="8.88671875" style="469"/>
    <col min="5128" max="5128" width="2.44140625" style="469" customWidth="1"/>
    <col min="5129" max="5129" width="2.33203125" style="469" customWidth="1"/>
    <col min="5130" max="5130" width="1.109375" style="469" customWidth="1"/>
    <col min="5131" max="5131" width="22.6640625" style="469" customWidth="1"/>
    <col min="5132" max="5132" width="1.21875" style="469" customWidth="1"/>
    <col min="5133" max="5134" width="11.77734375" style="469" customWidth="1"/>
    <col min="5135" max="5135" width="1.77734375" style="469" customWidth="1"/>
    <col min="5136" max="5136" width="6.88671875" style="469" customWidth="1"/>
    <col min="5137" max="5137" width="4.44140625" style="469" customWidth="1"/>
    <col min="5138" max="5138" width="3.6640625" style="469" customWidth="1"/>
    <col min="5139" max="5139" width="0.77734375" style="469" customWidth="1"/>
    <col min="5140" max="5140" width="3.33203125" style="469" customWidth="1"/>
    <col min="5141" max="5141" width="3.6640625" style="469" customWidth="1"/>
    <col min="5142" max="5142" width="3" style="469" customWidth="1"/>
    <col min="5143" max="5143" width="3.6640625" style="469" customWidth="1"/>
    <col min="5144" max="5144" width="3.109375" style="469" customWidth="1"/>
    <col min="5145" max="5145" width="1.88671875" style="469" customWidth="1"/>
    <col min="5146" max="5147" width="2.21875" style="469" customWidth="1"/>
    <col min="5148" max="5148" width="7.21875" style="469" customWidth="1"/>
    <col min="5149" max="5383" width="8.88671875" style="469"/>
    <col min="5384" max="5384" width="2.44140625" style="469" customWidth="1"/>
    <col min="5385" max="5385" width="2.33203125" style="469" customWidth="1"/>
    <col min="5386" max="5386" width="1.109375" style="469" customWidth="1"/>
    <col min="5387" max="5387" width="22.6640625" style="469" customWidth="1"/>
    <col min="5388" max="5388" width="1.21875" style="469" customWidth="1"/>
    <col min="5389" max="5390" width="11.77734375" style="469" customWidth="1"/>
    <col min="5391" max="5391" width="1.77734375" style="469" customWidth="1"/>
    <col min="5392" max="5392" width="6.88671875" style="469" customWidth="1"/>
    <col min="5393" max="5393" width="4.44140625" style="469" customWidth="1"/>
    <col min="5394" max="5394" width="3.6640625" style="469" customWidth="1"/>
    <col min="5395" max="5395" width="0.77734375" style="469" customWidth="1"/>
    <col min="5396" max="5396" width="3.33203125" style="469" customWidth="1"/>
    <col min="5397" max="5397" width="3.6640625" style="469" customWidth="1"/>
    <col min="5398" max="5398" width="3" style="469" customWidth="1"/>
    <col min="5399" max="5399" width="3.6640625" style="469" customWidth="1"/>
    <col min="5400" max="5400" width="3.109375" style="469" customWidth="1"/>
    <col min="5401" max="5401" width="1.88671875" style="469" customWidth="1"/>
    <col min="5402" max="5403" width="2.21875" style="469" customWidth="1"/>
    <col min="5404" max="5404" width="7.21875" style="469" customWidth="1"/>
    <col min="5405" max="5639" width="8.88671875" style="469"/>
    <col min="5640" max="5640" width="2.44140625" style="469" customWidth="1"/>
    <col min="5641" max="5641" width="2.33203125" style="469" customWidth="1"/>
    <col min="5642" max="5642" width="1.109375" style="469" customWidth="1"/>
    <col min="5643" max="5643" width="22.6640625" style="469" customWidth="1"/>
    <col min="5644" max="5644" width="1.21875" style="469" customWidth="1"/>
    <col min="5645" max="5646" width="11.77734375" style="469" customWidth="1"/>
    <col min="5647" max="5647" width="1.77734375" style="469" customWidth="1"/>
    <col min="5648" max="5648" width="6.88671875" style="469" customWidth="1"/>
    <col min="5649" max="5649" width="4.44140625" style="469" customWidth="1"/>
    <col min="5650" max="5650" width="3.6640625" style="469" customWidth="1"/>
    <col min="5651" max="5651" width="0.77734375" style="469" customWidth="1"/>
    <col min="5652" max="5652" width="3.33203125" style="469" customWidth="1"/>
    <col min="5653" max="5653" width="3.6640625" style="469" customWidth="1"/>
    <col min="5654" max="5654" width="3" style="469" customWidth="1"/>
    <col min="5655" max="5655" width="3.6640625" style="469" customWidth="1"/>
    <col min="5656" max="5656" width="3.109375" style="469" customWidth="1"/>
    <col min="5657" max="5657" width="1.88671875" style="469" customWidth="1"/>
    <col min="5658" max="5659" width="2.21875" style="469" customWidth="1"/>
    <col min="5660" max="5660" width="7.21875" style="469" customWidth="1"/>
    <col min="5661" max="5895" width="8.88671875" style="469"/>
    <col min="5896" max="5896" width="2.44140625" style="469" customWidth="1"/>
    <col min="5897" max="5897" width="2.33203125" style="469" customWidth="1"/>
    <col min="5898" max="5898" width="1.109375" style="469" customWidth="1"/>
    <col min="5899" max="5899" width="22.6640625" style="469" customWidth="1"/>
    <col min="5900" max="5900" width="1.21875" style="469" customWidth="1"/>
    <col min="5901" max="5902" width="11.77734375" style="469" customWidth="1"/>
    <col min="5903" max="5903" width="1.77734375" style="469" customWidth="1"/>
    <col min="5904" max="5904" width="6.88671875" style="469" customWidth="1"/>
    <col min="5905" max="5905" width="4.44140625" style="469" customWidth="1"/>
    <col min="5906" max="5906" width="3.6640625" style="469" customWidth="1"/>
    <col min="5907" max="5907" width="0.77734375" style="469" customWidth="1"/>
    <col min="5908" max="5908" width="3.33203125" style="469" customWidth="1"/>
    <col min="5909" max="5909" width="3.6640625" style="469" customWidth="1"/>
    <col min="5910" max="5910" width="3" style="469" customWidth="1"/>
    <col min="5911" max="5911" width="3.6640625" style="469" customWidth="1"/>
    <col min="5912" max="5912" width="3.109375" style="469" customWidth="1"/>
    <col min="5913" max="5913" width="1.88671875" style="469" customWidth="1"/>
    <col min="5914" max="5915" width="2.21875" style="469" customWidth="1"/>
    <col min="5916" max="5916" width="7.21875" style="469" customWidth="1"/>
    <col min="5917" max="6151" width="8.88671875" style="469"/>
    <col min="6152" max="6152" width="2.44140625" style="469" customWidth="1"/>
    <col min="6153" max="6153" width="2.33203125" style="469" customWidth="1"/>
    <col min="6154" max="6154" width="1.109375" style="469" customWidth="1"/>
    <col min="6155" max="6155" width="22.6640625" style="469" customWidth="1"/>
    <col min="6156" max="6156" width="1.21875" style="469" customWidth="1"/>
    <col min="6157" max="6158" width="11.77734375" style="469" customWidth="1"/>
    <col min="6159" max="6159" width="1.77734375" style="469" customWidth="1"/>
    <col min="6160" max="6160" width="6.88671875" style="469" customWidth="1"/>
    <col min="6161" max="6161" width="4.44140625" style="469" customWidth="1"/>
    <col min="6162" max="6162" width="3.6640625" style="469" customWidth="1"/>
    <col min="6163" max="6163" width="0.77734375" style="469" customWidth="1"/>
    <col min="6164" max="6164" width="3.33203125" style="469" customWidth="1"/>
    <col min="6165" max="6165" width="3.6640625" style="469" customWidth="1"/>
    <col min="6166" max="6166" width="3" style="469" customWidth="1"/>
    <col min="6167" max="6167" width="3.6640625" style="469" customWidth="1"/>
    <col min="6168" max="6168" width="3.109375" style="469" customWidth="1"/>
    <col min="6169" max="6169" width="1.88671875" style="469" customWidth="1"/>
    <col min="6170" max="6171" width="2.21875" style="469" customWidth="1"/>
    <col min="6172" max="6172" width="7.21875" style="469" customWidth="1"/>
    <col min="6173" max="6407" width="8.88671875" style="469"/>
    <col min="6408" max="6408" width="2.44140625" style="469" customWidth="1"/>
    <col min="6409" max="6409" width="2.33203125" style="469" customWidth="1"/>
    <col min="6410" max="6410" width="1.109375" style="469" customWidth="1"/>
    <col min="6411" max="6411" width="22.6640625" style="469" customWidth="1"/>
    <col min="6412" max="6412" width="1.21875" style="469" customWidth="1"/>
    <col min="6413" max="6414" width="11.77734375" style="469" customWidth="1"/>
    <col min="6415" max="6415" width="1.77734375" style="469" customWidth="1"/>
    <col min="6416" max="6416" width="6.88671875" style="469" customWidth="1"/>
    <col min="6417" max="6417" width="4.44140625" style="469" customWidth="1"/>
    <col min="6418" max="6418" width="3.6640625" style="469" customWidth="1"/>
    <col min="6419" max="6419" width="0.77734375" style="469" customWidth="1"/>
    <col min="6420" max="6420" width="3.33203125" style="469" customWidth="1"/>
    <col min="6421" max="6421" width="3.6640625" style="469" customWidth="1"/>
    <col min="6422" max="6422" width="3" style="469" customWidth="1"/>
    <col min="6423" max="6423" width="3.6640625" style="469" customWidth="1"/>
    <col min="6424" max="6424" width="3.109375" style="469" customWidth="1"/>
    <col min="6425" max="6425" width="1.88671875" style="469" customWidth="1"/>
    <col min="6426" max="6427" width="2.21875" style="469" customWidth="1"/>
    <col min="6428" max="6428" width="7.21875" style="469" customWidth="1"/>
    <col min="6429" max="6663" width="8.88671875" style="469"/>
    <col min="6664" max="6664" width="2.44140625" style="469" customWidth="1"/>
    <col min="6665" max="6665" width="2.33203125" style="469" customWidth="1"/>
    <col min="6666" max="6666" width="1.109375" style="469" customWidth="1"/>
    <col min="6667" max="6667" width="22.6640625" style="469" customWidth="1"/>
    <col min="6668" max="6668" width="1.21875" style="469" customWidth="1"/>
    <col min="6669" max="6670" width="11.77734375" style="469" customWidth="1"/>
    <col min="6671" max="6671" width="1.77734375" style="469" customWidth="1"/>
    <col min="6672" max="6672" width="6.88671875" style="469" customWidth="1"/>
    <col min="6673" max="6673" width="4.44140625" style="469" customWidth="1"/>
    <col min="6674" max="6674" width="3.6640625" style="469" customWidth="1"/>
    <col min="6675" max="6675" width="0.77734375" style="469" customWidth="1"/>
    <col min="6676" max="6676" width="3.33203125" style="469" customWidth="1"/>
    <col min="6677" max="6677" width="3.6640625" style="469" customWidth="1"/>
    <col min="6678" max="6678" width="3" style="469" customWidth="1"/>
    <col min="6679" max="6679" width="3.6640625" style="469" customWidth="1"/>
    <col min="6680" max="6680" width="3.109375" style="469" customWidth="1"/>
    <col min="6681" max="6681" width="1.88671875" style="469" customWidth="1"/>
    <col min="6682" max="6683" width="2.21875" style="469" customWidth="1"/>
    <col min="6684" max="6684" width="7.21875" style="469" customWidth="1"/>
    <col min="6685" max="6919" width="8.88671875" style="469"/>
    <col min="6920" max="6920" width="2.44140625" style="469" customWidth="1"/>
    <col min="6921" max="6921" width="2.33203125" style="469" customWidth="1"/>
    <col min="6922" max="6922" width="1.109375" style="469" customWidth="1"/>
    <col min="6923" max="6923" width="22.6640625" style="469" customWidth="1"/>
    <col min="6924" max="6924" width="1.21875" style="469" customWidth="1"/>
    <col min="6925" max="6926" width="11.77734375" style="469" customWidth="1"/>
    <col min="6927" max="6927" width="1.77734375" style="469" customWidth="1"/>
    <col min="6928" max="6928" width="6.88671875" style="469" customWidth="1"/>
    <col min="6929" max="6929" width="4.44140625" style="469" customWidth="1"/>
    <col min="6930" max="6930" width="3.6640625" style="469" customWidth="1"/>
    <col min="6931" max="6931" width="0.77734375" style="469" customWidth="1"/>
    <col min="6932" max="6932" width="3.33203125" style="469" customWidth="1"/>
    <col min="6933" max="6933" width="3.6640625" style="469" customWidth="1"/>
    <col min="6934" max="6934" width="3" style="469" customWidth="1"/>
    <col min="6935" max="6935" width="3.6640625" style="469" customWidth="1"/>
    <col min="6936" max="6936" width="3.109375" style="469" customWidth="1"/>
    <col min="6937" max="6937" width="1.88671875" style="469" customWidth="1"/>
    <col min="6938" max="6939" width="2.21875" style="469" customWidth="1"/>
    <col min="6940" max="6940" width="7.21875" style="469" customWidth="1"/>
    <col min="6941" max="7175" width="8.88671875" style="469"/>
    <col min="7176" max="7176" width="2.44140625" style="469" customWidth="1"/>
    <col min="7177" max="7177" width="2.33203125" style="469" customWidth="1"/>
    <col min="7178" max="7178" width="1.109375" style="469" customWidth="1"/>
    <col min="7179" max="7179" width="22.6640625" style="469" customWidth="1"/>
    <col min="7180" max="7180" width="1.21875" style="469" customWidth="1"/>
    <col min="7181" max="7182" width="11.77734375" style="469" customWidth="1"/>
    <col min="7183" max="7183" width="1.77734375" style="469" customWidth="1"/>
    <col min="7184" max="7184" width="6.88671875" style="469" customWidth="1"/>
    <col min="7185" max="7185" width="4.44140625" style="469" customWidth="1"/>
    <col min="7186" max="7186" width="3.6640625" style="469" customWidth="1"/>
    <col min="7187" max="7187" width="0.77734375" style="469" customWidth="1"/>
    <col min="7188" max="7188" width="3.33203125" style="469" customWidth="1"/>
    <col min="7189" max="7189" width="3.6640625" style="469" customWidth="1"/>
    <col min="7190" max="7190" width="3" style="469" customWidth="1"/>
    <col min="7191" max="7191" width="3.6640625" style="469" customWidth="1"/>
    <col min="7192" max="7192" width="3.109375" style="469" customWidth="1"/>
    <col min="7193" max="7193" width="1.88671875" style="469" customWidth="1"/>
    <col min="7194" max="7195" width="2.21875" style="469" customWidth="1"/>
    <col min="7196" max="7196" width="7.21875" style="469" customWidth="1"/>
    <col min="7197" max="7431" width="8.88671875" style="469"/>
    <col min="7432" max="7432" width="2.44140625" style="469" customWidth="1"/>
    <col min="7433" max="7433" width="2.33203125" style="469" customWidth="1"/>
    <col min="7434" max="7434" width="1.109375" style="469" customWidth="1"/>
    <col min="7435" max="7435" width="22.6640625" style="469" customWidth="1"/>
    <col min="7436" max="7436" width="1.21875" style="469" customWidth="1"/>
    <col min="7437" max="7438" width="11.77734375" style="469" customWidth="1"/>
    <col min="7439" max="7439" width="1.77734375" style="469" customWidth="1"/>
    <col min="7440" max="7440" width="6.88671875" style="469" customWidth="1"/>
    <col min="7441" max="7441" width="4.44140625" style="469" customWidth="1"/>
    <col min="7442" max="7442" width="3.6640625" style="469" customWidth="1"/>
    <col min="7443" max="7443" width="0.77734375" style="469" customWidth="1"/>
    <col min="7444" max="7444" width="3.33203125" style="469" customWidth="1"/>
    <col min="7445" max="7445" width="3.6640625" style="469" customWidth="1"/>
    <col min="7446" max="7446" width="3" style="469" customWidth="1"/>
    <col min="7447" max="7447" width="3.6640625" style="469" customWidth="1"/>
    <col min="7448" max="7448" width="3.109375" style="469" customWidth="1"/>
    <col min="7449" max="7449" width="1.88671875" style="469" customWidth="1"/>
    <col min="7450" max="7451" width="2.21875" style="469" customWidth="1"/>
    <col min="7452" max="7452" width="7.21875" style="469" customWidth="1"/>
    <col min="7453" max="7687" width="8.88671875" style="469"/>
    <col min="7688" max="7688" width="2.44140625" style="469" customWidth="1"/>
    <col min="7689" max="7689" width="2.33203125" style="469" customWidth="1"/>
    <col min="7690" max="7690" width="1.109375" style="469" customWidth="1"/>
    <col min="7691" max="7691" width="22.6640625" style="469" customWidth="1"/>
    <col min="7692" max="7692" width="1.21875" style="469" customWidth="1"/>
    <col min="7693" max="7694" width="11.77734375" style="469" customWidth="1"/>
    <col min="7695" max="7695" width="1.77734375" style="469" customWidth="1"/>
    <col min="7696" max="7696" width="6.88671875" style="469" customWidth="1"/>
    <col min="7697" max="7697" width="4.44140625" style="469" customWidth="1"/>
    <col min="7698" max="7698" width="3.6640625" style="469" customWidth="1"/>
    <col min="7699" max="7699" width="0.77734375" style="469" customWidth="1"/>
    <col min="7700" max="7700" width="3.33203125" style="469" customWidth="1"/>
    <col min="7701" max="7701" width="3.6640625" style="469" customWidth="1"/>
    <col min="7702" max="7702" width="3" style="469" customWidth="1"/>
    <col min="7703" max="7703" width="3.6640625" style="469" customWidth="1"/>
    <col min="7704" max="7704" width="3.109375" style="469" customWidth="1"/>
    <col min="7705" max="7705" width="1.88671875" style="469" customWidth="1"/>
    <col min="7706" max="7707" width="2.21875" style="469" customWidth="1"/>
    <col min="7708" max="7708" width="7.21875" style="469" customWidth="1"/>
    <col min="7709" max="7943" width="8.88671875" style="469"/>
    <col min="7944" max="7944" width="2.44140625" style="469" customWidth="1"/>
    <col min="7945" max="7945" width="2.33203125" style="469" customWidth="1"/>
    <col min="7946" max="7946" width="1.109375" style="469" customWidth="1"/>
    <col min="7947" max="7947" width="22.6640625" style="469" customWidth="1"/>
    <col min="7948" max="7948" width="1.21875" style="469" customWidth="1"/>
    <col min="7949" max="7950" width="11.77734375" style="469" customWidth="1"/>
    <col min="7951" max="7951" width="1.77734375" style="469" customWidth="1"/>
    <col min="7952" max="7952" width="6.88671875" style="469" customWidth="1"/>
    <col min="7953" max="7953" width="4.44140625" style="469" customWidth="1"/>
    <col min="7954" max="7954" width="3.6640625" style="469" customWidth="1"/>
    <col min="7955" max="7955" width="0.77734375" style="469" customWidth="1"/>
    <col min="7956" max="7956" width="3.33203125" style="469" customWidth="1"/>
    <col min="7957" max="7957" width="3.6640625" style="469" customWidth="1"/>
    <col min="7958" max="7958" width="3" style="469" customWidth="1"/>
    <col min="7959" max="7959" width="3.6640625" style="469" customWidth="1"/>
    <col min="7960" max="7960" width="3.109375" style="469" customWidth="1"/>
    <col min="7961" max="7961" width="1.88671875" style="469" customWidth="1"/>
    <col min="7962" max="7963" width="2.21875" style="469" customWidth="1"/>
    <col min="7964" max="7964" width="7.21875" style="469" customWidth="1"/>
    <col min="7965" max="8199" width="8.88671875" style="469"/>
    <col min="8200" max="8200" width="2.44140625" style="469" customWidth="1"/>
    <col min="8201" max="8201" width="2.33203125" style="469" customWidth="1"/>
    <col min="8202" max="8202" width="1.109375" style="469" customWidth="1"/>
    <col min="8203" max="8203" width="22.6640625" style="469" customWidth="1"/>
    <col min="8204" max="8204" width="1.21875" style="469" customWidth="1"/>
    <col min="8205" max="8206" width="11.77734375" style="469" customWidth="1"/>
    <col min="8207" max="8207" width="1.77734375" style="469" customWidth="1"/>
    <col min="8208" max="8208" width="6.88671875" style="469" customWidth="1"/>
    <col min="8209" max="8209" width="4.44140625" style="469" customWidth="1"/>
    <col min="8210" max="8210" width="3.6640625" style="469" customWidth="1"/>
    <col min="8211" max="8211" width="0.77734375" style="469" customWidth="1"/>
    <col min="8212" max="8212" width="3.33203125" style="469" customWidth="1"/>
    <col min="8213" max="8213" width="3.6640625" style="469" customWidth="1"/>
    <col min="8214" max="8214" width="3" style="469" customWidth="1"/>
    <col min="8215" max="8215" width="3.6640625" style="469" customWidth="1"/>
    <col min="8216" max="8216" width="3.109375" style="469" customWidth="1"/>
    <col min="8217" max="8217" width="1.88671875" style="469" customWidth="1"/>
    <col min="8218" max="8219" width="2.21875" style="469" customWidth="1"/>
    <col min="8220" max="8220" width="7.21875" style="469" customWidth="1"/>
    <col min="8221" max="8455" width="8.88671875" style="469"/>
    <col min="8456" max="8456" width="2.44140625" style="469" customWidth="1"/>
    <col min="8457" max="8457" width="2.33203125" style="469" customWidth="1"/>
    <col min="8458" max="8458" width="1.109375" style="469" customWidth="1"/>
    <col min="8459" max="8459" width="22.6640625" style="469" customWidth="1"/>
    <col min="8460" max="8460" width="1.21875" style="469" customWidth="1"/>
    <col min="8461" max="8462" width="11.77734375" style="469" customWidth="1"/>
    <col min="8463" max="8463" width="1.77734375" style="469" customWidth="1"/>
    <col min="8464" max="8464" width="6.88671875" style="469" customWidth="1"/>
    <col min="8465" max="8465" width="4.44140625" style="469" customWidth="1"/>
    <col min="8466" max="8466" width="3.6640625" style="469" customWidth="1"/>
    <col min="8467" max="8467" width="0.77734375" style="469" customWidth="1"/>
    <col min="8468" max="8468" width="3.33203125" style="469" customWidth="1"/>
    <col min="8469" max="8469" width="3.6640625" style="469" customWidth="1"/>
    <col min="8470" max="8470" width="3" style="469" customWidth="1"/>
    <col min="8471" max="8471" width="3.6640625" style="469" customWidth="1"/>
    <col min="8472" max="8472" width="3.109375" style="469" customWidth="1"/>
    <col min="8473" max="8473" width="1.88671875" style="469" customWidth="1"/>
    <col min="8474" max="8475" width="2.21875" style="469" customWidth="1"/>
    <col min="8476" max="8476" width="7.21875" style="469" customWidth="1"/>
    <col min="8477" max="8711" width="8.88671875" style="469"/>
    <col min="8712" max="8712" width="2.44140625" style="469" customWidth="1"/>
    <col min="8713" max="8713" width="2.33203125" style="469" customWidth="1"/>
    <col min="8714" max="8714" width="1.109375" style="469" customWidth="1"/>
    <col min="8715" max="8715" width="22.6640625" style="469" customWidth="1"/>
    <col min="8716" max="8716" width="1.21875" style="469" customWidth="1"/>
    <col min="8717" max="8718" width="11.77734375" style="469" customWidth="1"/>
    <col min="8719" max="8719" width="1.77734375" style="469" customWidth="1"/>
    <col min="8720" max="8720" width="6.88671875" style="469" customWidth="1"/>
    <col min="8721" max="8721" width="4.44140625" style="469" customWidth="1"/>
    <col min="8722" max="8722" width="3.6640625" style="469" customWidth="1"/>
    <col min="8723" max="8723" width="0.77734375" style="469" customWidth="1"/>
    <col min="8724" max="8724" width="3.33203125" style="469" customWidth="1"/>
    <col min="8725" max="8725" width="3.6640625" style="469" customWidth="1"/>
    <col min="8726" max="8726" width="3" style="469" customWidth="1"/>
    <col min="8727" max="8727" width="3.6640625" style="469" customWidth="1"/>
    <col min="8728" max="8728" width="3.109375" style="469" customWidth="1"/>
    <col min="8729" max="8729" width="1.88671875" style="469" customWidth="1"/>
    <col min="8730" max="8731" width="2.21875" style="469" customWidth="1"/>
    <col min="8732" max="8732" width="7.21875" style="469" customWidth="1"/>
    <col min="8733" max="8967" width="8.88671875" style="469"/>
    <col min="8968" max="8968" width="2.44140625" style="469" customWidth="1"/>
    <col min="8969" max="8969" width="2.33203125" style="469" customWidth="1"/>
    <col min="8970" max="8970" width="1.109375" style="469" customWidth="1"/>
    <col min="8971" max="8971" width="22.6640625" style="469" customWidth="1"/>
    <col min="8972" max="8972" width="1.21875" style="469" customWidth="1"/>
    <col min="8973" max="8974" width="11.77734375" style="469" customWidth="1"/>
    <col min="8975" max="8975" width="1.77734375" style="469" customWidth="1"/>
    <col min="8976" max="8976" width="6.88671875" style="469" customWidth="1"/>
    <col min="8977" max="8977" width="4.44140625" style="469" customWidth="1"/>
    <col min="8978" max="8978" width="3.6640625" style="469" customWidth="1"/>
    <col min="8979" max="8979" width="0.77734375" style="469" customWidth="1"/>
    <col min="8980" max="8980" width="3.33203125" style="469" customWidth="1"/>
    <col min="8981" max="8981" width="3.6640625" style="469" customWidth="1"/>
    <col min="8982" max="8982" width="3" style="469" customWidth="1"/>
    <col min="8983" max="8983" width="3.6640625" style="469" customWidth="1"/>
    <col min="8984" max="8984" width="3.109375" style="469" customWidth="1"/>
    <col min="8985" max="8985" width="1.88671875" style="469" customWidth="1"/>
    <col min="8986" max="8987" width="2.21875" style="469" customWidth="1"/>
    <col min="8988" max="8988" width="7.21875" style="469" customWidth="1"/>
    <col min="8989" max="9223" width="8.88671875" style="469"/>
    <col min="9224" max="9224" width="2.44140625" style="469" customWidth="1"/>
    <col min="9225" max="9225" width="2.33203125" style="469" customWidth="1"/>
    <col min="9226" max="9226" width="1.109375" style="469" customWidth="1"/>
    <col min="9227" max="9227" width="22.6640625" style="469" customWidth="1"/>
    <col min="9228" max="9228" width="1.21875" style="469" customWidth="1"/>
    <col min="9229" max="9230" width="11.77734375" style="469" customWidth="1"/>
    <col min="9231" max="9231" width="1.77734375" style="469" customWidth="1"/>
    <col min="9232" max="9232" width="6.88671875" style="469" customWidth="1"/>
    <col min="9233" max="9233" width="4.44140625" style="469" customWidth="1"/>
    <col min="9234" max="9234" width="3.6640625" style="469" customWidth="1"/>
    <col min="9235" max="9235" width="0.77734375" style="469" customWidth="1"/>
    <col min="9236" max="9236" width="3.33203125" style="469" customWidth="1"/>
    <col min="9237" max="9237" width="3.6640625" style="469" customWidth="1"/>
    <col min="9238" max="9238" width="3" style="469" customWidth="1"/>
    <col min="9239" max="9239" width="3.6640625" style="469" customWidth="1"/>
    <col min="9240" max="9240" width="3.109375" style="469" customWidth="1"/>
    <col min="9241" max="9241" width="1.88671875" style="469" customWidth="1"/>
    <col min="9242" max="9243" width="2.21875" style="469" customWidth="1"/>
    <col min="9244" max="9244" width="7.21875" style="469" customWidth="1"/>
    <col min="9245" max="9479" width="8.88671875" style="469"/>
    <col min="9480" max="9480" width="2.44140625" style="469" customWidth="1"/>
    <col min="9481" max="9481" width="2.33203125" style="469" customWidth="1"/>
    <col min="9482" max="9482" width="1.109375" style="469" customWidth="1"/>
    <col min="9483" max="9483" width="22.6640625" style="469" customWidth="1"/>
    <col min="9484" max="9484" width="1.21875" style="469" customWidth="1"/>
    <col min="9485" max="9486" width="11.77734375" style="469" customWidth="1"/>
    <col min="9487" max="9487" width="1.77734375" style="469" customWidth="1"/>
    <col min="9488" max="9488" width="6.88671875" style="469" customWidth="1"/>
    <col min="9489" max="9489" width="4.44140625" style="469" customWidth="1"/>
    <col min="9490" max="9490" width="3.6640625" style="469" customWidth="1"/>
    <col min="9491" max="9491" width="0.77734375" style="469" customWidth="1"/>
    <col min="9492" max="9492" width="3.33203125" style="469" customWidth="1"/>
    <col min="9493" max="9493" width="3.6640625" style="469" customWidth="1"/>
    <col min="9494" max="9494" width="3" style="469" customWidth="1"/>
    <col min="9495" max="9495" width="3.6640625" style="469" customWidth="1"/>
    <col min="9496" max="9496" width="3.109375" style="469" customWidth="1"/>
    <col min="9497" max="9497" width="1.88671875" style="469" customWidth="1"/>
    <col min="9498" max="9499" width="2.21875" style="469" customWidth="1"/>
    <col min="9500" max="9500" width="7.21875" style="469" customWidth="1"/>
    <col min="9501" max="9735" width="8.88671875" style="469"/>
    <col min="9736" max="9736" width="2.44140625" style="469" customWidth="1"/>
    <col min="9737" max="9737" width="2.33203125" style="469" customWidth="1"/>
    <col min="9738" max="9738" width="1.109375" style="469" customWidth="1"/>
    <col min="9739" max="9739" width="22.6640625" style="469" customWidth="1"/>
    <col min="9740" max="9740" width="1.21875" style="469" customWidth="1"/>
    <col min="9741" max="9742" width="11.77734375" style="469" customWidth="1"/>
    <col min="9743" max="9743" width="1.77734375" style="469" customWidth="1"/>
    <col min="9744" max="9744" width="6.88671875" style="469" customWidth="1"/>
    <col min="9745" max="9745" width="4.44140625" style="469" customWidth="1"/>
    <col min="9746" max="9746" width="3.6640625" style="469" customWidth="1"/>
    <col min="9747" max="9747" width="0.77734375" style="469" customWidth="1"/>
    <col min="9748" max="9748" width="3.33203125" style="469" customWidth="1"/>
    <col min="9749" max="9749" width="3.6640625" style="469" customWidth="1"/>
    <col min="9750" max="9750" width="3" style="469" customWidth="1"/>
    <col min="9751" max="9751" width="3.6640625" style="469" customWidth="1"/>
    <col min="9752" max="9752" width="3.109375" style="469" customWidth="1"/>
    <col min="9753" max="9753" width="1.88671875" style="469" customWidth="1"/>
    <col min="9754" max="9755" width="2.21875" style="469" customWidth="1"/>
    <col min="9756" max="9756" width="7.21875" style="469" customWidth="1"/>
    <col min="9757" max="9991" width="8.88671875" style="469"/>
    <col min="9992" max="9992" width="2.44140625" style="469" customWidth="1"/>
    <col min="9993" max="9993" width="2.33203125" style="469" customWidth="1"/>
    <col min="9994" max="9994" width="1.109375" style="469" customWidth="1"/>
    <col min="9995" max="9995" width="22.6640625" style="469" customWidth="1"/>
    <col min="9996" max="9996" width="1.21875" style="469" customWidth="1"/>
    <col min="9997" max="9998" width="11.77734375" style="469" customWidth="1"/>
    <col min="9999" max="9999" width="1.77734375" style="469" customWidth="1"/>
    <col min="10000" max="10000" width="6.88671875" style="469" customWidth="1"/>
    <col min="10001" max="10001" width="4.44140625" style="469" customWidth="1"/>
    <col min="10002" max="10002" width="3.6640625" style="469" customWidth="1"/>
    <col min="10003" max="10003" width="0.77734375" style="469" customWidth="1"/>
    <col min="10004" max="10004" width="3.33203125" style="469" customWidth="1"/>
    <col min="10005" max="10005" width="3.6640625" style="469" customWidth="1"/>
    <col min="10006" max="10006" width="3" style="469" customWidth="1"/>
    <col min="10007" max="10007" width="3.6640625" style="469" customWidth="1"/>
    <col min="10008" max="10008" width="3.109375" style="469" customWidth="1"/>
    <col min="10009" max="10009" width="1.88671875" style="469" customWidth="1"/>
    <col min="10010" max="10011" width="2.21875" style="469" customWidth="1"/>
    <col min="10012" max="10012" width="7.21875" style="469" customWidth="1"/>
    <col min="10013" max="10247" width="8.88671875" style="469"/>
    <col min="10248" max="10248" width="2.44140625" style="469" customWidth="1"/>
    <col min="10249" max="10249" width="2.33203125" style="469" customWidth="1"/>
    <col min="10250" max="10250" width="1.109375" style="469" customWidth="1"/>
    <col min="10251" max="10251" width="22.6640625" style="469" customWidth="1"/>
    <col min="10252" max="10252" width="1.21875" style="469" customWidth="1"/>
    <col min="10253" max="10254" width="11.77734375" style="469" customWidth="1"/>
    <col min="10255" max="10255" width="1.77734375" style="469" customWidth="1"/>
    <col min="10256" max="10256" width="6.88671875" style="469" customWidth="1"/>
    <col min="10257" max="10257" width="4.44140625" style="469" customWidth="1"/>
    <col min="10258" max="10258" width="3.6640625" style="469" customWidth="1"/>
    <col min="10259" max="10259" width="0.77734375" style="469" customWidth="1"/>
    <col min="10260" max="10260" width="3.33203125" style="469" customWidth="1"/>
    <col min="10261" max="10261" width="3.6640625" style="469" customWidth="1"/>
    <col min="10262" max="10262" width="3" style="469" customWidth="1"/>
    <col min="10263" max="10263" width="3.6640625" style="469" customWidth="1"/>
    <col min="10264" max="10264" width="3.109375" style="469" customWidth="1"/>
    <col min="10265" max="10265" width="1.88671875" style="469" customWidth="1"/>
    <col min="10266" max="10267" width="2.21875" style="469" customWidth="1"/>
    <col min="10268" max="10268" width="7.21875" style="469" customWidth="1"/>
    <col min="10269" max="10503" width="8.88671875" style="469"/>
    <col min="10504" max="10504" width="2.44140625" style="469" customWidth="1"/>
    <col min="10505" max="10505" width="2.33203125" style="469" customWidth="1"/>
    <col min="10506" max="10506" width="1.109375" style="469" customWidth="1"/>
    <col min="10507" max="10507" width="22.6640625" style="469" customWidth="1"/>
    <col min="10508" max="10508" width="1.21875" style="469" customWidth="1"/>
    <col min="10509" max="10510" width="11.77734375" style="469" customWidth="1"/>
    <col min="10511" max="10511" width="1.77734375" style="469" customWidth="1"/>
    <col min="10512" max="10512" width="6.88671875" style="469" customWidth="1"/>
    <col min="10513" max="10513" width="4.44140625" style="469" customWidth="1"/>
    <col min="10514" max="10514" width="3.6640625" style="469" customWidth="1"/>
    <col min="10515" max="10515" width="0.77734375" style="469" customWidth="1"/>
    <col min="10516" max="10516" width="3.33203125" style="469" customWidth="1"/>
    <col min="10517" max="10517" width="3.6640625" style="469" customWidth="1"/>
    <col min="10518" max="10518" width="3" style="469" customWidth="1"/>
    <col min="10519" max="10519" width="3.6640625" style="469" customWidth="1"/>
    <col min="10520" max="10520" width="3.109375" style="469" customWidth="1"/>
    <col min="10521" max="10521" width="1.88671875" style="469" customWidth="1"/>
    <col min="10522" max="10523" width="2.21875" style="469" customWidth="1"/>
    <col min="10524" max="10524" width="7.21875" style="469" customWidth="1"/>
    <col min="10525" max="10759" width="8.88671875" style="469"/>
    <col min="10760" max="10760" width="2.44140625" style="469" customWidth="1"/>
    <col min="10761" max="10761" width="2.33203125" style="469" customWidth="1"/>
    <col min="10762" max="10762" width="1.109375" style="469" customWidth="1"/>
    <col min="10763" max="10763" width="22.6640625" style="469" customWidth="1"/>
    <col min="10764" max="10764" width="1.21875" style="469" customWidth="1"/>
    <col min="10765" max="10766" width="11.77734375" style="469" customWidth="1"/>
    <col min="10767" max="10767" width="1.77734375" style="469" customWidth="1"/>
    <col min="10768" max="10768" width="6.88671875" style="469" customWidth="1"/>
    <col min="10769" max="10769" width="4.44140625" style="469" customWidth="1"/>
    <col min="10770" max="10770" width="3.6640625" style="469" customWidth="1"/>
    <col min="10771" max="10771" width="0.77734375" style="469" customWidth="1"/>
    <col min="10772" max="10772" width="3.33203125" style="469" customWidth="1"/>
    <col min="10773" max="10773" width="3.6640625" style="469" customWidth="1"/>
    <col min="10774" max="10774" width="3" style="469" customWidth="1"/>
    <col min="10775" max="10775" width="3.6640625" style="469" customWidth="1"/>
    <col min="10776" max="10776" width="3.109375" style="469" customWidth="1"/>
    <col min="10777" max="10777" width="1.88671875" style="469" customWidth="1"/>
    <col min="10778" max="10779" width="2.21875" style="469" customWidth="1"/>
    <col min="10780" max="10780" width="7.21875" style="469" customWidth="1"/>
    <col min="10781" max="11015" width="8.88671875" style="469"/>
    <col min="11016" max="11016" width="2.44140625" style="469" customWidth="1"/>
    <col min="11017" max="11017" width="2.33203125" style="469" customWidth="1"/>
    <col min="11018" max="11018" width="1.109375" style="469" customWidth="1"/>
    <col min="11019" max="11019" width="22.6640625" style="469" customWidth="1"/>
    <col min="11020" max="11020" width="1.21875" style="469" customWidth="1"/>
    <col min="11021" max="11022" width="11.77734375" style="469" customWidth="1"/>
    <col min="11023" max="11023" width="1.77734375" style="469" customWidth="1"/>
    <col min="11024" max="11024" width="6.88671875" style="469" customWidth="1"/>
    <col min="11025" max="11025" width="4.44140625" style="469" customWidth="1"/>
    <col min="11026" max="11026" width="3.6640625" style="469" customWidth="1"/>
    <col min="11027" max="11027" width="0.77734375" style="469" customWidth="1"/>
    <col min="11028" max="11028" width="3.33203125" style="469" customWidth="1"/>
    <col min="11029" max="11029" width="3.6640625" style="469" customWidth="1"/>
    <col min="11030" max="11030" width="3" style="469" customWidth="1"/>
    <col min="11031" max="11031" width="3.6640625" style="469" customWidth="1"/>
    <col min="11032" max="11032" width="3.109375" style="469" customWidth="1"/>
    <col min="11033" max="11033" width="1.88671875" style="469" customWidth="1"/>
    <col min="11034" max="11035" width="2.21875" style="469" customWidth="1"/>
    <col min="11036" max="11036" width="7.21875" style="469" customWidth="1"/>
    <col min="11037" max="11271" width="8.88671875" style="469"/>
    <col min="11272" max="11272" width="2.44140625" style="469" customWidth="1"/>
    <col min="11273" max="11273" width="2.33203125" style="469" customWidth="1"/>
    <col min="11274" max="11274" width="1.109375" style="469" customWidth="1"/>
    <col min="11275" max="11275" width="22.6640625" style="469" customWidth="1"/>
    <col min="11276" max="11276" width="1.21875" style="469" customWidth="1"/>
    <col min="11277" max="11278" width="11.77734375" style="469" customWidth="1"/>
    <col min="11279" max="11279" width="1.77734375" style="469" customWidth="1"/>
    <col min="11280" max="11280" width="6.88671875" style="469" customWidth="1"/>
    <col min="11281" max="11281" width="4.44140625" style="469" customWidth="1"/>
    <col min="11282" max="11282" width="3.6640625" style="469" customWidth="1"/>
    <col min="11283" max="11283" width="0.77734375" style="469" customWidth="1"/>
    <col min="11284" max="11284" width="3.33203125" style="469" customWidth="1"/>
    <col min="11285" max="11285" width="3.6640625" style="469" customWidth="1"/>
    <col min="11286" max="11286" width="3" style="469" customWidth="1"/>
    <col min="11287" max="11287" width="3.6640625" style="469" customWidth="1"/>
    <col min="11288" max="11288" width="3.109375" style="469" customWidth="1"/>
    <col min="11289" max="11289" width="1.88671875" style="469" customWidth="1"/>
    <col min="11290" max="11291" width="2.21875" style="469" customWidth="1"/>
    <col min="11292" max="11292" width="7.21875" style="469" customWidth="1"/>
    <col min="11293" max="11527" width="8.88671875" style="469"/>
    <col min="11528" max="11528" width="2.44140625" style="469" customWidth="1"/>
    <col min="11529" max="11529" width="2.33203125" style="469" customWidth="1"/>
    <col min="11530" max="11530" width="1.109375" style="469" customWidth="1"/>
    <col min="11531" max="11531" width="22.6640625" style="469" customWidth="1"/>
    <col min="11532" max="11532" width="1.21875" style="469" customWidth="1"/>
    <col min="11533" max="11534" width="11.77734375" style="469" customWidth="1"/>
    <col min="11535" max="11535" width="1.77734375" style="469" customWidth="1"/>
    <col min="11536" max="11536" width="6.88671875" style="469" customWidth="1"/>
    <col min="11537" max="11537" width="4.44140625" style="469" customWidth="1"/>
    <col min="11538" max="11538" width="3.6640625" style="469" customWidth="1"/>
    <col min="11539" max="11539" width="0.77734375" style="469" customWidth="1"/>
    <col min="11540" max="11540" width="3.33203125" style="469" customWidth="1"/>
    <col min="11541" max="11541" width="3.6640625" style="469" customWidth="1"/>
    <col min="11542" max="11542" width="3" style="469" customWidth="1"/>
    <col min="11543" max="11543" width="3.6640625" style="469" customWidth="1"/>
    <col min="11544" max="11544" width="3.109375" style="469" customWidth="1"/>
    <col min="11545" max="11545" width="1.88671875" style="469" customWidth="1"/>
    <col min="11546" max="11547" width="2.21875" style="469" customWidth="1"/>
    <col min="11548" max="11548" width="7.21875" style="469" customWidth="1"/>
    <col min="11549" max="11783" width="8.88671875" style="469"/>
    <col min="11784" max="11784" width="2.44140625" style="469" customWidth="1"/>
    <col min="11785" max="11785" width="2.33203125" style="469" customWidth="1"/>
    <col min="11786" max="11786" width="1.109375" style="469" customWidth="1"/>
    <col min="11787" max="11787" width="22.6640625" style="469" customWidth="1"/>
    <col min="11788" max="11788" width="1.21875" style="469" customWidth="1"/>
    <col min="11789" max="11790" width="11.77734375" style="469" customWidth="1"/>
    <col min="11791" max="11791" width="1.77734375" style="469" customWidth="1"/>
    <col min="11792" max="11792" width="6.88671875" style="469" customWidth="1"/>
    <col min="11793" max="11793" width="4.44140625" style="469" customWidth="1"/>
    <col min="11794" max="11794" width="3.6640625" style="469" customWidth="1"/>
    <col min="11795" max="11795" width="0.77734375" style="469" customWidth="1"/>
    <col min="11796" max="11796" width="3.33203125" style="469" customWidth="1"/>
    <col min="11797" max="11797" width="3.6640625" style="469" customWidth="1"/>
    <col min="11798" max="11798" width="3" style="469" customWidth="1"/>
    <col min="11799" max="11799" width="3.6640625" style="469" customWidth="1"/>
    <col min="11800" max="11800" width="3.109375" style="469" customWidth="1"/>
    <col min="11801" max="11801" width="1.88671875" style="469" customWidth="1"/>
    <col min="11802" max="11803" width="2.21875" style="469" customWidth="1"/>
    <col min="11804" max="11804" width="7.21875" style="469" customWidth="1"/>
    <col min="11805" max="12039" width="8.88671875" style="469"/>
    <col min="12040" max="12040" width="2.44140625" style="469" customWidth="1"/>
    <col min="12041" max="12041" width="2.33203125" style="469" customWidth="1"/>
    <col min="12042" max="12042" width="1.109375" style="469" customWidth="1"/>
    <col min="12043" max="12043" width="22.6640625" style="469" customWidth="1"/>
    <col min="12044" max="12044" width="1.21875" style="469" customWidth="1"/>
    <col min="12045" max="12046" width="11.77734375" style="469" customWidth="1"/>
    <col min="12047" max="12047" width="1.77734375" style="469" customWidth="1"/>
    <col min="12048" max="12048" width="6.88671875" style="469" customWidth="1"/>
    <col min="12049" max="12049" width="4.44140625" style="469" customWidth="1"/>
    <col min="12050" max="12050" width="3.6640625" style="469" customWidth="1"/>
    <col min="12051" max="12051" width="0.77734375" style="469" customWidth="1"/>
    <col min="12052" max="12052" width="3.33203125" style="469" customWidth="1"/>
    <col min="12053" max="12053" width="3.6640625" style="469" customWidth="1"/>
    <col min="12054" max="12054" width="3" style="469" customWidth="1"/>
    <col min="12055" max="12055" width="3.6640625" style="469" customWidth="1"/>
    <col min="12056" max="12056" width="3.109375" style="469" customWidth="1"/>
    <col min="12057" max="12057" width="1.88671875" style="469" customWidth="1"/>
    <col min="12058" max="12059" width="2.21875" style="469" customWidth="1"/>
    <col min="12060" max="12060" width="7.21875" style="469" customWidth="1"/>
    <col min="12061" max="12295" width="8.88671875" style="469"/>
    <col min="12296" max="12296" width="2.44140625" style="469" customWidth="1"/>
    <col min="12297" max="12297" width="2.33203125" style="469" customWidth="1"/>
    <col min="12298" max="12298" width="1.109375" style="469" customWidth="1"/>
    <col min="12299" max="12299" width="22.6640625" style="469" customWidth="1"/>
    <col min="12300" max="12300" width="1.21875" style="469" customWidth="1"/>
    <col min="12301" max="12302" width="11.77734375" style="469" customWidth="1"/>
    <col min="12303" max="12303" width="1.77734375" style="469" customWidth="1"/>
    <col min="12304" max="12304" width="6.88671875" style="469" customWidth="1"/>
    <col min="12305" max="12305" width="4.44140625" style="469" customWidth="1"/>
    <col min="12306" max="12306" width="3.6640625" style="469" customWidth="1"/>
    <col min="12307" max="12307" width="0.77734375" style="469" customWidth="1"/>
    <col min="12308" max="12308" width="3.33203125" style="469" customWidth="1"/>
    <col min="12309" max="12309" width="3.6640625" style="469" customWidth="1"/>
    <col min="12310" max="12310" width="3" style="469" customWidth="1"/>
    <col min="12311" max="12311" width="3.6640625" style="469" customWidth="1"/>
    <col min="12312" max="12312" width="3.109375" style="469" customWidth="1"/>
    <col min="12313" max="12313" width="1.88671875" style="469" customWidth="1"/>
    <col min="12314" max="12315" width="2.21875" style="469" customWidth="1"/>
    <col min="12316" max="12316" width="7.21875" style="469" customWidth="1"/>
    <col min="12317" max="12551" width="8.88671875" style="469"/>
    <col min="12552" max="12552" width="2.44140625" style="469" customWidth="1"/>
    <col min="12553" max="12553" width="2.33203125" style="469" customWidth="1"/>
    <col min="12554" max="12554" width="1.109375" style="469" customWidth="1"/>
    <col min="12555" max="12555" width="22.6640625" style="469" customWidth="1"/>
    <col min="12556" max="12556" width="1.21875" style="469" customWidth="1"/>
    <col min="12557" max="12558" width="11.77734375" style="469" customWidth="1"/>
    <col min="12559" max="12559" width="1.77734375" style="469" customWidth="1"/>
    <col min="12560" max="12560" width="6.88671875" style="469" customWidth="1"/>
    <col min="12561" max="12561" width="4.44140625" style="469" customWidth="1"/>
    <col min="12562" max="12562" width="3.6640625" style="469" customWidth="1"/>
    <col min="12563" max="12563" width="0.77734375" style="469" customWidth="1"/>
    <col min="12564" max="12564" width="3.33203125" style="469" customWidth="1"/>
    <col min="12565" max="12565" width="3.6640625" style="469" customWidth="1"/>
    <col min="12566" max="12566" width="3" style="469" customWidth="1"/>
    <col min="12567" max="12567" width="3.6640625" style="469" customWidth="1"/>
    <col min="12568" max="12568" width="3.109375" style="469" customWidth="1"/>
    <col min="12569" max="12569" width="1.88671875" style="469" customWidth="1"/>
    <col min="12570" max="12571" width="2.21875" style="469" customWidth="1"/>
    <col min="12572" max="12572" width="7.21875" style="469" customWidth="1"/>
    <col min="12573" max="12807" width="8.88671875" style="469"/>
    <col min="12808" max="12808" width="2.44140625" style="469" customWidth="1"/>
    <col min="12809" max="12809" width="2.33203125" style="469" customWidth="1"/>
    <col min="12810" max="12810" width="1.109375" style="469" customWidth="1"/>
    <col min="12811" max="12811" width="22.6640625" style="469" customWidth="1"/>
    <col min="12812" max="12812" width="1.21875" style="469" customWidth="1"/>
    <col min="12813" max="12814" width="11.77734375" style="469" customWidth="1"/>
    <col min="12815" max="12815" width="1.77734375" style="469" customWidth="1"/>
    <col min="12816" max="12816" width="6.88671875" style="469" customWidth="1"/>
    <col min="12817" max="12817" width="4.44140625" style="469" customWidth="1"/>
    <col min="12818" max="12818" width="3.6640625" style="469" customWidth="1"/>
    <col min="12819" max="12819" width="0.77734375" style="469" customWidth="1"/>
    <col min="12820" max="12820" width="3.33203125" style="469" customWidth="1"/>
    <col min="12821" max="12821" width="3.6640625" style="469" customWidth="1"/>
    <col min="12822" max="12822" width="3" style="469" customWidth="1"/>
    <col min="12823" max="12823" width="3.6640625" style="469" customWidth="1"/>
    <col min="12824" max="12824" width="3.109375" style="469" customWidth="1"/>
    <col min="12825" max="12825" width="1.88671875" style="469" customWidth="1"/>
    <col min="12826" max="12827" width="2.21875" style="469" customWidth="1"/>
    <col min="12828" max="12828" width="7.21875" style="469" customWidth="1"/>
    <col min="12829" max="13063" width="8.88671875" style="469"/>
    <col min="13064" max="13064" width="2.44140625" style="469" customWidth="1"/>
    <col min="13065" max="13065" width="2.33203125" style="469" customWidth="1"/>
    <col min="13066" max="13066" width="1.109375" style="469" customWidth="1"/>
    <col min="13067" max="13067" width="22.6640625" style="469" customWidth="1"/>
    <col min="13068" max="13068" width="1.21875" style="469" customWidth="1"/>
    <col min="13069" max="13070" width="11.77734375" style="469" customWidth="1"/>
    <col min="13071" max="13071" width="1.77734375" style="469" customWidth="1"/>
    <col min="13072" max="13072" width="6.88671875" style="469" customWidth="1"/>
    <col min="13073" max="13073" width="4.44140625" style="469" customWidth="1"/>
    <col min="13074" max="13074" width="3.6640625" style="469" customWidth="1"/>
    <col min="13075" max="13075" width="0.77734375" style="469" customWidth="1"/>
    <col min="13076" max="13076" width="3.33203125" style="469" customWidth="1"/>
    <col min="13077" max="13077" width="3.6640625" style="469" customWidth="1"/>
    <col min="13078" max="13078" width="3" style="469" customWidth="1"/>
    <col min="13079" max="13079" width="3.6640625" style="469" customWidth="1"/>
    <col min="13080" max="13080" width="3.109375" style="469" customWidth="1"/>
    <col min="13081" max="13081" width="1.88671875" style="469" customWidth="1"/>
    <col min="13082" max="13083" width="2.21875" style="469" customWidth="1"/>
    <col min="13084" max="13084" width="7.21875" style="469" customWidth="1"/>
    <col min="13085" max="13319" width="8.88671875" style="469"/>
    <col min="13320" max="13320" width="2.44140625" style="469" customWidth="1"/>
    <col min="13321" max="13321" width="2.33203125" style="469" customWidth="1"/>
    <col min="13322" max="13322" width="1.109375" style="469" customWidth="1"/>
    <col min="13323" max="13323" width="22.6640625" style="469" customWidth="1"/>
    <col min="13324" max="13324" width="1.21875" style="469" customWidth="1"/>
    <col min="13325" max="13326" width="11.77734375" style="469" customWidth="1"/>
    <col min="13327" max="13327" width="1.77734375" style="469" customWidth="1"/>
    <col min="13328" max="13328" width="6.88671875" style="469" customWidth="1"/>
    <col min="13329" max="13329" width="4.44140625" style="469" customWidth="1"/>
    <col min="13330" max="13330" width="3.6640625" style="469" customWidth="1"/>
    <col min="13331" max="13331" width="0.77734375" style="469" customWidth="1"/>
    <col min="13332" max="13332" width="3.33203125" style="469" customWidth="1"/>
    <col min="13333" max="13333" width="3.6640625" style="469" customWidth="1"/>
    <col min="13334" max="13334" width="3" style="469" customWidth="1"/>
    <col min="13335" max="13335" width="3.6640625" style="469" customWidth="1"/>
    <col min="13336" max="13336" width="3.109375" style="469" customWidth="1"/>
    <col min="13337" max="13337" width="1.88671875" style="469" customWidth="1"/>
    <col min="13338" max="13339" width="2.21875" style="469" customWidth="1"/>
    <col min="13340" max="13340" width="7.21875" style="469" customWidth="1"/>
    <col min="13341" max="13575" width="8.88671875" style="469"/>
    <col min="13576" max="13576" width="2.44140625" style="469" customWidth="1"/>
    <col min="13577" max="13577" width="2.33203125" style="469" customWidth="1"/>
    <col min="13578" max="13578" width="1.109375" style="469" customWidth="1"/>
    <col min="13579" max="13579" width="22.6640625" style="469" customWidth="1"/>
    <col min="13580" max="13580" width="1.21875" style="469" customWidth="1"/>
    <col min="13581" max="13582" width="11.77734375" style="469" customWidth="1"/>
    <col min="13583" max="13583" width="1.77734375" style="469" customWidth="1"/>
    <col min="13584" max="13584" width="6.88671875" style="469" customWidth="1"/>
    <col min="13585" max="13585" width="4.44140625" style="469" customWidth="1"/>
    <col min="13586" max="13586" width="3.6640625" style="469" customWidth="1"/>
    <col min="13587" max="13587" width="0.77734375" style="469" customWidth="1"/>
    <col min="13588" max="13588" width="3.33203125" style="469" customWidth="1"/>
    <col min="13589" max="13589" width="3.6640625" style="469" customWidth="1"/>
    <col min="13590" max="13590" width="3" style="469" customWidth="1"/>
    <col min="13591" max="13591" width="3.6640625" style="469" customWidth="1"/>
    <col min="13592" max="13592" width="3.109375" style="469" customWidth="1"/>
    <col min="13593" max="13593" width="1.88671875" style="469" customWidth="1"/>
    <col min="13594" max="13595" width="2.21875" style="469" customWidth="1"/>
    <col min="13596" max="13596" width="7.21875" style="469" customWidth="1"/>
    <col min="13597" max="13831" width="8.88671875" style="469"/>
    <col min="13832" max="13832" width="2.44140625" style="469" customWidth="1"/>
    <col min="13833" max="13833" width="2.33203125" style="469" customWidth="1"/>
    <col min="13834" max="13834" width="1.109375" style="469" customWidth="1"/>
    <col min="13835" max="13835" width="22.6640625" style="469" customWidth="1"/>
    <col min="13836" max="13836" width="1.21875" style="469" customWidth="1"/>
    <col min="13837" max="13838" width="11.77734375" style="469" customWidth="1"/>
    <col min="13839" max="13839" width="1.77734375" style="469" customWidth="1"/>
    <col min="13840" max="13840" width="6.88671875" style="469" customWidth="1"/>
    <col min="13841" max="13841" width="4.44140625" style="469" customWidth="1"/>
    <col min="13842" max="13842" width="3.6640625" style="469" customWidth="1"/>
    <col min="13843" max="13843" width="0.77734375" style="469" customWidth="1"/>
    <col min="13844" max="13844" width="3.33203125" style="469" customWidth="1"/>
    <col min="13845" max="13845" width="3.6640625" style="469" customWidth="1"/>
    <col min="13846" max="13846" width="3" style="469" customWidth="1"/>
    <col min="13847" max="13847" width="3.6640625" style="469" customWidth="1"/>
    <col min="13848" max="13848" width="3.109375" style="469" customWidth="1"/>
    <col min="13849" max="13849" width="1.88671875" style="469" customWidth="1"/>
    <col min="13850" max="13851" width="2.21875" style="469" customWidth="1"/>
    <col min="13852" max="13852" width="7.21875" style="469" customWidth="1"/>
    <col min="13853" max="14087" width="8.88671875" style="469"/>
    <col min="14088" max="14088" width="2.44140625" style="469" customWidth="1"/>
    <col min="14089" max="14089" width="2.33203125" style="469" customWidth="1"/>
    <col min="14090" max="14090" width="1.109375" style="469" customWidth="1"/>
    <col min="14091" max="14091" width="22.6640625" style="469" customWidth="1"/>
    <col min="14092" max="14092" width="1.21875" style="469" customWidth="1"/>
    <col min="14093" max="14094" width="11.77734375" style="469" customWidth="1"/>
    <col min="14095" max="14095" width="1.77734375" style="469" customWidth="1"/>
    <col min="14096" max="14096" width="6.88671875" style="469" customWidth="1"/>
    <col min="14097" max="14097" width="4.44140625" style="469" customWidth="1"/>
    <col min="14098" max="14098" width="3.6640625" style="469" customWidth="1"/>
    <col min="14099" max="14099" width="0.77734375" style="469" customWidth="1"/>
    <col min="14100" max="14100" width="3.33203125" style="469" customWidth="1"/>
    <col min="14101" max="14101" width="3.6640625" style="469" customWidth="1"/>
    <col min="14102" max="14102" width="3" style="469" customWidth="1"/>
    <col min="14103" max="14103" width="3.6640625" style="469" customWidth="1"/>
    <col min="14104" max="14104" width="3.109375" style="469" customWidth="1"/>
    <col min="14105" max="14105" width="1.88671875" style="469" customWidth="1"/>
    <col min="14106" max="14107" width="2.21875" style="469" customWidth="1"/>
    <col min="14108" max="14108" width="7.21875" style="469" customWidth="1"/>
    <col min="14109" max="14343" width="8.88671875" style="469"/>
    <col min="14344" max="14344" width="2.44140625" style="469" customWidth="1"/>
    <col min="14345" max="14345" width="2.33203125" style="469" customWidth="1"/>
    <col min="14346" max="14346" width="1.109375" style="469" customWidth="1"/>
    <col min="14347" max="14347" width="22.6640625" style="469" customWidth="1"/>
    <col min="14348" max="14348" width="1.21875" style="469" customWidth="1"/>
    <col min="14349" max="14350" width="11.77734375" style="469" customWidth="1"/>
    <col min="14351" max="14351" width="1.77734375" style="469" customWidth="1"/>
    <col min="14352" max="14352" width="6.88671875" style="469" customWidth="1"/>
    <col min="14353" max="14353" width="4.44140625" style="469" customWidth="1"/>
    <col min="14354" max="14354" width="3.6640625" style="469" customWidth="1"/>
    <col min="14355" max="14355" width="0.77734375" style="469" customWidth="1"/>
    <col min="14356" max="14356" width="3.33203125" style="469" customWidth="1"/>
    <col min="14357" max="14357" width="3.6640625" style="469" customWidth="1"/>
    <col min="14358" max="14358" width="3" style="469" customWidth="1"/>
    <col min="14359" max="14359" width="3.6640625" style="469" customWidth="1"/>
    <col min="14360" max="14360" width="3.109375" style="469" customWidth="1"/>
    <col min="14361" max="14361" width="1.88671875" style="469" customWidth="1"/>
    <col min="14362" max="14363" width="2.21875" style="469" customWidth="1"/>
    <col min="14364" max="14364" width="7.21875" style="469" customWidth="1"/>
    <col min="14365" max="14599" width="8.88671875" style="469"/>
    <col min="14600" max="14600" width="2.44140625" style="469" customWidth="1"/>
    <col min="14601" max="14601" width="2.33203125" style="469" customWidth="1"/>
    <col min="14602" max="14602" width="1.109375" style="469" customWidth="1"/>
    <col min="14603" max="14603" width="22.6640625" style="469" customWidth="1"/>
    <col min="14604" max="14604" width="1.21875" style="469" customWidth="1"/>
    <col min="14605" max="14606" width="11.77734375" style="469" customWidth="1"/>
    <col min="14607" max="14607" width="1.77734375" style="469" customWidth="1"/>
    <col min="14608" max="14608" width="6.88671875" style="469" customWidth="1"/>
    <col min="14609" max="14609" width="4.44140625" style="469" customWidth="1"/>
    <col min="14610" max="14610" width="3.6640625" style="469" customWidth="1"/>
    <col min="14611" max="14611" width="0.77734375" style="469" customWidth="1"/>
    <col min="14612" max="14612" width="3.33203125" style="469" customWidth="1"/>
    <col min="14613" max="14613" width="3.6640625" style="469" customWidth="1"/>
    <col min="14614" max="14614" width="3" style="469" customWidth="1"/>
    <col min="14615" max="14615" width="3.6640625" style="469" customWidth="1"/>
    <col min="14616" max="14616" width="3.109375" style="469" customWidth="1"/>
    <col min="14617" max="14617" width="1.88671875" style="469" customWidth="1"/>
    <col min="14618" max="14619" width="2.21875" style="469" customWidth="1"/>
    <col min="14620" max="14620" width="7.21875" style="469" customWidth="1"/>
    <col min="14621" max="14855" width="8.88671875" style="469"/>
    <col min="14856" max="14856" width="2.44140625" style="469" customWidth="1"/>
    <col min="14857" max="14857" width="2.33203125" style="469" customWidth="1"/>
    <col min="14858" max="14858" width="1.109375" style="469" customWidth="1"/>
    <col min="14859" max="14859" width="22.6640625" style="469" customWidth="1"/>
    <col min="14860" max="14860" width="1.21875" style="469" customWidth="1"/>
    <col min="14861" max="14862" width="11.77734375" style="469" customWidth="1"/>
    <col min="14863" max="14863" width="1.77734375" style="469" customWidth="1"/>
    <col min="14864" max="14864" width="6.88671875" style="469" customWidth="1"/>
    <col min="14865" max="14865" width="4.44140625" style="469" customWidth="1"/>
    <col min="14866" max="14866" width="3.6640625" style="469" customWidth="1"/>
    <col min="14867" max="14867" width="0.77734375" style="469" customWidth="1"/>
    <col min="14868" max="14868" width="3.33203125" style="469" customWidth="1"/>
    <col min="14869" max="14869" width="3.6640625" style="469" customWidth="1"/>
    <col min="14870" max="14870" width="3" style="469" customWidth="1"/>
    <col min="14871" max="14871" width="3.6640625" style="469" customWidth="1"/>
    <col min="14872" max="14872" width="3.109375" style="469" customWidth="1"/>
    <col min="14873" max="14873" width="1.88671875" style="469" customWidth="1"/>
    <col min="14874" max="14875" width="2.21875" style="469" customWidth="1"/>
    <col min="14876" max="14876" width="7.21875" style="469" customWidth="1"/>
    <col min="14877" max="15111" width="8.88671875" style="469"/>
    <col min="15112" max="15112" width="2.44140625" style="469" customWidth="1"/>
    <col min="15113" max="15113" width="2.33203125" style="469" customWidth="1"/>
    <col min="15114" max="15114" width="1.109375" style="469" customWidth="1"/>
    <col min="15115" max="15115" width="22.6640625" style="469" customWidth="1"/>
    <col min="15116" max="15116" width="1.21875" style="469" customWidth="1"/>
    <col min="15117" max="15118" width="11.77734375" style="469" customWidth="1"/>
    <col min="15119" max="15119" width="1.77734375" style="469" customWidth="1"/>
    <col min="15120" max="15120" width="6.88671875" style="469" customWidth="1"/>
    <col min="15121" max="15121" width="4.44140625" style="469" customWidth="1"/>
    <col min="15122" max="15122" width="3.6640625" style="469" customWidth="1"/>
    <col min="15123" max="15123" width="0.77734375" style="469" customWidth="1"/>
    <col min="15124" max="15124" width="3.33203125" style="469" customWidth="1"/>
    <col min="15125" max="15125" width="3.6640625" style="469" customWidth="1"/>
    <col min="15126" max="15126" width="3" style="469" customWidth="1"/>
    <col min="15127" max="15127" width="3.6640625" style="469" customWidth="1"/>
    <col min="15128" max="15128" width="3.109375" style="469" customWidth="1"/>
    <col min="15129" max="15129" width="1.88671875" style="469" customWidth="1"/>
    <col min="15130" max="15131" width="2.21875" style="469" customWidth="1"/>
    <col min="15132" max="15132" width="7.21875" style="469" customWidth="1"/>
    <col min="15133" max="15367" width="8.88671875" style="469"/>
    <col min="15368" max="15368" width="2.44140625" style="469" customWidth="1"/>
    <col min="15369" max="15369" width="2.33203125" style="469" customWidth="1"/>
    <col min="15370" max="15370" width="1.109375" style="469" customWidth="1"/>
    <col min="15371" max="15371" width="22.6640625" style="469" customWidth="1"/>
    <col min="15372" max="15372" width="1.21875" style="469" customWidth="1"/>
    <col min="15373" max="15374" width="11.77734375" style="469" customWidth="1"/>
    <col min="15375" max="15375" width="1.77734375" style="469" customWidth="1"/>
    <col min="15376" max="15376" width="6.88671875" style="469" customWidth="1"/>
    <col min="15377" max="15377" width="4.44140625" style="469" customWidth="1"/>
    <col min="15378" max="15378" width="3.6640625" style="469" customWidth="1"/>
    <col min="15379" max="15379" width="0.77734375" style="469" customWidth="1"/>
    <col min="15380" max="15380" width="3.33203125" style="469" customWidth="1"/>
    <col min="15381" max="15381" width="3.6640625" style="469" customWidth="1"/>
    <col min="15382" max="15382" width="3" style="469" customWidth="1"/>
    <col min="15383" max="15383" width="3.6640625" style="469" customWidth="1"/>
    <col min="15384" max="15384" width="3.109375" style="469" customWidth="1"/>
    <col min="15385" max="15385" width="1.88671875" style="469" customWidth="1"/>
    <col min="15386" max="15387" width="2.21875" style="469" customWidth="1"/>
    <col min="15388" max="15388" width="7.21875" style="469" customWidth="1"/>
    <col min="15389" max="15623" width="8.88671875" style="469"/>
    <col min="15624" max="15624" width="2.44140625" style="469" customWidth="1"/>
    <col min="15625" max="15625" width="2.33203125" style="469" customWidth="1"/>
    <col min="15626" max="15626" width="1.109375" style="469" customWidth="1"/>
    <col min="15627" max="15627" width="22.6640625" style="469" customWidth="1"/>
    <col min="15628" max="15628" width="1.21875" style="469" customWidth="1"/>
    <col min="15629" max="15630" width="11.77734375" style="469" customWidth="1"/>
    <col min="15631" max="15631" width="1.77734375" style="469" customWidth="1"/>
    <col min="15632" max="15632" width="6.88671875" style="469" customWidth="1"/>
    <col min="15633" max="15633" width="4.44140625" style="469" customWidth="1"/>
    <col min="15634" max="15634" width="3.6640625" style="469" customWidth="1"/>
    <col min="15635" max="15635" width="0.77734375" style="469" customWidth="1"/>
    <col min="15636" max="15636" width="3.33203125" style="469" customWidth="1"/>
    <col min="15637" max="15637" width="3.6640625" style="469" customWidth="1"/>
    <col min="15638" max="15638" width="3" style="469" customWidth="1"/>
    <col min="15639" max="15639" width="3.6640625" style="469" customWidth="1"/>
    <col min="15640" max="15640" width="3.109375" style="469" customWidth="1"/>
    <col min="15641" max="15641" width="1.88671875" style="469" customWidth="1"/>
    <col min="15642" max="15643" width="2.21875" style="469" customWidth="1"/>
    <col min="15644" max="15644" width="7.21875" style="469" customWidth="1"/>
    <col min="15645" max="15879" width="8.88671875" style="469"/>
    <col min="15880" max="15880" width="2.44140625" style="469" customWidth="1"/>
    <col min="15881" max="15881" width="2.33203125" style="469" customWidth="1"/>
    <col min="15882" max="15882" width="1.109375" style="469" customWidth="1"/>
    <col min="15883" max="15883" width="22.6640625" style="469" customWidth="1"/>
    <col min="15884" max="15884" width="1.21875" style="469" customWidth="1"/>
    <col min="15885" max="15886" width="11.77734375" style="469" customWidth="1"/>
    <col min="15887" max="15887" width="1.77734375" style="469" customWidth="1"/>
    <col min="15888" max="15888" width="6.88671875" style="469" customWidth="1"/>
    <col min="15889" max="15889" width="4.44140625" style="469" customWidth="1"/>
    <col min="15890" max="15890" width="3.6640625" style="469" customWidth="1"/>
    <col min="15891" max="15891" width="0.77734375" style="469" customWidth="1"/>
    <col min="15892" max="15892" width="3.33203125" style="469" customWidth="1"/>
    <col min="15893" max="15893" width="3.6640625" style="469" customWidth="1"/>
    <col min="15894" max="15894" width="3" style="469" customWidth="1"/>
    <col min="15895" max="15895" width="3.6640625" style="469" customWidth="1"/>
    <col min="15896" max="15896" width="3.109375" style="469" customWidth="1"/>
    <col min="15897" max="15897" width="1.88671875" style="469" customWidth="1"/>
    <col min="15898" max="15899" width="2.21875" style="469" customWidth="1"/>
    <col min="15900" max="15900" width="7.21875" style="469" customWidth="1"/>
    <col min="15901" max="16135" width="8.88671875" style="469"/>
    <col min="16136" max="16136" width="2.44140625" style="469" customWidth="1"/>
    <col min="16137" max="16137" width="2.33203125" style="469" customWidth="1"/>
    <col min="16138" max="16138" width="1.109375" style="469" customWidth="1"/>
    <col min="16139" max="16139" width="22.6640625" style="469" customWidth="1"/>
    <col min="16140" max="16140" width="1.21875" style="469" customWidth="1"/>
    <col min="16141" max="16142" width="11.77734375" style="469" customWidth="1"/>
    <col min="16143" max="16143" width="1.77734375" style="469" customWidth="1"/>
    <col min="16144" max="16144" width="6.88671875" style="469" customWidth="1"/>
    <col min="16145" max="16145" width="4.44140625" style="469" customWidth="1"/>
    <col min="16146" max="16146" width="3.6640625" style="469" customWidth="1"/>
    <col min="16147" max="16147" width="0.77734375" style="469" customWidth="1"/>
    <col min="16148" max="16148" width="3.33203125" style="469" customWidth="1"/>
    <col min="16149" max="16149" width="3.6640625" style="469" customWidth="1"/>
    <col min="16150" max="16150" width="3" style="469" customWidth="1"/>
    <col min="16151" max="16151" width="3.6640625" style="469" customWidth="1"/>
    <col min="16152" max="16152" width="3.109375" style="469" customWidth="1"/>
    <col min="16153" max="16153" width="1.88671875" style="469" customWidth="1"/>
    <col min="16154" max="16155" width="2.21875" style="469" customWidth="1"/>
    <col min="16156" max="16156" width="7.21875" style="469" customWidth="1"/>
    <col min="16157" max="16384" width="8.88671875" style="469"/>
  </cols>
  <sheetData>
    <row r="1" spans="2:29" ht="20.25" customHeight="1">
      <c r="B1" s="467" t="s">
        <v>2562</v>
      </c>
    </row>
    <row r="2" spans="2:29" ht="12" customHeight="1">
      <c r="B2" s="471"/>
      <c r="C2" s="471"/>
      <c r="D2" s="471"/>
      <c r="E2" s="471"/>
      <c r="F2" s="471"/>
      <c r="G2" s="471"/>
      <c r="H2" s="471"/>
      <c r="I2" s="471"/>
      <c r="J2" s="471"/>
      <c r="K2" s="471"/>
      <c r="L2" s="471"/>
      <c r="M2" s="471"/>
      <c r="N2" s="471"/>
      <c r="O2" s="471"/>
      <c r="P2" s="471"/>
      <c r="Q2" s="471"/>
      <c r="R2" s="471"/>
      <c r="S2" s="472"/>
      <c r="T2" s="472"/>
      <c r="U2" s="473"/>
      <c r="V2" s="473"/>
      <c r="W2" s="473"/>
      <c r="X2" s="472"/>
      <c r="Y2" s="473"/>
      <c r="AB2" s="474"/>
      <c r="AC2" s="469" t="s">
        <v>2494</v>
      </c>
    </row>
    <row r="3" spans="2:29">
      <c r="B3" s="471"/>
      <c r="C3" s="471"/>
      <c r="D3" s="471"/>
      <c r="E3" s="471"/>
      <c r="F3" s="471"/>
      <c r="G3" s="471"/>
      <c r="H3" s="471"/>
      <c r="I3" s="471"/>
      <c r="J3" s="471"/>
      <c r="K3" s="471"/>
      <c r="L3" s="471"/>
      <c r="M3" s="471"/>
      <c r="N3" s="471"/>
      <c r="O3" s="471"/>
      <c r="P3" s="471"/>
      <c r="Q3" s="778"/>
      <c r="R3" s="1615"/>
      <c r="S3" s="1616"/>
      <c r="T3" s="688" t="s">
        <v>2495</v>
      </c>
      <c r="U3" s="687"/>
      <c r="V3" s="688" t="s">
        <v>2496</v>
      </c>
      <c r="W3" s="687"/>
      <c r="X3" s="688" t="s">
        <v>2497</v>
      </c>
      <c r="Y3" s="473"/>
      <c r="Z3" s="473"/>
      <c r="AA3" s="473"/>
    </row>
    <row r="4" spans="2:29">
      <c r="B4" s="471"/>
      <c r="C4" s="471"/>
      <c r="D4" s="471"/>
      <c r="E4" s="471"/>
      <c r="F4" s="471"/>
      <c r="G4" s="471"/>
      <c r="H4" s="471"/>
      <c r="I4" s="471"/>
      <c r="J4" s="471"/>
      <c r="K4" s="471"/>
      <c r="L4" s="471"/>
      <c r="M4" s="471"/>
      <c r="N4" s="471"/>
      <c r="O4" s="471"/>
      <c r="P4" s="471"/>
      <c r="Q4" s="778"/>
      <c r="R4" s="790"/>
      <c r="S4" s="688"/>
      <c r="T4" s="688"/>
      <c r="U4" s="688"/>
      <c r="V4" s="688"/>
      <c r="W4" s="688"/>
      <c r="X4" s="688"/>
      <c r="Y4" s="480"/>
      <c r="Z4" s="480"/>
      <c r="AA4" s="480"/>
    </row>
    <row r="5" spans="2:29" ht="12" customHeight="1">
      <c r="B5" s="471"/>
      <c r="C5" s="471"/>
      <c r="D5" s="471"/>
      <c r="E5" s="471"/>
      <c r="F5" s="471"/>
      <c r="G5" s="471"/>
      <c r="H5" s="471"/>
      <c r="I5" s="471"/>
      <c r="J5" s="471"/>
      <c r="K5" s="471"/>
      <c r="L5" s="471"/>
      <c r="M5" s="471"/>
      <c r="N5" s="471" t="s">
        <v>2528</v>
      </c>
      <c r="O5" s="471"/>
      <c r="P5" s="471"/>
      <c r="Q5" s="471"/>
      <c r="R5" s="471"/>
      <c r="S5" s="471"/>
      <c r="T5" s="475"/>
      <c r="U5" s="475"/>
      <c r="V5" s="475"/>
      <c r="W5" s="475"/>
      <c r="X5" s="475"/>
      <c r="Y5" s="473"/>
    </row>
    <row r="6" spans="2:29" ht="21.6" customHeight="1">
      <c r="B6" s="471"/>
      <c r="C6" s="471" t="s">
        <v>2498</v>
      </c>
      <c r="D6" s="471"/>
      <c r="E6" s="471"/>
      <c r="F6" s="471"/>
      <c r="G6" s="471"/>
      <c r="H6" s="471"/>
      <c r="I6" s="471"/>
      <c r="J6" s="471"/>
      <c r="K6" s="471"/>
      <c r="L6" s="471"/>
      <c r="M6" s="471"/>
      <c r="N6" s="1528" t="s">
        <v>2529</v>
      </c>
      <c r="O6" s="1574"/>
      <c r="P6" s="1531" t="str">
        <f>第1号様式!$J$10</f>
        <v/>
      </c>
      <c r="Q6" s="1052"/>
      <c r="R6" s="1052"/>
      <c r="S6" s="1529">
        <f>第1号様式!$L$10</f>
        <v>0</v>
      </c>
      <c r="T6" s="1052"/>
      <c r="U6" s="1052"/>
      <c r="V6" s="1052"/>
      <c r="W6" s="1052"/>
      <c r="X6" s="1052"/>
      <c r="Y6" s="473"/>
    </row>
    <row r="7" spans="2:29" ht="2.4" customHeight="1">
      <c r="B7" s="471"/>
      <c r="C7" s="471"/>
      <c r="D7" s="471"/>
      <c r="E7" s="679"/>
      <c r="F7" s="679"/>
      <c r="G7" s="679"/>
      <c r="H7" s="679"/>
      <c r="I7" s="679"/>
      <c r="J7" s="679"/>
      <c r="K7" s="471"/>
      <c r="L7" s="471"/>
      <c r="M7" s="471"/>
      <c r="N7" s="471"/>
      <c r="O7" s="476"/>
      <c r="P7" s="684"/>
      <c r="Q7" s="684"/>
      <c r="R7" s="684"/>
      <c r="S7" s="684"/>
      <c r="T7" s="684"/>
      <c r="U7" s="684"/>
      <c r="V7" s="684"/>
      <c r="W7" s="684"/>
      <c r="X7" s="684"/>
      <c r="Y7" s="473"/>
    </row>
    <row r="8" spans="2:29" ht="21.6" customHeight="1">
      <c r="B8" s="471"/>
      <c r="C8" s="471" t="s">
        <v>2553</v>
      </c>
      <c r="D8" s="679"/>
      <c r="E8" s="679"/>
      <c r="F8" s="679"/>
      <c r="G8" s="679"/>
      <c r="H8" s="679"/>
      <c r="I8" s="679"/>
      <c r="J8" s="679"/>
      <c r="K8" s="471"/>
      <c r="L8" s="471"/>
      <c r="M8" s="471"/>
      <c r="N8" s="1528" t="s">
        <v>2502</v>
      </c>
      <c r="O8" s="1574"/>
      <c r="P8" s="1529">
        <f>第1号様式!$J$11</f>
        <v>0</v>
      </c>
      <c r="Q8" s="1052"/>
      <c r="R8" s="1052"/>
      <c r="S8" s="1052"/>
      <c r="T8" s="1052"/>
      <c r="U8" s="1052"/>
      <c r="V8" s="1052"/>
      <c r="W8" s="1052"/>
      <c r="X8" s="1052"/>
      <c r="Y8" s="473"/>
    </row>
    <row r="9" spans="2:29" ht="2.4" customHeight="1">
      <c r="B9" s="471"/>
      <c r="C9" s="471"/>
      <c r="D9" s="471"/>
      <c r="E9" s="471"/>
      <c r="F9" s="471"/>
      <c r="G9" s="471"/>
      <c r="H9" s="471"/>
      <c r="I9" s="471"/>
      <c r="J9" s="471"/>
      <c r="K9" s="471"/>
      <c r="L9" s="471"/>
      <c r="M9" s="471"/>
      <c r="N9" s="471"/>
      <c r="O9" s="476"/>
      <c r="P9" s="684"/>
      <c r="Q9" s="684"/>
      <c r="R9" s="684"/>
      <c r="S9" s="684"/>
      <c r="T9" s="684"/>
      <c r="U9" s="684"/>
      <c r="V9" s="684"/>
      <c r="W9" s="684"/>
      <c r="X9" s="684"/>
      <c r="Y9" s="473"/>
    </row>
    <row r="10" spans="2:29" ht="21.6" customHeight="1">
      <c r="B10" s="471"/>
      <c r="C10" s="471"/>
      <c r="D10" s="471"/>
      <c r="E10" s="471"/>
      <c r="F10" s="471"/>
      <c r="G10" s="471"/>
      <c r="H10" s="471"/>
      <c r="I10" s="471"/>
      <c r="J10" s="471"/>
      <c r="K10" s="471"/>
      <c r="L10" s="471"/>
      <c r="M10" s="471"/>
      <c r="N10" s="1530" t="s">
        <v>2405</v>
      </c>
      <c r="O10" s="1575"/>
      <c r="P10" s="1529">
        <f>第1号様式!$J$12</f>
        <v>0</v>
      </c>
      <c r="Q10" s="1052"/>
      <c r="R10" s="1052"/>
      <c r="S10" s="1529">
        <f>第1号様式!$M$12</f>
        <v>0</v>
      </c>
      <c r="T10" s="1052"/>
      <c r="U10" s="1052"/>
      <c r="V10" s="1052"/>
      <c r="W10" s="1052"/>
      <c r="X10" s="1052"/>
      <c r="Y10" s="473"/>
      <c r="AB10" s="477"/>
    </row>
    <row r="11" spans="2:29" ht="10.8" customHeight="1">
      <c r="B11" s="471"/>
      <c r="C11" s="471"/>
      <c r="D11" s="471"/>
      <c r="E11" s="471"/>
      <c r="F11" s="471"/>
      <c r="G11" s="471"/>
      <c r="H11" s="471"/>
      <c r="I11" s="471"/>
      <c r="J11" s="471"/>
      <c r="K11" s="471"/>
      <c r="L11" s="471"/>
      <c r="M11" s="471"/>
      <c r="N11" s="471"/>
      <c r="O11" s="478"/>
      <c r="P11" s="482"/>
      <c r="Q11" s="482"/>
      <c r="R11" s="482"/>
      <c r="S11" s="482"/>
      <c r="T11" s="482"/>
      <c r="U11" s="482"/>
      <c r="V11" s="482"/>
      <c r="W11" s="482"/>
      <c r="X11" s="482"/>
      <c r="Y11" s="473"/>
    </row>
    <row r="12" spans="2:29" ht="21.6" customHeight="1">
      <c r="B12" s="471"/>
      <c r="C12" s="471"/>
      <c r="D12" s="471"/>
      <c r="E12" s="471"/>
      <c r="F12" s="471"/>
      <c r="G12" s="471"/>
      <c r="H12" s="471"/>
      <c r="I12" s="471"/>
      <c r="J12" s="471"/>
      <c r="K12" s="471"/>
      <c r="L12" s="471"/>
      <c r="M12" s="471"/>
      <c r="N12" s="471" t="s">
        <v>2554</v>
      </c>
      <c r="O12" s="780"/>
      <c r="P12" s="476"/>
      <c r="Q12" s="476"/>
      <c r="R12" s="675"/>
      <c r="S12" s="675"/>
      <c r="T12" s="675"/>
      <c r="U12" s="675"/>
      <c r="V12" s="675"/>
      <c r="W12" s="675"/>
      <c r="X12" s="675"/>
      <c r="Y12" s="473"/>
    </row>
    <row r="13" spans="2:29" ht="21.6" customHeight="1">
      <c r="B13" s="471"/>
      <c r="C13" s="471"/>
      <c r="D13" s="471"/>
      <c r="E13" s="471"/>
      <c r="F13" s="471"/>
      <c r="G13" s="471"/>
      <c r="H13" s="471"/>
      <c r="I13" s="471"/>
      <c r="J13" s="471"/>
      <c r="K13" s="471"/>
      <c r="L13" s="471"/>
      <c r="M13" s="471"/>
      <c r="N13" s="1528" t="s">
        <v>2529</v>
      </c>
      <c r="O13" s="1574"/>
      <c r="P13" s="1531">
        <f>第1号様式!$J$15</f>
        <v>0</v>
      </c>
      <c r="Q13" s="1052"/>
      <c r="R13" s="1052"/>
      <c r="S13" s="1529">
        <f>第1号様式!$L$15</f>
        <v>0</v>
      </c>
      <c r="T13" s="1052"/>
      <c r="U13" s="1052"/>
      <c r="V13" s="1052"/>
      <c r="W13" s="1052"/>
      <c r="X13" s="1052"/>
      <c r="Y13" s="473"/>
    </row>
    <row r="14" spans="2:29" ht="2.4" customHeight="1">
      <c r="B14" s="471"/>
      <c r="C14" s="471"/>
      <c r="D14" s="471"/>
      <c r="E14" s="471"/>
      <c r="F14" s="471"/>
      <c r="G14" s="471"/>
      <c r="H14" s="471"/>
      <c r="I14" s="471"/>
      <c r="J14" s="471"/>
      <c r="K14" s="471"/>
      <c r="L14" s="471"/>
      <c r="M14" s="471"/>
      <c r="N14" s="471"/>
      <c r="O14" s="476"/>
      <c r="P14" s="684"/>
      <c r="Q14" s="684"/>
      <c r="R14" s="684"/>
      <c r="S14" s="684"/>
      <c r="T14" s="684"/>
      <c r="U14" s="684"/>
      <c r="V14" s="684"/>
      <c r="W14" s="684"/>
      <c r="X14" s="684"/>
      <c r="Y14" s="473"/>
      <c r="AB14" s="477"/>
    </row>
    <row r="15" spans="2:29" ht="21.6" customHeight="1">
      <c r="B15" s="471"/>
      <c r="C15" s="471"/>
      <c r="D15" s="471"/>
      <c r="E15" s="471"/>
      <c r="F15" s="471"/>
      <c r="G15" s="471"/>
      <c r="H15" s="471"/>
      <c r="I15" s="471"/>
      <c r="J15" s="471"/>
      <c r="K15" s="471"/>
      <c r="L15" s="471"/>
      <c r="M15" s="471"/>
      <c r="N15" s="1528" t="s">
        <v>2502</v>
      </c>
      <c r="O15" s="1528"/>
      <c r="P15" s="1529">
        <f>第1号様式!$J$16</f>
        <v>0</v>
      </c>
      <c r="Q15" s="1052"/>
      <c r="R15" s="1052"/>
      <c r="S15" s="1052"/>
      <c r="T15" s="1052"/>
      <c r="U15" s="1052"/>
      <c r="V15" s="1052"/>
      <c r="W15" s="1052"/>
      <c r="X15" s="1052"/>
      <c r="Y15" s="480"/>
    </row>
    <row r="16" spans="2:29" ht="2.4" customHeight="1">
      <c r="B16" s="471"/>
      <c r="C16" s="471"/>
      <c r="D16" s="471"/>
      <c r="E16" s="471"/>
      <c r="F16" s="471"/>
      <c r="G16" s="471"/>
      <c r="H16" s="471"/>
      <c r="I16" s="471"/>
      <c r="J16" s="471"/>
      <c r="K16" s="471"/>
      <c r="L16" s="471"/>
      <c r="M16" s="471"/>
      <c r="N16" s="471"/>
      <c r="O16" s="476"/>
      <c r="P16" s="684"/>
      <c r="Q16" s="684"/>
      <c r="R16" s="684"/>
      <c r="S16" s="684"/>
      <c r="T16" s="684"/>
      <c r="U16" s="684"/>
      <c r="V16" s="684"/>
      <c r="W16" s="684"/>
      <c r="X16" s="684"/>
      <c r="Y16" s="473"/>
    </row>
    <row r="17" spans="2:28" ht="21.6" customHeight="1">
      <c r="B17" s="471"/>
      <c r="C17" s="471"/>
      <c r="D17" s="471"/>
      <c r="E17" s="471"/>
      <c r="F17" s="471"/>
      <c r="G17" s="471"/>
      <c r="H17" s="471"/>
      <c r="I17" s="471"/>
      <c r="J17" s="471"/>
      <c r="K17" s="471"/>
      <c r="L17" s="471"/>
      <c r="M17" s="471"/>
      <c r="N17" s="1530" t="s">
        <v>2405</v>
      </c>
      <c r="O17" s="1530"/>
      <c r="P17" s="1529">
        <f>第1号様式!$J$17</f>
        <v>0</v>
      </c>
      <c r="Q17" s="1052"/>
      <c r="R17" s="1052"/>
      <c r="S17" s="1529">
        <f>第1号様式!$M$17</f>
        <v>0</v>
      </c>
      <c r="T17" s="1052"/>
      <c r="U17" s="1052"/>
      <c r="V17" s="1052"/>
      <c r="W17" s="1052"/>
      <c r="X17" s="1052"/>
      <c r="Y17" s="473"/>
      <c r="AB17" s="477"/>
    </row>
    <row r="18" spans="2:28" ht="3.6" customHeight="1">
      <c r="B18" s="471"/>
      <c r="C18" s="471"/>
      <c r="D18" s="471"/>
      <c r="E18" s="471"/>
      <c r="F18" s="471"/>
      <c r="G18" s="471"/>
      <c r="H18" s="471"/>
      <c r="I18" s="471"/>
      <c r="J18" s="471"/>
      <c r="K18" s="471"/>
      <c r="L18" s="471"/>
      <c r="M18" s="471"/>
      <c r="N18" s="471"/>
      <c r="O18" s="476"/>
      <c r="P18" s="482"/>
      <c r="Q18" s="482"/>
      <c r="R18" s="482"/>
      <c r="S18" s="482"/>
      <c r="T18" s="482"/>
      <c r="U18" s="482"/>
      <c r="V18" s="482"/>
      <c r="W18" s="482"/>
      <c r="X18" s="482"/>
      <c r="Y18" s="473"/>
    </row>
    <row r="19" spans="2:28" ht="21.6" customHeight="1">
      <c r="B19" s="471"/>
      <c r="C19" s="471"/>
      <c r="D19" s="471"/>
      <c r="E19" s="471"/>
      <c r="F19" s="471"/>
      <c r="G19" s="471"/>
      <c r="H19" s="471"/>
      <c r="I19" s="471"/>
      <c r="J19" s="471"/>
      <c r="K19" s="471"/>
      <c r="L19" s="471"/>
      <c r="M19" s="471"/>
      <c r="N19" s="471" t="s">
        <v>2386</v>
      </c>
      <c r="O19" s="780"/>
      <c r="P19" s="476"/>
      <c r="Q19" s="476"/>
      <c r="R19" s="675"/>
      <c r="S19" s="675"/>
      <c r="T19" s="675"/>
      <c r="U19" s="675"/>
      <c r="V19" s="675"/>
      <c r="W19" s="675"/>
      <c r="X19" s="675"/>
      <c r="Y19" s="473"/>
    </row>
    <row r="20" spans="2:28" ht="21.6" customHeight="1">
      <c r="B20" s="471"/>
      <c r="C20" s="471"/>
      <c r="D20" s="471"/>
      <c r="E20" s="471"/>
      <c r="F20" s="471"/>
      <c r="G20" s="471"/>
      <c r="H20" s="471"/>
      <c r="I20" s="471"/>
      <c r="J20" s="471"/>
      <c r="K20" s="471"/>
      <c r="L20" s="471"/>
      <c r="M20" s="471"/>
      <c r="N20" s="1528" t="s">
        <v>2529</v>
      </c>
      <c r="O20" s="1574"/>
      <c r="P20" s="1531">
        <f>第1号様式!$J$20</f>
        <v>0</v>
      </c>
      <c r="Q20" s="1052"/>
      <c r="R20" s="1052"/>
      <c r="S20" s="1529">
        <f>第1号様式!$L$20</f>
        <v>0</v>
      </c>
      <c r="T20" s="1052"/>
      <c r="U20" s="1052"/>
      <c r="V20" s="1052"/>
      <c r="W20" s="1052"/>
      <c r="X20" s="1052"/>
      <c r="Y20" s="473"/>
    </row>
    <row r="21" spans="2:28" ht="2.4" customHeight="1">
      <c r="B21" s="471"/>
      <c r="C21" s="471"/>
      <c r="D21" s="471"/>
      <c r="E21" s="471"/>
      <c r="F21" s="471"/>
      <c r="G21" s="471"/>
      <c r="H21" s="471"/>
      <c r="I21" s="471"/>
      <c r="J21" s="471"/>
      <c r="K21" s="471"/>
      <c r="L21" s="471"/>
      <c r="M21" s="471"/>
      <c r="N21" s="471"/>
      <c r="O21" s="476"/>
      <c r="P21" s="684"/>
      <c r="Q21" s="684"/>
      <c r="R21" s="684"/>
      <c r="S21" s="684"/>
      <c r="T21" s="684"/>
      <c r="U21" s="684"/>
      <c r="V21" s="684"/>
      <c r="W21" s="684"/>
      <c r="X21" s="684"/>
      <c r="Y21" s="473"/>
      <c r="AB21" s="477"/>
    </row>
    <row r="22" spans="2:28" ht="21.6" customHeight="1">
      <c r="B22" s="471"/>
      <c r="C22" s="471"/>
      <c r="D22" s="471"/>
      <c r="E22" s="471"/>
      <c r="F22" s="471"/>
      <c r="G22" s="471"/>
      <c r="H22" s="471"/>
      <c r="I22" s="471"/>
      <c r="J22" s="471"/>
      <c r="K22" s="471"/>
      <c r="L22" s="471"/>
      <c r="M22" s="471"/>
      <c r="N22" s="1528" t="s">
        <v>2502</v>
      </c>
      <c r="O22" s="1528"/>
      <c r="P22" s="1529">
        <f>第1号様式!$J$21</f>
        <v>0</v>
      </c>
      <c r="Q22" s="1052"/>
      <c r="R22" s="1052"/>
      <c r="S22" s="1052"/>
      <c r="T22" s="1052"/>
      <c r="U22" s="1052"/>
      <c r="V22" s="1052"/>
      <c r="W22" s="1052"/>
      <c r="X22" s="1052"/>
      <c r="Y22" s="473"/>
      <c r="AB22" s="470"/>
    </row>
    <row r="23" spans="2:28" ht="2.4" customHeight="1">
      <c r="B23" s="471"/>
      <c r="C23" s="471"/>
      <c r="D23" s="471"/>
      <c r="E23" s="471"/>
      <c r="F23" s="471"/>
      <c r="G23" s="471"/>
      <c r="H23" s="471"/>
      <c r="I23" s="471"/>
      <c r="J23" s="471"/>
      <c r="K23" s="471"/>
      <c r="L23" s="471"/>
      <c r="M23" s="471"/>
      <c r="N23" s="471"/>
      <c r="O23" s="476"/>
      <c r="P23" s="684"/>
      <c r="Q23" s="684"/>
      <c r="R23" s="684"/>
      <c r="S23" s="684"/>
      <c r="T23" s="684"/>
      <c r="U23" s="684"/>
      <c r="V23" s="684"/>
      <c r="W23" s="684"/>
      <c r="X23" s="684"/>
      <c r="Y23" s="473"/>
    </row>
    <row r="24" spans="2:28" ht="21.6" customHeight="1">
      <c r="B24" s="471"/>
      <c r="C24" s="471"/>
      <c r="D24" s="471"/>
      <c r="E24" s="471"/>
      <c r="F24" s="471"/>
      <c r="G24" s="471"/>
      <c r="H24" s="471"/>
      <c r="I24" s="471"/>
      <c r="J24" s="471"/>
      <c r="K24" s="471"/>
      <c r="L24" s="471"/>
      <c r="M24" s="471"/>
      <c r="N24" s="1530" t="s">
        <v>2405</v>
      </c>
      <c r="O24" s="1530"/>
      <c r="P24" s="1529">
        <f>第1号様式!$J$22</f>
        <v>0</v>
      </c>
      <c r="Q24" s="1052"/>
      <c r="R24" s="1052"/>
      <c r="S24" s="1529">
        <f>第1号様式!$M$22</f>
        <v>0</v>
      </c>
      <c r="T24" s="1052"/>
      <c r="U24" s="1052"/>
      <c r="V24" s="1052"/>
      <c r="W24" s="1052"/>
      <c r="X24" s="1052"/>
      <c r="Y24" s="473"/>
      <c r="AB24" s="477"/>
    </row>
    <row r="25" spans="2:28" ht="8.4" customHeight="1">
      <c r="B25" s="471"/>
      <c r="C25" s="471"/>
      <c r="D25" s="471"/>
      <c r="E25" s="471"/>
      <c r="F25" s="471"/>
      <c r="G25" s="471"/>
      <c r="H25" s="471"/>
      <c r="I25" s="471"/>
      <c r="J25" s="471"/>
      <c r="K25" s="471"/>
      <c r="L25" s="471"/>
      <c r="M25" s="471"/>
      <c r="N25" s="676"/>
      <c r="O25" s="676"/>
      <c r="P25" s="683"/>
      <c r="Q25" s="683"/>
      <c r="R25" s="683"/>
      <c r="S25" s="683"/>
      <c r="T25" s="683"/>
      <c r="U25" s="683"/>
      <c r="V25" s="683"/>
      <c r="W25" s="683"/>
      <c r="X25" s="482"/>
      <c r="Y25" s="473"/>
      <c r="AB25" s="477"/>
    </row>
    <row r="26" spans="2:28" ht="25.8">
      <c r="B26" s="471"/>
      <c r="C26" s="1532" t="s">
        <v>2563</v>
      </c>
      <c r="D26" s="1532"/>
      <c r="E26" s="1532"/>
      <c r="F26" s="1532"/>
      <c r="G26" s="1532"/>
      <c r="H26" s="1532"/>
      <c r="I26" s="1532"/>
      <c r="J26" s="1532"/>
      <c r="K26" s="1532"/>
      <c r="L26" s="1532"/>
      <c r="M26" s="1532"/>
      <c r="N26" s="1532"/>
      <c r="O26" s="1532"/>
      <c r="P26" s="1532"/>
      <c r="Q26" s="1532"/>
      <c r="R26" s="1532"/>
      <c r="S26" s="1532"/>
      <c r="T26" s="1532"/>
      <c r="U26" s="1532"/>
      <c r="V26" s="1532"/>
      <c r="W26" s="1532"/>
      <c r="X26" s="1532"/>
      <c r="Y26" s="473"/>
    </row>
    <row r="27" spans="2:28" ht="16.5" customHeight="1">
      <c r="B27" s="471"/>
      <c r="C27" s="471"/>
      <c r="D27" s="471"/>
      <c r="E27" s="471"/>
      <c r="F27" s="471"/>
      <c r="G27" s="471"/>
      <c r="H27" s="471"/>
      <c r="I27" s="471"/>
      <c r="J27" s="471"/>
      <c r="K27" s="471"/>
      <c r="L27" s="471"/>
      <c r="M27" s="471"/>
      <c r="N27" s="471"/>
      <c r="O27" s="471"/>
      <c r="P27" s="471"/>
      <c r="Q27" s="471"/>
      <c r="R27" s="471"/>
      <c r="S27" s="471"/>
      <c r="T27" s="471"/>
      <c r="U27" s="473"/>
      <c r="V27" s="473"/>
      <c r="W27" s="473"/>
      <c r="X27" s="473"/>
      <c r="Y27" s="473"/>
    </row>
    <row r="28" spans="2:28" ht="18" customHeight="1">
      <c r="B28" s="471"/>
      <c r="C28" s="471"/>
      <c r="D28" s="1576">
        <f>第7号様式!$D$28</f>
        <v>0</v>
      </c>
      <c r="E28" s="1595"/>
      <c r="F28" s="483" t="s">
        <v>2495</v>
      </c>
      <c r="G28" s="686">
        <f>第7号様式!$G$28</f>
        <v>0</v>
      </c>
      <c r="H28" s="483" t="s">
        <v>2496</v>
      </c>
      <c r="I28" s="686">
        <f>第7号様式!$I$28</f>
        <v>0</v>
      </c>
      <c r="J28" s="483" t="s">
        <v>2505</v>
      </c>
      <c r="K28" s="1576">
        <f>第7号様式!$K$28</f>
        <v>0</v>
      </c>
      <c r="L28" s="1576"/>
      <c r="M28" s="1535" t="s">
        <v>2506</v>
      </c>
      <c r="N28" s="1535"/>
      <c r="O28" s="1535"/>
      <c r="P28" s="1577">
        <f>第7号様式!$P$28</f>
        <v>0</v>
      </c>
      <c r="Q28" s="1577"/>
      <c r="R28" s="1537" t="s">
        <v>2546</v>
      </c>
      <c r="S28" s="1537"/>
      <c r="T28" s="1537"/>
      <c r="U28" s="1537"/>
      <c r="V28" s="1537"/>
      <c r="W28" s="1537"/>
      <c r="X28" s="1537"/>
      <c r="Y28" s="473"/>
      <c r="AB28" s="477"/>
    </row>
    <row r="29" spans="2:28" ht="39" customHeight="1">
      <c r="B29" s="471"/>
      <c r="C29" s="1578" t="s">
        <v>2765</v>
      </c>
      <c r="D29" s="1578"/>
      <c r="E29" s="1578"/>
      <c r="F29" s="1578"/>
      <c r="G29" s="1578"/>
      <c r="H29" s="1578"/>
      <c r="I29" s="1578"/>
      <c r="J29" s="1578"/>
      <c r="K29" s="1578"/>
      <c r="L29" s="1578"/>
      <c r="M29" s="1578"/>
      <c r="N29" s="1578"/>
      <c r="O29" s="1578"/>
      <c r="P29" s="1578"/>
      <c r="Q29" s="1578"/>
      <c r="R29" s="1578"/>
      <c r="S29" s="1578"/>
      <c r="T29" s="1578"/>
      <c r="U29" s="1578"/>
      <c r="V29" s="1578"/>
      <c r="W29" s="1578"/>
      <c r="X29" s="1578"/>
      <c r="Y29" s="473"/>
    </row>
    <row r="30" spans="2:28" ht="21" customHeight="1">
      <c r="B30" s="471"/>
      <c r="C30" s="1589" t="s">
        <v>2509</v>
      </c>
      <c r="D30" s="1589"/>
      <c r="E30" s="1589"/>
      <c r="F30" s="1589"/>
      <c r="G30" s="1589"/>
      <c r="H30" s="1589"/>
      <c r="I30" s="1589"/>
      <c r="J30" s="1589"/>
      <c r="K30" s="1589"/>
      <c r="L30" s="1589"/>
      <c r="M30" s="1589"/>
      <c r="N30" s="1589"/>
      <c r="O30" s="1589"/>
      <c r="P30" s="1589"/>
      <c r="Q30" s="1589"/>
      <c r="R30" s="1589"/>
      <c r="S30" s="1589"/>
      <c r="T30" s="1589"/>
      <c r="U30" s="1589"/>
      <c r="V30" s="1589"/>
      <c r="W30" s="1589"/>
      <c r="X30" s="1589"/>
      <c r="Y30" s="473"/>
    </row>
    <row r="31" spans="2:28" ht="29.25" customHeight="1">
      <c r="B31" s="471"/>
      <c r="C31" s="484"/>
      <c r="D31" s="1538" t="s">
        <v>2510</v>
      </c>
      <c r="E31" s="1538"/>
      <c r="F31" s="1538"/>
      <c r="G31" s="1538"/>
      <c r="H31" s="1538"/>
      <c r="I31" s="1538"/>
      <c r="J31" s="1539"/>
      <c r="K31" s="1565">
        <f>第1号様式!$G$30</f>
        <v>0</v>
      </c>
      <c r="L31" s="1055"/>
      <c r="M31" s="1055"/>
      <c r="N31" s="1055"/>
      <c r="O31" s="1055"/>
      <c r="P31" s="1591" t="str">
        <f>第1号様式!$L$30</f>
        <v>蓄電池</v>
      </c>
      <c r="Q31" s="1592"/>
      <c r="R31" s="1592"/>
      <c r="S31" s="1592"/>
      <c r="T31" s="1592"/>
      <c r="U31" s="1566" t="str">
        <f>第1号様式!$O$30</f>
        <v>設備導入事業</v>
      </c>
      <c r="V31" s="1055"/>
      <c r="W31" s="1055"/>
      <c r="X31" s="1567"/>
      <c r="Y31" s="473"/>
      <c r="AA31" s="469"/>
    </row>
    <row r="32" spans="2:28" ht="2.25" customHeight="1">
      <c r="B32" s="471"/>
      <c r="C32" s="485"/>
      <c r="D32" s="679"/>
      <c r="E32" s="679"/>
      <c r="F32" s="679"/>
      <c r="G32" s="679"/>
      <c r="H32" s="679"/>
      <c r="I32" s="679"/>
      <c r="J32" s="680"/>
      <c r="K32" s="486"/>
      <c r="L32" s="487"/>
      <c r="M32" s="487"/>
      <c r="N32" s="487"/>
      <c r="O32" s="675"/>
      <c r="P32" s="488"/>
      <c r="Q32" s="684"/>
      <c r="R32" s="489"/>
      <c r="S32" s="483"/>
      <c r="T32" s="490"/>
      <c r="U32" s="483"/>
      <c r="V32" s="491"/>
      <c r="W32" s="679"/>
      <c r="X32" s="782"/>
      <c r="Y32" s="473"/>
      <c r="AA32" s="469"/>
    </row>
    <row r="33" spans="2:27" ht="24" customHeight="1">
      <c r="B33" s="471"/>
      <c r="C33" s="486"/>
      <c r="D33" s="1540" t="s">
        <v>2511</v>
      </c>
      <c r="E33" s="1540"/>
      <c r="F33" s="1540"/>
      <c r="G33" s="1540"/>
      <c r="H33" s="1540"/>
      <c r="I33" s="1540"/>
      <c r="J33" s="1541"/>
      <c r="K33" s="679"/>
      <c r="L33" s="492" t="s">
        <v>2512</v>
      </c>
      <c r="M33" s="1590">
        <f>第7号様式!$M$33</f>
        <v>0</v>
      </c>
      <c r="N33" s="1590"/>
      <c r="O33" s="1590"/>
      <c r="P33" s="1596"/>
      <c r="Q33" s="493" t="s">
        <v>2513</v>
      </c>
      <c r="R33" s="493"/>
      <c r="S33" s="493"/>
      <c r="T33" s="493"/>
      <c r="U33" s="493"/>
      <c r="V33" s="493"/>
      <c r="W33" s="493"/>
      <c r="X33" s="783"/>
      <c r="Y33" s="473"/>
      <c r="AA33" s="469"/>
    </row>
    <row r="34" spans="2:27" ht="9" customHeight="1">
      <c r="B34" s="471"/>
      <c r="C34" s="804"/>
      <c r="D34" s="785"/>
      <c r="E34" s="785"/>
      <c r="F34" s="785"/>
      <c r="G34" s="785"/>
      <c r="H34" s="785"/>
      <c r="I34" s="785"/>
      <c r="J34" s="785"/>
      <c r="K34" s="785"/>
      <c r="L34" s="805"/>
      <c r="M34" s="806"/>
      <c r="N34" s="806"/>
      <c r="O34" s="806"/>
      <c r="P34" s="807"/>
      <c r="Q34" s="807"/>
      <c r="R34" s="807"/>
      <c r="S34" s="807"/>
      <c r="T34" s="807"/>
      <c r="U34" s="807"/>
      <c r="V34" s="807"/>
      <c r="W34" s="807"/>
      <c r="X34" s="808"/>
      <c r="Y34" s="473"/>
      <c r="AA34" s="469"/>
    </row>
    <row r="35" spans="2:27" ht="18" customHeight="1">
      <c r="B35" s="471"/>
      <c r="C35" s="1617" t="s">
        <v>2564</v>
      </c>
      <c r="D35" s="1618"/>
      <c r="E35" s="1618"/>
      <c r="F35" s="1618"/>
      <c r="G35" s="1618"/>
      <c r="H35" s="1618"/>
      <c r="I35" s="1618"/>
      <c r="J35" s="1619"/>
      <c r="K35" s="1620" t="s">
        <v>2565</v>
      </c>
      <c r="L35" s="1621"/>
      <c r="M35" s="1621"/>
      <c r="N35" s="1621"/>
      <c r="O35" s="1621"/>
      <c r="P35" s="1621"/>
      <c r="Q35" s="1622"/>
      <c r="R35" s="1620" t="s">
        <v>2566</v>
      </c>
      <c r="S35" s="1621"/>
      <c r="T35" s="1621"/>
      <c r="U35" s="1621"/>
      <c r="V35" s="1621"/>
      <c r="W35" s="1621"/>
      <c r="X35" s="1622"/>
      <c r="Y35" s="473"/>
      <c r="AA35" s="469"/>
    </row>
    <row r="36" spans="2:27" ht="18" customHeight="1">
      <c r="B36" s="471"/>
      <c r="C36" s="1623" t="s">
        <v>2567</v>
      </c>
      <c r="D36" s="1624"/>
      <c r="E36" s="1624"/>
      <c r="F36" s="1624"/>
      <c r="G36" s="1624"/>
      <c r="H36" s="1624"/>
      <c r="I36" s="1624"/>
      <c r="J36" s="1625"/>
      <c r="K36" s="1626" t="s">
        <v>2568</v>
      </c>
      <c r="L36" s="1627"/>
      <c r="M36" s="1627"/>
      <c r="N36" s="1627"/>
      <c r="O36" s="1627"/>
      <c r="P36" s="1627"/>
      <c r="Q36" s="1628"/>
      <c r="R36" s="1629" t="s">
        <v>2568</v>
      </c>
      <c r="S36" s="1630"/>
      <c r="T36" s="1630"/>
      <c r="U36" s="1630"/>
      <c r="V36" s="1630"/>
      <c r="W36" s="1630"/>
      <c r="X36" s="1631"/>
      <c r="Y36" s="473"/>
      <c r="AA36" s="469"/>
    </row>
    <row r="37" spans="2:27" ht="63" customHeight="1">
      <c r="B37" s="471"/>
      <c r="C37" s="784"/>
      <c r="D37" s="1580" t="s">
        <v>2569</v>
      </c>
      <c r="E37" s="1580"/>
      <c r="F37" s="1580"/>
      <c r="G37" s="1580"/>
      <c r="H37" s="1580"/>
      <c r="I37" s="1580"/>
      <c r="J37" s="1580"/>
      <c r="K37" s="1632"/>
      <c r="L37" s="1633"/>
      <c r="M37" s="1633"/>
      <c r="N37" s="1633"/>
      <c r="O37" s="1633"/>
      <c r="P37" s="1633"/>
      <c r="Q37" s="1634"/>
      <c r="R37" s="1635"/>
      <c r="S37" s="1613"/>
      <c r="T37" s="1613"/>
      <c r="U37" s="1613"/>
      <c r="V37" s="1613"/>
      <c r="W37" s="1613"/>
      <c r="X37" s="1614"/>
      <c r="Y37" s="473"/>
    </row>
    <row r="38" spans="2:27" ht="63" customHeight="1">
      <c r="B38" s="471"/>
      <c r="C38" s="786"/>
      <c r="D38" s="1580" t="s">
        <v>2570</v>
      </c>
      <c r="E38" s="1580"/>
      <c r="F38" s="1580"/>
      <c r="G38" s="1580"/>
      <c r="H38" s="1580"/>
      <c r="I38" s="1580"/>
      <c r="J38" s="1580"/>
      <c r="K38" s="1632"/>
      <c r="L38" s="1633"/>
      <c r="M38" s="1633"/>
      <c r="N38" s="1633"/>
      <c r="O38" s="1633"/>
      <c r="P38" s="1633"/>
      <c r="Q38" s="1634"/>
      <c r="R38" s="1635"/>
      <c r="S38" s="1613"/>
      <c r="T38" s="1613"/>
      <c r="U38" s="1613"/>
      <c r="V38" s="1613"/>
      <c r="W38" s="1613"/>
      <c r="X38" s="1614"/>
      <c r="Y38" s="473"/>
    </row>
    <row r="39" spans="2:27" ht="63" customHeight="1">
      <c r="B39" s="471"/>
      <c r="C39" s="786"/>
      <c r="D39" s="1580" t="s">
        <v>2571</v>
      </c>
      <c r="E39" s="1580"/>
      <c r="F39" s="1580"/>
      <c r="G39" s="1580"/>
      <c r="H39" s="1580"/>
      <c r="I39" s="1580"/>
      <c r="J39" s="1580"/>
      <c r="K39" s="1636"/>
      <c r="L39" s="1637"/>
      <c r="M39" s="1637"/>
      <c r="N39" s="1637"/>
      <c r="O39" s="1637"/>
      <c r="P39" s="1637"/>
      <c r="Q39" s="1638"/>
      <c r="R39" s="1639"/>
      <c r="S39" s="1640"/>
      <c r="T39" s="1640"/>
      <c r="U39" s="1640"/>
      <c r="V39" s="1640"/>
      <c r="W39" s="1640"/>
      <c r="X39" s="1641"/>
      <c r="Y39" s="473"/>
    </row>
    <row r="40" spans="2:27" ht="63" customHeight="1">
      <c r="B40" s="471"/>
      <c r="C40" s="786"/>
      <c r="D40" s="1609" t="s">
        <v>2572</v>
      </c>
      <c r="E40" s="1609"/>
      <c r="F40" s="1609"/>
      <c r="G40" s="1609"/>
      <c r="H40" s="1609"/>
      <c r="I40" s="1609"/>
      <c r="J40" s="1609"/>
      <c r="K40" s="1632"/>
      <c r="L40" s="1633"/>
      <c r="M40" s="1633"/>
      <c r="N40" s="1633"/>
      <c r="O40" s="1633"/>
      <c r="P40" s="1633"/>
      <c r="Q40" s="1634"/>
      <c r="R40" s="1635"/>
      <c r="S40" s="1613"/>
      <c r="T40" s="1613"/>
      <c r="U40" s="1613"/>
      <c r="V40" s="1613"/>
      <c r="W40" s="1613"/>
      <c r="X40" s="1614"/>
      <c r="Y40" s="473"/>
    </row>
    <row r="41" spans="2:27" ht="18" customHeight="1">
      <c r="C41" s="471"/>
      <c r="D41" s="809" t="s">
        <v>2573</v>
      </c>
      <c r="E41" s="471"/>
      <c r="F41" s="471"/>
      <c r="G41" s="471"/>
      <c r="H41" s="471"/>
      <c r="I41" s="471"/>
      <c r="J41" s="471"/>
      <c r="K41" s="471"/>
      <c r="L41" s="471"/>
      <c r="M41" s="471"/>
      <c r="N41" s="471"/>
      <c r="O41" s="471"/>
      <c r="P41" s="471"/>
      <c r="Q41" s="471"/>
      <c r="R41" s="471"/>
      <c r="S41" s="471"/>
      <c r="T41" s="471"/>
      <c r="U41" s="473"/>
      <c r="V41" s="473"/>
      <c r="W41" s="473"/>
      <c r="X41" s="810"/>
      <c r="Y41" s="473"/>
    </row>
    <row r="42" spans="2:27" ht="6" customHeight="1">
      <c r="C42" s="471"/>
      <c r="D42" s="809"/>
      <c r="E42" s="471"/>
      <c r="F42" s="471"/>
      <c r="G42" s="471"/>
      <c r="H42" s="471"/>
      <c r="I42" s="471"/>
      <c r="J42" s="471"/>
      <c r="K42" s="471"/>
      <c r="L42" s="471"/>
      <c r="M42" s="471"/>
      <c r="N42" s="471"/>
      <c r="O42" s="471"/>
      <c r="P42" s="471"/>
      <c r="Q42" s="471"/>
      <c r="R42" s="471"/>
      <c r="S42" s="471"/>
      <c r="T42" s="471"/>
      <c r="U42" s="473"/>
      <c r="V42" s="473"/>
      <c r="W42" s="473"/>
      <c r="X42" s="810"/>
      <c r="Y42" s="473"/>
    </row>
    <row r="43" spans="2:27" ht="13.5" customHeight="1">
      <c r="T43" s="524"/>
      <c r="X43" s="525"/>
    </row>
  </sheetData>
  <sheetProtection algorithmName="SHA-512" hashValue="WW64Kdz+/c1w2xdSllJpjvD9x10weysT/4mxh44R6Ein9RuME0d6liTyTkNqP94xvFNgCTDmVAIg4yhP3OIxMA==" saltValue="zgOclXpXHyk5Kd93ky99iQ==" spinCount="100000" sheet="1" formatCells="0"/>
  <mergeCells count="57">
    <mergeCell ref="D39:J39"/>
    <mergeCell ref="K39:Q39"/>
    <mergeCell ref="R39:X39"/>
    <mergeCell ref="D40:J40"/>
    <mergeCell ref="K40:Q40"/>
    <mergeCell ref="R40:X40"/>
    <mergeCell ref="D37:J37"/>
    <mergeCell ref="K37:Q37"/>
    <mergeCell ref="R37:X37"/>
    <mergeCell ref="D38:J38"/>
    <mergeCell ref="K38:Q38"/>
    <mergeCell ref="R38:X38"/>
    <mergeCell ref="C35:J35"/>
    <mergeCell ref="K35:Q35"/>
    <mergeCell ref="R35:X35"/>
    <mergeCell ref="C36:J36"/>
    <mergeCell ref="K36:Q36"/>
    <mergeCell ref="R36:X36"/>
    <mergeCell ref="C29:X29"/>
    <mergeCell ref="C30:X30"/>
    <mergeCell ref="D31:J31"/>
    <mergeCell ref="D33:J33"/>
    <mergeCell ref="M33:P33"/>
    <mergeCell ref="N24:O24"/>
    <mergeCell ref="C26:X26"/>
    <mergeCell ref="D28:E28"/>
    <mergeCell ref="K28:L28"/>
    <mergeCell ref="M28:O28"/>
    <mergeCell ref="P28:Q28"/>
    <mergeCell ref="R28:X28"/>
    <mergeCell ref="P15:X15"/>
    <mergeCell ref="N17:O17"/>
    <mergeCell ref="N20:O20"/>
    <mergeCell ref="N22:O22"/>
    <mergeCell ref="P22:X22"/>
    <mergeCell ref="R3:S3"/>
    <mergeCell ref="N6:O6"/>
    <mergeCell ref="N8:O8"/>
    <mergeCell ref="P8:X8"/>
    <mergeCell ref="P6:R6"/>
    <mergeCell ref="S6:X6"/>
    <mergeCell ref="N10:O10"/>
    <mergeCell ref="K31:O31"/>
    <mergeCell ref="P31:T31"/>
    <mergeCell ref="U31:X31"/>
    <mergeCell ref="P10:R10"/>
    <mergeCell ref="S10:X10"/>
    <mergeCell ref="P13:R13"/>
    <mergeCell ref="S13:X13"/>
    <mergeCell ref="P17:R17"/>
    <mergeCell ref="S17:X17"/>
    <mergeCell ref="P20:R20"/>
    <mergeCell ref="S20:X20"/>
    <mergeCell ref="P24:R24"/>
    <mergeCell ref="S24:X24"/>
    <mergeCell ref="N13:O13"/>
    <mergeCell ref="N15:O15"/>
  </mergeCells>
  <phoneticPr fontId="58"/>
  <printOptions horizontalCentered="1"/>
  <pageMargins left="0.70866141732283472" right="0.70866141732283472" top="0.74803149606299213" bottom="0.55118110236220474" header="0.31496062992125984" footer="0.31496062992125984"/>
  <pageSetup paperSize="9" scale="94" orientation="portrait"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C40"/>
  <sheetViews>
    <sheetView showGridLines="0" showZeros="0" view="pageBreakPreview" zoomScaleNormal="90" zoomScaleSheetLayoutView="100" workbookViewId="0">
      <selection activeCell="AJ33" sqref="AJ33"/>
    </sheetView>
  </sheetViews>
  <sheetFormatPr defaultRowHeight="13.2"/>
  <cols>
    <col min="1" max="1" width="2.109375" style="469" customWidth="1"/>
    <col min="2" max="2" width="2.33203125" style="469" customWidth="1"/>
    <col min="3" max="3" width="1.109375" style="469" customWidth="1"/>
    <col min="4" max="4" width="5.6640625" style="469" customWidth="1"/>
    <col min="5" max="5" width="3.6640625" style="469" customWidth="1"/>
    <col min="6" max="6" width="2.6640625" style="469" customWidth="1"/>
    <col min="7" max="7" width="3.6640625" style="469" customWidth="1"/>
    <col min="8" max="8" width="2.6640625" style="469" customWidth="1"/>
    <col min="9" max="9" width="3.6640625" style="469" customWidth="1"/>
    <col min="10" max="10" width="4.6640625" style="469" customWidth="1"/>
    <col min="11" max="11" width="1.21875" style="469" customWidth="1"/>
    <col min="12" max="12" width="3.109375" style="469" customWidth="1"/>
    <col min="13" max="13" width="4.44140625" style="469" customWidth="1"/>
    <col min="14" max="14" width="3.6640625" style="469" customWidth="1"/>
    <col min="15" max="15" width="5.6640625" style="469" customWidth="1"/>
    <col min="16" max="16" width="3.6640625" style="469" customWidth="1"/>
    <col min="17" max="17" width="4.6640625" style="469" customWidth="1"/>
    <col min="18" max="20" width="3.6640625" style="469" customWidth="1"/>
    <col min="21" max="24" width="3.6640625" style="470" customWidth="1"/>
    <col min="25" max="25" width="2.21875" style="470" customWidth="1"/>
    <col min="26" max="27" width="2.109375" style="470" customWidth="1"/>
    <col min="28" max="28" width="7.21875" style="469" customWidth="1"/>
    <col min="29" max="263" width="8.88671875" style="469"/>
    <col min="264" max="264" width="2.44140625" style="469" customWidth="1"/>
    <col min="265" max="265" width="2.33203125" style="469" customWidth="1"/>
    <col min="266" max="266" width="1.109375" style="469" customWidth="1"/>
    <col min="267" max="267" width="22.6640625" style="469" customWidth="1"/>
    <col min="268" max="268" width="1.21875" style="469" customWidth="1"/>
    <col min="269" max="270" width="11.77734375" style="469" customWidth="1"/>
    <col min="271" max="271" width="1.77734375" style="469" customWidth="1"/>
    <col min="272" max="272" width="6.88671875" style="469" customWidth="1"/>
    <col min="273" max="273" width="4.44140625" style="469" customWidth="1"/>
    <col min="274" max="274" width="3.6640625" style="469" customWidth="1"/>
    <col min="275" max="275" width="0.77734375" style="469" customWidth="1"/>
    <col min="276" max="276" width="3.33203125" style="469" customWidth="1"/>
    <col min="277" max="277" width="3.6640625" style="469" customWidth="1"/>
    <col min="278" max="278" width="3" style="469" customWidth="1"/>
    <col min="279" max="279" width="3.6640625" style="469" customWidth="1"/>
    <col min="280" max="280" width="3.109375" style="469" customWidth="1"/>
    <col min="281" max="281" width="1.88671875" style="469" customWidth="1"/>
    <col min="282" max="283" width="2.21875" style="469" customWidth="1"/>
    <col min="284" max="284" width="7.21875" style="469" customWidth="1"/>
    <col min="285" max="519" width="8.88671875" style="469"/>
    <col min="520" max="520" width="2.44140625" style="469" customWidth="1"/>
    <col min="521" max="521" width="2.33203125" style="469" customWidth="1"/>
    <col min="522" max="522" width="1.109375" style="469" customWidth="1"/>
    <col min="523" max="523" width="22.6640625" style="469" customWidth="1"/>
    <col min="524" max="524" width="1.21875" style="469" customWidth="1"/>
    <col min="525" max="526" width="11.77734375" style="469" customWidth="1"/>
    <col min="527" max="527" width="1.77734375" style="469" customWidth="1"/>
    <col min="528" max="528" width="6.88671875" style="469" customWidth="1"/>
    <col min="529" max="529" width="4.44140625" style="469" customWidth="1"/>
    <col min="530" max="530" width="3.6640625" style="469" customWidth="1"/>
    <col min="531" max="531" width="0.77734375" style="469" customWidth="1"/>
    <col min="532" max="532" width="3.33203125" style="469" customWidth="1"/>
    <col min="533" max="533" width="3.6640625" style="469" customWidth="1"/>
    <col min="534" max="534" width="3" style="469" customWidth="1"/>
    <col min="535" max="535" width="3.6640625" style="469" customWidth="1"/>
    <col min="536" max="536" width="3.109375" style="469" customWidth="1"/>
    <col min="537" max="537" width="1.88671875" style="469" customWidth="1"/>
    <col min="538" max="539" width="2.21875" style="469" customWidth="1"/>
    <col min="540" max="540" width="7.21875" style="469" customWidth="1"/>
    <col min="541" max="775" width="8.88671875" style="469"/>
    <col min="776" max="776" width="2.44140625" style="469" customWidth="1"/>
    <col min="777" max="777" width="2.33203125" style="469" customWidth="1"/>
    <col min="778" max="778" width="1.109375" style="469" customWidth="1"/>
    <col min="779" max="779" width="22.6640625" style="469" customWidth="1"/>
    <col min="780" max="780" width="1.21875" style="469" customWidth="1"/>
    <col min="781" max="782" width="11.77734375" style="469" customWidth="1"/>
    <col min="783" max="783" width="1.77734375" style="469" customWidth="1"/>
    <col min="784" max="784" width="6.88671875" style="469" customWidth="1"/>
    <col min="785" max="785" width="4.44140625" style="469" customWidth="1"/>
    <col min="786" max="786" width="3.6640625" style="469" customWidth="1"/>
    <col min="787" max="787" width="0.77734375" style="469" customWidth="1"/>
    <col min="788" max="788" width="3.33203125" style="469" customWidth="1"/>
    <col min="789" max="789" width="3.6640625" style="469" customWidth="1"/>
    <col min="790" max="790" width="3" style="469" customWidth="1"/>
    <col min="791" max="791" width="3.6640625" style="469" customWidth="1"/>
    <col min="792" max="792" width="3.109375" style="469" customWidth="1"/>
    <col min="793" max="793" width="1.88671875" style="469" customWidth="1"/>
    <col min="794" max="795" width="2.21875" style="469" customWidth="1"/>
    <col min="796" max="796" width="7.21875" style="469" customWidth="1"/>
    <col min="797" max="1031" width="8.88671875" style="469"/>
    <col min="1032" max="1032" width="2.44140625" style="469" customWidth="1"/>
    <col min="1033" max="1033" width="2.33203125" style="469" customWidth="1"/>
    <col min="1034" max="1034" width="1.109375" style="469" customWidth="1"/>
    <col min="1035" max="1035" width="22.6640625" style="469" customWidth="1"/>
    <col min="1036" max="1036" width="1.21875" style="469" customWidth="1"/>
    <col min="1037" max="1038" width="11.77734375" style="469" customWidth="1"/>
    <col min="1039" max="1039" width="1.77734375" style="469" customWidth="1"/>
    <col min="1040" max="1040" width="6.88671875" style="469" customWidth="1"/>
    <col min="1041" max="1041" width="4.44140625" style="469" customWidth="1"/>
    <col min="1042" max="1042" width="3.6640625" style="469" customWidth="1"/>
    <col min="1043" max="1043" width="0.77734375" style="469" customWidth="1"/>
    <col min="1044" max="1044" width="3.33203125" style="469" customWidth="1"/>
    <col min="1045" max="1045" width="3.6640625" style="469" customWidth="1"/>
    <col min="1046" max="1046" width="3" style="469" customWidth="1"/>
    <col min="1047" max="1047" width="3.6640625" style="469" customWidth="1"/>
    <col min="1048" max="1048" width="3.109375" style="469" customWidth="1"/>
    <col min="1049" max="1049" width="1.88671875" style="469" customWidth="1"/>
    <col min="1050" max="1051" width="2.21875" style="469" customWidth="1"/>
    <col min="1052" max="1052" width="7.21875" style="469" customWidth="1"/>
    <col min="1053" max="1287" width="8.88671875" style="469"/>
    <col min="1288" max="1288" width="2.44140625" style="469" customWidth="1"/>
    <col min="1289" max="1289" width="2.33203125" style="469" customWidth="1"/>
    <col min="1290" max="1290" width="1.109375" style="469" customWidth="1"/>
    <col min="1291" max="1291" width="22.6640625" style="469" customWidth="1"/>
    <col min="1292" max="1292" width="1.21875" style="469" customWidth="1"/>
    <col min="1293" max="1294" width="11.77734375" style="469" customWidth="1"/>
    <col min="1295" max="1295" width="1.77734375" style="469" customWidth="1"/>
    <col min="1296" max="1296" width="6.88671875" style="469" customWidth="1"/>
    <col min="1297" max="1297" width="4.44140625" style="469" customWidth="1"/>
    <col min="1298" max="1298" width="3.6640625" style="469" customWidth="1"/>
    <col min="1299" max="1299" width="0.77734375" style="469" customWidth="1"/>
    <col min="1300" max="1300" width="3.33203125" style="469" customWidth="1"/>
    <col min="1301" max="1301" width="3.6640625" style="469" customWidth="1"/>
    <col min="1302" max="1302" width="3" style="469" customWidth="1"/>
    <col min="1303" max="1303" width="3.6640625" style="469" customWidth="1"/>
    <col min="1304" max="1304" width="3.109375" style="469" customWidth="1"/>
    <col min="1305" max="1305" width="1.88671875" style="469" customWidth="1"/>
    <col min="1306" max="1307" width="2.21875" style="469" customWidth="1"/>
    <col min="1308" max="1308" width="7.21875" style="469" customWidth="1"/>
    <col min="1309" max="1543" width="8.88671875" style="469"/>
    <col min="1544" max="1544" width="2.44140625" style="469" customWidth="1"/>
    <col min="1545" max="1545" width="2.33203125" style="469" customWidth="1"/>
    <col min="1546" max="1546" width="1.109375" style="469" customWidth="1"/>
    <col min="1547" max="1547" width="22.6640625" style="469" customWidth="1"/>
    <col min="1548" max="1548" width="1.21875" style="469" customWidth="1"/>
    <col min="1549" max="1550" width="11.77734375" style="469" customWidth="1"/>
    <col min="1551" max="1551" width="1.77734375" style="469" customWidth="1"/>
    <col min="1552" max="1552" width="6.88671875" style="469" customWidth="1"/>
    <col min="1553" max="1553" width="4.44140625" style="469" customWidth="1"/>
    <col min="1554" max="1554" width="3.6640625" style="469" customWidth="1"/>
    <col min="1555" max="1555" width="0.77734375" style="469" customWidth="1"/>
    <col min="1556" max="1556" width="3.33203125" style="469" customWidth="1"/>
    <col min="1557" max="1557" width="3.6640625" style="469" customWidth="1"/>
    <col min="1558" max="1558" width="3" style="469" customWidth="1"/>
    <col min="1559" max="1559" width="3.6640625" style="469" customWidth="1"/>
    <col min="1560" max="1560" width="3.109375" style="469" customWidth="1"/>
    <col min="1561" max="1561" width="1.88671875" style="469" customWidth="1"/>
    <col min="1562" max="1563" width="2.21875" style="469" customWidth="1"/>
    <col min="1564" max="1564" width="7.21875" style="469" customWidth="1"/>
    <col min="1565" max="1799" width="8.88671875" style="469"/>
    <col min="1800" max="1800" width="2.44140625" style="469" customWidth="1"/>
    <col min="1801" max="1801" width="2.33203125" style="469" customWidth="1"/>
    <col min="1802" max="1802" width="1.109375" style="469" customWidth="1"/>
    <col min="1803" max="1803" width="22.6640625" style="469" customWidth="1"/>
    <col min="1804" max="1804" width="1.21875" style="469" customWidth="1"/>
    <col min="1805" max="1806" width="11.77734375" style="469" customWidth="1"/>
    <col min="1807" max="1807" width="1.77734375" style="469" customWidth="1"/>
    <col min="1808" max="1808" width="6.88671875" style="469" customWidth="1"/>
    <col min="1809" max="1809" width="4.44140625" style="469" customWidth="1"/>
    <col min="1810" max="1810" width="3.6640625" style="469" customWidth="1"/>
    <col min="1811" max="1811" width="0.77734375" style="469" customWidth="1"/>
    <col min="1812" max="1812" width="3.33203125" style="469" customWidth="1"/>
    <col min="1813" max="1813" width="3.6640625" style="469" customWidth="1"/>
    <col min="1814" max="1814" width="3" style="469" customWidth="1"/>
    <col min="1815" max="1815" width="3.6640625" style="469" customWidth="1"/>
    <col min="1816" max="1816" width="3.109375" style="469" customWidth="1"/>
    <col min="1817" max="1817" width="1.88671875" style="469" customWidth="1"/>
    <col min="1818" max="1819" width="2.21875" style="469" customWidth="1"/>
    <col min="1820" max="1820" width="7.21875" style="469" customWidth="1"/>
    <col min="1821" max="2055" width="8.88671875" style="469"/>
    <col min="2056" max="2056" width="2.44140625" style="469" customWidth="1"/>
    <col min="2057" max="2057" width="2.33203125" style="469" customWidth="1"/>
    <col min="2058" max="2058" width="1.109375" style="469" customWidth="1"/>
    <col min="2059" max="2059" width="22.6640625" style="469" customWidth="1"/>
    <col min="2060" max="2060" width="1.21875" style="469" customWidth="1"/>
    <col min="2061" max="2062" width="11.77734375" style="469" customWidth="1"/>
    <col min="2063" max="2063" width="1.77734375" style="469" customWidth="1"/>
    <col min="2064" max="2064" width="6.88671875" style="469" customWidth="1"/>
    <col min="2065" max="2065" width="4.44140625" style="469" customWidth="1"/>
    <col min="2066" max="2066" width="3.6640625" style="469" customWidth="1"/>
    <col min="2067" max="2067" width="0.77734375" style="469" customWidth="1"/>
    <col min="2068" max="2068" width="3.33203125" style="469" customWidth="1"/>
    <col min="2069" max="2069" width="3.6640625" style="469" customWidth="1"/>
    <col min="2070" max="2070" width="3" style="469" customWidth="1"/>
    <col min="2071" max="2071" width="3.6640625" style="469" customWidth="1"/>
    <col min="2072" max="2072" width="3.109375" style="469" customWidth="1"/>
    <col min="2073" max="2073" width="1.88671875" style="469" customWidth="1"/>
    <col min="2074" max="2075" width="2.21875" style="469" customWidth="1"/>
    <col min="2076" max="2076" width="7.21875" style="469" customWidth="1"/>
    <col min="2077" max="2311" width="8.88671875" style="469"/>
    <col min="2312" max="2312" width="2.44140625" style="469" customWidth="1"/>
    <col min="2313" max="2313" width="2.33203125" style="469" customWidth="1"/>
    <col min="2314" max="2314" width="1.109375" style="469" customWidth="1"/>
    <col min="2315" max="2315" width="22.6640625" style="469" customWidth="1"/>
    <col min="2316" max="2316" width="1.21875" style="469" customWidth="1"/>
    <col min="2317" max="2318" width="11.77734375" style="469" customWidth="1"/>
    <col min="2319" max="2319" width="1.77734375" style="469" customWidth="1"/>
    <col min="2320" max="2320" width="6.88671875" style="469" customWidth="1"/>
    <col min="2321" max="2321" width="4.44140625" style="469" customWidth="1"/>
    <col min="2322" max="2322" width="3.6640625" style="469" customWidth="1"/>
    <col min="2323" max="2323" width="0.77734375" style="469" customWidth="1"/>
    <col min="2324" max="2324" width="3.33203125" style="469" customWidth="1"/>
    <col min="2325" max="2325" width="3.6640625" style="469" customWidth="1"/>
    <col min="2326" max="2326" width="3" style="469" customWidth="1"/>
    <col min="2327" max="2327" width="3.6640625" style="469" customWidth="1"/>
    <col min="2328" max="2328" width="3.109375" style="469" customWidth="1"/>
    <col min="2329" max="2329" width="1.88671875" style="469" customWidth="1"/>
    <col min="2330" max="2331" width="2.21875" style="469" customWidth="1"/>
    <col min="2332" max="2332" width="7.21875" style="469" customWidth="1"/>
    <col min="2333" max="2567" width="8.88671875" style="469"/>
    <col min="2568" max="2568" width="2.44140625" style="469" customWidth="1"/>
    <col min="2569" max="2569" width="2.33203125" style="469" customWidth="1"/>
    <col min="2570" max="2570" width="1.109375" style="469" customWidth="1"/>
    <col min="2571" max="2571" width="22.6640625" style="469" customWidth="1"/>
    <col min="2572" max="2572" width="1.21875" style="469" customWidth="1"/>
    <col min="2573" max="2574" width="11.77734375" style="469" customWidth="1"/>
    <col min="2575" max="2575" width="1.77734375" style="469" customWidth="1"/>
    <col min="2576" max="2576" width="6.88671875" style="469" customWidth="1"/>
    <col min="2577" max="2577" width="4.44140625" style="469" customWidth="1"/>
    <col min="2578" max="2578" width="3.6640625" style="469" customWidth="1"/>
    <col min="2579" max="2579" width="0.77734375" style="469" customWidth="1"/>
    <col min="2580" max="2580" width="3.33203125" style="469" customWidth="1"/>
    <col min="2581" max="2581" width="3.6640625" style="469" customWidth="1"/>
    <col min="2582" max="2582" width="3" style="469" customWidth="1"/>
    <col min="2583" max="2583" width="3.6640625" style="469" customWidth="1"/>
    <col min="2584" max="2584" width="3.109375" style="469" customWidth="1"/>
    <col min="2585" max="2585" width="1.88671875" style="469" customWidth="1"/>
    <col min="2586" max="2587" width="2.21875" style="469" customWidth="1"/>
    <col min="2588" max="2588" width="7.21875" style="469" customWidth="1"/>
    <col min="2589" max="2823" width="8.88671875" style="469"/>
    <col min="2824" max="2824" width="2.44140625" style="469" customWidth="1"/>
    <col min="2825" max="2825" width="2.33203125" style="469" customWidth="1"/>
    <col min="2826" max="2826" width="1.109375" style="469" customWidth="1"/>
    <col min="2827" max="2827" width="22.6640625" style="469" customWidth="1"/>
    <col min="2828" max="2828" width="1.21875" style="469" customWidth="1"/>
    <col min="2829" max="2830" width="11.77734375" style="469" customWidth="1"/>
    <col min="2831" max="2831" width="1.77734375" style="469" customWidth="1"/>
    <col min="2832" max="2832" width="6.88671875" style="469" customWidth="1"/>
    <col min="2833" max="2833" width="4.44140625" style="469" customWidth="1"/>
    <col min="2834" max="2834" width="3.6640625" style="469" customWidth="1"/>
    <col min="2835" max="2835" width="0.77734375" style="469" customWidth="1"/>
    <col min="2836" max="2836" width="3.33203125" style="469" customWidth="1"/>
    <col min="2837" max="2837" width="3.6640625" style="469" customWidth="1"/>
    <col min="2838" max="2838" width="3" style="469" customWidth="1"/>
    <col min="2839" max="2839" width="3.6640625" style="469" customWidth="1"/>
    <col min="2840" max="2840" width="3.109375" style="469" customWidth="1"/>
    <col min="2841" max="2841" width="1.88671875" style="469" customWidth="1"/>
    <col min="2842" max="2843" width="2.21875" style="469" customWidth="1"/>
    <col min="2844" max="2844" width="7.21875" style="469" customWidth="1"/>
    <col min="2845" max="3079" width="8.88671875" style="469"/>
    <col min="3080" max="3080" width="2.44140625" style="469" customWidth="1"/>
    <col min="3081" max="3081" width="2.33203125" style="469" customWidth="1"/>
    <col min="3082" max="3082" width="1.109375" style="469" customWidth="1"/>
    <col min="3083" max="3083" width="22.6640625" style="469" customWidth="1"/>
    <col min="3084" max="3084" width="1.21875" style="469" customWidth="1"/>
    <col min="3085" max="3086" width="11.77734375" style="469" customWidth="1"/>
    <col min="3087" max="3087" width="1.77734375" style="469" customWidth="1"/>
    <col min="3088" max="3088" width="6.88671875" style="469" customWidth="1"/>
    <col min="3089" max="3089" width="4.44140625" style="469" customWidth="1"/>
    <col min="3090" max="3090" width="3.6640625" style="469" customWidth="1"/>
    <col min="3091" max="3091" width="0.77734375" style="469" customWidth="1"/>
    <col min="3092" max="3092" width="3.33203125" style="469" customWidth="1"/>
    <col min="3093" max="3093" width="3.6640625" style="469" customWidth="1"/>
    <col min="3094" max="3094" width="3" style="469" customWidth="1"/>
    <col min="3095" max="3095" width="3.6640625" style="469" customWidth="1"/>
    <col min="3096" max="3096" width="3.109375" style="469" customWidth="1"/>
    <col min="3097" max="3097" width="1.88671875" style="469" customWidth="1"/>
    <col min="3098" max="3099" width="2.21875" style="469" customWidth="1"/>
    <col min="3100" max="3100" width="7.21875" style="469" customWidth="1"/>
    <col min="3101" max="3335" width="8.88671875" style="469"/>
    <col min="3336" max="3336" width="2.44140625" style="469" customWidth="1"/>
    <col min="3337" max="3337" width="2.33203125" style="469" customWidth="1"/>
    <col min="3338" max="3338" width="1.109375" style="469" customWidth="1"/>
    <col min="3339" max="3339" width="22.6640625" style="469" customWidth="1"/>
    <col min="3340" max="3340" width="1.21875" style="469" customWidth="1"/>
    <col min="3341" max="3342" width="11.77734375" style="469" customWidth="1"/>
    <col min="3343" max="3343" width="1.77734375" style="469" customWidth="1"/>
    <col min="3344" max="3344" width="6.88671875" style="469" customWidth="1"/>
    <col min="3345" max="3345" width="4.44140625" style="469" customWidth="1"/>
    <col min="3346" max="3346" width="3.6640625" style="469" customWidth="1"/>
    <col min="3347" max="3347" width="0.77734375" style="469" customWidth="1"/>
    <col min="3348" max="3348" width="3.33203125" style="469" customWidth="1"/>
    <col min="3349" max="3349" width="3.6640625" style="469" customWidth="1"/>
    <col min="3350" max="3350" width="3" style="469" customWidth="1"/>
    <col min="3351" max="3351" width="3.6640625" style="469" customWidth="1"/>
    <col min="3352" max="3352" width="3.109375" style="469" customWidth="1"/>
    <col min="3353" max="3353" width="1.88671875" style="469" customWidth="1"/>
    <col min="3354" max="3355" width="2.21875" style="469" customWidth="1"/>
    <col min="3356" max="3356" width="7.21875" style="469" customWidth="1"/>
    <col min="3357" max="3591" width="8.88671875" style="469"/>
    <col min="3592" max="3592" width="2.44140625" style="469" customWidth="1"/>
    <col min="3593" max="3593" width="2.33203125" style="469" customWidth="1"/>
    <col min="3594" max="3594" width="1.109375" style="469" customWidth="1"/>
    <col min="3595" max="3595" width="22.6640625" style="469" customWidth="1"/>
    <col min="3596" max="3596" width="1.21875" style="469" customWidth="1"/>
    <col min="3597" max="3598" width="11.77734375" style="469" customWidth="1"/>
    <col min="3599" max="3599" width="1.77734375" style="469" customWidth="1"/>
    <col min="3600" max="3600" width="6.88671875" style="469" customWidth="1"/>
    <col min="3601" max="3601" width="4.44140625" style="469" customWidth="1"/>
    <col min="3602" max="3602" width="3.6640625" style="469" customWidth="1"/>
    <col min="3603" max="3603" width="0.77734375" style="469" customWidth="1"/>
    <col min="3604" max="3604" width="3.33203125" style="469" customWidth="1"/>
    <col min="3605" max="3605" width="3.6640625" style="469" customWidth="1"/>
    <col min="3606" max="3606" width="3" style="469" customWidth="1"/>
    <col min="3607" max="3607" width="3.6640625" style="469" customWidth="1"/>
    <col min="3608" max="3608" width="3.109375" style="469" customWidth="1"/>
    <col min="3609" max="3609" width="1.88671875" style="469" customWidth="1"/>
    <col min="3610" max="3611" width="2.21875" style="469" customWidth="1"/>
    <col min="3612" max="3612" width="7.21875" style="469" customWidth="1"/>
    <col min="3613" max="3847" width="8.88671875" style="469"/>
    <col min="3848" max="3848" width="2.44140625" style="469" customWidth="1"/>
    <col min="3849" max="3849" width="2.33203125" style="469" customWidth="1"/>
    <col min="3850" max="3850" width="1.109375" style="469" customWidth="1"/>
    <col min="3851" max="3851" width="22.6640625" style="469" customWidth="1"/>
    <col min="3852" max="3852" width="1.21875" style="469" customWidth="1"/>
    <col min="3853" max="3854" width="11.77734375" style="469" customWidth="1"/>
    <col min="3855" max="3855" width="1.77734375" style="469" customWidth="1"/>
    <col min="3856" max="3856" width="6.88671875" style="469" customWidth="1"/>
    <col min="3857" max="3857" width="4.44140625" style="469" customWidth="1"/>
    <col min="3858" max="3858" width="3.6640625" style="469" customWidth="1"/>
    <col min="3859" max="3859" width="0.77734375" style="469" customWidth="1"/>
    <col min="3860" max="3860" width="3.33203125" style="469" customWidth="1"/>
    <col min="3861" max="3861" width="3.6640625" style="469" customWidth="1"/>
    <col min="3862" max="3862" width="3" style="469" customWidth="1"/>
    <col min="3863" max="3863" width="3.6640625" style="469" customWidth="1"/>
    <col min="3864" max="3864" width="3.109375" style="469" customWidth="1"/>
    <col min="3865" max="3865" width="1.88671875" style="469" customWidth="1"/>
    <col min="3866" max="3867" width="2.21875" style="469" customWidth="1"/>
    <col min="3868" max="3868" width="7.21875" style="469" customWidth="1"/>
    <col min="3869" max="4103" width="8.88671875" style="469"/>
    <col min="4104" max="4104" width="2.44140625" style="469" customWidth="1"/>
    <col min="4105" max="4105" width="2.33203125" style="469" customWidth="1"/>
    <col min="4106" max="4106" width="1.109375" style="469" customWidth="1"/>
    <col min="4107" max="4107" width="22.6640625" style="469" customWidth="1"/>
    <col min="4108" max="4108" width="1.21875" style="469" customWidth="1"/>
    <col min="4109" max="4110" width="11.77734375" style="469" customWidth="1"/>
    <col min="4111" max="4111" width="1.77734375" style="469" customWidth="1"/>
    <col min="4112" max="4112" width="6.88671875" style="469" customWidth="1"/>
    <col min="4113" max="4113" width="4.44140625" style="469" customWidth="1"/>
    <col min="4114" max="4114" width="3.6640625" style="469" customWidth="1"/>
    <col min="4115" max="4115" width="0.77734375" style="469" customWidth="1"/>
    <col min="4116" max="4116" width="3.33203125" style="469" customWidth="1"/>
    <col min="4117" max="4117" width="3.6640625" style="469" customWidth="1"/>
    <col min="4118" max="4118" width="3" style="469" customWidth="1"/>
    <col min="4119" max="4119" width="3.6640625" style="469" customWidth="1"/>
    <col min="4120" max="4120" width="3.109375" style="469" customWidth="1"/>
    <col min="4121" max="4121" width="1.88671875" style="469" customWidth="1"/>
    <col min="4122" max="4123" width="2.21875" style="469" customWidth="1"/>
    <col min="4124" max="4124" width="7.21875" style="469" customWidth="1"/>
    <col min="4125" max="4359" width="8.88671875" style="469"/>
    <col min="4360" max="4360" width="2.44140625" style="469" customWidth="1"/>
    <col min="4361" max="4361" width="2.33203125" style="469" customWidth="1"/>
    <col min="4362" max="4362" width="1.109375" style="469" customWidth="1"/>
    <col min="4363" max="4363" width="22.6640625" style="469" customWidth="1"/>
    <col min="4364" max="4364" width="1.21875" style="469" customWidth="1"/>
    <col min="4365" max="4366" width="11.77734375" style="469" customWidth="1"/>
    <col min="4367" max="4367" width="1.77734375" style="469" customWidth="1"/>
    <col min="4368" max="4368" width="6.88671875" style="469" customWidth="1"/>
    <col min="4369" max="4369" width="4.44140625" style="469" customWidth="1"/>
    <col min="4370" max="4370" width="3.6640625" style="469" customWidth="1"/>
    <col min="4371" max="4371" width="0.77734375" style="469" customWidth="1"/>
    <col min="4372" max="4372" width="3.33203125" style="469" customWidth="1"/>
    <col min="4373" max="4373" width="3.6640625" style="469" customWidth="1"/>
    <col min="4374" max="4374" width="3" style="469" customWidth="1"/>
    <col min="4375" max="4375" width="3.6640625" style="469" customWidth="1"/>
    <col min="4376" max="4376" width="3.109375" style="469" customWidth="1"/>
    <col min="4377" max="4377" width="1.88671875" style="469" customWidth="1"/>
    <col min="4378" max="4379" width="2.21875" style="469" customWidth="1"/>
    <col min="4380" max="4380" width="7.21875" style="469" customWidth="1"/>
    <col min="4381" max="4615" width="8.88671875" style="469"/>
    <col min="4616" max="4616" width="2.44140625" style="469" customWidth="1"/>
    <col min="4617" max="4617" width="2.33203125" style="469" customWidth="1"/>
    <col min="4618" max="4618" width="1.109375" style="469" customWidth="1"/>
    <col min="4619" max="4619" width="22.6640625" style="469" customWidth="1"/>
    <col min="4620" max="4620" width="1.21875" style="469" customWidth="1"/>
    <col min="4621" max="4622" width="11.77734375" style="469" customWidth="1"/>
    <col min="4623" max="4623" width="1.77734375" style="469" customWidth="1"/>
    <col min="4624" max="4624" width="6.88671875" style="469" customWidth="1"/>
    <col min="4625" max="4625" width="4.44140625" style="469" customWidth="1"/>
    <col min="4626" max="4626" width="3.6640625" style="469" customWidth="1"/>
    <col min="4627" max="4627" width="0.77734375" style="469" customWidth="1"/>
    <col min="4628" max="4628" width="3.33203125" style="469" customWidth="1"/>
    <col min="4629" max="4629" width="3.6640625" style="469" customWidth="1"/>
    <col min="4630" max="4630" width="3" style="469" customWidth="1"/>
    <col min="4631" max="4631" width="3.6640625" style="469" customWidth="1"/>
    <col min="4632" max="4632" width="3.109375" style="469" customWidth="1"/>
    <col min="4633" max="4633" width="1.88671875" style="469" customWidth="1"/>
    <col min="4634" max="4635" width="2.21875" style="469" customWidth="1"/>
    <col min="4636" max="4636" width="7.21875" style="469" customWidth="1"/>
    <col min="4637" max="4871" width="8.88671875" style="469"/>
    <col min="4872" max="4872" width="2.44140625" style="469" customWidth="1"/>
    <col min="4873" max="4873" width="2.33203125" style="469" customWidth="1"/>
    <col min="4874" max="4874" width="1.109375" style="469" customWidth="1"/>
    <col min="4875" max="4875" width="22.6640625" style="469" customWidth="1"/>
    <col min="4876" max="4876" width="1.21875" style="469" customWidth="1"/>
    <col min="4877" max="4878" width="11.77734375" style="469" customWidth="1"/>
    <col min="4879" max="4879" width="1.77734375" style="469" customWidth="1"/>
    <col min="4880" max="4880" width="6.88671875" style="469" customWidth="1"/>
    <col min="4881" max="4881" width="4.44140625" style="469" customWidth="1"/>
    <col min="4882" max="4882" width="3.6640625" style="469" customWidth="1"/>
    <col min="4883" max="4883" width="0.77734375" style="469" customWidth="1"/>
    <col min="4884" max="4884" width="3.33203125" style="469" customWidth="1"/>
    <col min="4885" max="4885" width="3.6640625" style="469" customWidth="1"/>
    <col min="4886" max="4886" width="3" style="469" customWidth="1"/>
    <col min="4887" max="4887" width="3.6640625" style="469" customWidth="1"/>
    <col min="4888" max="4888" width="3.109375" style="469" customWidth="1"/>
    <col min="4889" max="4889" width="1.88671875" style="469" customWidth="1"/>
    <col min="4890" max="4891" width="2.21875" style="469" customWidth="1"/>
    <col min="4892" max="4892" width="7.21875" style="469" customWidth="1"/>
    <col min="4893" max="5127" width="8.88671875" style="469"/>
    <col min="5128" max="5128" width="2.44140625" style="469" customWidth="1"/>
    <col min="5129" max="5129" width="2.33203125" style="469" customWidth="1"/>
    <col min="5130" max="5130" width="1.109375" style="469" customWidth="1"/>
    <col min="5131" max="5131" width="22.6640625" style="469" customWidth="1"/>
    <col min="5132" max="5132" width="1.21875" style="469" customWidth="1"/>
    <col min="5133" max="5134" width="11.77734375" style="469" customWidth="1"/>
    <col min="5135" max="5135" width="1.77734375" style="469" customWidth="1"/>
    <col min="5136" max="5136" width="6.88671875" style="469" customWidth="1"/>
    <col min="5137" max="5137" width="4.44140625" style="469" customWidth="1"/>
    <col min="5138" max="5138" width="3.6640625" style="469" customWidth="1"/>
    <col min="5139" max="5139" width="0.77734375" style="469" customWidth="1"/>
    <col min="5140" max="5140" width="3.33203125" style="469" customWidth="1"/>
    <col min="5141" max="5141" width="3.6640625" style="469" customWidth="1"/>
    <col min="5142" max="5142" width="3" style="469" customWidth="1"/>
    <col min="5143" max="5143" width="3.6640625" style="469" customWidth="1"/>
    <col min="5144" max="5144" width="3.109375" style="469" customWidth="1"/>
    <col min="5145" max="5145" width="1.88671875" style="469" customWidth="1"/>
    <col min="5146" max="5147" width="2.21875" style="469" customWidth="1"/>
    <col min="5148" max="5148" width="7.21875" style="469" customWidth="1"/>
    <col min="5149" max="5383" width="8.88671875" style="469"/>
    <col min="5384" max="5384" width="2.44140625" style="469" customWidth="1"/>
    <col min="5385" max="5385" width="2.33203125" style="469" customWidth="1"/>
    <col min="5386" max="5386" width="1.109375" style="469" customWidth="1"/>
    <col min="5387" max="5387" width="22.6640625" style="469" customWidth="1"/>
    <col min="5388" max="5388" width="1.21875" style="469" customWidth="1"/>
    <col min="5389" max="5390" width="11.77734375" style="469" customWidth="1"/>
    <col min="5391" max="5391" width="1.77734375" style="469" customWidth="1"/>
    <col min="5392" max="5392" width="6.88671875" style="469" customWidth="1"/>
    <col min="5393" max="5393" width="4.44140625" style="469" customWidth="1"/>
    <col min="5394" max="5394" width="3.6640625" style="469" customWidth="1"/>
    <col min="5395" max="5395" width="0.77734375" style="469" customWidth="1"/>
    <col min="5396" max="5396" width="3.33203125" style="469" customWidth="1"/>
    <col min="5397" max="5397" width="3.6640625" style="469" customWidth="1"/>
    <col min="5398" max="5398" width="3" style="469" customWidth="1"/>
    <col min="5399" max="5399" width="3.6640625" style="469" customWidth="1"/>
    <col min="5400" max="5400" width="3.109375" style="469" customWidth="1"/>
    <col min="5401" max="5401" width="1.88671875" style="469" customWidth="1"/>
    <col min="5402" max="5403" width="2.21875" style="469" customWidth="1"/>
    <col min="5404" max="5404" width="7.21875" style="469" customWidth="1"/>
    <col min="5405" max="5639" width="8.88671875" style="469"/>
    <col min="5640" max="5640" width="2.44140625" style="469" customWidth="1"/>
    <col min="5641" max="5641" width="2.33203125" style="469" customWidth="1"/>
    <col min="5642" max="5642" width="1.109375" style="469" customWidth="1"/>
    <col min="5643" max="5643" width="22.6640625" style="469" customWidth="1"/>
    <col min="5644" max="5644" width="1.21875" style="469" customWidth="1"/>
    <col min="5645" max="5646" width="11.77734375" style="469" customWidth="1"/>
    <col min="5647" max="5647" width="1.77734375" style="469" customWidth="1"/>
    <col min="5648" max="5648" width="6.88671875" style="469" customWidth="1"/>
    <col min="5649" max="5649" width="4.44140625" style="469" customWidth="1"/>
    <col min="5650" max="5650" width="3.6640625" style="469" customWidth="1"/>
    <col min="5651" max="5651" width="0.77734375" style="469" customWidth="1"/>
    <col min="5652" max="5652" width="3.33203125" style="469" customWidth="1"/>
    <col min="5653" max="5653" width="3.6640625" style="469" customWidth="1"/>
    <col min="5654" max="5654" width="3" style="469" customWidth="1"/>
    <col min="5655" max="5655" width="3.6640625" style="469" customWidth="1"/>
    <col min="5656" max="5656" width="3.109375" style="469" customWidth="1"/>
    <col min="5657" max="5657" width="1.88671875" style="469" customWidth="1"/>
    <col min="5658" max="5659" width="2.21875" style="469" customWidth="1"/>
    <col min="5660" max="5660" width="7.21875" style="469" customWidth="1"/>
    <col min="5661" max="5895" width="8.88671875" style="469"/>
    <col min="5896" max="5896" width="2.44140625" style="469" customWidth="1"/>
    <col min="5897" max="5897" width="2.33203125" style="469" customWidth="1"/>
    <col min="5898" max="5898" width="1.109375" style="469" customWidth="1"/>
    <col min="5899" max="5899" width="22.6640625" style="469" customWidth="1"/>
    <col min="5900" max="5900" width="1.21875" style="469" customWidth="1"/>
    <col min="5901" max="5902" width="11.77734375" style="469" customWidth="1"/>
    <col min="5903" max="5903" width="1.77734375" style="469" customWidth="1"/>
    <col min="5904" max="5904" width="6.88671875" style="469" customWidth="1"/>
    <col min="5905" max="5905" width="4.44140625" style="469" customWidth="1"/>
    <col min="5906" max="5906" width="3.6640625" style="469" customWidth="1"/>
    <col min="5907" max="5907" width="0.77734375" style="469" customWidth="1"/>
    <col min="5908" max="5908" width="3.33203125" style="469" customWidth="1"/>
    <col min="5909" max="5909" width="3.6640625" style="469" customWidth="1"/>
    <col min="5910" max="5910" width="3" style="469" customWidth="1"/>
    <col min="5911" max="5911" width="3.6640625" style="469" customWidth="1"/>
    <col min="5912" max="5912" width="3.109375" style="469" customWidth="1"/>
    <col min="5913" max="5913" width="1.88671875" style="469" customWidth="1"/>
    <col min="5914" max="5915" width="2.21875" style="469" customWidth="1"/>
    <col min="5916" max="5916" width="7.21875" style="469" customWidth="1"/>
    <col min="5917" max="6151" width="8.88671875" style="469"/>
    <col min="6152" max="6152" width="2.44140625" style="469" customWidth="1"/>
    <col min="6153" max="6153" width="2.33203125" style="469" customWidth="1"/>
    <col min="6154" max="6154" width="1.109375" style="469" customWidth="1"/>
    <col min="6155" max="6155" width="22.6640625" style="469" customWidth="1"/>
    <col min="6156" max="6156" width="1.21875" style="469" customWidth="1"/>
    <col min="6157" max="6158" width="11.77734375" style="469" customWidth="1"/>
    <col min="6159" max="6159" width="1.77734375" style="469" customWidth="1"/>
    <col min="6160" max="6160" width="6.88671875" style="469" customWidth="1"/>
    <col min="6161" max="6161" width="4.44140625" style="469" customWidth="1"/>
    <col min="6162" max="6162" width="3.6640625" style="469" customWidth="1"/>
    <col min="6163" max="6163" width="0.77734375" style="469" customWidth="1"/>
    <col min="6164" max="6164" width="3.33203125" style="469" customWidth="1"/>
    <col min="6165" max="6165" width="3.6640625" style="469" customWidth="1"/>
    <col min="6166" max="6166" width="3" style="469" customWidth="1"/>
    <col min="6167" max="6167" width="3.6640625" style="469" customWidth="1"/>
    <col min="6168" max="6168" width="3.109375" style="469" customWidth="1"/>
    <col min="6169" max="6169" width="1.88671875" style="469" customWidth="1"/>
    <col min="6170" max="6171" width="2.21875" style="469" customWidth="1"/>
    <col min="6172" max="6172" width="7.21875" style="469" customWidth="1"/>
    <col min="6173" max="6407" width="8.88671875" style="469"/>
    <col min="6408" max="6408" width="2.44140625" style="469" customWidth="1"/>
    <col min="6409" max="6409" width="2.33203125" style="469" customWidth="1"/>
    <col min="6410" max="6410" width="1.109375" style="469" customWidth="1"/>
    <col min="6411" max="6411" width="22.6640625" style="469" customWidth="1"/>
    <col min="6412" max="6412" width="1.21875" style="469" customWidth="1"/>
    <col min="6413" max="6414" width="11.77734375" style="469" customWidth="1"/>
    <col min="6415" max="6415" width="1.77734375" style="469" customWidth="1"/>
    <col min="6416" max="6416" width="6.88671875" style="469" customWidth="1"/>
    <col min="6417" max="6417" width="4.44140625" style="469" customWidth="1"/>
    <col min="6418" max="6418" width="3.6640625" style="469" customWidth="1"/>
    <col min="6419" max="6419" width="0.77734375" style="469" customWidth="1"/>
    <col min="6420" max="6420" width="3.33203125" style="469" customWidth="1"/>
    <col min="6421" max="6421" width="3.6640625" style="469" customWidth="1"/>
    <col min="6422" max="6422" width="3" style="469" customWidth="1"/>
    <col min="6423" max="6423" width="3.6640625" style="469" customWidth="1"/>
    <col min="6424" max="6424" width="3.109375" style="469" customWidth="1"/>
    <col min="6425" max="6425" width="1.88671875" style="469" customWidth="1"/>
    <col min="6426" max="6427" width="2.21875" style="469" customWidth="1"/>
    <col min="6428" max="6428" width="7.21875" style="469" customWidth="1"/>
    <col min="6429" max="6663" width="8.88671875" style="469"/>
    <col min="6664" max="6664" width="2.44140625" style="469" customWidth="1"/>
    <col min="6665" max="6665" width="2.33203125" style="469" customWidth="1"/>
    <col min="6666" max="6666" width="1.109375" style="469" customWidth="1"/>
    <col min="6667" max="6667" width="22.6640625" style="469" customWidth="1"/>
    <col min="6668" max="6668" width="1.21875" style="469" customWidth="1"/>
    <col min="6669" max="6670" width="11.77734375" style="469" customWidth="1"/>
    <col min="6671" max="6671" width="1.77734375" style="469" customWidth="1"/>
    <col min="6672" max="6672" width="6.88671875" style="469" customWidth="1"/>
    <col min="6673" max="6673" width="4.44140625" style="469" customWidth="1"/>
    <col min="6674" max="6674" width="3.6640625" style="469" customWidth="1"/>
    <col min="6675" max="6675" width="0.77734375" style="469" customWidth="1"/>
    <col min="6676" max="6676" width="3.33203125" style="469" customWidth="1"/>
    <col min="6677" max="6677" width="3.6640625" style="469" customWidth="1"/>
    <col min="6678" max="6678" width="3" style="469" customWidth="1"/>
    <col min="6679" max="6679" width="3.6640625" style="469" customWidth="1"/>
    <col min="6680" max="6680" width="3.109375" style="469" customWidth="1"/>
    <col min="6681" max="6681" width="1.88671875" style="469" customWidth="1"/>
    <col min="6682" max="6683" width="2.21875" style="469" customWidth="1"/>
    <col min="6684" max="6684" width="7.21875" style="469" customWidth="1"/>
    <col min="6685" max="6919" width="8.88671875" style="469"/>
    <col min="6920" max="6920" width="2.44140625" style="469" customWidth="1"/>
    <col min="6921" max="6921" width="2.33203125" style="469" customWidth="1"/>
    <col min="6922" max="6922" width="1.109375" style="469" customWidth="1"/>
    <col min="6923" max="6923" width="22.6640625" style="469" customWidth="1"/>
    <col min="6924" max="6924" width="1.21875" style="469" customWidth="1"/>
    <col min="6925" max="6926" width="11.77734375" style="469" customWidth="1"/>
    <col min="6927" max="6927" width="1.77734375" style="469" customWidth="1"/>
    <col min="6928" max="6928" width="6.88671875" style="469" customWidth="1"/>
    <col min="6929" max="6929" width="4.44140625" style="469" customWidth="1"/>
    <col min="6930" max="6930" width="3.6640625" style="469" customWidth="1"/>
    <col min="6931" max="6931" width="0.77734375" style="469" customWidth="1"/>
    <col min="6932" max="6932" width="3.33203125" style="469" customWidth="1"/>
    <col min="6933" max="6933" width="3.6640625" style="469" customWidth="1"/>
    <col min="6934" max="6934" width="3" style="469" customWidth="1"/>
    <col min="6935" max="6935" width="3.6640625" style="469" customWidth="1"/>
    <col min="6936" max="6936" width="3.109375" style="469" customWidth="1"/>
    <col min="6937" max="6937" width="1.88671875" style="469" customWidth="1"/>
    <col min="6938" max="6939" width="2.21875" style="469" customWidth="1"/>
    <col min="6940" max="6940" width="7.21875" style="469" customWidth="1"/>
    <col min="6941" max="7175" width="8.88671875" style="469"/>
    <col min="7176" max="7176" width="2.44140625" style="469" customWidth="1"/>
    <col min="7177" max="7177" width="2.33203125" style="469" customWidth="1"/>
    <col min="7178" max="7178" width="1.109375" style="469" customWidth="1"/>
    <col min="7179" max="7179" width="22.6640625" style="469" customWidth="1"/>
    <col min="7180" max="7180" width="1.21875" style="469" customWidth="1"/>
    <col min="7181" max="7182" width="11.77734375" style="469" customWidth="1"/>
    <col min="7183" max="7183" width="1.77734375" style="469" customWidth="1"/>
    <col min="7184" max="7184" width="6.88671875" style="469" customWidth="1"/>
    <col min="7185" max="7185" width="4.44140625" style="469" customWidth="1"/>
    <col min="7186" max="7186" width="3.6640625" style="469" customWidth="1"/>
    <col min="7187" max="7187" width="0.77734375" style="469" customWidth="1"/>
    <col min="7188" max="7188" width="3.33203125" style="469" customWidth="1"/>
    <col min="7189" max="7189" width="3.6640625" style="469" customWidth="1"/>
    <col min="7190" max="7190" width="3" style="469" customWidth="1"/>
    <col min="7191" max="7191" width="3.6640625" style="469" customWidth="1"/>
    <col min="7192" max="7192" width="3.109375" style="469" customWidth="1"/>
    <col min="7193" max="7193" width="1.88671875" style="469" customWidth="1"/>
    <col min="7194" max="7195" width="2.21875" style="469" customWidth="1"/>
    <col min="7196" max="7196" width="7.21875" style="469" customWidth="1"/>
    <col min="7197" max="7431" width="8.88671875" style="469"/>
    <col min="7432" max="7432" width="2.44140625" style="469" customWidth="1"/>
    <col min="7433" max="7433" width="2.33203125" style="469" customWidth="1"/>
    <col min="7434" max="7434" width="1.109375" style="469" customWidth="1"/>
    <col min="7435" max="7435" width="22.6640625" style="469" customWidth="1"/>
    <col min="7436" max="7436" width="1.21875" style="469" customWidth="1"/>
    <col min="7437" max="7438" width="11.77734375" style="469" customWidth="1"/>
    <col min="7439" max="7439" width="1.77734375" style="469" customWidth="1"/>
    <col min="7440" max="7440" width="6.88671875" style="469" customWidth="1"/>
    <col min="7441" max="7441" width="4.44140625" style="469" customWidth="1"/>
    <col min="7442" max="7442" width="3.6640625" style="469" customWidth="1"/>
    <col min="7443" max="7443" width="0.77734375" style="469" customWidth="1"/>
    <col min="7444" max="7444" width="3.33203125" style="469" customWidth="1"/>
    <col min="7445" max="7445" width="3.6640625" style="469" customWidth="1"/>
    <col min="7446" max="7446" width="3" style="469" customWidth="1"/>
    <col min="7447" max="7447" width="3.6640625" style="469" customWidth="1"/>
    <col min="7448" max="7448" width="3.109375" style="469" customWidth="1"/>
    <col min="7449" max="7449" width="1.88671875" style="469" customWidth="1"/>
    <col min="7450" max="7451" width="2.21875" style="469" customWidth="1"/>
    <col min="7452" max="7452" width="7.21875" style="469" customWidth="1"/>
    <col min="7453" max="7687" width="8.88671875" style="469"/>
    <col min="7688" max="7688" width="2.44140625" style="469" customWidth="1"/>
    <col min="7689" max="7689" width="2.33203125" style="469" customWidth="1"/>
    <col min="7690" max="7690" width="1.109375" style="469" customWidth="1"/>
    <col min="7691" max="7691" width="22.6640625" style="469" customWidth="1"/>
    <col min="7692" max="7692" width="1.21875" style="469" customWidth="1"/>
    <col min="7693" max="7694" width="11.77734375" style="469" customWidth="1"/>
    <col min="7695" max="7695" width="1.77734375" style="469" customWidth="1"/>
    <col min="7696" max="7696" width="6.88671875" style="469" customWidth="1"/>
    <col min="7697" max="7697" width="4.44140625" style="469" customWidth="1"/>
    <col min="7698" max="7698" width="3.6640625" style="469" customWidth="1"/>
    <col min="7699" max="7699" width="0.77734375" style="469" customWidth="1"/>
    <col min="7700" max="7700" width="3.33203125" style="469" customWidth="1"/>
    <col min="7701" max="7701" width="3.6640625" style="469" customWidth="1"/>
    <col min="7702" max="7702" width="3" style="469" customWidth="1"/>
    <col min="7703" max="7703" width="3.6640625" style="469" customWidth="1"/>
    <col min="7704" max="7704" width="3.109375" style="469" customWidth="1"/>
    <col min="7705" max="7705" width="1.88671875" style="469" customWidth="1"/>
    <col min="7706" max="7707" width="2.21875" style="469" customWidth="1"/>
    <col min="7708" max="7708" width="7.21875" style="469" customWidth="1"/>
    <col min="7709" max="7943" width="8.88671875" style="469"/>
    <col min="7944" max="7944" width="2.44140625" style="469" customWidth="1"/>
    <col min="7945" max="7945" width="2.33203125" style="469" customWidth="1"/>
    <col min="7946" max="7946" width="1.109375" style="469" customWidth="1"/>
    <col min="7947" max="7947" width="22.6640625" style="469" customWidth="1"/>
    <col min="7948" max="7948" width="1.21875" style="469" customWidth="1"/>
    <col min="7949" max="7950" width="11.77734375" style="469" customWidth="1"/>
    <col min="7951" max="7951" width="1.77734375" style="469" customWidth="1"/>
    <col min="7952" max="7952" width="6.88671875" style="469" customWidth="1"/>
    <col min="7953" max="7953" width="4.44140625" style="469" customWidth="1"/>
    <col min="7954" max="7954" width="3.6640625" style="469" customWidth="1"/>
    <col min="7955" max="7955" width="0.77734375" style="469" customWidth="1"/>
    <col min="7956" max="7956" width="3.33203125" style="469" customWidth="1"/>
    <col min="7957" max="7957" width="3.6640625" style="469" customWidth="1"/>
    <col min="7958" max="7958" width="3" style="469" customWidth="1"/>
    <col min="7959" max="7959" width="3.6640625" style="469" customWidth="1"/>
    <col min="7960" max="7960" width="3.109375" style="469" customWidth="1"/>
    <col min="7961" max="7961" width="1.88671875" style="469" customWidth="1"/>
    <col min="7962" max="7963" width="2.21875" style="469" customWidth="1"/>
    <col min="7964" max="7964" width="7.21875" style="469" customWidth="1"/>
    <col min="7965" max="8199" width="8.88671875" style="469"/>
    <col min="8200" max="8200" width="2.44140625" style="469" customWidth="1"/>
    <col min="8201" max="8201" width="2.33203125" style="469" customWidth="1"/>
    <col min="8202" max="8202" width="1.109375" style="469" customWidth="1"/>
    <col min="8203" max="8203" width="22.6640625" style="469" customWidth="1"/>
    <col min="8204" max="8204" width="1.21875" style="469" customWidth="1"/>
    <col min="8205" max="8206" width="11.77734375" style="469" customWidth="1"/>
    <col min="8207" max="8207" width="1.77734375" style="469" customWidth="1"/>
    <col min="8208" max="8208" width="6.88671875" style="469" customWidth="1"/>
    <col min="8209" max="8209" width="4.44140625" style="469" customWidth="1"/>
    <col min="8210" max="8210" width="3.6640625" style="469" customWidth="1"/>
    <col min="8211" max="8211" width="0.77734375" style="469" customWidth="1"/>
    <col min="8212" max="8212" width="3.33203125" style="469" customWidth="1"/>
    <col min="8213" max="8213" width="3.6640625" style="469" customWidth="1"/>
    <col min="8214" max="8214" width="3" style="469" customWidth="1"/>
    <col min="8215" max="8215" width="3.6640625" style="469" customWidth="1"/>
    <col min="8216" max="8216" width="3.109375" style="469" customWidth="1"/>
    <col min="8217" max="8217" width="1.88671875" style="469" customWidth="1"/>
    <col min="8218" max="8219" width="2.21875" style="469" customWidth="1"/>
    <col min="8220" max="8220" width="7.21875" style="469" customWidth="1"/>
    <col min="8221" max="8455" width="8.88671875" style="469"/>
    <col min="8456" max="8456" width="2.44140625" style="469" customWidth="1"/>
    <col min="8457" max="8457" width="2.33203125" style="469" customWidth="1"/>
    <col min="8458" max="8458" width="1.109375" style="469" customWidth="1"/>
    <col min="8459" max="8459" width="22.6640625" style="469" customWidth="1"/>
    <col min="8460" max="8460" width="1.21875" style="469" customWidth="1"/>
    <col min="8461" max="8462" width="11.77734375" style="469" customWidth="1"/>
    <col min="8463" max="8463" width="1.77734375" style="469" customWidth="1"/>
    <col min="8464" max="8464" width="6.88671875" style="469" customWidth="1"/>
    <col min="8465" max="8465" width="4.44140625" style="469" customWidth="1"/>
    <col min="8466" max="8466" width="3.6640625" style="469" customWidth="1"/>
    <col min="8467" max="8467" width="0.77734375" style="469" customWidth="1"/>
    <col min="8468" max="8468" width="3.33203125" style="469" customWidth="1"/>
    <col min="8469" max="8469" width="3.6640625" style="469" customWidth="1"/>
    <col min="8470" max="8470" width="3" style="469" customWidth="1"/>
    <col min="8471" max="8471" width="3.6640625" style="469" customWidth="1"/>
    <col min="8472" max="8472" width="3.109375" style="469" customWidth="1"/>
    <col min="8473" max="8473" width="1.88671875" style="469" customWidth="1"/>
    <col min="8474" max="8475" width="2.21875" style="469" customWidth="1"/>
    <col min="8476" max="8476" width="7.21875" style="469" customWidth="1"/>
    <col min="8477" max="8711" width="8.88671875" style="469"/>
    <col min="8712" max="8712" width="2.44140625" style="469" customWidth="1"/>
    <col min="8713" max="8713" width="2.33203125" style="469" customWidth="1"/>
    <col min="8714" max="8714" width="1.109375" style="469" customWidth="1"/>
    <col min="8715" max="8715" width="22.6640625" style="469" customWidth="1"/>
    <col min="8716" max="8716" width="1.21875" style="469" customWidth="1"/>
    <col min="8717" max="8718" width="11.77734375" style="469" customWidth="1"/>
    <col min="8719" max="8719" width="1.77734375" style="469" customWidth="1"/>
    <col min="8720" max="8720" width="6.88671875" style="469" customWidth="1"/>
    <col min="8721" max="8721" width="4.44140625" style="469" customWidth="1"/>
    <col min="8722" max="8722" width="3.6640625" style="469" customWidth="1"/>
    <col min="8723" max="8723" width="0.77734375" style="469" customWidth="1"/>
    <col min="8724" max="8724" width="3.33203125" style="469" customWidth="1"/>
    <col min="8725" max="8725" width="3.6640625" style="469" customWidth="1"/>
    <col min="8726" max="8726" width="3" style="469" customWidth="1"/>
    <col min="8727" max="8727" width="3.6640625" style="469" customWidth="1"/>
    <col min="8728" max="8728" width="3.109375" style="469" customWidth="1"/>
    <col min="8729" max="8729" width="1.88671875" style="469" customWidth="1"/>
    <col min="8730" max="8731" width="2.21875" style="469" customWidth="1"/>
    <col min="8732" max="8732" width="7.21875" style="469" customWidth="1"/>
    <col min="8733" max="8967" width="8.88671875" style="469"/>
    <col min="8968" max="8968" width="2.44140625" style="469" customWidth="1"/>
    <col min="8969" max="8969" width="2.33203125" style="469" customWidth="1"/>
    <col min="8970" max="8970" width="1.109375" style="469" customWidth="1"/>
    <col min="8971" max="8971" width="22.6640625" style="469" customWidth="1"/>
    <col min="8972" max="8972" width="1.21875" style="469" customWidth="1"/>
    <col min="8973" max="8974" width="11.77734375" style="469" customWidth="1"/>
    <col min="8975" max="8975" width="1.77734375" style="469" customWidth="1"/>
    <col min="8976" max="8976" width="6.88671875" style="469" customWidth="1"/>
    <col min="8977" max="8977" width="4.44140625" style="469" customWidth="1"/>
    <col min="8978" max="8978" width="3.6640625" style="469" customWidth="1"/>
    <col min="8979" max="8979" width="0.77734375" style="469" customWidth="1"/>
    <col min="8980" max="8980" width="3.33203125" style="469" customWidth="1"/>
    <col min="8981" max="8981" width="3.6640625" style="469" customWidth="1"/>
    <col min="8982" max="8982" width="3" style="469" customWidth="1"/>
    <col min="8983" max="8983" width="3.6640625" style="469" customWidth="1"/>
    <col min="8984" max="8984" width="3.109375" style="469" customWidth="1"/>
    <col min="8985" max="8985" width="1.88671875" style="469" customWidth="1"/>
    <col min="8986" max="8987" width="2.21875" style="469" customWidth="1"/>
    <col min="8988" max="8988" width="7.21875" style="469" customWidth="1"/>
    <col min="8989" max="9223" width="8.88671875" style="469"/>
    <col min="9224" max="9224" width="2.44140625" style="469" customWidth="1"/>
    <col min="9225" max="9225" width="2.33203125" style="469" customWidth="1"/>
    <col min="9226" max="9226" width="1.109375" style="469" customWidth="1"/>
    <col min="9227" max="9227" width="22.6640625" style="469" customWidth="1"/>
    <col min="9228" max="9228" width="1.21875" style="469" customWidth="1"/>
    <col min="9229" max="9230" width="11.77734375" style="469" customWidth="1"/>
    <col min="9231" max="9231" width="1.77734375" style="469" customWidth="1"/>
    <col min="9232" max="9232" width="6.88671875" style="469" customWidth="1"/>
    <col min="9233" max="9233" width="4.44140625" style="469" customWidth="1"/>
    <col min="9234" max="9234" width="3.6640625" style="469" customWidth="1"/>
    <col min="9235" max="9235" width="0.77734375" style="469" customWidth="1"/>
    <col min="9236" max="9236" width="3.33203125" style="469" customWidth="1"/>
    <col min="9237" max="9237" width="3.6640625" style="469" customWidth="1"/>
    <col min="9238" max="9238" width="3" style="469" customWidth="1"/>
    <col min="9239" max="9239" width="3.6640625" style="469" customWidth="1"/>
    <col min="9240" max="9240" width="3.109375" style="469" customWidth="1"/>
    <col min="9241" max="9241" width="1.88671875" style="469" customWidth="1"/>
    <col min="9242" max="9243" width="2.21875" style="469" customWidth="1"/>
    <col min="9244" max="9244" width="7.21875" style="469" customWidth="1"/>
    <col min="9245" max="9479" width="8.88671875" style="469"/>
    <col min="9480" max="9480" width="2.44140625" style="469" customWidth="1"/>
    <col min="9481" max="9481" width="2.33203125" style="469" customWidth="1"/>
    <col min="9482" max="9482" width="1.109375" style="469" customWidth="1"/>
    <col min="9483" max="9483" width="22.6640625" style="469" customWidth="1"/>
    <col min="9484" max="9484" width="1.21875" style="469" customWidth="1"/>
    <col min="9485" max="9486" width="11.77734375" style="469" customWidth="1"/>
    <col min="9487" max="9487" width="1.77734375" style="469" customWidth="1"/>
    <col min="9488" max="9488" width="6.88671875" style="469" customWidth="1"/>
    <col min="9489" max="9489" width="4.44140625" style="469" customWidth="1"/>
    <col min="9490" max="9490" width="3.6640625" style="469" customWidth="1"/>
    <col min="9491" max="9491" width="0.77734375" style="469" customWidth="1"/>
    <col min="9492" max="9492" width="3.33203125" style="469" customWidth="1"/>
    <col min="9493" max="9493" width="3.6640625" style="469" customWidth="1"/>
    <col min="9494" max="9494" width="3" style="469" customWidth="1"/>
    <col min="9495" max="9495" width="3.6640625" style="469" customWidth="1"/>
    <col min="9496" max="9496" width="3.109375" style="469" customWidth="1"/>
    <col min="9497" max="9497" width="1.88671875" style="469" customWidth="1"/>
    <col min="9498" max="9499" width="2.21875" style="469" customWidth="1"/>
    <col min="9500" max="9500" width="7.21875" style="469" customWidth="1"/>
    <col min="9501" max="9735" width="8.88671875" style="469"/>
    <col min="9736" max="9736" width="2.44140625" style="469" customWidth="1"/>
    <col min="9737" max="9737" width="2.33203125" style="469" customWidth="1"/>
    <col min="9738" max="9738" width="1.109375" style="469" customWidth="1"/>
    <col min="9739" max="9739" width="22.6640625" style="469" customWidth="1"/>
    <col min="9740" max="9740" width="1.21875" style="469" customWidth="1"/>
    <col min="9741" max="9742" width="11.77734375" style="469" customWidth="1"/>
    <col min="9743" max="9743" width="1.77734375" style="469" customWidth="1"/>
    <col min="9744" max="9744" width="6.88671875" style="469" customWidth="1"/>
    <col min="9745" max="9745" width="4.44140625" style="469" customWidth="1"/>
    <col min="9746" max="9746" width="3.6640625" style="469" customWidth="1"/>
    <col min="9747" max="9747" width="0.77734375" style="469" customWidth="1"/>
    <col min="9748" max="9748" width="3.33203125" style="469" customWidth="1"/>
    <col min="9749" max="9749" width="3.6640625" style="469" customWidth="1"/>
    <col min="9750" max="9750" width="3" style="469" customWidth="1"/>
    <col min="9751" max="9751" width="3.6640625" style="469" customWidth="1"/>
    <col min="9752" max="9752" width="3.109375" style="469" customWidth="1"/>
    <col min="9753" max="9753" width="1.88671875" style="469" customWidth="1"/>
    <col min="9754" max="9755" width="2.21875" style="469" customWidth="1"/>
    <col min="9756" max="9756" width="7.21875" style="469" customWidth="1"/>
    <col min="9757" max="9991" width="8.88671875" style="469"/>
    <col min="9992" max="9992" width="2.44140625" style="469" customWidth="1"/>
    <col min="9993" max="9993" width="2.33203125" style="469" customWidth="1"/>
    <col min="9994" max="9994" width="1.109375" style="469" customWidth="1"/>
    <col min="9995" max="9995" width="22.6640625" style="469" customWidth="1"/>
    <col min="9996" max="9996" width="1.21875" style="469" customWidth="1"/>
    <col min="9997" max="9998" width="11.77734375" style="469" customWidth="1"/>
    <col min="9999" max="9999" width="1.77734375" style="469" customWidth="1"/>
    <col min="10000" max="10000" width="6.88671875" style="469" customWidth="1"/>
    <col min="10001" max="10001" width="4.44140625" style="469" customWidth="1"/>
    <col min="10002" max="10002" width="3.6640625" style="469" customWidth="1"/>
    <col min="10003" max="10003" width="0.77734375" style="469" customWidth="1"/>
    <col min="10004" max="10004" width="3.33203125" style="469" customWidth="1"/>
    <col min="10005" max="10005" width="3.6640625" style="469" customWidth="1"/>
    <col min="10006" max="10006" width="3" style="469" customWidth="1"/>
    <col min="10007" max="10007" width="3.6640625" style="469" customWidth="1"/>
    <col min="10008" max="10008" width="3.109375" style="469" customWidth="1"/>
    <col min="10009" max="10009" width="1.88671875" style="469" customWidth="1"/>
    <col min="10010" max="10011" width="2.21875" style="469" customWidth="1"/>
    <col min="10012" max="10012" width="7.21875" style="469" customWidth="1"/>
    <col min="10013" max="10247" width="8.88671875" style="469"/>
    <col min="10248" max="10248" width="2.44140625" style="469" customWidth="1"/>
    <col min="10249" max="10249" width="2.33203125" style="469" customWidth="1"/>
    <col min="10250" max="10250" width="1.109375" style="469" customWidth="1"/>
    <col min="10251" max="10251" width="22.6640625" style="469" customWidth="1"/>
    <col min="10252" max="10252" width="1.21875" style="469" customWidth="1"/>
    <col min="10253" max="10254" width="11.77734375" style="469" customWidth="1"/>
    <col min="10255" max="10255" width="1.77734375" style="469" customWidth="1"/>
    <col min="10256" max="10256" width="6.88671875" style="469" customWidth="1"/>
    <col min="10257" max="10257" width="4.44140625" style="469" customWidth="1"/>
    <col min="10258" max="10258" width="3.6640625" style="469" customWidth="1"/>
    <col min="10259" max="10259" width="0.77734375" style="469" customWidth="1"/>
    <col min="10260" max="10260" width="3.33203125" style="469" customWidth="1"/>
    <col min="10261" max="10261" width="3.6640625" style="469" customWidth="1"/>
    <col min="10262" max="10262" width="3" style="469" customWidth="1"/>
    <col min="10263" max="10263" width="3.6640625" style="469" customWidth="1"/>
    <col min="10264" max="10264" width="3.109375" style="469" customWidth="1"/>
    <col min="10265" max="10265" width="1.88671875" style="469" customWidth="1"/>
    <col min="10266" max="10267" width="2.21875" style="469" customWidth="1"/>
    <col min="10268" max="10268" width="7.21875" style="469" customWidth="1"/>
    <col min="10269" max="10503" width="8.88671875" style="469"/>
    <col min="10504" max="10504" width="2.44140625" style="469" customWidth="1"/>
    <col min="10505" max="10505" width="2.33203125" style="469" customWidth="1"/>
    <col min="10506" max="10506" width="1.109375" style="469" customWidth="1"/>
    <col min="10507" max="10507" width="22.6640625" style="469" customWidth="1"/>
    <col min="10508" max="10508" width="1.21875" style="469" customWidth="1"/>
    <col min="10509" max="10510" width="11.77734375" style="469" customWidth="1"/>
    <col min="10511" max="10511" width="1.77734375" style="469" customWidth="1"/>
    <col min="10512" max="10512" width="6.88671875" style="469" customWidth="1"/>
    <col min="10513" max="10513" width="4.44140625" style="469" customWidth="1"/>
    <col min="10514" max="10514" width="3.6640625" style="469" customWidth="1"/>
    <col min="10515" max="10515" width="0.77734375" style="469" customWidth="1"/>
    <col min="10516" max="10516" width="3.33203125" style="469" customWidth="1"/>
    <col min="10517" max="10517" width="3.6640625" style="469" customWidth="1"/>
    <col min="10518" max="10518" width="3" style="469" customWidth="1"/>
    <col min="10519" max="10519" width="3.6640625" style="469" customWidth="1"/>
    <col min="10520" max="10520" width="3.109375" style="469" customWidth="1"/>
    <col min="10521" max="10521" width="1.88671875" style="469" customWidth="1"/>
    <col min="10522" max="10523" width="2.21875" style="469" customWidth="1"/>
    <col min="10524" max="10524" width="7.21875" style="469" customWidth="1"/>
    <col min="10525" max="10759" width="8.88671875" style="469"/>
    <col min="10760" max="10760" width="2.44140625" style="469" customWidth="1"/>
    <col min="10761" max="10761" width="2.33203125" style="469" customWidth="1"/>
    <col min="10762" max="10762" width="1.109375" style="469" customWidth="1"/>
    <col min="10763" max="10763" width="22.6640625" style="469" customWidth="1"/>
    <col min="10764" max="10764" width="1.21875" style="469" customWidth="1"/>
    <col min="10765" max="10766" width="11.77734375" style="469" customWidth="1"/>
    <col min="10767" max="10767" width="1.77734375" style="469" customWidth="1"/>
    <col min="10768" max="10768" width="6.88671875" style="469" customWidth="1"/>
    <col min="10769" max="10769" width="4.44140625" style="469" customWidth="1"/>
    <col min="10770" max="10770" width="3.6640625" style="469" customWidth="1"/>
    <col min="10771" max="10771" width="0.77734375" style="469" customWidth="1"/>
    <col min="10772" max="10772" width="3.33203125" style="469" customWidth="1"/>
    <col min="10773" max="10773" width="3.6640625" style="469" customWidth="1"/>
    <col min="10774" max="10774" width="3" style="469" customWidth="1"/>
    <col min="10775" max="10775" width="3.6640625" style="469" customWidth="1"/>
    <col min="10776" max="10776" width="3.109375" style="469" customWidth="1"/>
    <col min="10777" max="10777" width="1.88671875" style="469" customWidth="1"/>
    <col min="10778" max="10779" width="2.21875" style="469" customWidth="1"/>
    <col min="10780" max="10780" width="7.21875" style="469" customWidth="1"/>
    <col min="10781" max="11015" width="8.88671875" style="469"/>
    <col min="11016" max="11016" width="2.44140625" style="469" customWidth="1"/>
    <col min="11017" max="11017" width="2.33203125" style="469" customWidth="1"/>
    <col min="11018" max="11018" width="1.109375" style="469" customWidth="1"/>
    <col min="11019" max="11019" width="22.6640625" style="469" customWidth="1"/>
    <col min="11020" max="11020" width="1.21875" style="469" customWidth="1"/>
    <col min="11021" max="11022" width="11.77734375" style="469" customWidth="1"/>
    <col min="11023" max="11023" width="1.77734375" style="469" customWidth="1"/>
    <col min="11024" max="11024" width="6.88671875" style="469" customWidth="1"/>
    <col min="11025" max="11025" width="4.44140625" style="469" customWidth="1"/>
    <col min="11026" max="11026" width="3.6640625" style="469" customWidth="1"/>
    <col min="11027" max="11027" width="0.77734375" style="469" customWidth="1"/>
    <col min="11028" max="11028" width="3.33203125" style="469" customWidth="1"/>
    <col min="11029" max="11029" width="3.6640625" style="469" customWidth="1"/>
    <col min="11030" max="11030" width="3" style="469" customWidth="1"/>
    <col min="11031" max="11031" width="3.6640625" style="469" customWidth="1"/>
    <col min="11032" max="11032" width="3.109375" style="469" customWidth="1"/>
    <col min="11033" max="11033" width="1.88671875" style="469" customWidth="1"/>
    <col min="11034" max="11035" width="2.21875" style="469" customWidth="1"/>
    <col min="11036" max="11036" width="7.21875" style="469" customWidth="1"/>
    <col min="11037" max="11271" width="8.88671875" style="469"/>
    <col min="11272" max="11272" width="2.44140625" style="469" customWidth="1"/>
    <col min="11273" max="11273" width="2.33203125" style="469" customWidth="1"/>
    <col min="11274" max="11274" width="1.109375" style="469" customWidth="1"/>
    <col min="11275" max="11275" width="22.6640625" style="469" customWidth="1"/>
    <col min="11276" max="11276" width="1.21875" style="469" customWidth="1"/>
    <col min="11277" max="11278" width="11.77734375" style="469" customWidth="1"/>
    <col min="11279" max="11279" width="1.77734375" style="469" customWidth="1"/>
    <col min="11280" max="11280" width="6.88671875" style="469" customWidth="1"/>
    <col min="11281" max="11281" width="4.44140625" style="469" customWidth="1"/>
    <col min="11282" max="11282" width="3.6640625" style="469" customWidth="1"/>
    <col min="11283" max="11283" width="0.77734375" style="469" customWidth="1"/>
    <col min="11284" max="11284" width="3.33203125" style="469" customWidth="1"/>
    <col min="11285" max="11285" width="3.6640625" style="469" customWidth="1"/>
    <col min="11286" max="11286" width="3" style="469" customWidth="1"/>
    <col min="11287" max="11287" width="3.6640625" style="469" customWidth="1"/>
    <col min="11288" max="11288" width="3.109375" style="469" customWidth="1"/>
    <col min="11289" max="11289" width="1.88671875" style="469" customWidth="1"/>
    <col min="11290" max="11291" width="2.21875" style="469" customWidth="1"/>
    <col min="11292" max="11292" width="7.21875" style="469" customWidth="1"/>
    <col min="11293" max="11527" width="8.88671875" style="469"/>
    <col min="11528" max="11528" width="2.44140625" style="469" customWidth="1"/>
    <col min="11529" max="11529" width="2.33203125" style="469" customWidth="1"/>
    <col min="11530" max="11530" width="1.109375" style="469" customWidth="1"/>
    <col min="11531" max="11531" width="22.6640625" style="469" customWidth="1"/>
    <col min="11532" max="11532" width="1.21875" style="469" customWidth="1"/>
    <col min="11533" max="11534" width="11.77734375" style="469" customWidth="1"/>
    <col min="11535" max="11535" width="1.77734375" style="469" customWidth="1"/>
    <col min="11536" max="11536" width="6.88671875" style="469" customWidth="1"/>
    <col min="11537" max="11537" width="4.44140625" style="469" customWidth="1"/>
    <col min="11538" max="11538" width="3.6640625" style="469" customWidth="1"/>
    <col min="11539" max="11539" width="0.77734375" style="469" customWidth="1"/>
    <col min="11540" max="11540" width="3.33203125" style="469" customWidth="1"/>
    <col min="11541" max="11541" width="3.6640625" style="469" customWidth="1"/>
    <col min="11542" max="11542" width="3" style="469" customWidth="1"/>
    <col min="11543" max="11543" width="3.6640625" style="469" customWidth="1"/>
    <col min="11544" max="11544" width="3.109375" style="469" customWidth="1"/>
    <col min="11545" max="11545" width="1.88671875" style="469" customWidth="1"/>
    <col min="11546" max="11547" width="2.21875" style="469" customWidth="1"/>
    <col min="11548" max="11548" width="7.21875" style="469" customWidth="1"/>
    <col min="11549" max="11783" width="8.88671875" style="469"/>
    <col min="11784" max="11784" width="2.44140625" style="469" customWidth="1"/>
    <col min="11785" max="11785" width="2.33203125" style="469" customWidth="1"/>
    <col min="11786" max="11786" width="1.109375" style="469" customWidth="1"/>
    <col min="11787" max="11787" width="22.6640625" style="469" customWidth="1"/>
    <col min="11788" max="11788" width="1.21875" style="469" customWidth="1"/>
    <col min="11789" max="11790" width="11.77734375" style="469" customWidth="1"/>
    <col min="11791" max="11791" width="1.77734375" style="469" customWidth="1"/>
    <col min="11792" max="11792" width="6.88671875" style="469" customWidth="1"/>
    <col min="11793" max="11793" width="4.44140625" style="469" customWidth="1"/>
    <col min="11794" max="11794" width="3.6640625" style="469" customWidth="1"/>
    <col min="11795" max="11795" width="0.77734375" style="469" customWidth="1"/>
    <col min="11796" max="11796" width="3.33203125" style="469" customWidth="1"/>
    <col min="11797" max="11797" width="3.6640625" style="469" customWidth="1"/>
    <col min="11798" max="11798" width="3" style="469" customWidth="1"/>
    <col min="11799" max="11799" width="3.6640625" style="469" customWidth="1"/>
    <col min="11800" max="11800" width="3.109375" style="469" customWidth="1"/>
    <col min="11801" max="11801" width="1.88671875" style="469" customWidth="1"/>
    <col min="11802" max="11803" width="2.21875" style="469" customWidth="1"/>
    <col min="11804" max="11804" width="7.21875" style="469" customWidth="1"/>
    <col min="11805" max="12039" width="8.88671875" style="469"/>
    <col min="12040" max="12040" width="2.44140625" style="469" customWidth="1"/>
    <col min="12041" max="12041" width="2.33203125" style="469" customWidth="1"/>
    <col min="12042" max="12042" width="1.109375" style="469" customWidth="1"/>
    <col min="12043" max="12043" width="22.6640625" style="469" customWidth="1"/>
    <col min="12044" max="12044" width="1.21875" style="469" customWidth="1"/>
    <col min="12045" max="12046" width="11.77734375" style="469" customWidth="1"/>
    <col min="12047" max="12047" width="1.77734375" style="469" customWidth="1"/>
    <col min="12048" max="12048" width="6.88671875" style="469" customWidth="1"/>
    <col min="12049" max="12049" width="4.44140625" style="469" customWidth="1"/>
    <col min="12050" max="12050" width="3.6640625" style="469" customWidth="1"/>
    <col min="12051" max="12051" width="0.77734375" style="469" customWidth="1"/>
    <col min="12052" max="12052" width="3.33203125" style="469" customWidth="1"/>
    <col min="12053" max="12053" width="3.6640625" style="469" customWidth="1"/>
    <col min="12054" max="12054" width="3" style="469" customWidth="1"/>
    <col min="12055" max="12055" width="3.6640625" style="469" customWidth="1"/>
    <col min="12056" max="12056" width="3.109375" style="469" customWidth="1"/>
    <col min="12057" max="12057" width="1.88671875" style="469" customWidth="1"/>
    <col min="12058" max="12059" width="2.21875" style="469" customWidth="1"/>
    <col min="12060" max="12060" width="7.21875" style="469" customWidth="1"/>
    <col min="12061" max="12295" width="8.88671875" style="469"/>
    <col min="12296" max="12296" width="2.44140625" style="469" customWidth="1"/>
    <col min="12297" max="12297" width="2.33203125" style="469" customWidth="1"/>
    <col min="12298" max="12298" width="1.109375" style="469" customWidth="1"/>
    <col min="12299" max="12299" width="22.6640625" style="469" customWidth="1"/>
    <col min="12300" max="12300" width="1.21875" style="469" customWidth="1"/>
    <col min="12301" max="12302" width="11.77734375" style="469" customWidth="1"/>
    <col min="12303" max="12303" width="1.77734375" style="469" customWidth="1"/>
    <col min="12304" max="12304" width="6.88671875" style="469" customWidth="1"/>
    <col min="12305" max="12305" width="4.44140625" style="469" customWidth="1"/>
    <col min="12306" max="12306" width="3.6640625" style="469" customWidth="1"/>
    <col min="12307" max="12307" width="0.77734375" style="469" customWidth="1"/>
    <col min="12308" max="12308" width="3.33203125" style="469" customWidth="1"/>
    <col min="12309" max="12309" width="3.6640625" style="469" customWidth="1"/>
    <col min="12310" max="12310" width="3" style="469" customWidth="1"/>
    <col min="12311" max="12311" width="3.6640625" style="469" customWidth="1"/>
    <col min="12312" max="12312" width="3.109375" style="469" customWidth="1"/>
    <col min="12313" max="12313" width="1.88671875" style="469" customWidth="1"/>
    <col min="12314" max="12315" width="2.21875" style="469" customWidth="1"/>
    <col min="12316" max="12316" width="7.21875" style="469" customWidth="1"/>
    <col min="12317" max="12551" width="8.88671875" style="469"/>
    <col min="12552" max="12552" width="2.44140625" style="469" customWidth="1"/>
    <col min="12553" max="12553" width="2.33203125" style="469" customWidth="1"/>
    <col min="12554" max="12554" width="1.109375" style="469" customWidth="1"/>
    <col min="12555" max="12555" width="22.6640625" style="469" customWidth="1"/>
    <col min="12556" max="12556" width="1.21875" style="469" customWidth="1"/>
    <col min="12557" max="12558" width="11.77734375" style="469" customWidth="1"/>
    <col min="12559" max="12559" width="1.77734375" style="469" customWidth="1"/>
    <col min="12560" max="12560" width="6.88671875" style="469" customWidth="1"/>
    <col min="12561" max="12561" width="4.44140625" style="469" customWidth="1"/>
    <col min="12562" max="12562" width="3.6640625" style="469" customWidth="1"/>
    <col min="12563" max="12563" width="0.77734375" style="469" customWidth="1"/>
    <col min="12564" max="12564" width="3.33203125" style="469" customWidth="1"/>
    <col min="12565" max="12565" width="3.6640625" style="469" customWidth="1"/>
    <col min="12566" max="12566" width="3" style="469" customWidth="1"/>
    <col min="12567" max="12567" width="3.6640625" style="469" customWidth="1"/>
    <col min="12568" max="12568" width="3.109375" style="469" customWidth="1"/>
    <col min="12569" max="12569" width="1.88671875" style="469" customWidth="1"/>
    <col min="12570" max="12571" width="2.21875" style="469" customWidth="1"/>
    <col min="12572" max="12572" width="7.21875" style="469" customWidth="1"/>
    <col min="12573" max="12807" width="8.88671875" style="469"/>
    <col min="12808" max="12808" width="2.44140625" style="469" customWidth="1"/>
    <col min="12809" max="12809" width="2.33203125" style="469" customWidth="1"/>
    <col min="12810" max="12810" width="1.109375" style="469" customWidth="1"/>
    <col min="12811" max="12811" width="22.6640625" style="469" customWidth="1"/>
    <col min="12812" max="12812" width="1.21875" style="469" customWidth="1"/>
    <col min="12813" max="12814" width="11.77734375" style="469" customWidth="1"/>
    <col min="12815" max="12815" width="1.77734375" style="469" customWidth="1"/>
    <col min="12816" max="12816" width="6.88671875" style="469" customWidth="1"/>
    <col min="12817" max="12817" width="4.44140625" style="469" customWidth="1"/>
    <col min="12818" max="12818" width="3.6640625" style="469" customWidth="1"/>
    <col min="12819" max="12819" width="0.77734375" style="469" customWidth="1"/>
    <col min="12820" max="12820" width="3.33203125" style="469" customWidth="1"/>
    <col min="12821" max="12821" width="3.6640625" style="469" customWidth="1"/>
    <col min="12822" max="12822" width="3" style="469" customWidth="1"/>
    <col min="12823" max="12823" width="3.6640625" style="469" customWidth="1"/>
    <col min="12824" max="12824" width="3.109375" style="469" customWidth="1"/>
    <col min="12825" max="12825" width="1.88671875" style="469" customWidth="1"/>
    <col min="12826" max="12827" width="2.21875" style="469" customWidth="1"/>
    <col min="12828" max="12828" width="7.21875" style="469" customWidth="1"/>
    <col min="12829" max="13063" width="8.88671875" style="469"/>
    <col min="13064" max="13064" width="2.44140625" style="469" customWidth="1"/>
    <col min="13065" max="13065" width="2.33203125" style="469" customWidth="1"/>
    <col min="13066" max="13066" width="1.109375" style="469" customWidth="1"/>
    <col min="13067" max="13067" width="22.6640625" style="469" customWidth="1"/>
    <col min="13068" max="13068" width="1.21875" style="469" customWidth="1"/>
    <col min="13069" max="13070" width="11.77734375" style="469" customWidth="1"/>
    <col min="13071" max="13071" width="1.77734375" style="469" customWidth="1"/>
    <col min="13072" max="13072" width="6.88671875" style="469" customWidth="1"/>
    <col min="13073" max="13073" width="4.44140625" style="469" customWidth="1"/>
    <col min="13074" max="13074" width="3.6640625" style="469" customWidth="1"/>
    <col min="13075" max="13075" width="0.77734375" style="469" customWidth="1"/>
    <col min="13076" max="13076" width="3.33203125" style="469" customWidth="1"/>
    <col min="13077" max="13077" width="3.6640625" style="469" customWidth="1"/>
    <col min="13078" max="13078" width="3" style="469" customWidth="1"/>
    <col min="13079" max="13079" width="3.6640625" style="469" customWidth="1"/>
    <col min="13080" max="13080" width="3.109375" style="469" customWidth="1"/>
    <col min="13081" max="13081" width="1.88671875" style="469" customWidth="1"/>
    <col min="13082" max="13083" width="2.21875" style="469" customWidth="1"/>
    <col min="13084" max="13084" width="7.21875" style="469" customWidth="1"/>
    <col min="13085" max="13319" width="8.88671875" style="469"/>
    <col min="13320" max="13320" width="2.44140625" style="469" customWidth="1"/>
    <col min="13321" max="13321" width="2.33203125" style="469" customWidth="1"/>
    <col min="13322" max="13322" width="1.109375" style="469" customWidth="1"/>
    <col min="13323" max="13323" width="22.6640625" style="469" customWidth="1"/>
    <col min="13324" max="13324" width="1.21875" style="469" customWidth="1"/>
    <col min="13325" max="13326" width="11.77734375" style="469" customWidth="1"/>
    <col min="13327" max="13327" width="1.77734375" style="469" customWidth="1"/>
    <col min="13328" max="13328" width="6.88671875" style="469" customWidth="1"/>
    <col min="13329" max="13329" width="4.44140625" style="469" customWidth="1"/>
    <col min="13330" max="13330" width="3.6640625" style="469" customWidth="1"/>
    <col min="13331" max="13331" width="0.77734375" style="469" customWidth="1"/>
    <col min="13332" max="13332" width="3.33203125" style="469" customWidth="1"/>
    <col min="13333" max="13333" width="3.6640625" style="469" customWidth="1"/>
    <col min="13334" max="13334" width="3" style="469" customWidth="1"/>
    <col min="13335" max="13335" width="3.6640625" style="469" customWidth="1"/>
    <col min="13336" max="13336" width="3.109375" style="469" customWidth="1"/>
    <col min="13337" max="13337" width="1.88671875" style="469" customWidth="1"/>
    <col min="13338" max="13339" width="2.21875" style="469" customWidth="1"/>
    <col min="13340" max="13340" width="7.21875" style="469" customWidth="1"/>
    <col min="13341" max="13575" width="8.88671875" style="469"/>
    <col min="13576" max="13576" width="2.44140625" style="469" customWidth="1"/>
    <col min="13577" max="13577" width="2.33203125" style="469" customWidth="1"/>
    <col min="13578" max="13578" width="1.109375" style="469" customWidth="1"/>
    <col min="13579" max="13579" width="22.6640625" style="469" customWidth="1"/>
    <col min="13580" max="13580" width="1.21875" style="469" customWidth="1"/>
    <col min="13581" max="13582" width="11.77734375" style="469" customWidth="1"/>
    <col min="13583" max="13583" width="1.77734375" style="469" customWidth="1"/>
    <col min="13584" max="13584" width="6.88671875" style="469" customWidth="1"/>
    <col min="13585" max="13585" width="4.44140625" style="469" customWidth="1"/>
    <col min="13586" max="13586" width="3.6640625" style="469" customWidth="1"/>
    <col min="13587" max="13587" width="0.77734375" style="469" customWidth="1"/>
    <col min="13588" max="13588" width="3.33203125" style="469" customWidth="1"/>
    <col min="13589" max="13589" width="3.6640625" style="469" customWidth="1"/>
    <col min="13590" max="13590" width="3" style="469" customWidth="1"/>
    <col min="13591" max="13591" width="3.6640625" style="469" customWidth="1"/>
    <col min="13592" max="13592" width="3.109375" style="469" customWidth="1"/>
    <col min="13593" max="13593" width="1.88671875" style="469" customWidth="1"/>
    <col min="13594" max="13595" width="2.21875" style="469" customWidth="1"/>
    <col min="13596" max="13596" width="7.21875" style="469" customWidth="1"/>
    <col min="13597" max="13831" width="8.88671875" style="469"/>
    <col min="13832" max="13832" width="2.44140625" style="469" customWidth="1"/>
    <col min="13833" max="13833" width="2.33203125" style="469" customWidth="1"/>
    <col min="13834" max="13834" width="1.109375" style="469" customWidth="1"/>
    <col min="13835" max="13835" width="22.6640625" style="469" customWidth="1"/>
    <col min="13836" max="13836" width="1.21875" style="469" customWidth="1"/>
    <col min="13837" max="13838" width="11.77734375" style="469" customWidth="1"/>
    <col min="13839" max="13839" width="1.77734375" style="469" customWidth="1"/>
    <col min="13840" max="13840" width="6.88671875" style="469" customWidth="1"/>
    <col min="13841" max="13841" width="4.44140625" style="469" customWidth="1"/>
    <col min="13842" max="13842" width="3.6640625" style="469" customWidth="1"/>
    <col min="13843" max="13843" width="0.77734375" style="469" customWidth="1"/>
    <col min="13844" max="13844" width="3.33203125" style="469" customWidth="1"/>
    <col min="13845" max="13845" width="3.6640625" style="469" customWidth="1"/>
    <col min="13846" max="13846" width="3" style="469" customWidth="1"/>
    <col min="13847" max="13847" width="3.6640625" style="469" customWidth="1"/>
    <col min="13848" max="13848" width="3.109375" style="469" customWidth="1"/>
    <col min="13849" max="13849" width="1.88671875" style="469" customWidth="1"/>
    <col min="13850" max="13851" width="2.21875" style="469" customWidth="1"/>
    <col min="13852" max="13852" width="7.21875" style="469" customWidth="1"/>
    <col min="13853" max="14087" width="8.88671875" style="469"/>
    <col min="14088" max="14088" width="2.44140625" style="469" customWidth="1"/>
    <col min="14089" max="14089" width="2.33203125" style="469" customWidth="1"/>
    <col min="14090" max="14090" width="1.109375" style="469" customWidth="1"/>
    <col min="14091" max="14091" width="22.6640625" style="469" customWidth="1"/>
    <col min="14092" max="14092" width="1.21875" style="469" customWidth="1"/>
    <col min="14093" max="14094" width="11.77734375" style="469" customWidth="1"/>
    <col min="14095" max="14095" width="1.77734375" style="469" customWidth="1"/>
    <col min="14096" max="14096" width="6.88671875" style="469" customWidth="1"/>
    <col min="14097" max="14097" width="4.44140625" style="469" customWidth="1"/>
    <col min="14098" max="14098" width="3.6640625" style="469" customWidth="1"/>
    <col min="14099" max="14099" width="0.77734375" style="469" customWidth="1"/>
    <col min="14100" max="14100" width="3.33203125" style="469" customWidth="1"/>
    <col min="14101" max="14101" width="3.6640625" style="469" customWidth="1"/>
    <col min="14102" max="14102" width="3" style="469" customWidth="1"/>
    <col min="14103" max="14103" width="3.6640625" style="469" customWidth="1"/>
    <col min="14104" max="14104" width="3.109375" style="469" customWidth="1"/>
    <col min="14105" max="14105" width="1.88671875" style="469" customWidth="1"/>
    <col min="14106" max="14107" width="2.21875" style="469" customWidth="1"/>
    <col min="14108" max="14108" width="7.21875" style="469" customWidth="1"/>
    <col min="14109" max="14343" width="8.88671875" style="469"/>
    <col min="14344" max="14344" width="2.44140625" style="469" customWidth="1"/>
    <col min="14345" max="14345" width="2.33203125" style="469" customWidth="1"/>
    <col min="14346" max="14346" width="1.109375" style="469" customWidth="1"/>
    <col min="14347" max="14347" width="22.6640625" style="469" customWidth="1"/>
    <col min="14348" max="14348" width="1.21875" style="469" customWidth="1"/>
    <col min="14349" max="14350" width="11.77734375" style="469" customWidth="1"/>
    <col min="14351" max="14351" width="1.77734375" style="469" customWidth="1"/>
    <col min="14352" max="14352" width="6.88671875" style="469" customWidth="1"/>
    <col min="14353" max="14353" width="4.44140625" style="469" customWidth="1"/>
    <col min="14354" max="14354" width="3.6640625" style="469" customWidth="1"/>
    <col min="14355" max="14355" width="0.77734375" style="469" customWidth="1"/>
    <col min="14356" max="14356" width="3.33203125" style="469" customWidth="1"/>
    <col min="14357" max="14357" width="3.6640625" style="469" customWidth="1"/>
    <col min="14358" max="14358" width="3" style="469" customWidth="1"/>
    <col min="14359" max="14359" width="3.6640625" style="469" customWidth="1"/>
    <col min="14360" max="14360" width="3.109375" style="469" customWidth="1"/>
    <col min="14361" max="14361" width="1.88671875" style="469" customWidth="1"/>
    <col min="14362" max="14363" width="2.21875" style="469" customWidth="1"/>
    <col min="14364" max="14364" width="7.21875" style="469" customWidth="1"/>
    <col min="14365" max="14599" width="8.88671875" style="469"/>
    <col min="14600" max="14600" width="2.44140625" style="469" customWidth="1"/>
    <col min="14601" max="14601" width="2.33203125" style="469" customWidth="1"/>
    <col min="14602" max="14602" width="1.109375" style="469" customWidth="1"/>
    <col min="14603" max="14603" width="22.6640625" style="469" customWidth="1"/>
    <col min="14604" max="14604" width="1.21875" style="469" customWidth="1"/>
    <col min="14605" max="14606" width="11.77734375" style="469" customWidth="1"/>
    <col min="14607" max="14607" width="1.77734375" style="469" customWidth="1"/>
    <col min="14608" max="14608" width="6.88671875" style="469" customWidth="1"/>
    <col min="14609" max="14609" width="4.44140625" style="469" customWidth="1"/>
    <col min="14610" max="14610" width="3.6640625" style="469" customWidth="1"/>
    <col min="14611" max="14611" width="0.77734375" style="469" customWidth="1"/>
    <col min="14612" max="14612" width="3.33203125" style="469" customWidth="1"/>
    <col min="14613" max="14613" width="3.6640625" style="469" customWidth="1"/>
    <col min="14614" max="14614" width="3" style="469" customWidth="1"/>
    <col min="14615" max="14615" width="3.6640625" style="469" customWidth="1"/>
    <col min="14616" max="14616" width="3.109375" style="469" customWidth="1"/>
    <col min="14617" max="14617" width="1.88671875" style="469" customWidth="1"/>
    <col min="14618" max="14619" width="2.21875" style="469" customWidth="1"/>
    <col min="14620" max="14620" width="7.21875" style="469" customWidth="1"/>
    <col min="14621" max="14855" width="8.88671875" style="469"/>
    <col min="14856" max="14856" width="2.44140625" style="469" customWidth="1"/>
    <col min="14857" max="14857" width="2.33203125" style="469" customWidth="1"/>
    <col min="14858" max="14858" width="1.109375" style="469" customWidth="1"/>
    <col min="14859" max="14859" width="22.6640625" style="469" customWidth="1"/>
    <col min="14860" max="14860" width="1.21875" style="469" customWidth="1"/>
    <col min="14861" max="14862" width="11.77734375" style="469" customWidth="1"/>
    <col min="14863" max="14863" width="1.77734375" style="469" customWidth="1"/>
    <col min="14864" max="14864" width="6.88671875" style="469" customWidth="1"/>
    <col min="14865" max="14865" width="4.44140625" style="469" customWidth="1"/>
    <col min="14866" max="14866" width="3.6640625" style="469" customWidth="1"/>
    <col min="14867" max="14867" width="0.77734375" style="469" customWidth="1"/>
    <col min="14868" max="14868" width="3.33203125" style="469" customWidth="1"/>
    <col min="14869" max="14869" width="3.6640625" style="469" customWidth="1"/>
    <col min="14870" max="14870" width="3" style="469" customWidth="1"/>
    <col min="14871" max="14871" width="3.6640625" style="469" customWidth="1"/>
    <col min="14872" max="14872" width="3.109375" style="469" customWidth="1"/>
    <col min="14873" max="14873" width="1.88671875" style="469" customWidth="1"/>
    <col min="14874" max="14875" width="2.21875" style="469" customWidth="1"/>
    <col min="14876" max="14876" width="7.21875" style="469" customWidth="1"/>
    <col min="14877" max="15111" width="8.88671875" style="469"/>
    <col min="15112" max="15112" width="2.44140625" style="469" customWidth="1"/>
    <col min="15113" max="15113" width="2.33203125" style="469" customWidth="1"/>
    <col min="15114" max="15114" width="1.109375" style="469" customWidth="1"/>
    <col min="15115" max="15115" width="22.6640625" style="469" customWidth="1"/>
    <col min="15116" max="15116" width="1.21875" style="469" customWidth="1"/>
    <col min="15117" max="15118" width="11.77734375" style="469" customWidth="1"/>
    <col min="15119" max="15119" width="1.77734375" style="469" customWidth="1"/>
    <col min="15120" max="15120" width="6.88671875" style="469" customWidth="1"/>
    <col min="15121" max="15121" width="4.44140625" style="469" customWidth="1"/>
    <col min="15122" max="15122" width="3.6640625" style="469" customWidth="1"/>
    <col min="15123" max="15123" width="0.77734375" style="469" customWidth="1"/>
    <col min="15124" max="15124" width="3.33203125" style="469" customWidth="1"/>
    <col min="15125" max="15125" width="3.6640625" style="469" customWidth="1"/>
    <col min="15126" max="15126" width="3" style="469" customWidth="1"/>
    <col min="15127" max="15127" width="3.6640625" style="469" customWidth="1"/>
    <col min="15128" max="15128" width="3.109375" style="469" customWidth="1"/>
    <col min="15129" max="15129" width="1.88671875" style="469" customWidth="1"/>
    <col min="15130" max="15131" width="2.21875" style="469" customWidth="1"/>
    <col min="15132" max="15132" width="7.21875" style="469" customWidth="1"/>
    <col min="15133" max="15367" width="8.88671875" style="469"/>
    <col min="15368" max="15368" width="2.44140625" style="469" customWidth="1"/>
    <col min="15369" max="15369" width="2.33203125" style="469" customWidth="1"/>
    <col min="15370" max="15370" width="1.109375" style="469" customWidth="1"/>
    <col min="15371" max="15371" width="22.6640625" style="469" customWidth="1"/>
    <col min="15372" max="15372" width="1.21875" style="469" customWidth="1"/>
    <col min="15373" max="15374" width="11.77734375" style="469" customWidth="1"/>
    <col min="15375" max="15375" width="1.77734375" style="469" customWidth="1"/>
    <col min="15376" max="15376" width="6.88671875" style="469" customWidth="1"/>
    <col min="15377" max="15377" width="4.44140625" style="469" customWidth="1"/>
    <col min="15378" max="15378" width="3.6640625" style="469" customWidth="1"/>
    <col min="15379" max="15379" width="0.77734375" style="469" customWidth="1"/>
    <col min="15380" max="15380" width="3.33203125" style="469" customWidth="1"/>
    <col min="15381" max="15381" width="3.6640625" style="469" customWidth="1"/>
    <col min="15382" max="15382" width="3" style="469" customWidth="1"/>
    <col min="15383" max="15383" width="3.6640625" style="469" customWidth="1"/>
    <col min="15384" max="15384" width="3.109375" style="469" customWidth="1"/>
    <col min="15385" max="15385" width="1.88671875" style="469" customWidth="1"/>
    <col min="15386" max="15387" width="2.21875" style="469" customWidth="1"/>
    <col min="15388" max="15388" width="7.21875" style="469" customWidth="1"/>
    <col min="15389" max="15623" width="8.88671875" style="469"/>
    <col min="15624" max="15624" width="2.44140625" style="469" customWidth="1"/>
    <col min="15625" max="15625" width="2.33203125" style="469" customWidth="1"/>
    <col min="15626" max="15626" width="1.109375" style="469" customWidth="1"/>
    <col min="15627" max="15627" width="22.6640625" style="469" customWidth="1"/>
    <col min="15628" max="15628" width="1.21875" style="469" customWidth="1"/>
    <col min="15629" max="15630" width="11.77734375" style="469" customWidth="1"/>
    <col min="15631" max="15631" width="1.77734375" style="469" customWidth="1"/>
    <col min="15632" max="15632" width="6.88671875" style="469" customWidth="1"/>
    <col min="15633" max="15633" width="4.44140625" style="469" customWidth="1"/>
    <col min="15634" max="15634" width="3.6640625" style="469" customWidth="1"/>
    <col min="15635" max="15635" width="0.77734375" style="469" customWidth="1"/>
    <col min="15636" max="15636" width="3.33203125" style="469" customWidth="1"/>
    <col min="15637" max="15637" width="3.6640625" style="469" customWidth="1"/>
    <col min="15638" max="15638" width="3" style="469" customWidth="1"/>
    <col min="15639" max="15639" width="3.6640625" style="469" customWidth="1"/>
    <col min="15640" max="15640" width="3.109375" style="469" customWidth="1"/>
    <col min="15641" max="15641" width="1.88671875" style="469" customWidth="1"/>
    <col min="15642" max="15643" width="2.21875" style="469" customWidth="1"/>
    <col min="15644" max="15644" width="7.21875" style="469" customWidth="1"/>
    <col min="15645" max="15879" width="8.88671875" style="469"/>
    <col min="15880" max="15880" width="2.44140625" style="469" customWidth="1"/>
    <col min="15881" max="15881" width="2.33203125" style="469" customWidth="1"/>
    <col min="15882" max="15882" width="1.109375" style="469" customWidth="1"/>
    <col min="15883" max="15883" width="22.6640625" style="469" customWidth="1"/>
    <col min="15884" max="15884" width="1.21875" style="469" customWidth="1"/>
    <col min="15885" max="15886" width="11.77734375" style="469" customWidth="1"/>
    <col min="15887" max="15887" width="1.77734375" style="469" customWidth="1"/>
    <col min="15888" max="15888" width="6.88671875" style="469" customWidth="1"/>
    <col min="15889" max="15889" width="4.44140625" style="469" customWidth="1"/>
    <col min="15890" max="15890" width="3.6640625" style="469" customWidth="1"/>
    <col min="15891" max="15891" width="0.77734375" style="469" customWidth="1"/>
    <col min="15892" max="15892" width="3.33203125" style="469" customWidth="1"/>
    <col min="15893" max="15893" width="3.6640625" style="469" customWidth="1"/>
    <col min="15894" max="15894" width="3" style="469" customWidth="1"/>
    <col min="15895" max="15895" width="3.6640625" style="469" customWidth="1"/>
    <col min="15896" max="15896" width="3.109375" style="469" customWidth="1"/>
    <col min="15897" max="15897" width="1.88671875" style="469" customWidth="1"/>
    <col min="15898" max="15899" width="2.21875" style="469" customWidth="1"/>
    <col min="15900" max="15900" width="7.21875" style="469" customWidth="1"/>
    <col min="15901" max="16135" width="8.88671875" style="469"/>
    <col min="16136" max="16136" width="2.44140625" style="469" customWidth="1"/>
    <col min="16137" max="16137" width="2.33203125" style="469" customWidth="1"/>
    <col min="16138" max="16138" width="1.109375" style="469" customWidth="1"/>
    <col min="16139" max="16139" width="22.6640625" style="469" customWidth="1"/>
    <col min="16140" max="16140" width="1.21875" style="469" customWidth="1"/>
    <col min="16141" max="16142" width="11.77734375" style="469" customWidth="1"/>
    <col min="16143" max="16143" width="1.77734375" style="469" customWidth="1"/>
    <col min="16144" max="16144" width="6.88671875" style="469" customWidth="1"/>
    <col min="16145" max="16145" width="4.44140625" style="469" customWidth="1"/>
    <col min="16146" max="16146" width="3.6640625" style="469" customWidth="1"/>
    <col min="16147" max="16147" width="0.77734375" style="469" customWidth="1"/>
    <col min="16148" max="16148" width="3.33203125" style="469" customWidth="1"/>
    <col min="16149" max="16149" width="3.6640625" style="469" customWidth="1"/>
    <col min="16150" max="16150" width="3" style="469" customWidth="1"/>
    <col min="16151" max="16151" width="3.6640625" style="469" customWidth="1"/>
    <col min="16152" max="16152" width="3.109375" style="469" customWidth="1"/>
    <col min="16153" max="16153" width="1.88671875" style="469" customWidth="1"/>
    <col min="16154" max="16155" width="2.21875" style="469" customWidth="1"/>
    <col min="16156" max="16156" width="7.21875" style="469" customWidth="1"/>
    <col min="16157" max="16384" width="8.88671875" style="469"/>
  </cols>
  <sheetData>
    <row r="1" spans="2:29" ht="20.25" customHeight="1">
      <c r="B1" s="467" t="s">
        <v>2574</v>
      </c>
    </row>
    <row r="2" spans="2:29" ht="12" customHeight="1">
      <c r="B2" s="471"/>
      <c r="C2" s="471"/>
      <c r="D2" s="471"/>
      <c r="E2" s="471"/>
      <c r="F2" s="471"/>
      <c r="G2" s="471"/>
      <c r="H2" s="471"/>
      <c r="I2" s="471"/>
      <c r="J2" s="471"/>
      <c r="K2" s="471"/>
      <c r="L2" s="471"/>
      <c r="M2" s="471"/>
      <c r="N2" s="471"/>
      <c r="O2" s="471"/>
      <c r="P2" s="471"/>
      <c r="Q2" s="471"/>
      <c r="R2" s="471"/>
      <c r="S2" s="472"/>
      <c r="T2" s="472"/>
      <c r="U2" s="473"/>
      <c r="V2" s="473"/>
      <c r="W2" s="473"/>
      <c r="X2" s="472"/>
      <c r="Y2" s="473"/>
      <c r="AB2" s="474"/>
      <c r="AC2" s="469" t="s">
        <v>2494</v>
      </c>
    </row>
    <row r="3" spans="2:29">
      <c r="B3" s="471"/>
      <c r="C3" s="471"/>
      <c r="D3" s="471"/>
      <c r="E3" s="471"/>
      <c r="F3" s="471"/>
      <c r="G3" s="471"/>
      <c r="H3" s="471"/>
      <c r="I3" s="471"/>
      <c r="J3" s="471"/>
      <c r="K3" s="471"/>
      <c r="L3" s="471"/>
      <c r="M3" s="471"/>
      <c r="N3" s="471"/>
      <c r="O3" s="471"/>
      <c r="P3" s="471"/>
      <c r="Q3" s="778"/>
      <c r="R3" s="1615"/>
      <c r="S3" s="1642"/>
      <c r="T3" s="957" t="s">
        <v>2495</v>
      </c>
      <c r="U3" s="955"/>
      <c r="V3" s="957" t="s">
        <v>2496</v>
      </c>
      <c r="W3" s="955"/>
      <c r="X3" s="957" t="s">
        <v>2497</v>
      </c>
      <c r="Y3" s="473"/>
      <c r="Z3" s="473"/>
      <c r="AA3" s="473"/>
    </row>
    <row r="4" spans="2:29">
      <c r="B4" s="471"/>
      <c r="C4" s="471"/>
      <c r="D4" s="471"/>
      <c r="E4" s="471"/>
      <c r="F4" s="471"/>
      <c r="G4" s="471"/>
      <c r="H4" s="471"/>
      <c r="I4" s="471"/>
      <c r="J4" s="471"/>
      <c r="K4" s="471"/>
      <c r="L4" s="471"/>
      <c r="M4" s="471"/>
      <c r="N4" s="471"/>
      <c r="O4" s="471"/>
      <c r="P4" s="471"/>
      <c r="Q4" s="778"/>
      <c r="R4" s="956"/>
      <c r="S4" s="956"/>
      <c r="T4" s="958"/>
      <c r="U4" s="956"/>
      <c r="V4" s="958"/>
      <c r="W4" s="956"/>
      <c r="X4" s="958"/>
      <c r="Y4" s="473"/>
      <c r="Z4" s="473"/>
      <c r="AA4" s="473"/>
    </row>
    <row r="5" spans="2:29" ht="17.399999999999999" customHeight="1">
      <c r="B5" s="471"/>
      <c r="C5" s="471"/>
      <c r="D5" s="471"/>
      <c r="E5" s="471"/>
      <c r="F5" s="471"/>
      <c r="G5" s="471"/>
      <c r="H5" s="471"/>
      <c r="I5" s="471"/>
      <c r="J5" s="471"/>
      <c r="K5" s="471"/>
      <c r="L5" s="471"/>
      <c r="M5" s="471"/>
      <c r="N5" s="471" t="s">
        <v>2528</v>
      </c>
      <c r="O5" s="471"/>
      <c r="P5" s="471"/>
      <c r="Q5" s="471"/>
      <c r="R5" s="471"/>
      <c r="S5" s="471"/>
      <c r="T5" s="475"/>
      <c r="U5" s="475"/>
      <c r="V5" s="475"/>
      <c r="W5" s="475"/>
      <c r="X5" s="475"/>
      <c r="Y5" s="473"/>
    </row>
    <row r="6" spans="2:29" ht="18.600000000000001" customHeight="1">
      <c r="B6" s="471"/>
      <c r="C6" s="471" t="s">
        <v>2498</v>
      </c>
      <c r="D6" s="471"/>
      <c r="E6" s="471"/>
      <c r="F6" s="471"/>
      <c r="G6" s="471"/>
      <c r="H6" s="471"/>
      <c r="I6" s="471"/>
      <c r="J6" s="471"/>
      <c r="K6" s="471"/>
      <c r="L6" s="471"/>
      <c r="M6" s="471"/>
      <c r="N6" s="1528" t="s">
        <v>2529</v>
      </c>
      <c r="O6" s="1574"/>
      <c r="P6" s="1531" t="str">
        <f>第1号様式!$J$10</f>
        <v/>
      </c>
      <c r="Q6" s="1052"/>
      <c r="R6" s="1052"/>
      <c r="S6" s="1529">
        <f>第1号様式!$L$10</f>
        <v>0</v>
      </c>
      <c r="T6" s="1052"/>
      <c r="U6" s="1052"/>
      <c r="V6" s="1052"/>
      <c r="W6" s="1052"/>
      <c r="X6" s="1052"/>
      <c r="Y6" s="473"/>
    </row>
    <row r="7" spans="2:29" ht="2.4" customHeight="1">
      <c r="B7" s="471"/>
      <c r="C7" s="471"/>
      <c r="D7" s="471"/>
      <c r="E7" s="471"/>
      <c r="F7" s="471"/>
      <c r="G7" s="471"/>
      <c r="H7" s="471"/>
      <c r="I7" s="471"/>
      <c r="J7" s="471"/>
      <c r="K7" s="471"/>
      <c r="L7" s="471"/>
      <c r="M7" s="471"/>
      <c r="N7" s="471"/>
      <c r="O7" s="476"/>
      <c r="P7" s="684"/>
      <c r="Q7" s="684"/>
      <c r="R7" s="684"/>
      <c r="S7" s="684"/>
      <c r="T7" s="684"/>
      <c r="U7" s="684"/>
      <c r="V7" s="684"/>
      <c r="W7" s="684"/>
      <c r="X7" s="684"/>
      <c r="Y7" s="473"/>
    </row>
    <row r="8" spans="2:29" ht="18.600000000000001" customHeight="1">
      <c r="B8" s="471"/>
      <c r="C8" s="471" t="s">
        <v>2544</v>
      </c>
      <c r="D8" s="689"/>
      <c r="E8" s="679"/>
      <c r="F8" s="679"/>
      <c r="G8" s="679"/>
      <c r="H8" s="679"/>
      <c r="I8" s="679"/>
      <c r="J8" s="679"/>
      <c r="K8" s="471"/>
      <c r="L8" s="471"/>
      <c r="M8" s="471"/>
      <c r="N8" s="1528" t="s">
        <v>2502</v>
      </c>
      <c r="O8" s="1574"/>
      <c r="P8" s="1529">
        <f>第1号様式!$J$11</f>
        <v>0</v>
      </c>
      <c r="Q8" s="1052"/>
      <c r="R8" s="1052"/>
      <c r="S8" s="1052"/>
      <c r="T8" s="1052"/>
      <c r="U8" s="1052"/>
      <c r="V8" s="1052"/>
      <c r="W8" s="1052"/>
      <c r="X8" s="1052"/>
      <c r="Y8" s="473"/>
    </row>
    <row r="9" spans="2:29" ht="2.4" customHeight="1">
      <c r="B9" s="471"/>
      <c r="C9" s="471"/>
      <c r="D9" s="679"/>
      <c r="E9" s="679"/>
      <c r="F9" s="679"/>
      <c r="G9" s="679"/>
      <c r="H9" s="679"/>
      <c r="I9" s="679"/>
      <c r="J9" s="679"/>
      <c r="K9" s="471"/>
      <c r="L9" s="471"/>
      <c r="M9" s="471"/>
      <c r="N9" s="471"/>
      <c r="O9" s="476"/>
      <c r="P9" s="684"/>
      <c r="Q9" s="684"/>
      <c r="R9" s="684"/>
      <c r="S9" s="684"/>
      <c r="T9" s="684"/>
      <c r="U9" s="684"/>
      <c r="V9" s="684"/>
      <c r="W9" s="684"/>
      <c r="X9" s="684"/>
      <c r="Y9" s="473"/>
    </row>
    <row r="10" spans="2:29" ht="24" customHeight="1">
      <c r="B10" s="471"/>
      <c r="C10" s="471"/>
      <c r="D10" s="471"/>
      <c r="E10" s="471"/>
      <c r="F10" s="471"/>
      <c r="G10" s="471"/>
      <c r="H10" s="471"/>
      <c r="I10" s="471"/>
      <c r="J10" s="471"/>
      <c r="K10" s="471"/>
      <c r="L10" s="471"/>
      <c r="M10" s="471"/>
      <c r="N10" s="1530" t="s">
        <v>2405</v>
      </c>
      <c r="O10" s="1643"/>
      <c r="P10" s="1529">
        <f>第1号様式!$J$12</f>
        <v>0</v>
      </c>
      <c r="Q10" s="1052"/>
      <c r="R10" s="1052"/>
      <c r="S10" s="1529">
        <f>第1号様式!$M$12</f>
        <v>0</v>
      </c>
      <c r="T10" s="1052"/>
      <c r="U10" s="1052"/>
      <c r="V10" s="1052"/>
      <c r="W10" s="1052"/>
      <c r="X10" s="1052"/>
      <c r="Y10" s="473"/>
      <c r="AB10" s="500"/>
    </row>
    <row r="11" spans="2:29" ht="6" customHeight="1">
      <c r="B11" s="471"/>
      <c r="C11" s="471"/>
      <c r="D11" s="471"/>
      <c r="E11" s="471"/>
      <c r="F11" s="471"/>
      <c r="G11" s="471"/>
      <c r="H11" s="471"/>
      <c r="I11" s="471"/>
      <c r="J11" s="471"/>
      <c r="K11" s="471"/>
      <c r="L11" s="471"/>
      <c r="M11" s="471"/>
      <c r="N11" s="471"/>
      <c r="O11" s="478"/>
      <c r="P11" s="482"/>
      <c r="Q11" s="482"/>
      <c r="R11" s="482"/>
      <c r="S11" s="482"/>
      <c r="T11" s="482"/>
      <c r="U11" s="482"/>
      <c r="V11" s="482"/>
      <c r="W11" s="482"/>
      <c r="X11" s="482"/>
      <c r="Y11" s="473"/>
      <c r="AB11" s="500"/>
    </row>
    <row r="12" spans="2:29" ht="18.600000000000001" customHeight="1">
      <c r="B12" s="471"/>
      <c r="C12" s="471"/>
      <c r="D12" s="471"/>
      <c r="E12" s="471"/>
      <c r="F12" s="471"/>
      <c r="G12" s="471"/>
      <c r="H12" s="471"/>
      <c r="I12" s="471"/>
      <c r="J12" s="471"/>
      <c r="K12" s="471"/>
      <c r="L12" s="471"/>
      <c r="M12" s="471"/>
      <c r="N12" s="471" t="s">
        <v>2554</v>
      </c>
      <c r="O12" s="780"/>
      <c r="P12" s="476"/>
      <c r="Q12" s="476"/>
      <c r="R12" s="675"/>
      <c r="S12" s="675"/>
      <c r="T12" s="675"/>
      <c r="U12" s="675"/>
      <c r="V12" s="675"/>
      <c r="W12" s="675"/>
      <c r="X12" s="675"/>
      <c r="Y12" s="473"/>
      <c r="AB12" s="500"/>
    </row>
    <row r="13" spans="2:29" ht="18.600000000000001" customHeight="1">
      <c r="B13" s="471"/>
      <c r="C13" s="471"/>
      <c r="D13" s="471"/>
      <c r="E13" s="471"/>
      <c r="F13" s="471"/>
      <c r="G13" s="471"/>
      <c r="H13" s="471"/>
      <c r="I13" s="471"/>
      <c r="J13" s="471"/>
      <c r="K13" s="471"/>
      <c r="L13" s="471"/>
      <c r="M13" s="471"/>
      <c r="N13" s="1528" t="s">
        <v>2529</v>
      </c>
      <c r="O13" s="1574"/>
      <c r="P13" s="1531">
        <f>第1号様式!$J$15</f>
        <v>0</v>
      </c>
      <c r="Q13" s="1052"/>
      <c r="R13" s="1052"/>
      <c r="S13" s="1529">
        <f>第1号様式!$L$15</f>
        <v>0</v>
      </c>
      <c r="T13" s="1052"/>
      <c r="U13" s="1052"/>
      <c r="V13" s="1052"/>
      <c r="W13" s="1052"/>
      <c r="X13" s="1052"/>
      <c r="Y13" s="473"/>
      <c r="AB13" s="500"/>
    </row>
    <row r="14" spans="2:29" ht="2.4" customHeight="1">
      <c r="B14" s="471"/>
      <c r="C14" s="471"/>
      <c r="D14" s="471"/>
      <c r="E14" s="471"/>
      <c r="F14" s="471"/>
      <c r="G14" s="471"/>
      <c r="H14" s="471"/>
      <c r="I14" s="471"/>
      <c r="J14" s="471"/>
      <c r="K14" s="471"/>
      <c r="L14" s="471"/>
      <c r="M14" s="471"/>
      <c r="N14" s="471"/>
      <c r="O14" s="476"/>
      <c r="P14" s="684"/>
      <c r="Q14" s="684"/>
      <c r="R14" s="684"/>
      <c r="S14" s="684"/>
      <c r="T14" s="684"/>
      <c r="U14" s="684"/>
      <c r="V14" s="684"/>
      <c r="W14" s="684"/>
      <c r="X14" s="684"/>
      <c r="Y14" s="473"/>
      <c r="AB14" s="500"/>
    </row>
    <row r="15" spans="2:29" ht="18.600000000000001" customHeight="1">
      <c r="B15" s="471"/>
      <c r="C15" s="471"/>
      <c r="D15" s="471"/>
      <c r="E15" s="471"/>
      <c r="F15" s="471"/>
      <c r="G15" s="471"/>
      <c r="H15" s="471"/>
      <c r="I15" s="471"/>
      <c r="J15" s="471"/>
      <c r="K15" s="471"/>
      <c r="L15" s="471"/>
      <c r="M15" s="471"/>
      <c r="N15" s="1528" t="s">
        <v>2502</v>
      </c>
      <c r="O15" s="1528"/>
      <c r="P15" s="1529">
        <f>第1号様式!$J$16</f>
        <v>0</v>
      </c>
      <c r="Q15" s="1052"/>
      <c r="R15" s="1052"/>
      <c r="S15" s="1052"/>
      <c r="T15" s="1052"/>
      <c r="U15" s="1052"/>
      <c r="V15" s="1052"/>
      <c r="W15" s="1052"/>
      <c r="X15" s="1052"/>
      <c r="Y15" s="473"/>
      <c r="AB15" s="477"/>
    </row>
    <row r="16" spans="2:29" ht="2.4" customHeight="1">
      <c r="B16" s="471"/>
      <c r="C16" s="471"/>
      <c r="D16" s="471"/>
      <c r="E16" s="471"/>
      <c r="F16" s="471"/>
      <c r="G16" s="471"/>
      <c r="H16" s="471"/>
      <c r="I16" s="471"/>
      <c r="J16" s="471"/>
      <c r="K16" s="471"/>
      <c r="L16" s="471"/>
      <c r="M16" s="471"/>
      <c r="N16" s="471"/>
      <c r="O16" s="476"/>
      <c r="P16" s="684"/>
      <c r="Q16" s="684"/>
      <c r="R16" s="684"/>
      <c r="S16" s="684"/>
      <c r="T16" s="684"/>
      <c r="U16" s="684"/>
      <c r="V16" s="684"/>
      <c r="W16" s="684"/>
      <c r="X16" s="684"/>
      <c r="Y16" s="480"/>
      <c r="AB16" s="500"/>
    </row>
    <row r="17" spans="2:28" ht="24.6" customHeight="1">
      <c r="B17" s="471"/>
      <c r="C17" s="471"/>
      <c r="D17" s="471"/>
      <c r="E17" s="471"/>
      <c r="F17" s="471"/>
      <c r="G17" s="471"/>
      <c r="H17" s="471"/>
      <c r="I17" s="471"/>
      <c r="J17" s="471"/>
      <c r="K17" s="471"/>
      <c r="L17" s="471"/>
      <c r="M17" s="471"/>
      <c r="N17" s="1530" t="s">
        <v>2405</v>
      </c>
      <c r="O17" s="1530"/>
      <c r="P17" s="1529">
        <f>第1号様式!$J$17</f>
        <v>0</v>
      </c>
      <c r="Q17" s="1052"/>
      <c r="R17" s="1052"/>
      <c r="S17" s="1529">
        <f>第1号様式!$M$17</f>
        <v>0</v>
      </c>
      <c r="T17" s="1052"/>
      <c r="U17" s="1052"/>
      <c r="V17" s="1052"/>
      <c r="W17" s="1052"/>
      <c r="X17" s="1052"/>
      <c r="Y17" s="473"/>
      <c r="AB17" s="500"/>
    </row>
    <row r="18" spans="2:28" ht="6" customHeight="1">
      <c r="B18" s="471"/>
      <c r="C18" s="471"/>
      <c r="D18" s="471"/>
      <c r="E18" s="471"/>
      <c r="F18" s="471"/>
      <c r="G18" s="471"/>
      <c r="H18" s="471"/>
      <c r="I18" s="471"/>
      <c r="J18" s="471"/>
      <c r="K18" s="471"/>
      <c r="L18" s="471"/>
      <c r="M18" s="471"/>
      <c r="N18" s="471"/>
      <c r="O18" s="476"/>
      <c r="P18" s="482"/>
      <c r="Q18" s="482"/>
      <c r="R18" s="482"/>
      <c r="S18" s="482"/>
      <c r="T18" s="482"/>
      <c r="U18" s="482"/>
      <c r="V18" s="482"/>
      <c r="W18" s="482"/>
      <c r="X18" s="482"/>
      <c r="Y18" s="473"/>
      <c r="AB18" s="500"/>
    </row>
    <row r="19" spans="2:28" ht="18.600000000000001" customHeight="1">
      <c r="B19" s="471"/>
      <c r="C19" s="471"/>
      <c r="D19" s="471"/>
      <c r="E19" s="471"/>
      <c r="F19" s="471"/>
      <c r="G19" s="471"/>
      <c r="H19" s="471"/>
      <c r="I19" s="471"/>
      <c r="J19" s="471"/>
      <c r="K19" s="471"/>
      <c r="L19" s="471"/>
      <c r="M19" s="471"/>
      <c r="N19" s="471" t="s">
        <v>2386</v>
      </c>
      <c r="O19" s="780"/>
      <c r="P19" s="476"/>
      <c r="Q19" s="476"/>
      <c r="R19" s="675"/>
      <c r="S19" s="675"/>
      <c r="T19" s="675"/>
      <c r="U19" s="675"/>
      <c r="V19" s="675"/>
      <c r="W19" s="675"/>
      <c r="X19" s="675"/>
      <c r="Y19" s="473"/>
      <c r="AB19" s="500"/>
    </row>
    <row r="20" spans="2:28" ht="18.600000000000001" customHeight="1">
      <c r="B20" s="471"/>
      <c r="C20" s="471"/>
      <c r="D20" s="471"/>
      <c r="E20" s="471"/>
      <c r="F20" s="471"/>
      <c r="G20" s="471"/>
      <c r="H20" s="471"/>
      <c r="I20" s="471"/>
      <c r="J20" s="471"/>
      <c r="K20" s="471"/>
      <c r="L20" s="471"/>
      <c r="M20" s="471"/>
      <c r="N20" s="1528" t="s">
        <v>2529</v>
      </c>
      <c r="O20" s="1574"/>
      <c r="P20" s="1531">
        <f>第1号様式!$J$20</f>
        <v>0</v>
      </c>
      <c r="Q20" s="1052"/>
      <c r="R20" s="1052"/>
      <c r="S20" s="1529">
        <f>第1号様式!$L$20</f>
        <v>0</v>
      </c>
      <c r="T20" s="1052"/>
      <c r="U20" s="1052"/>
      <c r="V20" s="1052"/>
      <c r="W20" s="1052"/>
      <c r="X20" s="1052"/>
      <c r="Y20" s="473"/>
      <c r="AB20" s="500"/>
    </row>
    <row r="21" spans="2:28" ht="2.4" customHeight="1">
      <c r="B21" s="471"/>
      <c r="C21" s="471"/>
      <c r="D21" s="471"/>
      <c r="E21" s="471"/>
      <c r="F21" s="471"/>
      <c r="G21" s="471"/>
      <c r="H21" s="471"/>
      <c r="I21" s="471"/>
      <c r="J21" s="471"/>
      <c r="K21" s="471"/>
      <c r="L21" s="471"/>
      <c r="M21" s="471"/>
      <c r="N21" s="471"/>
      <c r="O21" s="476"/>
      <c r="P21" s="684"/>
      <c r="Q21" s="684"/>
      <c r="R21" s="684"/>
      <c r="S21" s="684"/>
      <c r="T21" s="684"/>
      <c r="U21" s="684"/>
      <c r="V21" s="684"/>
      <c r="W21" s="684"/>
      <c r="X21" s="684"/>
      <c r="Y21" s="473"/>
      <c r="AB21" s="500"/>
    </row>
    <row r="22" spans="2:28" ht="18.600000000000001" customHeight="1">
      <c r="B22" s="471"/>
      <c r="C22" s="471"/>
      <c r="D22" s="471"/>
      <c r="E22" s="471"/>
      <c r="F22" s="471"/>
      <c r="G22" s="471"/>
      <c r="H22" s="471"/>
      <c r="I22" s="471"/>
      <c r="J22" s="471"/>
      <c r="K22" s="471"/>
      <c r="L22" s="471"/>
      <c r="M22" s="471"/>
      <c r="N22" s="1528" t="s">
        <v>2502</v>
      </c>
      <c r="O22" s="1528"/>
      <c r="P22" s="1529">
        <f>第1号様式!$J$21</f>
        <v>0</v>
      </c>
      <c r="Q22" s="1052"/>
      <c r="R22" s="1052"/>
      <c r="S22" s="1052"/>
      <c r="T22" s="1052"/>
      <c r="U22" s="1052"/>
      <c r="V22" s="1052"/>
      <c r="W22" s="1052"/>
      <c r="X22" s="1052"/>
      <c r="Y22" s="473"/>
      <c r="AB22" s="477"/>
    </row>
    <row r="23" spans="2:28" ht="2.4" customHeight="1">
      <c r="B23" s="471"/>
      <c r="C23" s="471"/>
      <c r="D23" s="471"/>
      <c r="E23" s="471"/>
      <c r="F23" s="471"/>
      <c r="G23" s="471"/>
      <c r="H23" s="471"/>
      <c r="I23" s="471"/>
      <c r="J23" s="471"/>
      <c r="K23" s="471"/>
      <c r="L23" s="471"/>
      <c r="M23" s="471"/>
      <c r="N23" s="471"/>
      <c r="O23" s="476"/>
      <c r="P23" s="684"/>
      <c r="Q23" s="684"/>
      <c r="R23" s="684"/>
      <c r="S23" s="684"/>
      <c r="T23" s="684"/>
      <c r="U23" s="684"/>
      <c r="V23" s="684"/>
      <c r="W23" s="684"/>
      <c r="X23" s="684"/>
      <c r="Y23" s="473"/>
      <c r="AB23" s="811"/>
    </row>
    <row r="24" spans="2:28" ht="23.4" customHeight="1">
      <c r="B24" s="471"/>
      <c r="C24" s="471"/>
      <c r="D24" s="471"/>
      <c r="E24" s="471"/>
      <c r="F24" s="471"/>
      <c r="G24" s="471"/>
      <c r="H24" s="471"/>
      <c r="I24" s="471"/>
      <c r="J24" s="471"/>
      <c r="K24" s="471"/>
      <c r="L24" s="471"/>
      <c r="M24" s="471"/>
      <c r="N24" s="1530" t="s">
        <v>2405</v>
      </c>
      <c r="O24" s="1530"/>
      <c r="P24" s="1529">
        <f>第1号様式!$J$22</f>
        <v>0</v>
      </c>
      <c r="Q24" s="1052"/>
      <c r="R24" s="1052"/>
      <c r="S24" s="1529">
        <f>第1号様式!$M$22</f>
        <v>0</v>
      </c>
      <c r="T24" s="1052"/>
      <c r="U24" s="1052"/>
      <c r="V24" s="1052"/>
      <c r="W24" s="1052"/>
      <c r="X24" s="1052"/>
      <c r="Y24" s="473"/>
      <c r="AB24" s="500"/>
    </row>
    <row r="25" spans="2:28" ht="12" customHeight="1">
      <c r="B25" s="471"/>
      <c r="C25" s="471"/>
      <c r="D25" s="471"/>
      <c r="E25" s="471"/>
      <c r="F25" s="471"/>
      <c r="G25" s="471"/>
      <c r="H25" s="471"/>
      <c r="I25" s="471"/>
      <c r="J25" s="471"/>
      <c r="K25" s="471"/>
      <c r="L25" s="471"/>
      <c r="M25" s="471"/>
      <c r="N25" s="471"/>
      <c r="O25" s="471"/>
      <c r="P25" s="471"/>
      <c r="Q25" s="471"/>
      <c r="R25" s="471"/>
      <c r="S25" s="471"/>
      <c r="T25" s="471"/>
      <c r="U25" s="473"/>
      <c r="V25" s="473"/>
      <c r="W25" s="473"/>
      <c r="X25" s="473"/>
      <c r="Y25" s="473"/>
    </row>
    <row r="26" spans="2:28" ht="25.8">
      <c r="B26" s="471"/>
      <c r="C26" s="1532" t="s">
        <v>2575</v>
      </c>
      <c r="D26" s="1532"/>
      <c r="E26" s="1532"/>
      <c r="F26" s="1532"/>
      <c r="G26" s="1532"/>
      <c r="H26" s="1532"/>
      <c r="I26" s="1532"/>
      <c r="J26" s="1532"/>
      <c r="K26" s="1532"/>
      <c r="L26" s="1532"/>
      <c r="M26" s="1532"/>
      <c r="N26" s="1532"/>
      <c r="O26" s="1532"/>
      <c r="P26" s="1532"/>
      <c r="Q26" s="1532"/>
      <c r="R26" s="1532"/>
      <c r="S26" s="1532"/>
      <c r="T26" s="1532"/>
      <c r="U26" s="1532"/>
      <c r="V26" s="1532"/>
      <c r="W26" s="1532"/>
      <c r="X26" s="1532"/>
      <c r="Y26" s="473"/>
    </row>
    <row r="27" spans="2:28" ht="21" customHeight="1">
      <c r="B27" s="471"/>
      <c r="C27" s="471"/>
      <c r="D27" s="471"/>
      <c r="E27" s="471"/>
      <c r="F27" s="471"/>
      <c r="G27" s="471"/>
      <c r="H27" s="471"/>
      <c r="I27" s="471"/>
      <c r="J27" s="471"/>
      <c r="K27" s="471"/>
      <c r="L27" s="471"/>
      <c r="M27" s="471"/>
      <c r="N27" s="471"/>
      <c r="O27" s="471"/>
      <c r="P27" s="471"/>
      <c r="Q27" s="471"/>
      <c r="R27" s="471"/>
      <c r="S27" s="471"/>
      <c r="T27" s="471"/>
      <c r="U27" s="473"/>
      <c r="V27" s="473"/>
      <c r="W27" s="473"/>
      <c r="X27" s="473"/>
      <c r="Y27" s="473"/>
    </row>
    <row r="28" spans="2:28" ht="18" customHeight="1">
      <c r="B28" s="471"/>
      <c r="C28" s="471"/>
      <c r="D28" s="1576">
        <f>第7号様式!$D$28</f>
        <v>0</v>
      </c>
      <c r="E28" s="1595"/>
      <c r="F28" s="483" t="s">
        <v>2495</v>
      </c>
      <c r="G28" s="686">
        <f>第7号様式!$G$28</f>
        <v>0</v>
      </c>
      <c r="H28" s="483" t="s">
        <v>2496</v>
      </c>
      <c r="I28" s="686">
        <f>第7号様式!$I$28</f>
        <v>0</v>
      </c>
      <c r="J28" s="483" t="s">
        <v>2505</v>
      </c>
      <c r="K28" s="1576">
        <f>第7号様式!$K$28</f>
        <v>0</v>
      </c>
      <c r="L28" s="1576"/>
      <c r="M28" s="1535" t="s">
        <v>2506</v>
      </c>
      <c r="N28" s="1535"/>
      <c r="O28" s="1535"/>
      <c r="P28" s="1577">
        <f>第7号様式!$P$28</f>
        <v>0</v>
      </c>
      <c r="Q28" s="1577"/>
      <c r="R28" s="1537" t="s">
        <v>2546</v>
      </c>
      <c r="S28" s="1537"/>
      <c r="T28" s="1537"/>
      <c r="U28" s="1537"/>
      <c r="V28" s="1537"/>
      <c r="W28" s="1537"/>
      <c r="X28" s="1537"/>
      <c r="Y28" s="473"/>
      <c r="AB28" s="477"/>
    </row>
    <row r="29" spans="2:28" ht="40.5" customHeight="1">
      <c r="B29" s="471"/>
      <c r="C29" s="1578" t="s">
        <v>2766</v>
      </c>
      <c r="D29" s="1578"/>
      <c r="E29" s="1578"/>
      <c r="F29" s="1578"/>
      <c r="G29" s="1578"/>
      <c r="H29" s="1578"/>
      <c r="I29" s="1578"/>
      <c r="J29" s="1578"/>
      <c r="K29" s="1578"/>
      <c r="L29" s="1578"/>
      <c r="M29" s="1578"/>
      <c r="N29" s="1578"/>
      <c r="O29" s="1578"/>
      <c r="P29" s="1578"/>
      <c r="Q29" s="1578"/>
      <c r="R29" s="1578"/>
      <c r="S29" s="1578"/>
      <c r="T29" s="1578"/>
      <c r="U29" s="1578"/>
      <c r="V29" s="1578"/>
      <c r="W29" s="1578"/>
      <c r="X29" s="1578"/>
      <c r="Y29" s="473"/>
    </row>
    <row r="30" spans="2:28" ht="21" customHeight="1">
      <c r="B30" s="471"/>
      <c r="C30" s="1589" t="s">
        <v>2509</v>
      </c>
      <c r="D30" s="1589"/>
      <c r="E30" s="1589"/>
      <c r="F30" s="1589"/>
      <c r="G30" s="1589"/>
      <c r="H30" s="1589"/>
      <c r="I30" s="1589"/>
      <c r="J30" s="1589"/>
      <c r="K30" s="1589"/>
      <c r="L30" s="1589"/>
      <c r="M30" s="1589"/>
      <c r="N30" s="1589"/>
      <c r="O30" s="1589"/>
      <c r="P30" s="1589"/>
      <c r="Q30" s="1589"/>
      <c r="R30" s="1589"/>
      <c r="S30" s="1589"/>
      <c r="T30" s="1589"/>
      <c r="U30" s="1589"/>
      <c r="V30" s="1589"/>
      <c r="W30" s="1589"/>
      <c r="X30" s="1589"/>
      <c r="Y30" s="473"/>
    </row>
    <row r="31" spans="2:28" ht="30" customHeight="1">
      <c r="B31" s="471"/>
      <c r="C31" s="484"/>
      <c r="D31" s="1571" t="s">
        <v>2510</v>
      </c>
      <c r="E31" s="1571"/>
      <c r="F31" s="1571"/>
      <c r="G31" s="1571"/>
      <c r="H31" s="1571"/>
      <c r="I31" s="1571"/>
      <c r="J31" s="1572"/>
      <c r="K31" s="1565">
        <f>第1号様式!$G$30</f>
        <v>0</v>
      </c>
      <c r="L31" s="1055"/>
      <c r="M31" s="1055"/>
      <c r="N31" s="1055"/>
      <c r="O31" s="1055"/>
      <c r="P31" s="1591" t="str">
        <f>第1号様式!$L$30</f>
        <v>蓄電池</v>
      </c>
      <c r="Q31" s="1592"/>
      <c r="R31" s="1592"/>
      <c r="S31" s="1592"/>
      <c r="T31" s="1592"/>
      <c r="U31" s="1566" t="str">
        <f>第1号様式!$O$30</f>
        <v>設備導入事業</v>
      </c>
      <c r="V31" s="1055"/>
      <c r="W31" s="1055"/>
      <c r="X31" s="1567"/>
      <c r="Y31" s="473"/>
      <c r="AA31" s="469"/>
    </row>
    <row r="32" spans="2:28" ht="2.25" customHeight="1">
      <c r="B32" s="471"/>
      <c r="C32" s="485"/>
      <c r="D32" s="679"/>
      <c r="E32" s="679"/>
      <c r="F32" s="679"/>
      <c r="G32" s="679"/>
      <c r="H32" s="679"/>
      <c r="I32" s="679"/>
      <c r="J32" s="680"/>
      <c r="K32" s="486"/>
      <c r="L32" s="487"/>
      <c r="M32" s="487"/>
      <c r="N32" s="487"/>
      <c r="O32" s="675"/>
      <c r="P32" s="488"/>
      <c r="Q32" s="684"/>
      <c r="R32" s="489"/>
      <c r="S32" s="483"/>
      <c r="T32" s="490"/>
      <c r="U32" s="483"/>
      <c r="V32" s="491"/>
      <c r="W32" s="679"/>
      <c r="X32" s="782"/>
      <c r="Y32" s="473"/>
      <c r="AA32" s="469"/>
    </row>
    <row r="33" spans="2:27" ht="24" customHeight="1">
      <c r="B33" s="471"/>
      <c r="C33" s="486"/>
      <c r="D33" s="1542" t="s">
        <v>2511</v>
      </c>
      <c r="E33" s="1542"/>
      <c r="F33" s="1542"/>
      <c r="G33" s="1542"/>
      <c r="H33" s="1542"/>
      <c r="I33" s="1542"/>
      <c r="J33" s="1543"/>
      <c r="K33" s="679"/>
      <c r="L33" s="492" t="s">
        <v>2512</v>
      </c>
      <c r="M33" s="1590">
        <f>第7号様式!$M$33</f>
        <v>0</v>
      </c>
      <c r="N33" s="1590"/>
      <c r="O33" s="1590"/>
      <c r="P33" s="1596"/>
      <c r="Q33" s="493" t="s">
        <v>2513</v>
      </c>
      <c r="R33" s="493"/>
      <c r="S33" s="493"/>
      <c r="T33" s="493"/>
      <c r="U33" s="493"/>
      <c r="V33" s="493"/>
      <c r="W33" s="493"/>
      <c r="X33" s="783"/>
      <c r="Y33" s="473"/>
      <c r="AA33" s="469"/>
    </row>
    <row r="34" spans="2:27" ht="69" customHeight="1">
      <c r="B34" s="471"/>
      <c r="C34" s="784"/>
      <c r="D34" s="1580" t="s">
        <v>2576</v>
      </c>
      <c r="E34" s="1580"/>
      <c r="F34" s="1580"/>
      <c r="G34" s="1580"/>
      <c r="H34" s="1580"/>
      <c r="I34" s="1580"/>
      <c r="J34" s="1581"/>
      <c r="K34" s="786"/>
      <c r="L34" s="1613"/>
      <c r="M34" s="1613"/>
      <c r="N34" s="1613"/>
      <c r="O34" s="1613"/>
      <c r="P34" s="1613"/>
      <c r="Q34" s="1613"/>
      <c r="R34" s="1613"/>
      <c r="S34" s="1613"/>
      <c r="T34" s="1613"/>
      <c r="U34" s="1613"/>
      <c r="V34" s="1613"/>
      <c r="W34" s="1613"/>
      <c r="X34" s="1614"/>
      <c r="Y34" s="473"/>
    </row>
    <row r="35" spans="2:27" ht="69" customHeight="1">
      <c r="B35" s="471"/>
      <c r="C35" s="786"/>
      <c r="D35" s="1580" t="s">
        <v>2577</v>
      </c>
      <c r="E35" s="1580"/>
      <c r="F35" s="1580"/>
      <c r="G35" s="1580"/>
      <c r="H35" s="1580"/>
      <c r="I35" s="1580"/>
      <c r="J35" s="1581"/>
      <c r="K35" s="787"/>
      <c r="L35" s="1605"/>
      <c r="M35" s="1605"/>
      <c r="N35" s="1605"/>
      <c r="O35" s="1605"/>
      <c r="P35" s="1605"/>
      <c r="Q35" s="1605"/>
      <c r="R35" s="1605"/>
      <c r="S35" s="1605"/>
      <c r="T35" s="1605"/>
      <c r="U35" s="1605"/>
      <c r="V35" s="1605"/>
      <c r="W35" s="1605"/>
      <c r="X35" s="1606"/>
      <c r="Y35" s="473"/>
    </row>
    <row r="36" spans="2:27" ht="69.75" customHeight="1">
      <c r="B36" s="471"/>
      <c r="C36" s="786"/>
      <c r="D36" s="1609" t="s">
        <v>2578</v>
      </c>
      <c r="E36" s="1609"/>
      <c r="F36" s="1609"/>
      <c r="G36" s="1609"/>
      <c r="H36" s="1609"/>
      <c r="I36" s="1609"/>
      <c r="J36" s="1610"/>
      <c r="K36" s="787"/>
      <c r="L36" s="1605"/>
      <c r="M36" s="1605"/>
      <c r="N36" s="1605"/>
      <c r="O36" s="1605"/>
      <c r="P36" s="1605"/>
      <c r="Q36" s="1605"/>
      <c r="R36" s="1605"/>
      <c r="S36" s="1605"/>
      <c r="T36" s="1605"/>
      <c r="U36" s="1605"/>
      <c r="V36" s="1605"/>
      <c r="W36" s="1605"/>
      <c r="X36" s="1606"/>
      <c r="Y36" s="473"/>
    </row>
    <row r="37" spans="2:27" ht="36" customHeight="1">
      <c r="B37" s="471"/>
      <c r="C37" s="786"/>
      <c r="D37" s="1609" t="s">
        <v>2579</v>
      </c>
      <c r="E37" s="1609"/>
      <c r="F37" s="1609"/>
      <c r="G37" s="1609"/>
      <c r="H37" s="1609"/>
      <c r="I37" s="1609"/>
      <c r="J37" s="1610"/>
      <c r="K37" s="787"/>
      <c r="L37" s="812"/>
      <c r="M37" s="1644"/>
      <c r="N37" s="1644"/>
      <c r="O37" s="1645"/>
      <c r="P37" s="813" t="s">
        <v>2495</v>
      </c>
      <c r="Q37" s="690"/>
      <c r="R37" s="814" t="s">
        <v>2580</v>
      </c>
      <c r="S37" s="690"/>
      <c r="T37" s="813" t="s">
        <v>2497</v>
      </c>
      <c r="U37" s="812"/>
      <c r="V37" s="812"/>
      <c r="W37" s="812"/>
      <c r="X37" s="815"/>
      <c r="Y37" s="473"/>
    </row>
    <row r="38" spans="2:27" ht="36" customHeight="1">
      <c r="B38" s="471"/>
      <c r="C38" s="786"/>
      <c r="D38" s="1609" t="s">
        <v>2581</v>
      </c>
      <c r="E38" s="1609"/>
      <c r="F38" s="1609"/>
      <c r="G38" s="1609"/>
      <c r="H38" s="1609"/>
      <c r="I38" s="1609"/>
      <c r="J38" s="1610"/>
      <c r="K38" s="787"/>
      <c r="L38" s="812"/>
      <c r="M38" s="1644"/>
      <c r="N38" s="1644"/>
      <c r="O38" s="1645"/>
      <c r="P38" s="813" t="s">
        <v>2495</v>
      </c>
      <c r="Q38" s="690"/>
      <c r="R38" s="814" t="s">
        <v>2580</v>
      </c>
      <c r="S38" s="690"/>
      <c r="T38" s="813" t="s">
        <v>2497</v>
      </c>
      <c r="U38" s="812"/>
      <c r="V38" s="812"/>
      <c r="W38" s="812"/>
      <c r="X38" s="815"/>
      <c r="Y38" s="473"/>
    </row>
    <row r="39" spans="2:27" ht="4.5" customHeight="1">
      <c r="B39" s="471"/>
      <c r="C39" s="471"/>
      <c r="D39" s="471"/>
      <c r="E39" s="471"/>
      <c r="F39" s="471"/>
      <c r="G39" s="471"/>
      <c r="H39" s="471"/>
      <c r="I39" s="471"/>
      <c r="J39" s="471"/>
      <c r="K39" s="471"/>
      <c r="L39" s="471"/>
      <c r="M39" s="471"/>
      <c r="N39" s="471"/>
      <c r="O39" s="471"/>
      <c r="P39" s="471"/>
      <c r="Q39" s="471"/>
      <c r="R39" s="471"/>
      <c r="S39" s="471"/>
      <c r="T39" s="471"/>
      <c r="U39" s="473"/>
      <c r="V39" s="473"/>
      <c r="W39" s="473"/>
      <c r="X39" s="810"/>
      <c r="Y39" s="473"/>
    </row>
    <row r="40" spans="2:27" ht="12" customHeight="1">
      <c r="T40" s="524"/>
      <c r="X40" s="525"/>
    </row>
  </sheetData>
  <sheetProtection algorithmName="SHA-512" hashValue="Z8QqrETuMqsMftz3gw/zznOBL193fTeq3M3oXLpBv9XbRxeDiZGRLlsZ47NcgzytT/IiCh+BN4pWqPB7xs0lwA==" saltValue="XhAOLFeXwEg6BfgGB11cQQ==" spinCount="100000" sheet="1" formatCells="0"/>
  <mergeCells count="49">
    <mergeCell ref="D37:J37"/>
    <mergeCell ref="M37:O37"/>
    <mergeCell ref="D38:J38"/>
    <mergeCell ref="M38:O38"/>
    <mergeCell ref="D34:J34"/>
    <mergeCell ref="L34:X34"/>
    <mergeCell ref="D35:J35"/>
    <mergeCell ref="L35:X35"/>
    <mergeCell ref="D36:J36"/>
    <mergeCell ref="L36:X36"/>
    <mergeCell ref="C29:X29"/>
    <mergeCell ref="C30:X30"/>
    <mergeCell ref="D31:J31"/>
    <mergeCell ref="D33:J33"/>
    <mergeCell ref="M33:P33"/>
    <mergeCell ref="N24:O24"/>
    <mergeCell ref="C26:X26"/>
    <mergeCell ref="D28:E28"/>
    <mergeCell ref="K28:L28"/>
    <mergeCell ref="M28:O28"/>
    <mergeCell ref="P28:Q28"/>
    <mergeCell ref="R28:X28"/>
    <mergeCell ref="N15:O15"/>
    <mergeCell ref="P15:X15"/>
    <mergeCell ref="N17:O17"/>
    <mergeCell ref="N20:O20"/>
    <mergeCell ref="N22:O22"/>
    <mergeCell ref="P22:X22"/>
    <mergeCell ref="N6:O6"/>
    <mergeCell ref="N8:O8"/>
    <mergeCell ref="P8:X8"/>
    <mergeCell ref="N10:O10"/>
    <mergeCell ref="N13:O13"/>
    <mergeCell ref="R3:S3"/>
    <mergeCell ref="K31:O31"/>
    <mergeCell ref="P31:T31"/>
    <mergeCell ref="U31:X31"/>
    <mergeCell ref="P6:R6"/>
    <mergeCell ref="S6:X6"/>
    <mergeCell ref="P10:R10"/>
    <mergeCell ref="S10:X10"/>
    <mergeCell ref="P13:R13"/>
    <mergeCell ref="S13:X13"/>
    <mergeCell ref="P17:R17"/>
    <mergeCell ref="S17:X17"/>
    <mergeCell ref="P20:R20"/>
    <mergeCell ref="S20:X20"/>
    <mergeCell ref="P24:R24"/>
    <mergeCell ref="S24:X24"/>
  </mergeCells>
  <phoneticPr fontId="58"/>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40"/>
  <sheetViews>
    <sheetView showGridLines="0" showZeros="0" view="pageBreakPreview" zoomScaleNormal="100" zoomScaleSheetLayoutView="100" workbookViewId="0">
      <selection activeCell="G28" sqref="G28"/>
    </sheetView>
  </sheetViews>
  <sheetFormatPr defaultRowHeight="13.2"/>
  <cols>
    <col min="1" max="2" width="1.6640625" style="469" customWidth="1"/>
    <col min="3" max="3" width="1.109375" style="469" customWidth="1"/>
    <col min="4" max="4" width="5.6640625" style="469" customWidth="1"/>
    <col min="5" max="5" width="3.6640625" style="469" customWidth="1"/>
    <col min="6" max="6" width="2.6640625" style="469" customWidth="1"/>
    <col min="7" max="7" width="3.6640625" style="469" customWidth="1"/>
    <col min="8" max="8" width="2.6640625" style="469" customWidth="1"/>
    <col min="9" max="10" width="3.6640625" style="469" customWidth="1"/>
    <col min="11" max="11" width="1.21875" style="469" customWidth="1"/>
    <col min="12" max="13" width="4.109375" style="469" customWidth="1"/>
    <col min="14" max="15" width="3.6640625" style="469" customWidth="1"/>
    <col min="16" max="17" width="3.88671875" style="469" customWidth="1"/>
    <col min="18" max="19" width="3.109375" style="469" customWidth="1"/>
    <col min="20" max="20" width="4.109375" style="469" customWidth="1"/>
    <col min="21" max="22" width="3.6640625" style="469" customWidth="1"/>
    <col min="23" max="26" width="3.6640625" style="470" customWidth="1"/>
    <col min="27" max="28" width="1.6640625" style="470" customWidth="1"/>
    <col min="29" max="29" width="2.109375" style="470" customWidth="1"/>
    <col min="30" max="30" width="7.21875" style="469" customWidth="1"/>
    <col min="31" max="265" width="8.88671875" style="469"/>
    <col min="266" max="266" width="2.44140625" style="469" customWidth="1"/>
    <col min="267" max="267" width="2.33203125" style="469" customWidth="1"/>
    <col min="268" max="268" width="1.109375" style="469" customWidth="1"/>
    <col min="269" max="269" width="22.6640625" style="469" customWidth="1"/>
    <col min="270" max="270" width="1.21875" style="469" customWidth="1"/>
    <col min="271" max="272" width="11.77734375" style="469" customWidth="1"/>
    <col min="273" max="273" width="1.77734375" style="469" customWidth="1"/>
    <col min="274" max="274" width="6.88671875" style="469" customWidth="1"/>
    <col min="275" max="275" width="4.44140625" style="469" customWidth="1"/>
    <col min="276" max="276" width="3.6640625" style="469" customWidth="1"/>
    <col min="277" max="277" width="0.77734375" style="469" customWidth="1"/>
    <col min="278" max="278" width="3.33203125" style="469" customWidth="1"/>
    <col min="279" max="279" width="3.6640625" style="469" customWidth="1"/>
    <col min="280" max="280" width="3" style="469" customWidth="1"/>
    <col min="281" max="281" width="3.6640625" style="469" customWidth="1"/>
    <col min="282" max="282" width="3.109375" style="469" customWidth="1"/>
    <col min="283" max="283" width="1.88671875" style="469" customWidth="1"/>
    <col min="284" max="285" width="2.21875" style="469" customWidth="1"/>
    <col min="286" max="286" width="7.21875" style="469" customWidth="1"/>
    <col min="287" max="521" width="8.88671875" style="469"/>
    <col min="522" max="522" width="2.44140625" style="469" customWidth="1"/>
    <col min="523" max="523" width="2.33203125" style="469" customWidth="1"/>
    <col min="524" max="524" width="1.109375" style="469" customWidth="1"/>
    <col min="525" max="525" width="22.6640625" style="469" customWidth="1"/>
    <col min="526" max="526" width="1.21875" style="469" customWidth="1"/>
    <col min="527" max="528" width="11.77734375" style="469" customWidth="1"/>
    <col min="529" max="529" width="1.77734375" style="469" customWidth="1"/>
    <col min="530" max="530" width="6.88671875" style="469" customWidth="1"/>
    <col min="531" max="531" width="4.44140625" style="469" customWidth="1"/>
    <col min="532" max="532" width="3.6640625" style="469" customWidth="1"/>
    <col min="533" max="533" width="0.77734375" style="469" customWidth="1"/>
    <col min="534" max="534" width="3.33203125" style="469" customWidth="1"/>
    <col min="535" max="535" width="3.6640625" style="469" customWidth="1"/>
    <col min="536" max="536" width="3" style="469" customWidth="1"/>
    <col min="537" max="537" width="3.6640625" style="469" customWidth="1"/>
    <col min="538" max="538" width="3.109375" style="469" customWidth="1"/>
    <col min="539" max="539" width="1.88671875" style="469" customWidth="1"/>
    <col min="540" max="541" width="2.21875" style="469" customWidth="1"/>
    <col min="542" max="542" width="7.21875" style="469" customWidth="1"/>
    <col min="543" max="777" width="8.88671875" style="469"/>
    <col min="778" max="778" width="2.44140625" style="469" customWidth="1"/>
    <col min="779" max="779" width="2.33203125" style="469" customWidth="1"/>
    <col min="780" max="780" width="1.109375" style="469" customWidth="1"/>
    <col min="781" max="781" width="22.6640625" style="469" customWidth="1"/>
    <col min="782" max="782" width="1.21875" style="469" customWidth="1"/>
    <col min="783" max="784" width="11.77734375" style="469" customWidth="1"/>
    <col min="785" max="785" width="1.77734375" style="469" customWidth="1"/>
    <col min="786" max="786" width="6.88671875" style="469" customWidth="1"/>
    <col min="787" max="787" width="4.44140625" style="469" customWidth="1"/>
    <col min="788" max="788" width="3.6640625" style="469" customWidth="1"/>
    <col min="789" max="789" width="0.77734375" style="469" customWidth="1"/>
    <col min="790" max="790" width="3.33203125" style="469" customWidth="1"/>
    <col min="791" max="791" width="3.6640625" style="469" customWidth="1"/>
    <col min="792" max="792" width="3" style="469" customWidth="1"/>
    <col min="793" max="793" width="3.6640625" style="469" customWidth="1"/>
    <col min="794" max="794" width="3.109375" style="469" customWidth="1"/>
    <col min="795" max="795" width="1.88671875" style="469" customWidth="1"/>
    <col min="796" max="797" width="2.21875" style="469" customWidth="1"/>
    <col min="798" max="798" width="7.21875" style="469" customWidth="1"/>
    <col min="799" max="1033" width="8.88671875" style="469"/>
    <col min="1034" max="1034" width="2.44140625" style="469" customWidth="1"/>
    <col min="1035" max="1035" width="2.33203125" style="469" customWidth="1"/>
    <col min="1036" max="1036" width="1.109375" style="469" customWidth="1"/>
    <col min="1037" max="1037" width="22.6640625" style="469" customWidth="1"/>
    <col min="1038" max="1038" width="1.21875" style="469" customWidth="1"/>
    <col min="1039" max="1040" width="11.77734375" style="469" customWidth="1"/>
    <col min="1041" max="1041" width="1.77734375" style="469" customWidth="1"/>
    <col min="1042" max="1042" width="6.88671875" style="469" customWidth="1"/>
    <col min="1043" max="1043" width="4.44140625" style="469" customWidth="1"/>
    <col min="1044" max="1044" width="3.6640625" style="469" customWidth="1"/>
    <col min="1045" max="1045" width="0.77734375" style="469" customWidth="1"/>
    <col min="1046" max="1046" width="3.33203125" style="469" customWidth="1"/>
    <col min="1047" max="1047" width="3.6640625" style="469" customWidth="1"/>
    <col min="1048" max="1048" width="3" style="469" customWidth="1"/>
    <col min="1049" max="1049" width="3.6640625" style="469" customWidth="1"/>
    <col min="1050" max="1050" width="3.109375" style="469" customWidth="1"/>
    <col min="1051" max="1051" width="1.88671875" style="469" customWidth="1"/>
    <col min="1052" max="1053" width="2.21875" style="469" customWidth="1"/>
    <col min="1054" max="1054" width="7.21875" style="469" customWidth="1"/>
    <col min="1055" max="1289" width="8.88671875" style="469"/>
    <col min="1290" max="1290" width="2.44140625" style="469" customWidth="1"/>
    <col min="1291" max="1291" width="2.33203125" style="469" customWidth="1"/>
    <col min="1292" max="1292" width="1.109375" style="469" customWidth="1"/>
    <col min="1293" max="1293" width="22.6640625" style="469" customWidth="1"/>
    <col min="1294" max="1294" width="1.21875" style="469" customWidth="1"/>
    <col min="1295" max="1296" width="11.77734375" style="469" customWidth="1"/>
    <col min="1297" max="1297" width="1.77734375" style="469" customWidth="1"/>
    <col min="1298" max="1298" width="6.88671875" style="469" customWidth="1"/>
    <col min="1299" max="1299" width="4.44140625" style="469" customWidth="1"/>
    <col min="1300" max="1300" width="3.6640625" style="469" customWidth="1"/>
    <col min="1301" max="1301" width="0.77734375" style="469" customWidth="1"/>
    <col min="1302" max="1302" width="3.33203125" style="469" customWidth="1"/>
    <col min="1303" max="1303" width="3.6640625" style="469" customWidth="1"/>
    <col min="1304" max="1304" width="3" style="469" customWidth="1"/>
    <col min="1305" max="1305" width="3.6640625" style="469" customWidth="1"/>
    <col min="1306" max="1306" width="3.109375" style="469" customWidth="1"/>
    <col min="1307" max="1307" width="1.88671875" style="469" customWidth="1"/>
    <col min="1308" max="1309" width="2.21875" style="469" customWidth="1"/>
    <col min="1310" max="1310" width="7.21875" style="469" customWidth="1"/>
    <col min="1311" max="1545" width="8.88671875" style="469"/>
    <col min="1546" max="1546" width="2.44140625" style="469" customWidth="1"/>
    <col min="1547" max="1547" width="2.33203125" style="469" customWidth="1"/>
    <col min="1548" max="1548" width="1.109375" style="469" customWidth="1"/>
    <col min="1549" max="1549" width="22.6640625" style="469" customWidth="1"/>
    <col min="1550" max="1550" width="1.21875" style="469" customWidth="1"/>
    <col min="1551" max="1552" width="11.77734375" style="469" customWidth="1"/>
    <col min="1553" max="1553" width="1.77734375" style="469" customWidth="1"/>
    <col min="1554" max="1554" width="6.88671875" style="469" customWidth="1"/>
    <col min="1555" max="1555" width="4.44140625" style="469" customWidth="1"/>
    <col min="1556" max="1556" width="3.6640625" style="469" customWidth="1"/>
    <col min="1557" max="1557" width="0.77734375" style="469" customWidth="1"/>
    <col min="1558" max="1558" width="3.33203125" style="469" customWidth="1"/>
    <col min="1559" max="1559" width="3.6640625" style="469" customWidth="1"/>
    <col min="1560" max="1560" width="3" style="469" customWidth="1"/>
    <col min="1561" max="1561" width="3.6640625" style="469" customWidth="1"/>
    <col min="1562" max="1562" width="3.109375" style="469" customWidth="1"/>
    <col min="1563" max="1563" width="1.88671875" style="469" customWidth="1"/>
    <col min="1564" max="1565" width="2.21875" style="469" customWidth="1"/>
    <col min="1566" max="1566" width="7.21875" style="469" customWidth="1"/>
    <col min="1567" max="1801" width="8.88671875" style="469"/>
    <col min="1802" max="1802" width="2.44140625" style="469" customWidth="1"/>
    <col min="1803" max="1803" width="2.33203125" style="469" customWidth="1"/>
    <col min="1804" max="1804" width="1.109375" style="469" customWidth="1"/>
    <col min="1805" max="1805" width="22.6640625" style="469" customWidth="1"/>
    <col min="1806" max="1806" width="1.21875" style="469" customWidth="1"/>
    <col min="1807" max="1808" width="11.77734375" style="469" customWidth="1"/>
    <col min="1809" max="1809" width="1.77734375" style="469" customWidth="1"/>
    <col min="1810" max="1810" width="6.88671875" style="469" customWidth="1"/>
    <col min="1811" max="1811" width="4.44140625" style="469" customWidth="1"/>
    <col min="1812" max="1812" width="3.6640625" style="469" customWidth="1"/>
    <col min="1813" max="1813" width="0.77734375" style="469" customWidth="1"/>
    <col min="1814" max="1814" width="3.33203125" style="469" customWidth="1"/>
    <col min="1815" max="1815" width="3.6640625" style="469" customWidth="1"/>
    <col min="1816" max="1816" width="3" style="469" customWidth="1"/>
    <col min="1817" max="1817" width="3.6640625" style="469" customWidth="1"/>
    <col min="1818" max="1818" width="3.109375" style="469" customWidth="1"/>
    <col min="1819" max="1819" width="1.88671875" style="469" customWidth="1"/>
    <col min="1820" max="1821" width="2.21875" style="469" customWidth="1"/>
    <col min="1822" max="1822" width="7.21875" style="469" customWidth="1"/>
    <col min="1823" max="2057" width="8.88671875" style="469"/>
    <col min="2058" max="2058" width="2.44140625" style="469" customWidth="1"/>
    <col min="2059" max="2059" width="2.33203125" style="469" customWidth="1"/>
    <col min="2060" max="2060" width="1.109375" style="469" customWidth="1"/>
    <col min="2061" max="2061" width="22.6640625" style="469" customWidth="1"/>
    <col min="2062" max="2062" width="1.21875" style="469" customWidth="1"/>
    <col min="2063" max="2064" width="11.77734375" style="469" customWidth="1"/>
    <col min="2065" max="2065" width="1.77734375" style="469" customWidth="1"/>
    <col min="2066" max="2066" width="6.88671875" style="469" customWidth="1"/>
    <col min="2067" max="2067" width="4.44140625" style="469" customWidth="1"/>
    <col min="2068" max="2068" width="3.6640625" style="469" customWidth="1"/>
    <col min="2069" max="2069" width="0.77734375" style="469" customWidth="1"/>
    <col min="2070" max="2070" width="3.33203125" style="469" customWidth="1"/>
    <col min="2071" max="2071" width="3.6640625" style="469" customWidth="1"/>
    <col min="2072" max="2072" width="3" style="469" customWidth="1"/>
    <col min="2073" max="2073" width="3.6640625" style="469" customWidth="1"/>
    <col min="2074" max="2074" width="3.109375" style="469" customWidth="1"/>
    <col min="2075" max="2075" width="1.88671875" style="469" customWidth="1"/>
    <col min="2076" max="2077" width="2.21875" style="469" customWidth="1"/>
    <col min="2078" max="2078" width="7.21875" style="469" customWidth="1"/>
    <col min="2079" max="2313" width="8.88671875" style="469"/>
    <col min="2314" max="2314" width="2.44140625" style="469" customWidth="1"/>
    <col min="2315" max="2315" width="2.33203125" style="469" customWidth="1"/>
    <col min="2316" max="2316" width="1.109375" style="469" customWidth="1"/>
    <col min="2317" max="2317" width="22.6640625" style="469" customWidth="1"/>
    <col min="2318" max="2318" width="1.21875" style="469" customWidth="1"/>
    <col min="2319" max="2320" width="11.77734375" style="469" customWidth="1"/>
    <col min="2321" max="2321" width="1.77734375" style="469" customWidth="1"/>
    <col min="2322" max="2322" width="6.88671875" style="469" customWidth="1"/>
    <col min="2323" max="2323" width="4.44140625" style="469" customWidth="1"/>
    <col min="2324" max="2324" width="3.6640625" style="469" customWidth="1"/>
    <col min="2325" max="2325" width="0.77734375" style="469" customWidth="1"/>
    <col min="2326" max="2326" width="3.33203125" style="469" customWidth="1"/>
    <col min="2327" max="2327" width="3.6640625" style="469" customWidth="1"/>
    <col min="2328" max="2328" width="3" style="469" customWidth="1"/>
    <col min="2329" max="2329" width="3.6640625" style="469" customWidth="1"/>
    <col min="2330" max="2330" width="3.109375" style="469" customWidth="1"/>
    <col min="2331" max="2331" width="1.88671875" style="469" customWidth="1"/>
    <col min="2332" max="2333" width="2.21875" style="469" customWidth="1"/>
    <col min="2334" max="2334" width="7.21875" style="469" customWidth="1"/>
    <col min="2335" max="2569" width="8.88671875" style="469"/>
    <col min="2570" max="2570" width="2.44140625" style="469" customWidth="1"/>
    <col min="2571" max="2571" width="2.33203125" style="469" customWidth="1"/>
    <col min="2572" max="2572" width="1.109375" style="469" customWidth="1"/>
    <col min="2573" max="2573" width="22.6640625" style="469" customWidth="1"/>
    <col min="2574" max="2574" width="1.21875" style="469" customWidth="1"/>
    <col min="2575" max="2576" width="11.77734375" style="469" customWidth="1"/>
    <col min="2577" max="2577" width="1.77734375" style="469" customWidth="1"/>
    <col min="2578" max="2578" width="6.88671875" style="469" customWidth="1"/>
    <col min="2579" max="2579" width="4.44140625" style="469" customWidth="1"/>
    <col min="2580" max="2580" width="3.6640625" style="469" customWidth="1"/>
    <col min="2581" max="2581" width="0.77734375" style="469" customWidth="1"/>
    <col min="2582" max="2582" width="3.33203125" style="469" customWidth="1"/>
    <col min="2583" max="2583" width="3.6640625" style="469" customWidth="1"/>
    <col min="2584" max="2584" width="3" style="469" customWidth="1"/>
    <col min="2585" max="2585" width="3.6640625" style="469" customWidth="1"/>
    <col min="2586" max="2586" width="3.109375" style="469" customWidth="1"/>
    <col min="2587" max="2587" width="1.88671875" style="469" customWidth="1"/>
    <col min="2588" max="2589" width="2.21875" style="469" customWidth="1"/>
    <col min="2590" max="2590" width="7.21875" style="469" customWidth="1"/>
    <col min="2591" max="2825" width="8.88671875" style="469"/>
    <col min="2826" max="2826" width="2.44140625" style="469" customWidth="1"/>
    <col min="2827" max="2827" width="2.33203125" style="469" customWidth="1"/>
    <col min="2828" max="2828" width="1.109375" style="469" customWidth="1"/>
    <col min="2829" max="2829" width="22.6640625" style="469" customWidth="1"/>
    <col min="2830" max="2830" width="1.21875" style="469" customWidth="1"/>
    <col min="2831" max="2832" width="11.77734375" style="469" customWidth="1"/>
    <col min="2833" max="2833" width="1.77734375" style="469" customWidth="1"/>
    <col min="2834" max="2834" width="6.88671875" style="469" customWidth="1"/>
    <col min="2835" max="2835" width="4.44140625" style="469" customWidth="1"/>
    <col min="2836" max="2836" width="3.6640625" style="469" customWidth="1"/>
    <col min="2837" max="2837" width="0.77734375" style="469" customWidth="1"/>
    <col min="2838" max="2838" width="3.33203125" style="469" customWidth="1"/>
    <col min="2839" max="2839" width="3.6640625" style="469" customWidth="1"/>
    <col min="2840" max="2840" width="3" style="469" customWidth="1"/>
    <col min="2841" max="2841" width="3.6640625" style="469" customWidth="1"/>
    <col min="2842" max="2842" width="3.109375" style="469" customWidth="1"/>
    <col min="2843" max="2843" width="1.88671875" style="469" customWidth="1"/>
    <col min="2844" max="2845" width="2.21875" style="469" customWidth="1"/>
    <col min="2846" max="2846" width="7.21875" style="469" customWidth="1"/>
    <col min="2847" max="3081" width="8.88671875" style="469"/>
    <col min="3082" max="3082" width="2.44140625" style="469" customWidth="1"/>
    <col min="3083" max="3083" width="2.33203125" style="469" customWidth="1"/>
    <col min="3084" max="3084" width="1.109375" style="469" customWidth="1"/>
    <col min="3085" max="3085" width="22.6640625" style="469" customWidth="1"/>
    <col min="3086" max="3086" width="1.21875" style="469" customWidth="1"/>
    <col min="3087" max="3088" width="11.77734375" style="469" customWidth="1"/>
    <col min="3089" max="3089" width="1.77734375" style="469" customWidth="1"/>
    <col min="3090" max="3090" width="6.88671875" style="469" customWidth="1"/>
    <col min="3091" max="3091" width="4.44140625" style="469" customWidth="1"/>
    <col min="3092" max="3092" width="3.6640625" style="469" customWidth="1"/>
    <col min="3093" max="3093" width="0.77734375" style="469" customWidth="1"/>
    <col min="3094" max="3094" width="3.33203125" style="469" customWidth="1"/>
    <col min="3095" max="3095" width="3.6640625" style="469" customWidth="1"/>
    <col min="3096" max="3096" width="3" style="469" customWidth="1"/>
    <col min="3097" max="3097" width="3.6640625" style="469" customWidth="1"/>
    <col min="3098" max="3098" width="3.109375" style="469" customWidth="1"/>
    <col min="3099" max="3099" width="1.88671875" style="469" customWidth="1"/>
    <col min="3100" max="3101" width="2.21875" style="469" customWidth="1"/>
    <col min="3102" max="3102" width="7.21875" style="469" customWidth="1"/>
    <col min="3103" max="3337" width="8.88671875" style="469"/>
    <col min="3338" max="3338" width="2.44140625" style="469" customWidth="1"/>
    <col min="3339" max="3339" width="2.33203125" style="469" customWidth="1"/>
    <col min="3340" max="3340" width="1.109375" style="469" customWidth="1"/>
    <col min="3341" max="3341" width="22.6640625" style="469" customWidth="1"/>
    <col min="3342" max="3342" width="1.21875" style="469" customWidth="1"/>
    <col min="3343" max="3344" width="11.77734375" style="469" customWidth="1"/>
    <col min="3345" max="3345" width="1.77734375" style="469" customWidth="1"/>
    <col min="3346" max="3346" width="6.88671875" style="469" customWidth="1"/>
    <col min="3347" max="3347" width="4.44140625" style="469" customWidth="1"/>
    <col min="3348" max="3348" width="3.6640625" style="469" customWidth="1"/>
    <col min="3349" max="3349" width="0.77734375" style="469" customWidth="1"/>
    <col min="3350" max="3350" width="3.33203125" style="469" customWidth="1"/>
    <col min="3351" max="3351" width="3.6640625" style="469" customWidth="1"/>
    <col min="3352" max="3352" width="3" style="469" customWidth="1"/>
    <col min="3353" max="3353" width="3.6640625" style="469" customWidth="1"/>
    <col min="3354" max="3354" width="3.109375" style="469" customWidth="1"/>
    <col min="3355" max="3355" width="1.88671875" style="469" customWidth="1"/>
    <col min="3356" max="3357" width="2.21875" style="469" customWidth="1"/>
    <col min="3358" max="3358" width="7.21875" style="469" customWidth="1"/>
    <col min="3359" max="3593" width="8.88671875" style="469"/>
    <col min="3594" max="3594" width="2.44140625" style="469" customWidth="1"/>
    <col min="3595" max="3595" width="2.33203125" style="469" customWidth="1"/>
    <col min="3596" max="3596" width="1.109375" style="469" customWidth="1"/>
    <col min="3597" max="3597" width="22.6640625" style="469" customWidth="1"/>
    <col min="3598" max="3598" width="1.21875" style="469" customWidth="1"/>
    <col min="3599" max="3600" width="11.77734375" style="469" customWidth="1"/>
    <col min="3601" max="3601" width="1.77734375" style="469" customWidth="1"/>
    <col min="3602" max="3602" width="6.88671875" style="469" customWidth="1"/>
    <col min="3603" max="3603" width="4.44140625" style="469" customWidth="1"/>
    <col min="3604" max="3604" width="3.6640625" style="469" customWidth="1"/>
    <col min="3605" max="3605" width="0.77734375" style="469" customWidth="1"/>
    <col min="3606" max="3606" width="3.33203125" style="469" customWidth="1"/>
    <col min="3607" max="3607" width="3.6640625" style="469" customWidth="1"/>
    <col min="3608" max="3608" width="3" style="469" customWidth="1"/>
    <col min="3609" max="3609" width="3.6640625" style="469" customWidth="1"/>
    <col min="3610" max="3610" width="3.109375" style="469" customWidth="1"/>
    <col min="3611" max="3611" width="1.88671875" style="469" customWidth="1"/>
    <col min="3612" max="3613" width="2.21875" style="469" customWidth="1"/>
    <col min="3614" max="3614" width="7.21875" style="469" customWidth="1"/>
    <col min="3615" max="3849" width="8.88671875" style="469"/>
    <col min="3850" max="3850" width="2.44140625" style="469" customWidth="1"/>
    <col min="3851" max="3851" width="2.33203125" style="469" customWidth="1"/>
    <col min="3852" max="3852" width="1.109375" style="469" customWidth="1"/>
    <col min="3853" max="3853" width="22.6640625" style="469" customWidth="1"/>
    <col min="3854" max="3854" width="1.21875" style="469" customWidth="1"/>
    <col min="3855" max="3856" width="11.77734375" style="469" customWidth="1"/>
    <col min="3857" max="3857" width="1.77734375" style="469" customWidth="1"/>
    <col min="3858" max="3858" width="6.88671875" style="469" customWidth="1"/>
    <col min="3859" max="3859" width="4.44140625" style="469" customWidth="1"/>
    <col min="3860" max="3860" width="3.6640625" style="469" customWidth="1"/>
    <col min="3861" max="3861" width="0.77734375" style="469" customWidth="1"/>
    <col min="3862" max="3862" width="3.33203125" style="469" customWidth="1"/>
    <col min="3863" max="3863" width="3.6640625" style="469" customWidth="1"/>
    <col min="3864" max="3864" width="3" style="469" customWidth="1"/>
    <col min="3865" max="3865" width="3.6640625" style="469" customWidth="1"/>
    <col min="3866" max="3866" width="3.109375" style="469" customWidth="1"/>
    <col min="3867" max="3867" width="1.88671875" style="469" customWidth="1"/>
    <col min="3868" max="3869" width="2.21875" style="469" customWidth="1"/>
    <col min="3870" max="3870" width="7.21875" style="469" customWidth="1"/>
    <col min="3871" max="4105" width="8.88671875" style="469"/>
    <col min="4106" max="4106" width="2.44140625" style="469" customWidth="1"/>
    <col min="4107" max="4107" width="2.33203125" style="469" customWidth="1"/>
    <col min="4108" max="4108" width="1.109375" style="469" customWidth="1"/>
    <col min="4109" max="4109" width="22.6640625" style="469" customWidth="1"/>
    <col min="4110" max="4110" width="1.21875" style="469" customWidth="1"/>
    <col min="4111" max="4112" width="11.77734375" style="469" customWidth="1"/>
    <col min="4113" max="4113" width="1.77734375" style="469" customWidth="1"/>
    <col min="4114" max="4114" width="6.88671875" style="469" customWidth="1"/>
    <col min="4115" max="4115" width="4.44140625" style="469" customWidth="1"/>
    <col min="4116" max="4116" width="3.6640625" style="469" customWidth="1"/>
    <col min="4117" max="4117" width="0.77734375" style="469" customWidth="1"/>
    <col min="4118" max="4118" width="3.33203125" style="469" customWidth="1"/>
    <col min="4119" max="4119" width="3.6640625" style="469" customWidth="1"/>
    <col min="4120" max="4120" width="3" style="469" customWidth="1"/>
    <col min="4121" max="4121" width="3.6640625" style="469" customWidth="1"/>
    <col min="4122" max="4122" width="3.109375" style="469" customWidth="1"/>
    <col min="4123" max="4123" width="1.88671875" style="469" customWidth="1"/>
    <col min="4124" max="4125" width="2.21875" style="469" customWidth="1"/>
    <col min="4126" max="4126" width="7.21875" style="469" customWidth="1"/>
    <col min="4127" max="4361" width="8.88671875" style="469"/>
    <col min="4362" max="4362" width="2.44140625" style="469" customWidth="1"/>
    <col min="4363" max="4363" width="2.33203125" style="469" customWidth="1"/>
    <col min="4364" max="4364" width="1.109375" style="469" customWidth="1"/>
    <col min="4365" max="4365" width="22.6640625" style="469" customWidth="1"/>
    <col min="4366" max="4366" width="1.21875" style="469" customWidth="1"/>
    <col min="4367" max="4368" width="11.77734375" style="469" customWidth="1"/>
    <col min="4369" max="4369" width="1.77734375" style="469" customWidth="1"/>
    <col min="4370" max="4370" width="6.88671875" style="469" customWidth="1"/>
    <col min="4371" max="4371" width="4.44140625" style="469" customWidth="1"/>
    <col min="4372" max="4372" width="3.6640625" style="469" customWidth="1"/>
    <col min="4373" max="4373" width="0.77734375" style="469" customWidth="1"/>
    <col min="4374" max="4374" width="3.33203125" style="469" customWidth="1"/>
    <col min="4375" max="4375" width="3.6640625" style="469" customWidth="1"/>
    <col min="4376" max="4376" width="3" style="469" customWidth="1"/>
    <col min="4377" max="4377" width="3.6640625" style="469" customWidth="1"/>
    <col min="4378" max="4378" width="3.109375" style="469" customWidth="1"/>
    <col min="4379" max="4379" width="1.88671875" style="469" customWidth="1"/>
    <col min="4380" max="4381" width="2.21875" style="469" customWidth="1"/>
    <col min="4382" max="4382" width="7.21875" style="469" customWidth="1"/>
    <col min="4383" max="4617" width="8.88671875" style="469"/>
    <col min="4618" max="4618" width="2.44140625" style="469" customWidth="1"/>
    <col min="4619" max="4619" width="2.33203125" style="469" customWidth="1"/>
    <col min="4620" max="4620" width="1.109375" style="469" customWidth="1"/>
    <col min="4621" max="4621" width="22.6640625" style="469" customWidth="1"/>
    <col min="4622" max="4622" width="1.21875" style="469" customWidth="1"/>
    <col min="4623" max="4624" width="11.77734375" style="469" customWidth="1"/>
    <col min="4625" max="4625" width="1.77734375" style="469" customWidth="1"/>
    <col min="4626" max="4626" width="6.88671875" style="469" customWidth="1"/>
    <col min="4627" max="4627" width="4.44140625" style="469" customWidth="1"/>
    <col min="4628" max="4628" width="3.6640625" style="469" customWidth="1"/>
    <col min="4629" max="4629" width="0.77734375" style="469" customWidth="1"/>
    <col min="4630" max="4630" width="3.33203125" style="469" customWidth="1"/>
    <col min="4631" max="4631" width="3.6640625" style="469" customWidth="1"/>
    <col min="4632" max="4632" width="3" style="469" customWidth="1"/>
    <col min="4633" max="4633" width="3.6640625" style="469" customWidth="1"/>
    <col min="4634" max="4634" width="3.109375" style="469" customWidth="1"/>
    <col min="4635" max="4635" width="1.88671875" style="469" customWidth="1"/>
    <col min="4636" max="4637" width="2.21875" style="469" customWidth="1"/>
    <col min="4638" max="4638" width="7.21875" style="469" customWidth="1"/>
    <col min="4639" max="4873" width="8.88671875" style="469"/>
    <col min="4874" max="4874" width="2.44140625" style="469" customWidth="1"/>
    <col min="4875" max="4875" width="2.33203125" style="469" customWidth="1"/>
    <col min="4876" max="4876" width="1.109375" style="469" customWidth="1"/>
    <col min="4877" max="4877" width="22.6640625" style="469" customWidth="1"/>
    <col min="4878" max="4878" width="1.21875" style="469" customWidth="1"/>
    <col min="4879" max="4880" width="11.77734375" style="469" customWidth="1"/>
    <col min="4881" max="4881" width="1.77734375" style="469" customWidth="1"/>
    <col min="4882" max="4882" width="6.88671875" style="469" customWidth="1"/>
    <col min="4883" max="4883" width="4.44140625" style="469" customWidth="1"/>
    <col min="4884" max="4884" width="3.6640625" style="469" customWidth="1"/>
    <col min="4885" max="4885" width="0.77734375" style="469" customWidth="1"/>
    <col min="4886" max="4886" width="3.33203125" style="469" customWidth="1"/>
    <col min="4887" max="4887" width="3.6640625" style="469" customWidth="1"/>
    <col min="4888" max="4888" width="3" style="469" customWidth="1"/>
    <col min="4889" max="4889" width="3.6640625" style="469" customWidth="1"/>
    <col min="4890" max="4890" width="3.109375" style="469" customWidth="1"/>
    <col min="4891" max="4891" width="1.88671875" style="469" customWidth="1"/>
    <col min="4892" max="4893" width="2.21875" style="469" customWidth="1"/>
    <col min="4894" max="4894" width="7.21875" style="469" customWidth="1"/>
    <col min="4895" max="5129" width="8.88671875" style="469"/>
    <col min="5130" max="5130" width="2.44140625" style="469" customWidth="1"/>
    <col min="5131" max="5131" width="2.33203125" style="469" customWidth="1"/>
    <col min="5132" max="5132" width="1.109375" style="469" customWidth="1"/>
    <col min="5133" max="5133" width="22.6640625" style="469" customWidth="1"/>
    <col min="5134" max="5134" width="1.21875" style="469" customWidth="1"/>
    <col min="5135" max="5136" width="11.77734375" style="469" customWidth="1"/>
    <col min="5137" max="5137" width="1.77734375" style="469" customWidth="1"/>
    <col min="5138" max="5138" width="6.88671875" style="469" customWidth="1"/>
    <col min="5139" max="5139" width="4.44140625" style="469" customWidth="1"/>
    <col min="5140" max="5140" width="3.6640625" style="469" customWidth="1"/>
    <col min="5141" max="5141" width="0.77734375" style="469" customWidth="1"/>
    <col min="5142" max="5142" width="3.33203125" style="469" customWidth="1"/>
    <col min="5143" max="5143" width="3.6640625" style="469" customWidth="1"/>
    <col min="5144" max="5144" width="3" style="469" customWidth="1"/>
    <col min="5145" max="5145" width="3.6640625" style="469" customWidth="1"/>
    <col min="5146" max="5146" width="3.109375" style="469" customWidth="1"/>
    <col min="5147" max="5147" width="1.88671875" style="469" customWidth="1"/>
    <col min="5148" max="5149" width="2.21875" style="469" customWidth="1"/>
    <col min="5150" max="5150" width="7.21875" style="469" customWidth="1"/>
    <col min="5151" max="5385" width="8.88671875" style="469"/>
    <col min="5386" max="5386" width="2.44140625" style="469" customWidth="1"/>
    <col min="5387" max="5387" width="2.33203125" style="469" customWidth="1"/>
    <col min="5388" max="5388" width="1.109375" style="469" customWidth="1"/>
    <col min="5389" max="5389" width="22.6640625" style="469" customWidth="1"/>
    <col min="5390" max="5390" width="1.21875" style="469" customWidth="1"/>
    <col min="5391" max="5392" width="11.77734375" style="469" customWidth="1"/>
    <col min="5393" max="5393" width="1.77734375" style="469" customWidth="1"/>
    <col min="5394" max="5394" width="6.88671875" style="469" customWidth="1"/>
    <col min="5395" max="5395" width="4.44140625" style="469" customWidth="1"/>
    <col min="5396" max="5396" width="3.6640625" style="469" customWidth="1"/>
    <col min="5397" max="5397" width="0.77734375" style="469" customWidth="1"/>
    <col min="5398" max="5398" width="3.33203125" style="469" customWidth="1"/>
    <col min="5399" max="5399" width="3.6640625" style="469" customWidth="1"/>
    <col min="5400" max="5400" width="3" style="469" customWidth="1"/>
    <col min="5401" max="5401" width="3.6640625" style="469" customWidth="1"/>
    <col min="5402" max="5402" width="3.109375" style="469" customWidth="1"/>
    <col min="5403" max="5403" width="1.88671875" style="469" customWidth="1"/>
    <col min="5404" max="5405" width="2.21875" style="469" customWidth="1"/>
    <col min="5406" max="5406" width="7.21875" style="469" customWidth="1"/>
    <col min="5407" max="5641" width="8.88671875" style="469"/>
    <col min="5642" max="5642" width="2.44140625" style="469" customWidth="1"/>
    <col min="5643" max="5643" width="2.33203125" style="469" customWidth="1"/>
    <col min="5644" max="5644" width="1.109375" style="469" customWidth="1"/>
    <col min="5645" max="5645" width="22.6640625" style="469" customWidth="1"/>
    <col min="5646" max="5646" width="1.21875" style="469" customWidth="1"/>
    <col min="5647" max="5648" width="11.77734375" style="469" customWidth="1"/>
    <col min="5649" max="5649" width="1.77734375" style="469" customWidth="1"/>
    <col min="5650" max="5650" width="6.88671875" style="469" customWidth="1"/>
    <col min="5651" max="5651" width="4.44140625" style="469" customWidth="1"/>
    <col min="5652" max="5652" width="3.6640625" style="469" customWidth="1"/>
    <col min="5653" max="5653" width="0.77734375" style="469" customWidth="1"/>
    <col min="5654" max="5654" width="3.33203125" style="469" customWidth="1"/>
    <col min="5655" max="5655" width="3.6640625" style="469" customWidth="1"/>
    <col min="5656" max="5656" width="3" style="469" customWidth="1"/>
    <col min="5657" max="5657" width="3.6640625" style="469" customWidth="1"/>
    <col min="5658" max="5658" width="3.109375" style="469" customWidth="1"/>
    <col min="5659" max="5659" width="1.88671875" style="469" customWidth="1"/>
    <col min="5660" max="5661" width="2.21875" style="469" customWidth="1"/>
    <col min="5662" max="5662" width="7.21875" style="469" customWidth="1"/>
    <col min="5663" max="5897" width="8.88671875" style="469"/>
    <col min="5898" max="5898" width="2.44140625" style="469" customWidth="1"/>
    <col min="5899" max="5899" width="2.33203125" style="469" customWidth="1"/>
    <col min="5900" max="5900" width="1.109375" style="469" customWidth="1"/>
    <col min="5901" max="5901" width="22.6640625" style="469" customWidth="1"/>
    <col min="5902" max="5902" width="1.21875" style="469" customWidth="1"/>
    <col min="5903" max="5904" width="11.77734375" style="469" customWidth="1"/>
    <col min="5905" max="5905" width="1.77734375" style="469" customWidth="1"/>
    <col min="5906" max="5906" width="6.88671875" style="469" customWidth="1"/>
    <col min="5907" max="5907" width="4.44140625" style="469" customWidth="1"/>
    <col min="5908" max="5908" width="3.6640625" style="469" customWidth="1"/>
    <col min="5909" max="5909" width="0.77734375" style="469" customWidth="1"/>
    <col min="5910" max="5910" width="3.33203125" style="469" customWidth="1"/>
    <col min="5911" max="5911" width="3.6640625" style="469" customWidth="1"/>
    <col min="5912" max="5912" width="3" style="469" customWidth="1"/>
    <col min="5913" max="5913" width="3.6640625" style="469" customWidth="1"/>
    <col min="5914" max="5914" width="3.109375" style="469" customWidth="1"/>
    <col min="5915" max="5915" width="1.88671875" style="469" customWidth="1"/>
    <col min="5916" max="5917" width="2.21875" style="469" customWidth="1"/>
    <col min="5918" max="5918" width="7.21875" style="469" customWidth="1"/>
    <col min="5919" max="6153" width="8.88671875" style="469"/>
    <col min="6154" max="6154" width="2.44140625" style="469" customWidth="1"/>
    <col min="6155" max="6155" width="2.33203125" style="469" customWidth="1"/>
    <col min="6156" max="6156" width="1.109375" style="469" customWidth="1"/>
    <col min="6157" max="6157" width="22.6640625" style="469" customWidth="1"/>
    <col min="6158" max="6158" width="1.21875" style="469" customWidth="1"/>
    <col min="6159" max="6160" width="11.77734375" style="469" customWidth="1"/>
    <col min="6161" max="6161" width="1.77734375" style="469" customWidth="1"/>
    <col min="6162" max="6162" width="6.88671875" style="469" customWidth="1"/>
    <col min="6163" max="6163" width="4.44140625" style="469" customWidth="1"/>
    <col min="6164" max="6164" width="3.6640625" style="469" customWidth="1"/>
    <col min="6165" max="6165" width="0.77734375" style="469" customWidth="1"/>
    <col min="6166" max="6166" width="3.33203125" style="469" customWidth="1"/>
    <col min="6167" max="6167" width="3.6640625" style="469" customWidth="1"/>
    <col min="6168" max="6168" width="3" style="469" customWidth="1"/>
    <col min="6169" max="6169" width="3.6640625" style="469" customWidth="1"/>
    <col min="6170" max="6170" width="3.109375" style="469" customWidth="1"/>
    <col min="6171" max="6171" width="1.88671875" style="469" customWidth="1"/>
    <col min="6172" max="6173" width="2.21875" style="469" customWidth="1"/>
    <col min="6174" max="6174" width="7.21875" style="469" customWidth="1"/>
    <col min="6175" max="6409" width="8.88671875" style="469"/>
    <col min="6410" max="6410" width="2.44140625" style="469" customWidth="1"/>
    <col min="6411" max="6411" width="2.33203125" style="469" customWidth="1"/>
    <col min="6412" max="6412" width="1.109375" style="469" customWidth="1"/>
    <col min="6413" max="6413" width="22.6640625" style="469" customWidth="1"/>
    <col min="6414" max="6414" width="1.21875" style="469" customWidth="1"/>
    <col min="6415" max="6416" width="11.77734375" style="469" customWidth="1"/>
    <col min="6417" max="6417" width="1.77734375" style="469" customWidth="1"/>
    <col min="6418" max="6418" width="6.88671875" style="469" customWidth="1"/>
    <col min="6419" max="6419" width="4.44140625" style="469" customWidth="1"/>
    <col min="6420" max="6420" width="3.6640625" style="469" customWidth="1"/>
    <col min="6421" max="6421" width="0.77734375" style="469" customWidth="1"/>
    <col min="6422" max="6422" width="3.33203125" style="469" customWidth="1"/>
    <col min="6423" max="6423" width="3.6640625" style="469" customWidth="1"/>
    <col min="6424" max="6424" width="3" style="469" customWidth="1"/>
    <col min="6425" max="6425" width="3.6640625" style="469" customWidth="1"/>
    <col min="6426" max="6426" width="3.109375" style="469" customWidth="1"/>
    <col min="6427" max="6427" width="1.88671875" style="469" customWidth="1"/>
    <col min="6428" max="6429" width="2.21875" style="469" customWidth="1"/>
    <col min="6430" max="6430" width="7.21875" style="469" customWidth="1"/>
    <col min="6431" max="6665" width="8.88671875" style="469"/>
    <col min="6666" max="6666" width="2.44140625" style="469" customWidth="1"/>
    <col min="6667" max="6667" width="2.33203125" style="469" customWidth="1"/>
    <col min="6668" max="6668" width="1.109375" style="469" customWidth="1"/>
    <col min="6669" max="6669" width="22.6640625" style="469" customWidth="1"/>
    <col min="6670" max="6670" width="1.21875" style="469" customWidth="1"/>
    <col min="6671" max="6672" width="11.77734375" style="469" customWidth="1"/>
    <col min="6673" max="6673" width="1.77734375" style="469" customWidth="1"/>
    <col min="6674" max="6674" width="6.88671875" style="469" customWidth="1"/>
    <col min="6675" max="6675" width="4.44140625" style="469" customWidth="1"/>
    <col min="6676" max="6676" width="3.6640625" style="469" customWidth="1"/>
    <col min="6677" max="6677" width="0.77734375" style="469" customWidth="1"/>
    <col min="6678" max="6678" width="3.33203125" style="469" customWidth="1"/>
    <col min="6679" max="6679" width="3.6640625" style="469" customWidth="1"/>
    <col min="6680" max="6680" width="3" style="469" customWidth="1"/>
    <col min="6681" max="6681" width="3.6640625" style="469" customWidth="1"/>
    <col min="6682" max="6682" width="3.109375" style="469" customWidth="1"/>
    <col min="6683" max="6683" width="1.88671875" style="469" customWidth="1"/>
    <col min="6684" max="6685" width="2.21875" style="469" customWidth="1"/>
    <col min="6686" max="6686" width="7.21875" style="469" customWidth="1"/>
    <col min="6687" max="6921" width="8.88671875" style="469"/>
    <col min="6922" max="6922" width="2.44140625" style="469" customWidth="1"/>
    <col min="6923" max="6923" width="2.33203125" style="469" customWidth="1"/>
    <col min="6924" max="6924" width="1.109375" style="469" customWidth="1"/>
    <col min="6925" max="6925" width="22.6640625" style="469" customWidth="1"/>
    <col min="6926" max="6926" width="1.21875" style="469" customWidth="1"/>
    <col min="6927" max="6928" width="11.77734375" style="469" customWidth="1"/>
    <col min="6929" max="6929" width="1.77734375" style="469" customWidth="1"/>
    <col min="6930" max="6930" width="6.88671875" style="469" customWidth="1"/>
    <col min="6931" max="6931" width="4.44140625" style="469" customWidth="1"/>
    <col min="6932" max="6932" width="3.6640625" style="469" customWidth="1"/>
    <col min="6933" max="6933" width="0.77734375" style="469" customWidth="1"/>
    <col min="6934" max="6934" width="3.33203125" style="469" customWidth="1"/>
    <col min="6935" max="6935" width="3.6640625" style="469" customWidth="1"/>
    <col min="6936" max="6936" width="3" style="469" customWidth="1"/>
    <col min="6937" max="6937" width="3.6640625" style="469" customWidth="1"/>
    <col min="6938" max="6938" width="3.109375" style="469" customWidth="1"/>
    <col min="6939" max="6939" width="1.88671875" style="469" customWidth="1"/>
    <col min="6940" max="6941" width="2.21875" style="469" customWidth="1"/>
    <col min="6942" max="6942" width="7.21875" style="469" customWidth="1"/>
    <col min="6943" max="7177" width="8.88671875" style="469"/>
    <col min="7178" max="7178" width="2.44140625" style="469" customWidth="1"/>
    <col min="7179" max="7179" width="2.33203125" style="469" customWidth="1"/>
    <col min="7180" max="7180" width="1.109375" style="469" customWidth="1"/>
    <col min="7181" max="7181" width="22.6640625" style="469" customWidth="1"/>
    <col min="7182" max="7182" width="1.21875" style="469" customWidth="1"/>
    <col min="7183" max="7184" width="11.77734375" style="469" customWidth="1"/>
    <col min="7185" max="7185" width="1.77734375" style="469" customWidth="1"/>
    <col min="7186" max="7186" width="6.88671875" style="469" customWidth="1"/>
    <col min="7187" max="7187" width="4.44140625" style="469" customWidth="1"/>
    <col min="7188" max="7188" width="3.6640625" style="469" customWidth="1"/>
    <col min="7189" max="7189" width="0.77734375" style="469" customWidth="1"/>
    <col min="7190" max="7190" width="3.33203125" style="469" customWidth="1"/>
    <col min="7191" max="7191" width="3.6640625" style="469" customWidth="1"/>
    <col min="7192" max="7192" width="3" style="469" customWidth="1"/>
    <col min="7193" max="7193" width="3.6640625" style="469" customWidth="1"/>
    <col min="7194" max="7194" width="3.109375" style="469" customWidth="1"/>
    <col min="7195" max="7195" width="1.88671875" style="469" customWidth="1"/>
    <col min="7196" max="7197" width="2.21875" style="469" customWidth="1"/>
    <col min="7198" max="7198" width="7.21875" style="469" customWidth="1"/>
    <col min="7199" max="7433" width="8.88671875" style="469"/>
    <col min="7434" max="7434" width="2.44140625" style="469" customWidth="1"/>
    <col min="7435" max="7435" width="2.33203125" style="469" customWidth="1"/>
    <col min="7436" max="7436" width="1.109375" style="469" customWidth="1"/>
    <col min="7437" max="7437" width="22.6640625" style="469" customWidth="1"/>
    <col min="7438" max="7438" width="1.21875" style="469" customWidth="1"/>
    <col min="7439" max="7440" width="11.77734375" style="469" customWidth="1"/>
    <col min="7441" max="7441" width="1.77734375" style="469" customWidth="1"/>
    <col min="7442" max="7442" width="6.88671875" style="469" customWidth="1"/>
    <col min="7443" max="7443" width="4.44140625" style="469" customWidth="1"/>
    <col min="7444" max="7444" width="3.6640625" style="469" customWidth="1"/>
    <col min="7445" max="7445" width="0.77734375" style="469" customWidth="1"/>
    <col min="7446" max="7446" width="3.33203125" style="469" customWidth="1"/>
    <col min="7447" max="7447" width="3.6640625" style="469" customWidth="1"/>
    <col min="7448" max="7448" width="3" style="469" customWidth="1"/>
    <col min="7449" max="7449" width="3.6640625" style="469" customWidth="1"/>
    <col min="7450" max="7450" width="3.109375" style="469" customWidth="1"/>
    <col min="7451" max="7451" width="1.88671875" style="469" customWidth="1"/>
    <col min="7452" max="7453" width="2.21875" style="469" customWidth="1"/>
    <col min="7454" max="7454" width="7.21875" style="469" customWidth="1"/>
    <col min="7455" max="7689" width="8.88671875" style="469"/>
    <col min="7690" max="7690" width="2.44140625" style="469" customWidth="1"/>
    <col min="7691" max="7691" width="2.33203125" style="469" customWidth="1"/>
    <col min="7692" max="7692" width="1.109375" style="469" customWidth="1"/>
    <col min="7693" max="7693" width="22.6640625" style="469" customWidth="1"/>
    <col min="7694" max="7694" width="1.21875" style="469" customWidth="1"/>
    <col min="7695" max="7696" width="11.77734375" style="469" customWidth="1"/>
    <col min="7697" max="7697" width="1.77734375" style="469" customWidth="1"/>
    <col min="7698" max="7698" width="6.88671875" style="469" customWidth="1"/>
    <col min="7699" max="7699" width="4.44140625" style="469" customWidth="1"/>
    <col min="7700" max="7700" width="3.6640625" style="469" customWidth="1"/>
    <col min="7701" max="7701" width="0.77734375" style="469" customWidth="1"/>
    <col min="7702" max="7702" width="3.33203125" style="469" customWidth="1"/>
    <col min="7703" max="7703" width="3.6640625" style="469" customWidth="1"/>
    <col min="7704" max="7704" width="3" style="469" customWidth="1"/>
    <col min="7705" max="7705" width="3.6640625" style="469" customWidth="1"/>
    <col min="7706" max="7706" width="3.109375" style="469" customWidth="1"/>
    <col min="7707" max="7707" width="1.88671875" style="469" customWidth="1"/>
    <col min="7708" max="7709" width="2.21875" style="469" customWidth="1"/>
    <col min="7710" max="7710" width="7.21875" style="469" customWidth="1"/>
    <col min="7711" max="7945" width="8.88671875" style="469"/>
    <col min="7946" max="7946" width="2.44140625" style="469" customWidth="1"/>
    <col min="7947" max="7947" width="2.33203125" style="469" customWidth="1"/>
    <col min="7948" max="7948" width="1.109375" style="469" customWidth="1"/>
    <col min="7949" max="7949" width="22.6640625" style="469" customWidth="1"/>
    <col min="7950" max="7950" width="1.21875" style="469" customWidth="1"/>
    <col min="7951" max="7952" width="11.77734375" style="469" customWidth="1"/>
    <col min="7953" max="7953" width="1.77734375" style="469" customWidth="1"/>
    <col min="7954" max="7954" width="6.88671875" style="469" customWidth="1"/>
    <col min="7955" max="7955" width="4.44140625" style="469" customWidth="1"/>
    <col min="7956" max="7956" width="3.6640625" style="469" customWidth="1"/>
    <col min="7957" max="7957" width="0.77734375" style="469" customWidth="1"/>
    <col min="7958" max="7958" width="3.33203125" style="469" customWidth="1"/>
    <col min="7959" max="7959" width="3.6640625" style="469" customWidth="1"/>
    <col min="7960" max="7960" width="3" style="469" customWidth="1"/>
    <col min="7961" max="7961" width="3.6640625" style="469" customWidth="1"/>
    <col min="7962" max="7962" width="3.109375" style="469" customWidth="1"/>
    <col min="7963" max="7963" width="1.88671875" style="469" customWidth="1"/>
    <col min="7964" max="7965" width="2.21875" style="469" customWidth="1"/>
    <col min="7966" max="7966" width="7.21875" style="469" customWidth="1"/>
    <col min="7967" max="8201" width="8.88671875" style="469"/>
    <col min="8202" max="8202" width="2.44140625" style="469" customWidth="1"/>
    <col min="8203" max="8203" width="2.33203125" style="469" customWidth="1"/>
    <col min="8204" max="8204" width="1.109375" style="469" customWidth="1"/>
    <col min="8205" max="8205" width="22.6640625" style="469" customWidth="1"/>
    <col min="8206" max="8206" width="1.21875" style="469" customWidth="1"/>
    <col min="8207" max="8208" width="11.77734375" style="469" customWidth="1"/>
    <col min="8209" max="8209" width="1.77734375" style="469" customWidth="1"/>
    <col min="8210" max="8210" width="6.88671875" style="469" customWidth="1"/>
    <col min="8211" max="8211" width="4.44140625" style="469" customWidth="1"/>
    <col min="8212" max="8212" width="3.6640625" style="469" customWidth="1"/>
    <col min="8213" max="8213" width="0.77734375" style="469" customWidth="1"/>
    <col min="8214" max="8214" width="3.33203125" style="469" customWidth="1"/>
    <col min="8215" max="8215" width="3.6640625" style="469" customWidth="1"/>
    <col min="8216" max="8216" width="3" style="469" customWidth="1"/>
    <col min="8217" max="8217" width="3.6640625" style="469" customWidth="1"/>
    <col min="8218" max="8218" width="3.109375" style="469" customWidth="1"/>
    <col min="8219" max="8219" width="1.88671875" style="469" customWidth="1"/>
    <col min="8220" max="8221" width="2.21875" style="469" customWidth="1"/>
    <col min="8222" max="8222" width="7.21875" style="469" customWidth="1"/>
    <col min="8223" max="8457" width="8.88671875" style="469"/>
    <col min="8458" max="8458" width="2.44140625" style="469" customWidth="1"/>
    <col min="8459" max="8459" width="2.33203125" style="469" customWidth="1"/>
    <col min="8460" max="8460" width="1.109375" style="469" customWidth="1"/>
    <col min="8461" max="8461" width="22.6640625" style="469" customWidth="1"/>
    <col min="8462" max="8462" width="1.21875" style="469" customWidth="1"/>
    <col min="8463" max="8464" width="11.77734375" style="469" customWidth="1"/>
    <col min="8465" max="8465" width="1.77734375" style="469" customWidth="1"/>
    <col min="8466" max="8466" width="6.88671875" style="469" customWidth="1"/>
    <col min="8467" max="8467" width="4.44140625" style="469" customWidth="1"/>
    <col min="8468" max="8468" width="3.6640625" style="469" customWidth="1"/>
    <col min="8469" max="8469" width="0.77734375" style="469" customWidth="1"/>
    <col min="8470" max="8470" width="3.33203125" style="469" customWidth="1"/>
    <col min="8471" max="8471" width="3.6640625" style="469" customWidth="1"/>
    <col min="8472" max="8472" width="3" style="469" customWidth="1"/>
    <col min="8473" max="8473" width="3.6640625" style="469" customWidth="1"/>
    <col min="8474" max="8474" width="3.109375" style="469" customWidth="1"/>
    <col min="8475" max="8475" width="1.88671875" style="469" customWidth="1"/>
    <col min="8476" max="8477" width="2.21875" style="469" customWidth="1"/>
    <col min="8478" max="8478" width="7.21875" style="469" customWidth="1"/>
    <col min="8479" max="8713" width="8.88671875" style="469"/>
    <col min="8714" max="8714" width="2.44140625" style="469" customWidth="1"/>
    <col min="8715" max="8715" width="2.33203125" style="469" customWidth="1"/>
    <col min="8716" max="8716" width="1.109375" style="469" customWidth="1"/>
    <col min="8717" max="8717" width="22.6640625" style="469" customWidth="1"/>
    <col min="8718" max="8718" width="1.21875" style="469" customWidth="1"/>
    <col min="8719" max="8720" width="11.77734375" style="469" customWidth="1"/>
    <col min="8721" max="8721" width="1.77734375" style="469" customWidth="1"/>
    <col min="8722" max="8722" width="6.88671875" style="469" customWidth="1"/>
    <col min="8723" max="8723" width="4.44140625" style="469" customWidth="1"/>
    <col min="8724" max="8724" width="3.6640625" style="469" customWidth="1"/>
    <col min="8725" max="8725" width="0.77734375" style="469" customWidth="1"/>
    <col min="8726" max="8726" width="3.33203125" style="469" customWidth="1"/>
    <col min="8727" max="8727" width="3.6640625" style="469" customWidth="1"/>
    <col min="8728" max="8728" width="3" style="469" customWidth="1"/>
    <col min="8729" max="8729" width="3.6640625" style="469" customWidth="1"/>
    <col min="8730" max="8730" width="3.109375" style="469" customWidth="1"/>
    <col min="8731" max="8731" width="1.88671875" style="469" customWidth="1"/>
    <col min="8732" max="8733" width="2.21875" style="469" customWidth="1"/>
    <col min="8734" max="8734" width="7.21875" style="469" customWidth="1"/>
    <col min="8735" max="8969" width="8.88671875" style="469"/>
    <col min="8970" max="8970" width="2.44140625" style="469" customWidth="1"/>
    <col min="8971" max="8971" width="2.33203125" style="469" customWidth="1"/>
    <col min="8972" max="8972" width="1.109375" style="469" customWidth="1"/>
    <col min="8973" max="8973" width="22.6640625" style="469" customWidth="1"/>
    <col min="8974" max="8974" width="1.21875" style="469" customWidth="1"/>
    <col min="8975" max="8976" width="11.77734375" style="469" customWidth="1"/>
    <col min="8977" max="8977" width="1.77734375" style="469" customWidth="1"/>
    <col min="8978" max="8978" width="6.88671875" style="469" customWidth="1"/>
    <col min="8979" max="8979" width="4.44140625" style="469" customWidth="1"/>
    <col min="8980" max="8980" width="3.6640625" style="469" customWidth="1"/>
    <col min="8981" max="8981" width="0.77734375" style="469" customWidth="1"/>
    <col min="8982" max="8982" width="3.33203125" style="469" customWidth="1"/>
    <col min="8983" max="8983" width="3.6640625" style="469" customWidth="1"/>
    <col min="8984" max="8984" width="3" style="469" customWidth="1"/>
    <col min="8985" max="8985" width="3.6640625" style="469" customWidth="1"/>
    <col min="8986" max="8986" width="3.109375" style="469" customWidth="1"/>
    <col min="8987" max="8987" width="1.88671875" style="469" customWidth="1"/>
    <col min="8988" max="8989" width="2.21875" style="469" customWidth="1"/>
    <col min="8990" max="8990" width="7.21875" style="469" customWidth="1"/>
    <col min="8991" max="9225" width="8.88671875" style="469"/>
    <col min="9226" max="9226" width="2.44140625" style="469" customWidth="1"/>
    <col min="9227" max="9227" width="2.33203125" style="469" customWidth="1"/>
    <col min="9228" max="9228" width="1.109375" style="469" customWidth="1"/>
    <col min="9229" max="9229" width="22.6640625" style="469" customWidth="1"/>
    <col min="9230" max="9230" width="1.21875" style="469" customWidth="1"/>
    <col min="9231" max="9232" width="11.77734375" style="469" customWidth="1"/>
    <col min="9233" max="9233" width="1.77734375" style="469" customWidth="1"/>
    <col min="9234" max="9234" width="6.88671875" style="469" customWidth="1"/>
    <col min="9235" max="9235" width="4.44140625" style="469" customWidth="1"/>
    <col min="9236" max="9236" width="3.6640625" style="469" customWidth="1"/>
    <col min="9237" max="9237" width="0.77734375" style="469" customWidth="1"/>
    <col min="9238" max="9238" width="3.33203125" style="469" customWidth="1"/>
    <col min="9239" max="9239" width="3.6640625" style="469" customWidth="1"/>
    <col min="9240" max="9240" width="3" style="469" customWidth="1"/>
    <col min="9241" max="9241" width="3.6640625" style="469" customWidth="1"/>
    <col min="9242" max="9242" width="3.109375" style="469" customWidth="1"/>
    <col min="9243" max="9243" width="1.88671875" style="469" customWidth="1"/>
    <col min="9244" max="9245" width="2.21875" style="469" customWidth="1"/>
    <col min="9246" max="9246" width="7.21875" style="469" customWidth="1"/>
    <col min="9247" max="9481" width="8.88671875" style="469"/>
    <col min="9482" max="9482" width="2.44140625" style="469" customWidth="1"/>
    <col min="9483" max="9483" width="2.33203125" style="469" customWidth="1"/>
    <col min="9484" max="9484" width="1.109375" style="469" customWidth="1"/>
    <col min="9485" max="9485" width="22.6640625" style="469" customWidth="1"/>
    <col min="9486" max="9486" width="1.21875" style="469" customWidth="1"/>
    <col min="9487" max="9488" width="11.77734375" style="469" customWidth="1"/>
    <col min="9489" max="9489" width="1.77734375" style="469" customWidth="1"/>
    <col min="9490" max="9490" width="6.88671875" style="469" customWidth="1"/>
    <col min="9491" max="9491" width="4.44140625" style="469" customWidth="1"/>
    <col min="9492" max="9492" width="3.6640625" style="469" customWidth="1"/>
    <col min="9493" max="9493" width="0.77734375" style="469" customWidth="1"/>
    <col min="9494" max="9494" width="3.33203125" style="469" customWidth="1"/>
    <col min="9495" max="9495" width="3.6640625" style="469" customWidth="1"/>
    <col min="9496" max="9496" width="3" style="469" customWidth="1"/>
    <col min="9497" max="9497" width="3.6640625" style="469" customWidth="1"/>
    <col min="9498" max="9498" width="3.109375" style="469" customWidth="1"/>
    <col min="9499" max="9499" width="1.88671875" style="469" customWidth="1"/>
    <col min="9500" max="9501" width="2.21875" style="469" customWidth="1"/>
    <col min="9502" max="9502" width="7.21875" style="469" customWidth="1"/>
    <col min="9503" max="9737" width="8.88671875" style="469"/>
    <col min="9738" max="9738" width="2.44140625" style="469" customWidth="1"/>
    <col min="9739" max="9739" width="2.33203125" style="469" customWidth="1"/>
    <col min="9740" max="9740" width="1.109375" style="469" customWidth="1"/>
    <col min="9741" max="9741" width="22.6640625" style="469" customWidth="1"/>
    <col min="9742" max="9742" width="1.21875" style="469" customWidth="1"/>
    <col min="9743" max="9744" width="11.77734375" style="469" customWidth="1"/>
    <col min="9745" max="9745" width="1.77734375" style="469" customWidth="1"/>
    <col min="9746" max="9746" width="6.88671875" style="469" customWidth="1"/>
    <col min="9747" max="9747" width="4.44140625" style="469" customWidth="1"/>
    <col min="9748" max="9748" width="3.6640625" style="469" customWidth="1"/>
    <col min="9749" max="9749" width="0.77734375" style="469" customWidth="1"/>
    <col min="9750" max="9750" width="3.33203125" style="469" customWidth="1"/>
    <col min="9751" max="9751" width="3.6640625" style="469" customWidth="1"/>
    <col min="9752" max="9752" width="3" style="469" customWidth="1"/>
    <col min="9753" max="9753" width="3.6640625" style="469" customWidth="1"/>
    <col min="9754" max="9754" width="3.109375" style="469" customWidth="1"/>
    <col min="9755" max="9755" width="1.88671875" style="469" customWidth="1"/>
    <col min="9756" max="9757" width="2.21875" style="469" customWidth="1"/>
    <col min="9758" max="9758" width="7.21875" style="469" customWidth="1"/>
    <col min="9759" max="9993" width="8.88671875" style="469"/>
    <col min="9994" max="9994" width="2.44140625" style="469" customWidth="1"/>
    <col min="9995" max="9995" width="2.33203125" style="469" customWidth="1"/>
    <col min="9996" max="9996" width="1.109375" style="469" customWidth="1"/>
    <col min="9997" max="9997" width="22.6640625" style="469" customWidth="1"/>
    <col min="9998" max="9998" width="1.21875" style="469" customWidth="1"/>
    <col min="9999" max="10000" width="11.77734375" style="469" customWidth="1"/>
    <col min="10001" max="10001" width="1.77734375" style="469" customWidth="1"/>
    <col min="10002" max="10002" width="6.88671875" style="469" customWidth="1"/>
    <col min="10003" max="10003" width="4.44140625" style="469" customWidth="1"/>
    <col min="10004" max="10004" width="3.6640625" style="469" customWidth="1"/>
    <col min="10005" max="10005" width="0.77734375" style="469" customWidth="1"/>
    <col min="10006" max="10006" width="3.33203125" style="469" customWidth="1"/>
    <col min="10007" max="10007" width="3.6640625" style="469" customWidth="1"/>
    <col min="10008" max="10008" width="3" style="469" customWidth="1"/>
    <col min="10009" max="10009" width="3.6640625" style="469" customWidth="1"/>
    <col min="10010" max="10010" width="3.109375" style="469" customWidth="1"/>
    <col min="10011" max="10011" width="1.88671875" style="469" customWidth="1"/>
    <col min="10012" max="10013" width="2.21875" style="469" customWidth="1"/>
    <col min="10014" max="10014" width="7.21875" style="469" customWidth="1"/>
    <col min="10015" max="10249" width="8.88671875" style="469"/>
    <col min="10250" max="10250" width="2.44140625" style="469" customWidth="1"/>
    <col min="10251" max="10251" width="2.33203125" style="469" customWidth="1"/>
    <col min="10252" max="10252" width="1.109375" style="469" customWidth="1"/>
    <col min="10253" max="10253" width="22.6640625" style="469" customWidth="1"/>
    <col min="10254" max="10254" width="1.21875" style="469" customWidth="1"/>
    <col min="10255" max="10256" width="11.77734375" style="469" customWidth="1"/>
    <col min="10257" max="10257" width="1.77734375" style="469" customWidth="1"/>
    <col min="10258" max="10258" width="6.88671875" style="469" customWidth="1"/>
    <col min="10259" max="10259" width="4.44140625" style="469" customWidth="1"/>
    <col min="10260" max="10260" width="3.6640625" style="469" customWidth="1"/>
    <col min="10261" max="10261" width="0.77734375" style="469" customWidth="1"/>
    <col min="10262" max="10262" width="3.33203125" style="469" customWidth="1"/>
    <col min="10263" max="10263" width="3.6640625" style="469" customWidth="1"/>
    <col min="10264" max="10264" width="3" style="469" customWidth="1"/>
    <col min="10265" max="10265" width="3.6640625" style="469" customWidth="1"/>
    <col min="10266" max="10266" width="3.109375" style="469" customWidth="1"/>
    <col min="10267" max="10267" width="1.88671875" style="469" customWidth="1"/>
    <col min="10268" max="10269" width="2.21875" style="469" customWidth="1"/>
    <col min="10270" max="10270" width="7.21875" style="469" customWidth="1"/>
    <col min="10271" max="10505" width="8.88671875" style="469"/>
    <col min="10506" max="10506" width="2.44140625" style="469" customWidth="1"/>
    <col min="10507" max="10507" width="2.33203125" style="469" customWidth="1"/>
    <col min="10508" max="10508" width="1.109375" style="469" customWidth="1"/>
    <col min="10509" max="10509" width="22.6640625" style="469" customWidth="1"/>
    <col min="10510" max="10510" width="1.21875" style="469" customWidth="1"/>
    <col min="10511" max="10512" width="11.77734375" style="469" customWidth="1"/>
    <col min="10513" max="10513" width="1.77734375" style="469" customWidth="1"/>
    <col min="10514" max="10514" width="6.88671875" style="469" customWidth="1"/>
    <col min="10515" max="10515" width="4.44140625" style="469" customWidth="1"/>
    <col min="10516" max="10516" width="3.6640625" style="469" customWidth="1"/>
    <col min="10517" max="10517" width="0.77734375" style="469" customWidth="1"/>
    <col min="10518" max="10518" width="3.33203125" style="469" customWidth="1"/>
    <col min="10519" max="10519" width="3.6640625" style="469" customWidth="1"/>
    <col min="10520" max="10520" width="3" style="469" customWidth="1"/>
    <col min="10521" max="10521" width="3.6640625" style="469" customWidth="1"/>
    <col min="10522" max="10522" width="3.109375" style="469" customWidth="1"/>
    <col min="10523" max="10523" width="1.88671875" style="469" customWidth="1"/>
    <col min="10524" max="10525" width="2.21875" style="469" customWidth="1"/>
    <col min="10526" max="10526" width="7.21875" style="469" customWidth="1"/>
    <col min="10527" max="10761" width="8.88671875" style="469"/>
    <col min="10762" max="10762" width="2.44140625" style="469" customWidth="1"/>
    <col min="10763" max="10763" width="2.33203125" style="469" customWidth="1"/>
    <col min="10764" max="10764" width="1.109375" style="469" customWidth="1"/>
    <col min="10765" max="10765" width="22.6640625" style="469" customWidth="1"/>
    <col min="10766" max="10766" width="1.21875" style="469" customWidth="1"/>
    <col min="10767" max="10768" width="11.77734375" style="469" customWidth="1"/>
    <col min="10769" max="10769" width="1.77734375" style="469" customWidth="1"/>
    <col min="10770" max="10770" width="6.88671875" style="469" customWidth="1"/>
    <col min="10771" max="10771" width="4.44140625" style="469" customWidth="1"/>
    <col min="10772" max="10772" width="3.6640625" style="469" customWidth="1"/>
    <col min="10773" max="10773" width="0.77734375" style="469" customWidth="1"/>
    <col min="10774" max="10774" width="3.33203125" style="469" customWidth="1"/>
    <col min="10775" max="10775" width="3.6640625" style="469" customWidth="1"/>
    <col min="10776" max="10776" width="3" style="469" customWidth="1"/>
    <col min="10777" max="10777" width="3.6640625" style="469" customWidth="1"/>
    <col min="10778" max="10778" width="3.109375" style="469" customWidth="1"/>
    <col min="10779" max="10779" width="1.88671875" style="469" customWidth="1"/>
    <col min="10780" max="10781" width="2.21875" style="469" customWidth="1"/>
    <col min="10782" max="10782" width="7.21875" style="469" customWidth="1"/>
    <col min="10783" max="11017" width="8.88671875" style="469"/>
    <col min="11018" max="11018" width="2.44140625" style="469" customWidth="1"/>
    <col min="11019" max="11019" width="2.33203125" style="469" customWidth="1"/>
    <col min="11020" max="11020" width="1.109375" style="469" customWidth="1"/>
    <col min="11021" max="11021" width="22.6640625" style="469" customWidth="1"/>
    <col min="11022" max="11022" width="1.21875" style="469" customWidth="1"/>
    <col min="11023" max="11024" width="11.77734375" style="469" customWidth="1"/>
    <col min="11025" max="11025" width="1.77734375" style="469" customWidth="1"/>
    <col min="11026" max="11026" width="6.88671875" style="469" customWidth="1"/>
    <col min="11027" max="11027" width="4.44140625" style="469" customWidth="1"/>
    <col min="11028" max="11028" width="3.6640625" style="469" customWidth="1"/>
    <col min="11029" max="11029" width="0.77734375" style="469" customWidth="1"/>
    <col min="11030" max="11030" width="3.33203125" style="469" customWidth="1"/>
    <col min="11031" max="11031" width="3.6640625" style="469" customWidth="1"/>
    <col min="11032" max="11032" width="3" style="469" customWidth="1"/>
    <col min="11033" max="11033" width="3.6640625" style="469" customWidth="1"/>
    <col min="11034" max="11034" width="3.109375" style="469" customWidth="1"/>
    <col min="11035" max="11035" width="1.88671875" style="469" customWidth="1"/>
    <col min="11036" max="11037" width="2.21875" style="469" customWidth="1"/>
    <col min="11038" max="11038" width="7.21875" style="469" customWidth="1"/>
    <col min="11039" max="11273" width="8.88671875" style="469"/>
    <col min="11274" max="11274" width="2.44140625" style="469" customWidth="1"/>
    <col min="11275" max="11275" width="2.33203125" style="469" customWidth="1"/>
    <col min="11276" max="11276" width="1.109375" style="469" customWidth="1"/>
    <col min="11277" max="11277" width="22.6640625" style="469" customWidth="1"/>
    <col min="11278" max="11278" width="1.21875" style="469" customWidth="1"/>
    <col min="11279" max="11280" width="11.77734375" style="469" customWidth="1"/>
    <col min="11281" max="11281" width="1.77734375" style="469" customWidth="1"/>
    <col min="11282" max="11282" width="6.88671875" style="469" customWidth="1"/>
    <col min="11283" max="11283" width="4.44140625" style="469" customWidth="1"/>
    <col min="11284" max="11284" width="3.6640625" style="469" customWidth="1"/>
    <col min="11285" max="11285" width="0.77734375" style="469" customWidth="1"/>
    <col min="11286" max="11286" width="3.33203125" style="469" customWidth="1"/>
    <col min="11287" max="11287" width="3.6640625" style="469" customWidth="1"/>
    <col min="11288" max="11288" width="3" style="469" customWidth="1"/>
    <col min="11289" max="11289" width="3.6640625" style="469" customWidth="1"/>
    <col min="11290" max="11290" width="3.109375" style="469" customWidth="1"/>
    <col min="11291" max="11291" width="1.88671875" style="469" customWidth="1"/>
    <col min="11292" max="11293" width="2.21875" style="469" customWidth="1"/>
    <col min="11294" max="11294" width="7.21875" style="469" customWidth="1"/>
    <col min="11295" max="11529" width="8.88671875" style="469"/>
    <col min="11530" max="11530" width="2.44140625" style="469" customWidth="1"/>
    <col min="11531" max="11531" width="2.33203125" style="469" customWidth="1"/>
    <col min="11532" max="11532" width="1.109375" style="469" customWidth="1"/>
    <col min="11533" max="11533" width="22.6640625" style="469" customWidth="1"/>
    <col min="11534" max="11534" width="1.21875" style="469" customWidth="1"/>
    <col min="11535" max="11536" width="11.77734375" style="469" customWidth="1"/>
    <col min="11537" max="11537" width="1.77734375" style="469" customWidth="1"/>
    <col min="11538" max="11538" width="6.88671875" style="469" customWidth="1"/>
    <col min="11539" max="11539" width="4.44140625" style="469" customWidth="1"/>
    <col min="11540" max="11540" width="3.6640625" style="469" customWidth="1"/>
    <col min="11541" max="11541" width="0.77734375" style="469" customWidth="1"/>
    <col min="11542" max="11542" width="3.33203125" style="469" customWidth="1"/>
    <col min="11543" max="11543" width="3.6640625" style="469" customWidth="1"/>
    <col min="11544" max="11544" width="3" style="469" customWidth="1"/>
    <col min="11545" max="11545" width="3.6640625" style="469" customWidth="1"/>
    <col min="11546" max="11546" width="3.109375" style="469" customWidth="1"/>
    <col min="11547" max="11547" width="1.88671875" style="469" customWidth="1"/>
    <col min="11548" max="11549" width="2.21875" style="469" customWidth="1"/>
    <col min="11550" max="11550" width="7.21875" style="469" customWidth="1"/>
    <col min="11551" max="11785" width="8.88671875" style="469"/>
    <col min="11786" max="11786" width="2.44140625" style="469" customWidth="1"/>
    <col min="11787" max="11787" width="2.33203125" style="469" customWidth="1"/>
    <col min="11788" max="11788" width="1.109375" style="469" customWidth="1"/>
    <col min="11789" max="11789" width="22.6640625" style="469" customWidth="1"/>
    <col min="11790" max="11790" width="1.21875" style="469" customWidth="1"/>
    <col min="11791" max="11792" width="11.77734375" style="469" customWidth="1"/>
    <col min="11793" max="11793" width="1.77734375" style="469" customWidth="1"/>
    <col min="11794" max="11794" width="6.88671875" style="469" customWidth="1"/>
    <col min="11795" max="11795" width="4.44140625" style="469" customWidth="1"/>
    <col min="11796" max="11796" width="3.6640625" style="469" customWidth="1"/>
    <col min="11797" max="11797" width="0.77734375" style="469" customWidth="1"/>
    <col min="11798" max="11798" width="3.33203125" style="469" customWidth="1"/>
    <col min="11799" max="11799" width="3.6640625" style="469" customWidth="1"/>
    <col min="11800" max="11800" width="3" style="469" customWidth="1"/>
    <col min="11801" max="11801" width="3.6640625" style="469" customWidth="1"/>
    <col min="11802" max="11802" width="3.109375" style="469" customWidth="1"/>
    <col min="11803" max="11803" width="1.88671875" style="469" customWidth="1"/>
    <col min="11804" max="11805" width="2.21875" style="469" customWidth="1"/>
    <col min="11806" max="11806" width="7.21875" style="469" customWidth="1"/>
    <col min="11807" max="12041" width="8.88671875" style="469"/>
    <col min="12042" max="12042" width="2.44140625" style="469" customWidth="1"/>
    <col min="12043" max="12043" width="2.33203125" style="469" customWidth="1"/>
    <col min="12044" max="12044" width="1.109375" style="469" customWidth="1"/>
    <col min="12045" max="12045" width="22.6640625" style="469" customWidth="1"/>
    <col min="12046" max="12046" width="1.21875" style="469" customWidth="1"/>
    <col min="12047" max="12048" width="11.77734375" style="469" customWidth="1"/>
    <col min="12049" max="12049" width="1.77734375" style="469" customWidth="1"/>
    <col min="12050" max="12050" width="6.88671875" style="469" customWidth="1"/>
    <col min="12051" max="12051" width="4.44140625" style="469" customWidth="1"/>
    <col min="12052" max="12052" width="3.6640625" style="469" customWidth="1"/>
    <col min="12053" max="12053" width="0.77734375" style="469" customWidth="1"/>
    <col min="12054" max="12054" width="3.33203125" style="469" customWidth="1"/>
    <col min="12055" max="12055" width="3.6640625" style="469" customWidth="1"/>
    <col min="12056" max="12056" width="3" style="469" customWidth="1"/>
    <col min="12057" max="12057" width="3.6640625" style="469" customWidth="1"/>
    <col min="12058" max="12058" width="3.109375" style="469" customWidth="1"/>
    <col min="12059" max="12059" width="1.88671875" style="469" customWidth="1"/>
    <col min="12060" max="12061" width="2.21875" style="469" customWidth="1"/>
    <col min="12062" max="12062" width="7.21875" style="469" customWidth="1"/>
    <col min="12063" max="12297" width="8.88671875" style="469"/>
    <col min="12298" max="12298" width="2.44140625" style="469" customWidth="1"/>
    <col min="12299" max="12299" width="2.33203125" style="469" customWidth="1"/>
    <col min="12300" max="12300" width="1.109375" style="469" customWidth="1"/>
    <col min="12301" max="12301" width="22.6640625" style="469" customWidth="1"/>
    <col min="12302" max="12302" width="1.21875" style="469" customWidth="1"/>
    <col min="12303" max="12304" width="11.77734375" style="469" customWidth="1"/>
    <col min="12305" max="12305" width="1.77734375" style="469" customWidth="1"/>
    <col min="12306" max="12306" width="6.88671875" style="469" customWidth="1"/>
    <col min="12307" max="12307" width="4.44140625" style="469" customWidth="1"/>
    <col min="12308" max="12308" width="3.6640625" style="469" customWidth="1"/>
    <col min="12309" max="12309" width="0.77734375" style="469" customWidth="1"/>
    <col min="12310" max="12310" width="3.33203125" style="469" customWidth="1"/>
    <col min="12311" max="12311" width="3.6640625" style="469" customWidth="1"/>
    <col min="12312" max="12312" width="3" style="469" customWidth="1"/>
    <col min="12313" max="12313" width="3.6640625" style="469" customWidth="1"/>
    <col min="12314" max="12314" width="3.109375" style="469" customWidth="1"/>
    <col min="12315" max="12315" width="1.88671875" style="469" customWidth="1"/>
    <col min="12316" max="12317" width="2.21875" style="469" customWidth="1"/>
    <col min="12318" max="12318" width="7.21875" style="469" customWidth="1"/>
    <col min="12319" max="12553" width="8.88671875" style="469"/>
    <col min="12554" max="12554" width="2.44140625" style="469" customWidth="1"/>
    <col min="12555" max="12555" width="2.33203125" style="469" customWidth="1"/>
    <col min="12556" max="12556" width="1.109375" style="469" customWidth="1"/>
    <col min="12557" max="12557" width="22.6640625" style="469" customWidth="1"/>
    <col min="12558" max="12558" width="1.21875" style="469" customWidth="1"/>
    <col min="12559" max="12560" width="11.77734375" style="469" customWidth="1"/>
    <col min="12561" max="12561" width="1.77734375" style="469" customWidth="1"/>
    <col min="12562" max="12562" width="6.88671875" style="469" customWidth="1"/>
    <col min="12563" max="12563" width="4.44140625" style="469" customWidth="1"/>
    <col min="12564" max="12564" width="3.6640625" style="469" customWidth="1"/>
    <col min="12565" max="12565" width="0.77734375" style="469" customWidth="1"/>
    <col min="12566" max="12566" width="3.33203125" style="469" customWidth="1"/>
    <col min="12567" max="12567" width="3.6640625" style="469" customWidth="1"/>
    <col min="12568" max="12568" width="3" style="469" customWidth="1"/>
    <col min="12569" max="12569" width="3.6640625" style="469" customWidth="1"/>
    <col min="12570" max="12570" width="3.109375" style="469" customWidth="1"/>
    <col min="12571" max="12571" width="1.88671875" style="469" customWidth="1"/>
    <col min="12572" max="12573" width="2.21875" style="469" customWidth="1"/>
    <col min="12574" max="12574" width="7.21875" style="469" customWidth="1"/>
    <col min="12575" max="12809" width="8.88671875" style="469"/>
    <col min="12810" max="12810" width="2.44140625" style="469" customWidth="1"/>
    <col min="12811" max="12811" width="2.33203125" style="469" customWidth="1"/>
    <col min="12812" max="12812" width="1.109375" style="469" customWidth="1"/>
    <col min="12813" max="12813" width="22.6640625" style="469" customWidth="1"/>
    <col min="12814" max="12814" width="1.21875" style="469" customWidth="1"/>
    <col min="12815" max="12816" width="11.77734375" style="469" customWidth="1"/>
    <col min="12817" max="12817" width="1.77734375" style="469" customWidth="1"/>
    <col min="12818" max="12818" width="6.88671875" style="469" customWidth="1"/>
    <col min="12819" max="12819" width="4.44140625" style="469" customWidth="1"/>
    <col min="12820" max="12820" width="3.6640625" style="469" customWidth="1"/>
    <col min="12821" max="12821" width="0.77734375" style="469" customWidth="1"/>
    <col min="12822" max="12822" width="3.33203125" style="469" customWidth="1"/>
    <col min="12823" max="12823" width="3.6640625" style="469" customWidth="1"/>
    <col min="12824" max="12824" width="3" style="469" customWidth="1"/>
    <col min="12825" max="12825" width="3.6640625" style="469" customWidth="1"/>
    <col min="12826" max="12826" width="3.109375" style="469" customWidth="1"/>
    <col min="12827" max="12827" width="1.88671875" style="469" customWidth="1"/>
    <col min="12828" max="12829" width="2.21875" style="469" customWidth="1"/>
    <col min="12830" max="12830" width="7.21875" style="469" customWidth="1"/>
    <col min="12831" max="13065" width="8.88671875" style="469"/>
    <col min="13066" max="13066" width="2.44140625" style="469" customWidth="1"/>
    <col min="13067" max="13067" width="2.33203125" style="469" customWidth="1"/>
    <col min="13068" max="13068" width="1.109375" style="469" customWidth="1"/>
    <col min="13069" max="13069" width="22.6640625" style="469" customWidth="1"/>
    <col min="13070" max="13070" width="1.21875" style="469" customWidth="1"/>
    <col min="13071" max="13072" width="11.77734375" style="469" customWidth="1"/>
    <col min="13073" max="13073" width="1.77734375" style="469" customWidth="1"/>
    <col min="13074" max="13074" width="6.88671875" style="469" customWidth="1"/>
    <col min="13075" max="13075" width="4.44140625" style="469" customWidth="1"/>
    <col min="13076" max="13076" width="3.6640625" style="469" customWidth="1"/>
    <col min="13077" max="13077" width="0.77734375" style="469" customWidth="1"/>
    <col min="13078" max="13078" width="3.33203125" style="469" customWidth="1"/>
    <col min="13079" max="13079" width="3.6640625" style="469" customWidth="1"/>
    <col min="13080" max="13080" width="3" style="469" customWidth="1"/>
    <col min="13081" max="13081" width="3.6640625" style="469" customWidth="1"/>
    <col min="13082" max="13082" width="3.109375" style="469" customWidth="1"/>
    <col min="13083" max="13083" width="1.88671875" style="469" customWidth="1"/>
    <col min="13084" max="13085" width="2.21875" style="469" customWidth="1"/>
    <col min="13086" max="13086" width="7.21875" style="469" customWidth="1"/>
    <col min="13087" max="13321" width="8.88671875" style="469"/>
    <col min="13322" max="13322" width="2.44140625" style="469" customWidth="1"/>
    <col min="13323" max="13323" width="2.33203125" style="469" customWidth="1"/>
    <col min="13324" max="13324" width="1.109375" style="469" customWidth="1"/>
    <col min="13325" max="13325" width="22.6640625" style="469" customWidth="1"/>
    <col min="13326" max="13326" width="1.21875" style="469" customWidth="1"/>
    <col min="13327" max="13328" width="11.77734375" style="469" customWidth="1"/>
    <col min="13329" max="13329" width="1.77734375" style="469" customWidth="1"/>
    <col min="13330" max="13330" width="6.88671875" style="469" customWidth="1"/>
    <col min="13331" max="13331" width="4.44140625" style="469" customWidth="1"/>
    <col min="13332" max="13332" width="3.6640625" style="469" customWidth="1"/>
    <col min="13333" max="13333" width="0.77734375" style="469" customWidth="1"/>
    <col min="13334" max="13334" width="3.33203125" style="469" customWidth="1"/>
    <col min="13335" max="13335" width="3.6640625" style="469" customWidth="1"/>
    <col min="13336" max="13336" width="3" style="469" customWidth="1"/>
    <col min="13337" max="13337" width="3.6640625" style="469" customWidth="1"/>
    <col min="13338" max="13338" width="3.109375" style="469" customWidth="1"/>
    <col min="13339" max="13339" width="1.88671875" style="469" customWidth="1"/>
    <col min="13340" max="13341" width="2.21875" style="469" customWidth="1"/>
    <col min="13342" max="13342" width="7.21875" style="469" customWidth="1"/>
    <col min="13343" max="13577" width="8.88671875" style="469"/>
    <col min="13578" max="13578" width="2.44140625" style="469" customWidth="1"/>
    <col min="13579" max="13579" width="2.33203125" style="469" customWidth="1"/>
    <col min="13580" max="13580" width="1.109375" style="469" customWidth="1"/>
    <col min="13581" max="13581" width="22.6640625" style="469" customWidth="1"/>
    <col min="13582" max="13582" width="1.21875" style="469" customWidth="1"/>
    <col min="13583" max="13584" width="11.77734375" style="469" customWidth="1"/>
    <col min="13585" max="13585" width="1.77734375" style="469" customWidth="1"/>
    <col min="13586" max="13586" width="6.88671875" style="469" customWidth="1"/>
    <col min="13587" max="13587" width="4.44140625" style="469" customWidth="1"/>
    <col min="13588" max="13588" width="3.6640625" style="469" customWidth="1"/>
    <col min="13589" max="13589" width="0.77734375" style="469" customWidth="1"/>
    <col min="13590" max="13590" width="3.33203125" style="469" customWidth="1"/>
    <col min="13591" max="13591" width="3.6640625" style="469" customWidth="1"/>
    <col min="13592" max="13592" width="3" style="469" customWidth="1"/>
    <col min="13593" max="13593" width="3.6640625" style="469" customWidth="1"/>
    <col min="13594" max="13594" width="3.109375" style="469" customWidth="1"/>
    <col min="13595" max="13595" width="1.88671875" style="469" customWidth="1"/>
    <col min="13596" max="13597" width="2.21875" style="469" customWidth="1"/>
    <col min="13598" max="13598" width="7.21875" style="469" customWidth="1"/>
    <col min="13599" max="13833" width="8.88671875" style="469"/>
    <col min="13834" max="13834" width="2.44140625" style="469" customWidth="1"/>
    <col min="13835" max="13835" width="2.33203125" style="469" customWidth="1"/>
    <col min="13836" max="13836" width="1.109375" style="469" customWidth="1"/>
    <col min="13837" max="13837" width="22.6640625" style="469" customWidth="1"/>
    <col min="13838" max="13838" width="1.21875" style="469" customWidth="1"/>
    <col min="13839" max="13840" width="11.77734375" style="469" customWidth="1"/>
    <col min="13841" max="13841" width="1.77734375" style="469" customWidth="1"/>
    <col min="13842" max="13842" width="6.88671875" style="469" customWidth="1"/>
    <col min="13843" max="13843" width="4.44140625" style="469" customWidth="1"/>
    <col min="13844" max="13844" width="3.6640625" style="469" customWidth="1"/>
    <col min="13845" max="13845" width="0.77734375" style="469" customWidth="1"/>
    <col min="13846" max="13846" width="3.33203125" style="469" customWidth="1"/>
    <col min="13847" max="13847" width="3.6640625" style="469" customWidth="1"/>
    <col min="13848" max="13848" width="3" style="469" customWidth="1"/>
    <col min="13849" max="13849" width="3.6640625" style="469" customWidth="1"/>
    <col min="13850" max="13850" width="3.109375" style="469" customWidth="1"/>
    <col min="13851" max="13851" width="1.88671875" style="469" customWidth="1"/>
    <col min="13852" max="13853" width="2.21875" style="469" customWidth="1"/>
    <col min="13854" max="13854" width="7.21875" style="469" customWidth="1"/>
    <col min="13855" max="14089" width="8.88671875" style="469"/>
    <col min="14090" max="14090" width="2.44140625" style="469" customWidth="1"/>
    <col min="14091" max="14091" width="2.33203125" style="469" customWidth="1"/>
    <col min="14092" max="14092" width="1.109375" style="469" customWidth="1"/>
    <col min="14093" max="14093" width="22.6640625" style="469" customWidth="1"/>
    <col min="14094" max="14094" width="1.21875" style="469" customWidth="1"/>
    <col min="14095" max="14096" width="11.77734375" style="469" customWidth="1"/>
    <col min="14097" max="14097" width="1.77734375" style="469" customWidth="1"/>
    <col min="14098" max="14098" width="6.88671875" style="469" customWidth="1"/>
    <col min="14099" max="14099" width="4.44140625" style="469" customWidth="1"/>
    <col min="14100" max="14100" width="3.6640625" style="469" customWidth="1"/>
    <col min="14101" max="14101" width="0.77734375" style="469" customWidth="1"/>
    <col min="14102" max="14102" width="3.33203125" style="469" customWidth="1"/>
    <col min="14103" max="14103" width="3.6640625" style="469" customWidth="1"/>
    <col min="14104" max="14104" width="3" style="469" customWidth="1"/>
    <col min="14105" max="14105" width="3.6640625" style="469" customWidth="1"/>
    <col min="14106" max="14106" width="3.109375" style="469" customWidth="1"/>
    <col min="14107" max="14107" width="1.88671875" style="469" customWidth="1"/>
    <col min="14108" max="14109" width="2.21875" style="469" customWidth="1"/>
    <col min="14110" max="14110" width="7.21875" style="469" customWidth="1"/>
    <col min="14111" max="14345" width="8.88671875" style="469"/>
    <col min="14346" max="14346" width="2.44140625" style="469" customWidth="1"/>
    <col min="14347" max="14347" width="2.33203125" style="469" customWidth="1"/>
    <col min="14348" max="14348" width="1.109375" style="469" customWidth="1"/>
    <col min="14349" max="14349" width="22.6640625" style="469" customWidth="1"/>
    <col min="14350" max="14350" width="1.21875" style="469" customWidth="1"/>
    <col min="14351" max="14352" width="11.77734375" style="469" customWidth="1"/>
    <col min="14353" max="14353" width="1.77734375" style="469" customWidth="1"/>
    <col min="14354" max="14354" width="6.88671875" style="469" customWidth="1"/>
    <col min="14355" max="14355" width="4.44140625" style="469" customWidth="1"/>
    <col min="14356" max="14356" width="3.6640625" style="469" customWidth="1"/>
    <col min="14357" max="14357" width="0.77734375" style="469" customWidth="1"/>
    <col min="14358" max="14358" width="3.33203125" style="469" customWidth="1"/>
    <col min="14359" max="14359" width="3.6640625" style="469" customWidth="1"/>
    <col min="14360" max="14360" width="3" style="469" customWidth="1"/>
    <col min="14361" max="14361" width="3.6640625" style="469" customWidth="1"/>
    <col min="14362" max="14362" width="3.109375" style="469" customWidth="1"/>
    <col min="14363" max="14363" width="1.88671875" style="469" customWidth="1"/>
    <col min="14364" max="14365" width="2.21875" style="469" customWidth="1"/>
    <col min="14366" max="14366" width="7.21875" style="469" customWidth="1"/>
    <col min="14367" max="14601" width="8.88671875" style="469"/>
    <col min="14602" max="14602" width="2.44140625" style="469" customWidth="1"/>
    <col min="14603" max="14603" width="2.33203125" style="469" customWidth="1"/>
    <col min="14604" max="14604" width="1.109375" style="469" customWidth="1"/>
    <col min="14605" max="14605" width="22.6640625" style="469" customWidth="1"/>
    <col min="14606" max="14606" width="1.21875" style="469" customWidth="1"/>
    <col min="14607" max="14608" width="11.77734375" style="469" customWidth="1"/>
    <col min="14609" max="14609" width="1.77734375" style="469" customWidth="1"/>
    <col min="14610" max="14610" width="6.88671875" style="469" customWidth="1"/>
    <col min="14611" max="14611" width="4.44140625" style="469" customWidth="1"/>
    <col min="14612" max="14612" width="3.6640625" style="469" customWidth="1"/>
    <col min="14613" max="14613" width="0.77734375" style="469" customWidth="1"/>
    <col min="14614" max="14614" width="3.33203125" style="469" customWidth="1"/>
    <col min="14615" max="14615" width="3.6640625" style="469" customWidth="1"/>
    <col min="14616" max="14616" width="3" style="469" customWidth="1"/>
    <col min="14617" max="14617" width="3.6640625" style="469" customWidth="1"/>
    <col min="14618" max="14618" width="3.109375" style="469" customWidth="1"/>
    <col min="14619" max="14619" width="1.88671875" style="469" customWidth="1"/>
    <col min="14620" max="14621" width="2.21875" style="469" customWidth="1"/>
    <col min="14622" max="14622" width="7.21875" style="469" customWidth="1"/>
    <col min="14623" max="14857" width="8.88671875" style="469"/>
    <col min="14858" max="14858" width="2.44140625" style="469" customWidth="1"/>
    <col min="14859" max="14859" width="2.33203125" style="469" customWidth="1"/>
    <col min="14860" max="14860" width="1.109375" style="469" customWidth="1"/>
    <col min="14861" max="14861" width="22.6640625" style="469" customWidth="1"/>
    <col min="14862" max="14862" width="1.21875" style="469" customWidth="1"/>
    <col min="14863" max="14864" width="11.77734375" style="469" customWidth="1"/>
    <col min="14865" max="14865" width="1.77734375" style="469" customWidth="1"/>
    <col min="14866" max="14866" width="6.88671875" style="469" customWidth="1"/>
    <col min="14867" max="14867" width="4.44140625" style="469" customWidth="1"/>
    <col min="14868" max="14868" width="3.6640625" style="469" customWidth="1"/>
    <col min="14869" max="14869" width="0.77734375" style="469" customWidth="1"/>
    <col min="14870" max="14870" width="3.33203125" style="469" customWidth="1"/>
    <col min="14871" max="14871" width="3.6640625" style="469" customWidth="1"/>
    <col min="14872" max="14872" width="3" style="469" customWidth="1"/>
    <col min="14873" max="14873" width="3.6640625" style="469" customWidth="1"/>
    <col min="14874" max="14874" width="3.109375" style="469" customWidth="1"/>
    <col min="14875" max="14875" width="1.88671875" style="469" customWidth="1"/>
    <col min="14876" max="14877" width="2.21875" style="469" customWidth="1"/>
    <col min="14878" max="14878" width="7.21875" style="469" customWidth="1"/>
    <col min="14879" max="15113" width="8.88671875" style="469"/>
    <col min="15114" max="15114" width="2.44140625" style="469" customWidth="1"/>
    <col min="15115" max="15115" width="2.33203125" style="469" customWidth="1"/>
    <col min="15116" max="15116" width="1.109375" style="469" customWidth="1"/>
    <col min="15117" max="15117" width="22.6640625" style="469" customWidth="1"/>
    <col min="15118" max="15118" width="1.21875" style="469" customWidth="1"/>
    <col min="15119" max="15120" width="11.77734375" style="469" customWidth="1"/>
    <col min="15121" max="15121" width="1.77734375" style="469" customWidth="1"/>
    <col min="15122" max="15122" width="6.88671875" style="469" customWidth="1"/>
    <col min="15123" max="15123" width="4.44140625" style="469" customWidth="1"/>
    <col min="15124" max="15124" width="3.6640625" style="469" customWidth="1"/>
    <col min="15125" max="15125" width="0.77734375" style="469" customWidth="1"/>
    <col min="15126" max="15126" width="3.33203125" style="469" customWidth="1"/>
    <col min="15127" max="15127" width="3.6640625" style="469" customWidth="1"/>
    <col min="15128" max="15128" width="3" style="469" customWidth="1"/>
    <col min="15129" max="15129" width="3.6640625" style="469" customWidth="1"/>
    <col min="15130" max="15130" width="3.109375" style="469" customWidth="1"/>
    <col min="15131" max="15131" width="1.88671875" style="469" customWidth="1"/>
    <col min="15132" max="15133" width="2.21875" style="469" customWidth="1"/>
    <col min="15134" max="15134" width="7.21875" style="469" customWidth="1"/>
    <col min="15135" max="15369" width="8.88671875" style="469"/>
    <col min="15370" max="15370" width="2.44140625" style="469" customWidth="1"/>
    <col min="15371" max="15371" width="2.33203125" style="469" customWidth="1"/>
    <col min="15372" max="15372" width="1.109375" style="469" customWidth="1"/>
    <col min="15373" max="15373" width="22.6640625" style="469" customWidth="1"/>
    <col min="15374" max="15374" width="1.21875" style="469" customWidth="1"/>
    <col min="15375" max="15376" width="11.77734375" style="469" customWidth="1"/>
    <col min="15377" max="15377" width="1.77734375" style="469" customWidth="1"/>
    <col min="15378" max="15378" width="6.88671875" style="469" customWidth="1"/>
    <col min="15379" max="15379" width="4.44140625" style="469" customWidth="1"/>
    <col min="15380" max="15380" width="3.6640625" style="469" customWidth="1"/>
    <col min="15381" max="15381" width="0.77734375" style="469" customWidth="1"/>
    <col min="15382" max="15382" width="3.33203125" style="469" customWidth="1"/>
    <col min="15383" max="15383" width="3.6640625" style="469" customWidth="1"/>
    <col min="15384" max="15384" width="3" style="469" customWidth="1"/>
    <col min="15385" max="15385" width="3.6640625" style="469" customWidth="1"/>
    <col min="15386" max="15386" width="3.109375" style="469" customWidth="1"/>
    <col min="15387" max="15387" width="1.88671875" style="469" customWidth="1"/>
    <col min="15388" max="15389" width="2.21875" style="469" customWidth="1"/>
    <col min="15390" max="15390" width="7.21875" style="469" customWidth="1"/>
    <col min="15391" max="15625" width="8.88671875" style="469"/>
    <col min="15626" max="15626" width="2.44140625" style="469" customWidth="1"/>
    <col min="15627" max="15627" width="2.33203125" style="469" customWidth="1"/>
    <col min="15628" max="15628" width="1.109375" style="469" customWidth="1"/>
    <col min="15629" max="15629" width="22.6640625" style="469" customWidth="1"/>
    <col min="15630" max="15630" width="1.21875" style="469" customWidth="1"/>
    <col min="15631" max="15632" width="11.77734375" style="469" customWidth="1"/>
    <col min="15633" max="15633" width="1.77734375" style="469" customWidth="1"/>
    <col min="15634" max="15634" width="6.88671875" style="469" customWidth="1"/>
    <col min="15635" max="15635" width="4.44140625" style="469" customWidth="1"/>
    <col min="15636" max="15636" width="3.6640625" style="469" customWidth="1"/>
    <col min="15637" max="15637" width="0.77734375" style="469" customWidth="1"/>
    <col min="15638" max="15638" width="3.33203125" style="469" customWidth="1"/>
    <col min="15639" max="15639" width="3.6640625" style="469" customWidth="1"/>
    <col min="15640" max="15640" width="3" style="469" customWidth="1"/>
    <col min="15641" max="15641" width="3.6640625" style="469" customWidth="1"/>
    <col min="15642" max="15642" width="3.109375" style="469" customWidth="1"/>
    <col min="15643" max="15643" width="1.88671875" style="469" customWidth="1"/>
    <col min="15644" max="15645" width="2.21875" style="469" customWidth="1"/>
    <col min="15646" max="15646" width="7.21875" style="469" customWidth="1"/>
    <col min="15647" max="15881" width="8.88671875" style="469"/>
    <col min="15882" max="15882" width="2.44140625" style="469" customWidth="1"/>
    <col min="15883" max="15883" width="2.33203125" style="469" customWidth="1"/>
    <col min="15884" max="15884" width="1.109375" style="469" customWidth="1"/>
    <col min="15885" max="15885" width="22.6640625" style="469" customWidth="1"/>
    <col min="15886" max="15886" width="1.21875" style="469" customWidth="1"/>
    <col min="15887" max="15888" width="11.77734375" style="469" customWidth="1"/>
    <col min="15889" max="15889" width="1.77734375" style="469" customWidth="1"/>
    <col min="15890" max="15890" width="6.88671875" style="469" customWidth="1"/>
    <col min="15891" max="15891" width="4.44140625" style="469" customWidth="1"/>
    <col min="15892" max="15892" width="3.6640625" style="469" customWidth="1"/>
    <col min="15893" max="15893" width="0.77734375" style="469" customWidth="1"/>
    <col min="15894" max="15894" width="3.33203125" style="469" customWidth="1"/>
    <col min="15895" max="15895" width="3.6640625" style="469" customWidth="1"/>
    <col min="15896" max="15896" width="3" style="469" customWidth="1"/>
    <col min="15897" max="15897" width="3.6640625" style="469" customWidth="1"/>
    <col min="15898" max="15898" width="3.109375" style="469" customWidth="1"/>
    <col min="15899" max="15899" width="1.88671875" style="469" customWidth="1"/>
    <col min="15900" max="15901" width="2.21875" style="469" customWidth="1"/>
    <col min="15902" max="15902" width="7.21875" style="469" customWidth="1"/>
    <col min="15903" max="16137" width="8.88671875" style="469"/>
    <col min="16138" max="16138" width="2.44140625" style="469" customWidth="1"/>
    <col min="16139" max="16139" width="2.33203125" style="469" customWidth="1"/>
    <col min="16140" max="16140" width="1.109375" style="469" customWidth="1"/>
    <col min="16141" max="16141" width="22.6640625" style="469" customWidth="1"/>
    <col min="16142" max="16142" width="1.21875" style="469" customWidth="1"/>
    <col min="16143" max="16144" width="11.77734375" style="469" customWidth="1"/>
    <col min="16145" max="16145" width="1.77734375" style="469" customWidth="1"/>
    <col min="16146" max="16146" width="6.88671875" style="469" customWidth="1"/>
    <col min="16147" max="16147" width="4.44140625" style="469" customWidth="1"/>
    <col min="16148" max="16148" width="3.6640625" style="469" customWidth="1"/>
    <col min="16149" max="16149" width="0.77734375" style="469" customWidth="1"/>
    <col min="16150" max="16150" width="3.33203125" style="469" customWidth="1"/>
    <col min="16151" max="16151" width="3.6640625" style="469" customWidth="1"/>
    <col min="16152" max="16152" width="3" style="469" customWidth="1"/>
    <col min="16153" max="16153" width="3.6640625" style="469" customWidth="1"/>
    <col min="16154" max="16154" width="3.109375" style="469" customWidth="1"/>
    <col min="16155" max="16155" width="1.88671875" style="469" customWidth="1"/>
    <col min="16156" max="16157" width="2.21875" style="469" customWidth="1"/>
    <col min="16158" max="16158" width="7.21875" style="469" customWidth="1"/>
    <col min="16159" max="16384" width="8.88671875" style="469"/>
  </cols>
  <sheetData>
    <row r="1" spans="2:31" ht="20.25" customHeight="1">
      <c r="B1" s="467" t="s">
        <v>2582</v>
      </c>
    </row>
    <row r="2" spans="2:31" ht="12" customHeight="1">
      <c r="B2" s="471"/>
      <c r="C2" s="471"/>
      <c r="D2" s="471"/>
      <c r="E2" s="471"/>
      <c r="F2" s="471"/>
      <c r="G2" s="471"/>
      <c r="H2" s="471"/>
      <c r="I2" s="471"/>
      <c r="J2" s="471"/>
      <c r="K2" s="471"/>
      <c r="L2" s="471"/>
      <c r="M2" s="471"/>
      <c r="N2" s="471"/>
      <c r="O2" s="471"/>
      <c r="P2" s="471"/>
      <c r="Q2" s="471"/>
      <c r="R2" s="471"/>
      <c r="S2" s="471"/>
      <c r="T2" s="471"/>
      <c r="U2" s="472"/>
      <c r="V2" s="472"/>
      <c r="W2" s="473"/>
      <c r="X2" s="473"/>
      <c r="Y2" s="473"/>
      <c r="Z2" s="472"/>
      <c r="AA2" s="473"/>
      <c r="AD2" s="474"/>
      <c r="AE2" s="469" t="s">
        <v>2494</v>
      </c>
    </row>
    <row r="3" spans="2:31">
      <c r="B3" s="471"/>
      <c r="C3" s="471"/>
      <c r="D3" s="471"/>
      <c r="E3" s="471"/>
      <c r="F3" s="471"/>
      <c r="G3" s="471"/>
      <c r="H3" s="471"/>
      <c r="I3" s="471"/>
      <c r="J3" s="471"/>
      <c r="K3" s="471"/>
      <c r="L3" s="471"/>
      <c r="M3" s="471"/>
      <c r="N3" s="471"/>
      <c r="O3" s="471"/>
      <c r="P3" s="471"/>
      <c r="Q3" s="471"/>
      <c r="R3" s="471"/>
      <c r="S3" s="778"/>
      <c r="T3" s="1615"/>
      <c r="U3" s="1616"/>
      <c r="V3" s="688" t="s">
        <v>2495</v>
      </c>
      <c r="W3" s="687"/>
      <c r="X3" s="688" t="s">
        <v>2496</v>
      </c>
      <c r="Y3" s="687"/>
      <c r="Z3" s="688" t="s">
        <v>2497</v>
      </c>
      <c r="AA3" s="473"/>
      <c r="AB3" s="473"/>
      <c r="AC3" s="473"/>
    </row>
    <row r="4" spans="2:31" s="780" customFormat="1"/>
    <row r="5" spans="2:31" ht="13.5" customHeight="1">
      <c r="B5" s="471"/>
      <c r="C5" s="471"/>
      <c r="D5" s="471"/>
      <c r="E5" s="471"/>
      <c r="F5" s="471"/>
      <c r="G5" s="471"/>
      <c r="H5" s="471"/>
      <c r="I5" s="471"/>
      <c r="J5" s="471"/>
      <c r="K5" s="471"/>
      <c r="L5" s="471"/>
      <c r="M5" s="471"/>
      <c r="N5" s="471"/>
      <c r="O5" s="471"/>
      <c r="P5" s="471" t="s">
        <v>2528</v>
      </c>
      <c r="Q5" s="471"/>
      <c r="R5" s="471"/>
      <c r="S5" s="471"/>
      <c r="T5" s="471"/>
      <c r="U5" s="471"/>
      <c r="V5" s="475"/>
      <c r="W5" s="475"/>
      <c r="X5" s="475"/>
      <c r="Y5" s="475"/>
      <c r="Z5" s="475"/>
      <c r="AA5" s="473"/>
    </row>
    <row r="6" spans="2:31" ht="15" customHeight="1">
      <c r="B6" s="471"/>
      <c r="C6" s="471" t="s">
        <v>2498</v>
      </c>
      <c r="D6" s="471"/>
      <c r="E6" s="471"/>
      <c r="F6" s="471"/>
      <c r="G6" s="471"/>
      <c r="H6" s="471"/>
      <c r="I6" s="471"/>
      <c r="J6" s="471"/>
      <c r="K6" s="471"/>
      <c r="L6" s="471"/>
      <c r="M6" s="471"/>
      <c r="N6" s="471"/>
      <c r="O6" s="471"/>
      <c r="P6" s="1528" t="s">
        <v>2529</v>
      </c>
      <c r="Q6" s="1574"/>
      <c r="R6" s="1531" t="str">
        <f>第1号様式!$J$10</f>
        <v/>
      </c>
      <c r="S6" s="1052"/>
      <c r="T6" s="1052"/>
      <c r="U6" s="1529">
        <f>第1号様式!$L$10</f>
        <v>0</v>
      </c>
      <c r="V6" s="1052"/>
      <c r="W6" s="1052"/>
      <c r="X6" s="1052"/>
      <c r="Y6" s="1052"/>
      <c r="Z6" s="1052"/>
      <c r="AA6" s="473"/>
    </row>
    <row r="7" spans="2:31" ht="2.4" customHeight="1">
      <c r="B7" s="471"/>
      <c r="C7" s="471"/>
      <c r="D7" s="471"/>
      <c r="E7" s="471"/>
      <c r="F7" s="471"/>
      <c r="G7" s="471"/>
      <c r="H7" s="471"/>
      <c r="I7" s="471"/>
      <c r="J7" s="471"/>
      <c r="K7" s="471"/>
      <c r="L7" s="471"/>
      <c r="M7" s="471"/>
      <c r="N7" s="471"/>
      <c r="O7" s="471"/>
      <c r="P7" s="471"/>
      <c r="Q7" s="476"/>
      <c r="R7" s="482"/>
      <c r="S7" s="482"/>
      <c r="T7" s="482"/>
      <c r="U7" s="482"/>
      <c r="V7" s="482"/>
      <c r="W7" s="482"/>
      <c r="X7" s="482"/>
      <c r="Y7" s="482"/>
      <c r="Z7" s="482"/>
      <c r="AA7" s="473"/>
    </row>
    <row r="8" spans="2:31" ht="15" customHeight="1">
      <c r="B8" s="471"/>
      <c r="C8" s="471" t="s">
        <v>2583</v>
      </c>
      <c r="D8" s="689"/>
      <c r="E8" s="679"/>
      <c r="F8" s="679"/>
      <c r="G8" s="679"/>
      <c r="H8" s="679"/>
      <c r="I8" s="679"/>
      <c r="J8" s="679"/>
      <c r="K8" s="471"/>
      <c r="L8" s="471"/>
      <c r="M8" s="471"/>
      <c r="N8" s="471"/>
      <c r="O8" s="471"/>
      <c r="P8" s="1528" t="s">
        <v>2502</v>
      </c>
      <c r="Q8" s="1574"/>
      <c r="R8" s="1529">
        <f>第1号様式!J$11</f>
        <v>0</v>
      </c>
      <c r="S8" s="1529"/>
      <c r="T8" s="1529"/>
      <c r="U8" s="1529"/>
      <c r="V8" s="1529"/>
      <c r="W8" s="1529"/>
      <c r="X8" s="1529"/>
      <c r="Y8" s="1529"/>
      <c r="Z8" s="1529"/>
      <c r="AA8" s="473"/>
    </row>
    <row r="9" spans="2:31" ht="2.4" customHeight="1">
      <c r="B9" s="471"/>
      <c r="C9" s="471"/>
      <c r="D9" s="679"/>
      <c r="E9" s="679"/>
      <c r="F9" s="679"/>
      <c r="G9" s="679"/>
      <c r="H9" s="679"/>
      <c r="I9" s="679"/>
      <c r="J9" s="679"/>
      <c r="K9" s="471"/>
      <c r="L9" s="471"/>
      <c r="M9" s="471"/>
      <c r="N9" s="471"/>
      <c r="O9" s="471"/>
      <c r="P9" s="471"/>
      <c r="Q9" s="476"/>
      <c r="R9" s="482"/>
      <c r="S9" s="482"/>
      <c r="T9" s="482"/>
      <c r="U9" s="482"/>
      <c r="V9" s="482"/>
      <c r="W9" s="482"/>
      <c r="X9" s="482"/>
      <c r="Y9" s="482"/>
      <c r="Z9" s="482"/>
      <c r="AA9" s="473"/>
      <c r="AB9" s="473"/>
      <c r="AC9" s="473"/>
      <c r="AD9" s="470"/>
      <c r="AE9" s="470"/>
    </row>
    <row r="10" spans="2:31" ht="21" customHeight="1">
      <c r="B10" s="471"/>
      <c r="C10" s="471"/>
      <c r="D10" s="471"/>
      <c r="E10" s="471"/>
      <c r="F10" s="471"/>
      <c r="G10" s="471"/>
      <c r="H10" s="471"/>
      <c r="I10" s="471"/>
      <c r="J10" s="471"/>
      <c r="K10" s="471"/>
      <c r="L10" s="471"/>
      <c r="M10" s="471"/>
      <c r="N10" s="471"/>
      <c r="O10" s="471"/>
      <c r="P10" s="1602" t="s">
        <v>2405</v>
      </c>
      <c r="Q10" s="1646"/>
      <c r="R10" s="1529">
        <f>第1号様式!$J$12</f>
        <v>0</v>
      </c>
      <c r="S10" s="1052"/>
      <c r="T10" s="1052"/>
      <c r="U10" s="1052"/>
      <c r="V10" s="1529">
        <f>第1号様式!$M$12</f>
        <v>0</v>
      </c>
      <c r="W10" s="1052"/>
      <c r="X10" s="1052"/>
      <c r="Y10" s="1052"/>
      <c r="Z10" s="1052"/>
      <c r="AA10" s="473"/>
    </row>
    <row r="11" spans="2:31" ht="15" customHeight="1">
      <c r="B11" s="471"/>
      <c r="C11" s="471"/>
      <c r="D11" s="471"/>
      <c r="E11" s="471"/>
      <c r="F11" s="471"/>
      <c r="G11" s="471"/>
      <c r="H11" s="471"/>
      <c r="I11" s="471"/>
      <c r="J11" s="471"/>
      <c r="K11" s="471"/>
      <c r="L11" s="471"/>
      <c r="M11" s="471"/>
      <c r="N11" s="471"/>
      <c r="O11" s="471"/>
      <c r="P11" s="471"/>
      <c r="Q11" s="478"/>
      <c r="R11" s="482"/>
      <c r="S11" s="482"/>
      <c r="T11" s="482"/>
      <c r="U11" s="482"/>
      <c r="V11" s="482"/>
      <c r="W11" s="482"/>
      <c r="X11" s="482"/>
      <c r="Y11" s="482"/>
      <c r="Z11" s="482"/>
      <c r="AA11" s="473"/>
    </row>
    <row r="12" spans="2:31" ht="15" customHeight="1">
      <c r="B12" s="471"/>
      <c r="C12" s="471"/>
      <c r="D12" s="471"/>
      <c r="E12" s="471"/>
      <c r="F12" s="471"/>
      <c r="G12" s="471"/>
      <c r="H12" s="471"/>
      <c r="I12" s="471"/>
      <c r="J12" s="471"/>
      <c r="K12" s="471"/>
      <c r="L12" s="471"/>
      <c r="M12" s="471"/>
      <c r="N12" s="471"/>
      <c r="O12" s="471"/>
      <c r="P12" s="471" t="s">
        <v>2584</v>
      </c>
      <c r="Q12" s="780"/>
      <c r="R12" s="476"/>
      <c r="S12" s="476"/>
      <c r="T12" s="675"/>
      <c r="U12" s="675"/>
      <c r="V12" s="675"/>
      <c r="W12" s="675"/>
      <c r="X12" s="675"/>
      <c r="Y12" s="675"/>
      <c r="Z12" s="675"/>
      <c r="AA12" s="473"/>
    </row>
    <row r="13" spans="2:31" ht="15" customHeight="1">
      <c r="B13" s="471"/>
      <c r="C13" s="471"/>
      <c r="D13" s="471"/>
      <c r="E13" s="471"/>
      <c r="F13" s="471"/>
      <c r="G13" s="471"/>
      <c r="H13" s="471"/>
      <c r="I13" s="471"/>
      <c r="J13" s="471"/>
      <c r="K13" s="471"/>
      <c r="L13" s="471"/>
      <c r="M13" s="471"/>
      <c r="N13" s="471"/>
      <c r="O13" s="471"/>
      <c r="P13" s="1528" t="s">
        <v>2529</v>
      </c>
      <c r="Q13" s="1574"/>
      <c r="R13" s="1531">
        <f>第14号様式!$P$13</f>
        <v>0</v>
      </c>
      <c r="S13" s="1531"/>
      <c r="T13" s="1531"/>
      <c r="U13" s="1529">
        <f>第14号様式!$S$13</f>
        <v>0</v>
      </c>
      <c r="V13" s="1529"/>
      <c r="W13" s="1529"/>
      <c r="X13" s="1529"/>
      <c r="Y13" s="1529"/>
      <c r="Z13" s="1529"/>
      <c r="AA13" s="473"/>
    </row>
    <row r="14" spans="2:31" ht="2.4" customHeight="1">
      <c r="B14" s="471"/>
      <c r="C14" s="471"/>
      <c r="D14" s="471"/>
      <c r="E14" s="471"/>
      <c r="F14" s="471"/>
      <c r="G14" s="471"/>
      <c r="H14" s="471"/>
      <c r="I14" s="471"/>
      <c r="J14" s="471"/>
      <c r="K14" s="471"/>
      <c r="L14" s="471"/>
      <c r="M14" s="471"/>
      <c r="N14" s="471"/>
      <c r="O14" s="471"/>
      <c r="P14" s="471"/>
      <c r="Q14" s="476"/>
      <c r="R14" s="482"/>
      <c r="S14" s="482"/>
      <c r="T14" s="482"/>
      <c r="U14" s="482"/>
      <c r="V14" s="482"/>
      <c r="W14" s="482"/>
      <c r="X14" s="482"/>
      <c r="Y14" s="482"/>
      <c r="Z14" s="482"/>
      <c r="AA14" s="473"/>
    </row>
    <row r="15" spans="2:31" ht="15" customHeight="1">
      <c r="B15" s="471"/>
      <c r="C15" s="471"/>
      <c r="D15" s="471"/>
      <c r="E15" s="471"/>
      <c r="F15" s="471"/>
      <c r="G15" s="471"/>
      <c r="H15" s="471"/>
      <c r="I15" s="471"/>
      <c r="J15" s="471"/>
      <c r="K15" s="471"/>
      <c r="L15" s="471"/>
      <c r="M15" s="471"/>
      <c r="N15" s="471"/>
      <c r="O15" s="471"/>
      <c r="P15" s="1528" t="s">
        <v>2502</v>
      </c>
      <c r="Q15" s="1528"/>
      <c r="R15" s="1529">
        <f>第14号様式!$P$15</f>
        <v>0</v>
      </c>
      <c r="S15" s="1529"/>
      <c r="T15" s="1529"/>
      <c r="U15" s="1529"/>
      <c r="V15" s="1529"/>
      <c r="W15" s="1529"/>
      <c r="X15" s="1529"/>
      <c r="Y15" s="1529"/>
      <c r="Z15" s="1529"/>
      <c r="AA15" s="473"/>
      <c r="AD15" s="477"/>
    </row>
    <row r="16" spans="2:31" ht="2.4" customHeight="1">
      <c r="B16" s="471"/>
      <c r="C16" s="471"/>
      <c r="D16" s="471"/>
      <c r="E16" s="471"/>
      <c r="F16" s="471"/>
      <c r="G16" s="471"/>
      <c r="H16" s="471"/>
      <c r="I16" s="471"/>
      <c r="J16" s="471"/>
      <c r="K16" s="471"/>
      <c r="L16" s="471"/>
      <c r="M16" s="471"/>
      <c r="N16" s="471"/>
      <c r="O16" s="471"/>
      <c r="P16" s="471"/>
      <c r="Q16" s="476"/>
      <c r="R16" s="482"/>
      <c r="S16" s="482"/>
      <c r="T16" s="482"/>
      <c r="U16" s="482"/>
      <c r="V16" s="482"/>
      <c r="W16" s="482"/>
      <c r="X16" s="482"/>
      <c r="Y16" s="482"/>
      <c r="Z16" s="482"/>
      <c r="AA16" s="480"/>
    </row>
    <row r="17" spans="2:30" s="819" customFormat="1" ht="28.8" customHeight="1">
      <c r="B17" s="816"/>
      <c r="C17" s="816"/>
      <c r="D17" s="816"/>
      <c r="E17" s="816"/>
      <c r="F17" s="816"/>
      <c r="G17" s="816"/>
      <c r="H17" s="816"/>
      <c r="I17" s="816"/>
      <c r="J17" s="816"/>
      <c r="K17" s="816"/>
      <c r="L17" s="816"/>
      <c r="M17" s="816"/>
      <c r="N17" s="816"/>
      <c r="O17" s="816"/>
      <c r="P17" s="1602" t="s">
        <v>2405</v>
      </c>
      <c r="Q17" s="1602"/>
      <c r="R17" s="1529">
        <f>第14号様式!$P$17</f>
        <v>0</v>
      </c>
      <c r="S17" s="1529"/>
      <c r="T17" s="1529"/>
      <c r="U17" s="1529"/>
      <c r="V17" s="1529">
        <f>第14号様式!$S$17</f>
        <v>0</v>
      </c>
      <c r="W17" s="1529"/>
      <c r="X17" s="1529"/>
      <c r="Y17" s="1529"/>
      <c r="Z17" s="1529"/>
      <c r="AA17" s="817"/>
      <c r="AB17" s="818"/>
      <c r="AC17" s="818"/>
    </row>
    <row r="18" spans="2:30" ht="9" customHeight="1">
      <c r="B18" s="471"/>
      <c r="C18" s="471"/>
      <c r="D18" s="471"/>
      <c r="E18" s="471"/>
      <c r="F18" s="471"/>
      <c r="G18" s="471"/>
      <c r="H18" s="471"/>
      <c r="I18" s="471"/>
      <c r="J18" s="471"/>
      <c r="K18" s="471"/>
      <c r="L18" s="471"/>
      <c r="M18" s="471"/>
      <c r="N18" s="471"/>
      <c r="O18" s="471"/>
      <c r="P18" s="471"/>
      <c r="Q18" s="476"/>
      <c r="R18" s="482"/>
      <c r="S18" s="482"/>
      <c r="T18" s="482"/>
      <c r="U18" s="482"/>
      <c r="V18" s="482"/>
      <c r="W18" s="482"/>
      <c r="X18" s="482"/>
      <c r="Y18" s="482"/>
      <c r="Z18" s="482"/>
      <c r="AA18" s="473"/>
    </row>
    <row r="19" spans="2:30" ht="15" customHeight="1">
      <c r="B19" s="471"/>
      <c r="C19" s="471"/>
      <c r="D19" s="471"/>
      <c r="E19" s="471"/>
      <c r="F19" s="471"/>
      <c r="G19" s="471"/>
      <c r="H19" s="471"/>
      <c r="I19" s="471"/>
      <c r="J19" s="471"/>
      <c r="K19" s="471"/>
      <c r="L19" s="471"/>
      <c r="M19" s="471"/>
      <c r="N19" s="471"/>
      <c r="O19" s="471"/>
      <c r="P19" s="471" t="s">
        <v>2386</v>
      </c>
      <c r="Q19" s="780"/>
      <c r="R19" s="476"/>
      <c r="S19" s="476"/>
      <c r="T19" s="675"/>
      <c r="U19" s="675"/>
      <c r="V19" s="675"/>
      <c r="W19" s="675"/>
      <c r="X19" s="675"/>
      <c r="Y19" s="675"/>
      <c r="Z19" s="675"/>
      <c r="AA19" s="473"/>
    </row>
    <row r="20" spans="2:30" ht="15" customHeight="1">
      <c r="B20" s="471"/>
      <c r="C20" s="471"/>
      <c r="D20" s="471"/>
      <c r="E20" s="471"/>
      <c r="F20" s="471"/>
      <c r="G20" s="471"/>
      <c r="H20" s="471"/>
      <c r="I20" s="471"/>
      <c r="J20" s="471"/>
      <c r="K20" s="471"/>
      <c r="L20" s="471"/>
      <c r="M20" s="471"/>
      <c r="N20" s="471"/>
      <c r="O20" s="471"/>
      <c r="P20" s="1528" t="s">
        <v>2529</v>
      </c>
      <c r="Q20" s="1574"/>
      <c r="R20" s="1531">
        <f>第14号様式!$P$20</f>
        <v>0</v>
      </c>
      <c r="S20" s="1052"/>
      <c r="T20" s="1052"/>
      <c r="U20" s="1529">
        <f>第14号様式!$S$20</f>
        <v>0</v>
      </c>
      <c r="V20" s="1052"/>
      <c r="W20" s="1052"/>
      <c r="X20" s="1052"/>
      <c r="Y20" s="1052"/>
      <c r="Z20" s="1052"/>
      <c r="AA20" s="473"/>
    </row>
    <row r="21" spans="2:30" ht="2.4" customHeight="1">
      <c r="B21" s="471"/>
      <c r="C21" s="471"/>
      <c r="D21" s="471"/>
      <c r="E21" s="471"/>
      <c r="F21" s="471"/>
      <c r="G21" s="471"/>
      <c r="H21" s="471"/>
      <c r="I21" s="471"/>
      <c r="J21" s="471"/>
      <c r="K21" s="471"/>
      <c r="L21" s="471"/>
      <c r="M21" s="471"/>
      <c r="N21" s="471"/>
      <c r="O21" s="471"/>
      <c r="P21" s="471"/>
      <c r="Q21" s="476"/>
      <c r="R21" s="482"/>
      <c r="S21" s="482"/>
      <c r="T21" s="482"/>
      <c r="U21" s="482"/>
      <c r="V21" s="482"/>
      <c r="W21" s="482"/>
      <c r="X21" s="482"/>
      <c r="Y21" s="482"/>
      <c r="Z21" s="482"/>
      <c r="AA21" s="473"/>
    </row>
    <row r="22" spans="2:30" ht="15" customHeight="1">
      <c r="B22" s="471"/>
      <c r="C22" s="471"/>
      <c r="D22" s="471"/>
      <c r="E22" s="471"/>
      <c r="F22" s="471"/>
      <c r="G22" s="471"/>
      <c r="H22" s="471"/>
      <c r="I22" s="471"/>
      <c r="J22" s="471"/>
      <c r="K22" s="471"/>
      <c r="L22" s="471"/>
      <c r="M22" s="471"/>
      <c r="N22" s="471"/>
      <c r="O22" s="471"/>
      <c r="P22" s="1528" t="s">
        <v>2502</v>
      </c>
      <c r="Q22" s="1528"/>
      <c r="R22" s="1529">
        <f>第14号様式!$P$22</f>
        <v>0</v>
      </c>
      <c r="S22" s="1529"/>
      <c r="T22" s="1529"/>
      <c r="U22" s="1529"/>
      <c r="V22" s="1529"/>
      <c r="W22" s="1529"/>
      <c r="X22" s="1529"/>
      <c r="Y22" s="1529"/>
      <c r="Z22" s="1529"/>
      <c r="AA22" s="473"/>
      <c r="AD22" s="477"/>
    </row>
    <row r="23" spans="2:30" ht="2.4" customHeight="1">
      <c r="B23" s="471"/>
      <c r="C23" s="471"/>
      <c r="D23" s="471"/>
      <c r="E23" s="471"/>
      <c r="F23" s="471"/>
      <c r="G23" s="471"/>
      <c r="H23" s="471"/>
      <c r="I23" s="471"/>
      <c r="J23" s="471"/>
      <c r="K23" s="471"/>
      <c r="L23" s="471"/>
      <c r="M23" s="471"/>
      <c r="N23" s="471"/>
      <c r="O23" s="471"/>
      <c r="P23" s="471"/>
      <c r="Q23" s="476"/>
      <c r="R23" s="482"/>
      <c r="S23" s="482"/>
      <c r="T23" s="482"/>
      <c r="U23" s="482"/>
      <c r="V23" s="482"/>
      <c r="W23" s="482"/>
      <c r="X23" s="482"/>
      <c r="Y23" s="482"/>
      <c r="Z23" s="482"/>
      <c r="AA23" s="473"/>
      <c r="AD23" s="470"/>
    </row>
    <row r="24" spans="2:30" ht="22.8" customHeight="1">
      <c r="B24" s="471"/>
      <c r="C24" s="471"/>
      <c r="D24" s="471"/>
      <c r="E24" s="471"/>
      <c r="F24" s="471"/>
      <c r="G24" s="471"/>
      <c r="H24" s="471"/>
      <c r="I24" s="471"/>
      <c r="J24" s="471"/>
      <c r="K24" s="471"/>
      <c r="L24" s="471"/>
      <c r="M24" s="471"/>
      <c r="N24" s="471"/>
      <c r="O24" s="471"/>
      <c r="P24" s="1602" t="s">
        <v>2405</v>
      </c>
      <c r="Q24" s="1602"/>
      <c r="R24" s="1529">
        <f>第14号様式!$P$24</f>
        <v>0</v>
      </c>
      <c r="S24" s="1052"/>
      <c r="T24" s="1052"/>
      <c r="U24" s="1052"/>
      <c r="V24" s="1529">
        <f>第14号様式!$S$24</f>
        <v>0</v>
      </c>
      <c r="W24" s="1052"/>
      <c r="X24" s="1052"/>
      <c r="Y24" s="1052"/>
      <c r="Z24" s="1052"/>
      <c r="AA24" s="473"/>
    </row>
    <row r="25" spans="2:30" ht="13.5" customHeight="1">
      <c r="B25" s="471"/>
      <c r="C25" s="471"/>
      <c r="D25" s="471"/>
      <c r="E25" s="471"/>
      <c r="F25" s="471"/>
      <c r="G25" s="471"/>
      <c r="H25" s="471"/>
      <c r="I25" s="471"/>
      <c r="J25" s="471"/>
      <c r="K25" s="471"/>
      <c r="L25" s="471"/>
      <c r="M25" s="471"/>
      <c r="N25" s="471"/>
      <c r="O25" s="471"/>
      <c r="P25" s="471"/>
      <c r="Q25" s="471"/>
      <c r="R25" s="471"/>
      <c r="S25" s="471"/>
      <c r="T25" s="471"/>
      <c r="U25" s="471"/>
      <c r="V25" s="471"/>
      <c r="W25" s="473"/>
      <c r="X25" s="473"/>
      <c r="Y25" s="473"/>
      <c r="Z25" s="473"/>
      <c r="AA25" s="473"/>
    </row>
    <row r="26" spans="2:30" ht="25.8">
      <c r="B26" s="471"/>
      <c r="C26" s="1532" t="s">
        <v>2585</v>
      </c>
      <c r="D26" s="1532"/>
      <c r="E26" s="1532"/>
      <c r="F26" s="1532"/>
      <c r="G26" s="1532"/>
      <c r="H26" s="1532"/>
      <c r="I26" s="1532"/>
      <c r="J26" s="1532"/>
      <c r="K26" s="1532"/>
      <c r="L26" s="1532"/>
      <c r="M26" s="1532"/>
      <c r="N26" s="1532"/>
      <c r="O26" s="1532"/>
      <c r="P26" s="1532"/>
      <c r="Q26" s="1532"/>
      <c r="R26" s="1532"/>
      <c r="S26" s="1532"/>
      <c r="T26" s="1532"/>
      <c r="U26" s="1532"/>
      <c r="V26" s="1532"/>
      <c r="W26" s="1532"/>
      <c r="X26" s="1532"/>
      <c r="Y26" s="1532"/>
      <c r="Z26" s="1532"/>
      <c r="AA26" s="473"/>
    </row>
    <row r="27" spans="2:30" ht="21" customHeight="1">
      <c r="B27" s="471"/>
      <c r="C27" s="471"/>
      <c r="D27" s="471"/>
      <c r="E27" s="471"/>
      <c r="F27" s="471"/>
      <c r="G27" s="471"/>
      <c r="H27" s="471"/>
      <c r="I27" s="471"/>
      <c r="J27" s="471"/>
      <c r="K27" s="471"/>
      <c r="L27" s="471"/>
      <c r="M27" s="471"/>
      <c r="N27" s="471"/>
      <c r="O27" s="471"/>
      <c r="P27" s="471"/>
      <c r="Q27" s="471"/>
      <c r="R27" s="471"/>
      <c r="S27" s="471"/>
      <c r="T27" s="471"/>
      <c r="U27" s="471"/>
      <c r="V27" s="471"/>
      <c r="W27" s="473"/>
      <c r="X27" s="473"/>
      <c r="Y27" s="473"/>
      <c r="Z27" s="473"/>
      <c r="AA27" s="473"/>
    </row>
    <row r="28" spans="2:30" ht="18" customHeight="1">
      <c r="B28" s="471"/>
      <c r="C28" s="471"/>
      <c r="D28" s="1576">
        <f>第7号様式!$D$28</f>
        <v>0</v>
      </c>
      <c r="E28" s="1595"/>
      <c r="F28" s="688" t="s">
        <v>2495</v>
      </c>
      <c r="G28" s="686">
        <f>第7号様式!$G$28</f>
        <v>0</v>
      </c>
      <c r="H28" s="688" t="s">
        <v>2496</v>
      </c>
      <c r="I28" s="686">
        <f>第7号様式!$I$28</f>
        <v>0</v>
      </c>
      <c r="J28" s="1647" t="s">
        <v>2505</v>
      </c>
      <c r="K28" s="1647"/>
      <c r="L28" s="608">
        <f>第7号様式!$K$28</f>
        <v>0</v>
      </c>
      <c r="M28" s="1648" t="s">
        <v>2506</v>
      </c>
      <c r="N28" s="1648"/>
      <c r="O28" s="1648"/>
      <c r="P28" s="1577">
        <f>第7号様式!$P$28</f>
        <v>0</v>
      </c>
      <c r="Q28" s="1577"/>
      <c r="R28" s="1649" t="s">
        <v>2586</v>
      </c>
      <c r="S28" s="1649"/>
      <c r="T28" s="1649"/>
      <c r="U28" s="1649"/>
      <c r="V28" s="1649"/>
      <c r="W28" s="1649"/>
      <c r="X28" s="1649"/>
      <c r="Y28" s="1649"/>
      <c r="Z28" s="1649"/>
      <c r="AA28" s="1649"/>
      <c r="AB28" s="473"/>
      <c r="AD28" s="477"/>
    </row>
    <row r="29" spans="2:30" ht="42" customHeight="1">
      <c r="B29" s="471"/>
      <c r="C29" s="1578" t="s">
        <v>2767</v>
      </c>
      <c r="D29" s="1578"/>
      <c r="E29" s="1578"/>
      <c r="F29" s="1578"/>
      <c r="G29" s="1578"/>
      <c r="H29" s="1578"/>
      <c r="I29" s="1578"/>
      <c r="J29" s="1578"/>
      <c r="K29" s="1578"/>
      <c r="L29" s="1578"/>
      <c r="M29" s="1578"/>
      <c r="N29" s="1578"/>
      <c r="O29" s="1578"/>
      <c r="P29" s="1578"/>
      <c r="Q29" s="1578"/>
      <c r="R29" s="1578"/>
      <c r="S29" s="1578"/>
      <c r="T29" s="1578"/>
      <c r="U29" s="1578"/>
      <c r="V29" s="1578"/>
      <c r="W29" s="1578"/>
      <c r="X29" s="1578"/>
      <c r="Y29" s="1578"/>
      <c r="Z29" s="1578"/>
      <c r="AA29" s="473"/>
    </row>
    <row r="30" spans="2:30" ht="30" customHeight="1">
      <c r="B30" s="471"/>
      <c r="C30" s="1589" t="s">
        <v>2509</v>
      </c>
      <c r="D30" s="1589"/>
      <c r="E30" s="1589"/>
      <c r="F30" s="1589"/>
      <c r="G30" s="1589"/>
      <c r="H30" s="1589"/>
      <c r="I30" s="1589"/>
      <c r="J30" s="1589"/>
      <c r="K30" s="1589"/>
      <c r="L30" s="1589"/>
      <c r="M30" s="1589"/>
      <c r="N30" s="1589"/>
      <c r="O30" s="1589"/>
      <c r="P30" s="1589"/>
      <c r="Q30" s="1589"/>
      <c r="R30" s="1589"/>
      <c r="S30" s="1589"/>
      <c r="T30" s="1589"/>
      <c r="U30" s="1589"/>
      <c r="V30" s="1589"/>
      <c r="W30" s="1589"/>
      <c r="X30" s="1589"/>
      <c r="Y30" s="1589"/>
      <c r="Z30" s="1589"/>
      <c r="AA30" s="473"/>
    </row>
    <row r="31" spans="2:30" ht="30" customHeight="1">
      <c r="B31" s="471"/>
      <c r="C31" s="484"/>
      <c r="D31" s="1571" t="s">
        <v>2510</v>
      </c>
      <c r="E31" s="1571"/>
      <c r="F31" s="1571"/>
      <c r="G31" s="1571"/>
      <c r="H31" s="1571"/>
      <c r="I31" s="1571"/>
      <c r="J31" s="1572"/>
      <c r="K31" s="1565">
        <f>第1号様式!$G$30</f>
        <v>0</v>
      </c>
      <c r="L31" s="1055"/>
      <c r="M31" s="1055"/>
      <c r="N31" s="1055"/>
      <c r="O31" s="1055"/>
      <c r="P31" s="1591" t="str">
        <f>第1号様式!$L$30</f>
        <v>蓄電池</v>
      </c>
      <c r="Q31" s="1592"/>
      <c r="R31" s="1592"/>
      <c r="S31" s="1592"/>
      <c r="T31" s="1592"/>
      <c r="U31" s="1566" t="str">
        <f>第1号様式!$O$30</f>
        <v>設備導入事業</v>
      </c>
      <c r="V31" s="1055"/>
      <c r="W31" s="1055"/>
      <c r="X31" s="1055"/>
      <c r="Y31" s="1650"/>
      <c r="Z31" s="1651"/>
      <c r="AA31" s="473"/>
      <c r="AC31" s="469"/>
    </row>
    <row r="32" spans="2:30" ht="2.25" customHeight="1">
      <c r="B32" s="471"/>
      <c r="C32" s="485"/>
      <c r="D32" s="679"/>
      <c r="E32" s="679"/>
      <c r="F32" s="679"/>
      <c r="G32" s="679"/>
      <c r="H32" s="679"/>
      <c r="I32" s="679"/>
      <c r="J32" s="680"/>
      <c r="K32" s="486"/>
      <c r="L32" s="487"/>
      <c r="M32" s="487"/>
      <c r="N32" s="487"/>
      <c r="O32" s="675"/>
      <c r="P32" s="675"/>
      <c r="Q32" s="488"/>
      <c r="R32" s="488"/>
      <c r="S32" s="684"/>
      <c r="T32" s="489"/>
      <c r="U32" s="483"/>
      <c r="V32" s="490"/>
      <c r="W32" s="483"/>
      <c r="X32" s="491"/>
      <c r="Y32" s="679"/>
      <c r="Z32" s="782"/>
      <c r="AA32" s="473"/>
      <c r="AC32" s="469"/>
    </row>
    <row r="33" spans="2:29" ht="30" customHeight="1">
      <c r="B33" s="471"/>
      <c r="C33" s="486"/>
      <c r="D33" s="1542" t="s">
        <v>2511</v>
      </c>
      <c r="E33" s="1542"/>
      <c r="F33" s="1542"/>
      <c r="G33" s="1542"/>
      <c r="H33" s="1542"/>
      <c r="I33" s="1542"/>
      <c r="J33" s="1543"/>
      <c r="K33" s="679"/>
      <c r="L33" s="492" t="s">
        <v>2512</v>
      </c>
      <c r="M33" s="1590">
        <f>第14号様式!$M$33</f>
        <v>0</v>
      </c>
      <c r="N33" s="1590"/>
      <c r="O33" s="1590"/>
      <c r="P33" s="1596"/>
      <c r="Q33" s="1596"/>
      <c r="R33" s="493" t="s">
        <v>2513</v>
      </c>
      <c r="S33" s="493"/>
      <c r="T33" s="493"/>
      <c r="U33" s="493"/>
      <c r="V33" s="493"/>
      <c r="W33" s="493"/>
      <c r="X33" s="493"/>
      <c r="Y33" s="493"/>
      <c r="Z33" s="783"/>
      <c r="AA33" s="473"/>
      <c r="AC33" s="469"/>
    </row>
    <row r="34" spans="2:29" ht="74.25" customHeight="1">
      <c r="B34" s="471"/>
      <c r="C34" s="784"/>
      <c r="D34" s="1580" t="s">
        <v>2587</v>
      </c>
      <c r="E34" s="1580"/>
      <c r="F34" s="1580"/>
      <c r="G34" s="1580"/>
      <c r="H34" s="1580"/>
      <c r="I34" s="1580"/>
      <c r="J34" s="1581"/>
      <c r="K34" s="786"/>
      <c r="L34" s="1652"/>
      <c r="M34" s="1652"/>
      <c r="N34" s="1652"/>
      <c r="O34" s="1652"/>
      <c r="P34" s="1652"/>
      <c r="Q34" s="1652"/>
      <c r="R34" s="1652"/>
      <c r="S34" s="1652"/>
      <c r="T34" s="1652"/>
      <c r="U34" s="1652"/>
      <c r="V34" s="1652"/>
      <c r="W34" s="1652"/>
      <c r="X34" s="1652"/>
      <c r="Y34" s="1652"/>
      <c r="Z34" s="1653"/>
      <c r="AA34" s="473"/>
    </row>
    <row r="35" spans="2:29" ht="75" customHeight="1">
      <c r="B35" s="471"/>
      <c r="C35" s="786"/>
      <c r="D35" s="1580" t="s">
        <v>2588</v>
      </c>
      <c r="E35" s="1580"/>
      <c r="F35" s="1580"/>
      <c r="G35" s="1580"/>
      <c r="H35" s="1580"/>
      <c r="I35" s="1580"/>
      <c r="J35" s="1581"/>
      <c r="K35" s="787"/>
      <c r="L35" s="1605"/>
      <c r="M35" s="1605"/>
      <c r="N35" s="1605"/>
      <c r="O35" s="1605"/>
      <c r="P35" s="1605"/>
      <c r="Q35" s="1605"/>
      <c r="R35" s="1605"/>
      <c r="S35" s="1605"/>
      <c r="T35" s="1605"/>
      <c r="U35" s="1605"/>
      <c r="V35" s="1605"/>
      <c r="W35" s="1605"/>
      <c r="X35" s="1605"/>
      <c r="Y35" s="1605"/>
      <c r="Z35" s="1606"/>
      <c r="AA35" s="473"/>
    </row>
    <row r="36" spans="2:29" ht="54" customHeight="1">
      <c r="B36" s="471"/>
      <c r="C36" s="786"/>
      <c r="D36" s="1609" t="s">
        <v>2589</v>
      </c>
      <c r="E36" s="1580"/>
      <c r="F36" s="1580"/>
      <c r="G36" s="1580"/>
      <c r="H36" s="1580"/>
      <c r="I36" s="1580"/>
      <c r="J36" s="1581"/>
      <c r="K36" s="787"/>
      <c r="L36" s="1654"/>
      <c r="M36" s="1655"/>
      <c r="N36" s="820" t="s">
        <v>2495</v>
      </c>
      <c r="O36" s="690"/>
      <c r="P36" s="820" t="s">
        <v>2496</v>
      </c>
      <c r="Q36" s="690"/>
      <c r="R36" s="821" t="s">
        <v>2497</v>
      </c>
      <c r="S36" s="768" t="s">
        <v>2590</v>
      </c>
      <c r="T36" s="1654"/>
      <c r="U36" s="1655"/>
      <c r="V36" s="820" t="s">
        <v>2495</v>
      </c>
      <c r="W36" s="690"/>
      <c r="X36" s="820" t="s">
        <v>2496</v>
      </c>
      <c r="Y36" s="690"/>
      <c r="Z36" s="822" t="s">
        <v>2497</v>
      </c>
      <c r="AA36" s="473"/>
    </row>
    <row r="37" spans="2:29" ht="13.5" customHeight="1">
      <c r="B37" s="471"/>
      <c r="C37" s="523"/>
      <c r="D37" s="509"/>
      <c r="E37" s="509"/>
      <c r="F37" s="509"/>
      <c r="G37" s="509"/>
      <c r="H37" s="509"/>
      <c r="I37" s="509"/>
      <c r="J37" s="509"/>
      <c r="K37" s="509"/>
      <c r="L37" s="509"/>
      <c r="M37" s="509"/>
      <c r="N37" s="509"/>
      <c r="O37" s="509"/>
      <c r="P37" s="509"/>
      <c r="Q37" s="509"/>
      <c r="R37" s="509"/>
      <c r="S37" s="509"/>
      <c r="T37" s="509"/>
      <c r="U37" s="523"/>
      <c r="V37" s="509"/>
      <c r="W37" s="471"/>
      <c r="X37" s="496"/>
      <c r="Y37" s="496"/>
      <c r="Z37" s="496"/>
      <c r="AA37" s="473"/>
    </row>
    <row r="38" spans="2:29" ht="13.5" customHeight="1">
      <c r="B38" s="471"/>
      <c r="C38" s="471"/>
      <c r="D38" s="476"/>
      <c r="E38" s="476"/>
      <c r="F38" s="476"/>
      <c r="G38" s="476"/>
      <c r="H38" s="476"/>
      <c r="I38" s="476"/>
      <c r="J38" s="476"/>
      <c r="K38" s="476"/>
      <c r="L38" s="476"/>
      <c r="M38" s="476"/>
      <c r="N38" s="476"/>
      <c r="O38" s="476"/>
      <c r="P38" s="476"/>
      <c r="Q38" s="476"/>
      <c r="R38" s="476"/>
      <c r="S38" s="476"/>
      <c r="T38" s="476"/>
      <c r="U38" s="471"/>
      <c r="V38" s="476"/>
      <c r="W38" s="471"/>
      <c r="X38" s="675"/>
      <c r="Y38" s="675"/>
      <c r="Z38" s="525"/>
      <c r="AA38" s="473"/>
    </row>
    <row r="39" spans="2:29" ht="13.5" customHeight="1">
      <c r="B39" s="471"/>
      <c r="C39" s="471"/>
      <c r="D39" s="476"/>
      <c r="E39" s="476"/>
      <c r="F39" s="476"/>
      <c r="G39" s="476"/>
      <c r="H39" s="476"/>
      <c r="I39" s="476"/>
      <c r="J39" s="476"/>
      <c r="K39" s="476"/>
      <c r="L39" s="476"/>
      <c r="M39" s="476"/>
      <c r="N39" s="476"/>
      <c r="O39" s="476"/>
      <c r="P39" s="476"/>
      <c r="Q39" s="476"/>
      <c r="R39" s="476"/>
      <c r="S39" s="476"/>
      <c r="T39" s="476"/>
      <c r="U39" s="471"/>
      <c r="V39" s="476"/>
      <c r="W39" s="471"/>
      <c r="X39" s="675"/>
      <c r="Y39" s="675"/>
      <c r="Z39" s="675"/>
      <c r="AA39" s="473"/>
    </row>
    <row r="40" spans="2:29" ht="18" customHeight="1">
      <c r="V40" s="524"/>
      <c r="Z40" s="525"/>
    </row>
  </sheetData>
  <sheetProtection algorithmName="SHA-512" hashValue="kYynZw0AH5PXLrLHvOqFYtNXHItHVO4+ETHgN98wuj6AZcemfnb2oed1If6xgVXCbQFr0NKW0Tyx8+RwonP9Hg==" saltValue="M6dRV07HvJL8Sw+lg53Ukg==" spinCount="100000" sheet="1" formatCells="0"/>
  <mergeCells count="46">
    <mergeCell ref="D34:J34"/>
    <mergeCell ref="L34:Z34"/>
    <mergeCell ref="D35:J35"/>
    <mergeCell ref="L35:Z35"/>
    <mergeCell ref="D36:J36"/>
    <mergeCell ref="L36:M36"/>
    <mergeCell ref="T36:U36"/>
    <mergeCell ref="C29:Z29"/>
    <mergeCell ref="C30:Z30"/>
    <mergeCell ref="D31:J31"/>
    <mergeCell ref="D33:J33"/>
    <mergeCell ref="M33:Q33"/>
    <mergeCell ref="K31:O31"/>
    <mergeCell ref="P31:T31"/>
    <mergeCell ref="U31:Z31"/>
    <mergeCell ref="C26:Z26"/>
    <mergeCell ref="D28:E28"/>
    <mergeCell ref="J28:K28"/>
    <mergeCell ref="M28:O28"/>
    <mergeCell ref="P28:Q28"/>
    <mergeCell ref="R28:AA28"/>
    <mergeCell ref="P20:Q20"/>
    <mergeCell ref="P22:Q22"/>
    <mergeCell ref="R22:Z22"/>
    <mergeCell ref="P24:Q24"/>
    <mergeCell ref="R20:T20"/>
    <mergeCell ref="U20:Z20"/>
    <mergeCell ref="R24:U24"/>
    <mergeCell ref="V24:Z24"/>
    <mergeCell ref="P15:Q15"/>
    <mergeCell ref="R15:Z15"/>
    <mergeCell ref="P17:Q17"/>
    <mergeCell ref="R13:T13"/>
    <mergeCell ref="U13:Z13"/>
    <mergeCell ref="R17:U17"/>
    <mergeCell ref="V17:Z17"/>
    <mergeCell ref="T3:U3"/>
    <mergeCell ref="P6:Q6"/>
    <mergeCell ref="P8:Q8"/>
    <mergeCell ref="R8:Z8"/>
    <mergeCell ref="P13:Q13"/>
    <mergeCell ref="P10:Q10"/>
    <mergeCell ref="R6:T6"/>
    <mergeCell ref="U6:Z6"/>
    <mergeCell ref="R10:U10"/>
    <mergeCell ref="V10:Z10"/>
  </mergeCells>
  <phoneticPr fontId="58"/>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WI95"/>
  <sheetViews>
    <sheetView showGridLines="0" showZeros="0" view="pageBreakPreview" topLeftCell="B1" zoomScaleNormal="100" zoomScaleSheetLayoutView="100" workbookViewId="0">
      <selection activeCell="AK33" sqref="AK33"/>
    </sheetView>
  </sheetViews>
  <sheetFormatPr defaultRowHeight="13.2"/>
  <cols>
    <col min="1" max="1" width="0.77734375" style="469" hidden="1" customWidth="1"/>
    <col min="2" max="2" width="0.77734375" style="469" customWidth="1"/>
    <col min="3" max="3" width="1.109375" style="469" customWidth="1"/>
    <col min="4" max="4" width="5.6640625" style="469" customWidth="1"/>
    <col min="5" max="5" width="3.6640625" style="469" customWidth="1"/>
    <col min="6" max="12" width="4" style="469" customWidth="1"/>
    <col min="13" max="13" width="4.6640625" style="469" customWidth="1"/>
    <col min="14" max="15" width="3.5546875" style="469" customWidth="1"/>
    <col min="16" max="16" width="3.44140625" style="469" customWidth="1"/>
    <col min="17" max="17" width="5.6640625" style="469" customWidth="1"/>
    <col min="18" max="20" width="3.6640625" style="469" customWidth="1"/>
    <col min="21" max="23" width="3.6640625" style="470" customWidth="1"/>
    <col min="24" max="24" width="4" style="470" customWidth="1"/>
    <col min="25" max="25" width="2.21875" style="470" customWidth="1"/>
    <col min="26" max="26" width="0.109375" style="470" customWidth="1"/>
    <col min="27" max="27" width="2.109375" style="470" customWidth="1"/>
    <col min="28" max="28" width="7.21875" style="469" customWidth="1"/>
    <col min="29" max="29" width="8.88671875" style="469"/>
    <col min="30" max="31" width="13.88671875" style="469" customWidth="1"/>
    <col min="32" max="33" width="13.88671875" style="469" hidden="1" customWidth="1"/>
    <col min="34" max="34" width="13.88671875" style="469" customWidth="1"/>
    <col min="35" max="262" width="8.88671875" style="469"/>
    <col min="263" max="263" width="2.44140625" style="469" customWidth="1"/>
    <col min="264" max="264" width="2.33203125" style="469" customWidth="1"/>
    <col min="265" max="265" width="1.109375" style="469" customWidth="1"/>
    <col min="266" max="266" width="22.6640625" style="469" customWidth="1"/>
    <col min="267" max="267" width="1.21875" style="469" customWidth="1"/>
    <col min="268" max="269" width="11.77734375" style="469" customWidth="1"/>
    <col min="270" max="270" width="1.77734375" style="469" customWidth="1"/>
    <col min="271" max="271" width="6.88671875" style="469" customWidth="1"/>
    <col min="272" max="272" width="4.44140625" style="469" customWidth="1"/>
    <col min="273" max="273" width="3.6640625" style="469" customWidth="1"/>
    <col min="274" max="274" width="0.77734375" style="469" customWidth="1"/>
    <col min="275" max="275" width="3.33203125" style="469" customWidth="1"/>
    <col min="276" max="276" width="3.6640625" style="469" customWidth="1"/>
    <col min="277" max="277" width="3" style="469" customWidth="1"/>
    <col min="278" max="278" width="3.6640625" style="469" customWidth="1"/>
    <col min="279" max="279" width="3.109375" style="469" customWidth="1"/>
    <col min="280" max="280" width="1.88671875" style="469" customWidth="1"/>
    <col min="281" max="282" width="2.21875" style="469" customWidth="1"/>
    <col min="283" max="283" width="7.21875" style="469" customWidth="1"/>
    <col min="284" max="518" width="8.88671875" style="469"/>
    <col min="519" max="519" width="2.44140625" style="469" customWidth="1"/>
    <col min="520" max="520" width="2.33203125" style="469" customWidth="1"/>
    <col min="521" max="521" width="1.109375" style="469" customWidth="1"/>
    <col min="522" max="522" width="22.6640625" style="469" customWidth="1"/>
    <col min="523" max="523" width="1.21875" style="469" customWidth="1"/>
    <col min="524" max="525" width="11.77734375" style="469" customWidth="1"/>
    <col min="526" max="526" width="1.77734375" style="469" customWidth="1"/>
    <col min="527" max="527" width="6.88671875" style="469" customWidth="1"/>
    <col min="528" max="528" width="4.44140625" style="469" customWidth="1"/>
    <col min="529" max="529" width="3.6640625" style="469" customWidth="1"/>
    <col min="530" max="530" width="0.77734375" style="469" customWidth="1"/>
    <col min="531" max="531" width="3.33203125" style="469" customWidth="1"/>
    <col min="532" max="532" width="3.6640625" style="469" customWidth="1"/>
    <col min="533" max="533" width="3" style="469" customWidth="1"/>
    <col min="534" max="534" width="3.6640625" style="469" customWidth="1"/>
    <col min="535" max="535" width="3.109375" style="469" customWidth="1"/>
    <col min="536" max="536" width="1.88671875" style="469" customWidth="1"/>
    <col min="537" max="538" width="2.21875" style="469" customWidth="1"/>
    <col min="539" max="539" width="7.21875" style="469" customWidth="1"/>
    <col min="540" max="774" width="8.88671875" style="469"/>
    <col min="775" max="775" width="2.44140625" style="469" customWidth="1"/>
    <col min="776" max="776" width="2.33203125" style="469" customWidth="1"/>
    <col min="777" max="777" width="1.109375" style="469" customWidth="1"/>
    <col min="778" max="778" width="22.6640625" style="469" customWidth="1"/>
    <col min="779" max="779" width="1.21875" style="469" customWidth="1"/>
    <col min="780" max="781" width="11.77734375" style="469" customWidth="1"/>
    <col min="782" max="782" width="1.77734375" style="469" customWidth="1"/>
    <col min="783" max="783" width="6.88671875" style="469" customWidth="1"/>
    <col min="784" max="784" width="4.44140625" style="469" customWidth="1"/>
    <col min="785" max="785" width="3.6640625" style="469" customWidth="1"/>
    <col min="786" max="786" width="0.77734375" style="469" customWidth="1"/>
    <col min="787" max="787" width="3.33203125" style="469" customWidth="1"/>
    <col min="788" max="788" width="3.6640625" style="469" customWidth="1"/>
    <col min="789" max="789" width="3" style="469" customWidth="1"/>
    <col min="790" max="790" width="3.6640625" style="469" customWidth="1"/>
    <col min="791" max="791" width="3.109375" style="469" customWidth="1"/>
    <col min="792" max="792" width="1.88671875" style="469" customWidth="1"/>
    <col min="793" max="794" width="2.21875" style="469" customWidth="1"/>
    <col min="795" max="795" width="7.21875" style="469" customWidth="1"/>
    <col min="796" max="1030" width="8.88671875" style="469"/>
    <col min="1031" max="1031" width="2.44140625" style="469" customWidth="1"/>
    <col min="1032" max="1032" width="2.33203125" style="469" customWidth="1"/>
    <col min="1033" max="1033" width="1.109375" style="469" customWidth="1"/>
    <col min="1034" max="1034" width="22.6640625" style="469" customWidth="1"/>
    <col min="1035" max="1035" width="1.21875" style="469" customWidth="1"/>
    <col min="1036" max="1037" width="11.77734375" style="469" customWidth="1"/>
    <col min="1038" max="1038" width="1.77734375" style="469" customWidth="1"/>
    <col min="1039" max="1039" width="6.88671875" style="469" customWidth="1"/>
    <col min="1040" max="1040" width="4.44140625" style="469" customWidth="1"/>
    <col min="1041" max="1041" width="3.6640625" style="469" customWidth="1"/>
    <col min="1042" max="1042" width="0.77734375" style="469" customWidth="1"/>
    <col min="1043" max="1043" width="3.33203125" style="469" customWidth="1"/>
    <col min="1044" max="1044" width="3.6640625" style="469" customWidth="1"/>
    <col min="1045" max="1045" width="3" style="469" customWidth="1"/>
    <col min="1046" max="1046" width="3.6640625" style="469" customWidth="1"/>
    <col min="1047" max="1047" width="3.109375" style="469" customWidth="1"/>
    <col min="1048" max="1048" width="1.88671875" style="469" customWidth="1"/>
    <col min="1049" max="1050" width="2.21875" style="469" customWidth="1"/>
    <col min="1051" max="1051" width="7.21875" style="469" customWidth="1"/>
    <col min="1052" max="1286" width="8.88671875" style="469"/>
    <col min="1287" max="1287" width="2.44140625" style="469" customWidth="1"/>
    <col min="1288" max="1288" width="2.33203125" style="469" customWidth="1"/>
    <col min="1289" max="1289" width="1.109375" style="469" customWidth="1"/>
    <col min="1290" max="1290" width="22.6640625" style="469" customWidth="1"/>
    <col min="1291" max="1291" width="1.21875" style="469" customWidth="1"/>
    <col min="1292" max="1293" width="11.77734375" style="469" customWidth="1"/>
    <col min="1294" max="1294" width="1.77734375" style="469" customWidth="1"/>
    <col min="1295" max="1295" width="6.88671875" style="469" customWidth="1"/>
    <col min="1296" max="1296" width="4.44140625" style="469" customWidth="1"/>
    <col min="1297" max="1297" width="3.6640625" style="469" customWidth="1"/>
    <col min="1298" max="1298" width="0.77734375" style="469" customWidth="1"/>
    <col min="1299" max="1299" width="3.33203125" style="469" customWidth="1"/>
    <col min="1300" max="1300" width="3.6640625" style="469" customWidth="1"/>
    <col min="1301" max="1301" width="3" style="469" customWidth="1"/>
    <col min="1302" max="1302" width="3.6640625" style="469" customWidth="1"/>
    <col min="1303" max="1303" width="3.109375" style="469" customWidth="1"/>
    <col min="1304" max="1304" width="1.88671875" style="469" customWidth="1"/>
    <col min="1305" max="1306" width="2.21875" style="469" customWidth="1"/>
    <col min="1307" max="1307" width="7.21875" style="469" customWidth="1"/>
    <col min="1308" max="1542" width="8.88671875" style="469"/>
    <col min="1543" max="1543" width="2.44140625" style="469" customWidth="1"/>
    <col min="1544" max="1544" width="2.33203125" style="469" customWidth="1"/>
    <col min="1545" max="1545" width="1.109375" style="469" customWidth="1"/>
    <col min="1546" max="1546" width="22.6640625" style="469" customWidth="1"/>
    <col min="1547" max="1547" width="1.21875" style="469" customWidth="1"/>
    <col min="1548" max="1549" width="11.77734375" style="469" customWidth="1"/>
    <col min="1550" max="1550" width="1.77734375" style="469" customWidth="1"/>
    <col min="1551" max="1551" width="6.88671875" style="469" customWidth="1"/>
    <col min="1552" max="1552" width="4.44140625" style="469" customWidth="1"/>
    <col min="1553" max="1553" width="3.6640625" style="469" customWidth="1"/>
    <col min="1554" max="1554" width="0.77734375" style="469" customWidth="1"/>
    <col min="1555" max="1555" width="3.33203125" style="469" customWidth="1"/>
    <col min="1556" max="1556" width="3.6640625" style="469" customWidth="1"/>
    <col min="1557" max="1557" width="3" style="469" customWidth="1"/>
    <col min="1558" max="1558" width="3.6640625" style="469" customWidth="1"/>
    <col min="1559" max="1559" width="3.109375" style="469" customWidth="1"/>
    <col min="1560" max="1560" width="1.88671875" style="469" customWidth="1"/>
    <col min="1561" max="1562" width="2.21875" style="469" customWidth="1"/>
    <col min="1563" max="1563" width="7.21875" style="469" customWidth="1"/>
    <col min="1564" max="1798" width="8.88671875" style="469"/>
    <col min="1799" max="1799" width="2.44140625" style="469" customWidth="1"/>
    <col min="1800" max="1800" width="2.33203125" style="469" customWidth="1"/>
    <col min="1801" max="1801" width="1.109375" style="469" customWidth="1"/>
    <col min="1802" max="1802" width="22.6640625" style="469" customWidth="1"/>
    <col min="1803" max="1803" width="1.21875" style="469" customWidth="1"/>
    <col min="1804" max="1805" width="11.77734375" style="469" customWidth="1"/>
    <col min="1806" max="1806" width="1.77734375" style="469" customWidth="1"/>
    <col min="1807" max="1807" width="6.88671875" style="469" customWidth="1"/>
    <col min="1808" max="1808" width="4.44140625" style="469" customWidth="1"/>
    <col min="1809" max="1809" width="3.6640625" style="469" customWidth="1"/>
    <col min="1810" max="1810" width="0.77734375" style="469" customWidth="1"/>
    <col min="1811" max="1811" width="3.33203125" style="469" customWidth="1"/>
    <col min="1812" max="1812" width="3.6640625" style="469" customWidth="1"/>
    <col min="1813" max="1813" width="3" style="469" customWidth="1"/>
    <col min="1814" max="1814" width="3.6640625" style="469" customWidth="1"/>
    <col min="1815" max="1815" width="3.109375" style="469" customWidth="1"/>
    <col min="1816" max="1816" width="1.88671875" style="469" customWidth="1"/>
    <col min="1817" max="1818" width="2.21875" style="469" customWidth="1"/>
    <col min="1819" max="1819" width="7.21875" style="469" customWidth="1"/>
    <col min="1820" max="2054" width="8.88671875" style="469"/>
    <col min="2055" max="2055" width="2.44140625" style="469" customWidth="1"/>
    <col min="2056" max="2056" width="2.33203125" style="469" customWidth="1"/>
    <col min="2057" max="2057" width="1.109375" style="469" customWidth="1"/>
    <col min="2058" max="2058" width="22.6640625" style="469" customWidth="1"/>
    <col min="2059" max="2059" width="1.21875" style="469" customWidth="1"/>
    <col min="2060" max="2061" width="11.77734375" style="469" customWidth="1"/>
    <col min="2062" max="2062" width="1.77734375" style="469" customWidth="1"/>
    <col min="2063" max="2063" width="6.88671875" style="469" customWidth="1"/>
    <col min="2064" max="2064" width="4.44140625" style="469" customWidth="1"/>
    <col min="2065" max="2065" width="3.6640625" style="469" customWidth="1"/>
    <col min="2066" max="2066" width="0.77734375" style="469" customWidth="1"/>
    <col min="2067" max="2067" width="3.33203125" style="469" customWidth="1"/>
    <col min="2068" max="2068" width="3.6640625" style="469" customWidth="1"/>
    <col min="2069" max="2069" width="3" style="469" customWidth="1"/>
    <col min="2070" max="2070" width="3.6640625" style="469" customWidth="1"/>
    <col min="2071" max="2071" width="3.109375" style="469" customWidth="1"/>
    <col min="2072" max="2072" width="1.88671875" style="469" customWidth="1"/>
    <col min="2073" max="2074" width="2.21875" style="469" customWidth="1"/>
    <col min="2075" max="2075" width="7.21875" style="469" customWidth="1"/>
    <col min="2076" max="2310" width="8.88671875" style="469"/>
    <col min="2311" max="2311" width="2.44140625" style="469" customWidth="1"/>
    <col min="2312" max="2312" width="2.33203125" style="469" customWidth="1"/>
    <col min="2313" max="2313" width="1.109375" style="469" customWidth="1"/>
    <col min="2314" max="2314" width="22.6640625" style="469" customWidth="1"/>
    <col min="2315" max="2315" width="1.21875" style="469" customWidth="1"/>
    <col min="2316" max="2317" width="11.77734375" style="469" customWidth="1"/>
    <col min="2318" max="2318" width="1.77734375" style="469" customWidth="1"/>
    <col min="2319" max="2319" width="6.88671875" style="469" customWidth="1"/>
    <col min="2320" max="2320" width="4.44140625" style="469" customWidth="1"/>
    <col min="2321" max="2321" width="3.6640625" style="469" customWidth="1"/>
    <col min="2322" max="2322" width="0.77734375" style="469" customWidth="1"/>
    <col min="2323" max="2323" width="3.33203125" style="469" customWidth="1"/>
    <col min="2324" max="2324" width="3.6640625" style="469" customWidth="1"/>
    <col min="2325" max="2325" width="3" style="469" customWidth="1"/>
    <col min="2326" max="2326" width="3.6640625" style="469" customWidth="1"/>
    <col min="2327" max="2327" width="3.109375" style="469" customWidth="1"/>
    <col min="2328" max="2328" width="1.88671875" style="469" customWidth="1"/>
    <col min="2329" max="2330" width="2.21875" style="469" customWidth="1"/>
    <col min="2331" max="2331" width="7.21875" style="469" customWidth="1"/>
    <col min="2332" max="2566" width="8.88671875" style="469"/>
    <col min="2567" max="2567" width="2.44140625" style="469" customWidth="1"/>
    <col min="2568" max="2568" width="2.33203125" style="469" customWidth="1"/>
    <col min="2569" max="2569" width="1.109375" style="469" customWidth="1"/>
    <col min="2570" max="2570" width="22.6640625" style="469" customWidth="1"/>
    <col min="2571" max="2571" width="1.21875" style="469" customWidth="1"/>
    <col min="2572" max="2573" width="11.77734375" style="469" customWidth="1"/>
    <col min="2574" max="2574" width="1.77734375" style="469" customWidth="1"/>
    <col min="2575" max="2575" width="6.88671875" style="469" customWidth="1"/>
    <col min="2576" max="2576" width="4.44140625" style="469" customWidth="1"/>
    <col min="2577" max="2577" width="3.6640625" style="469" customWidth="1"/>
    <col min="2578" max="2578" width="0.77734375" style="469" customWidth="1"/>
    <col min="2579" max="2579" width="3.33203125" style="469" customWidth="1"/>
    <col min="2580" max="2580" width="3.6640625" style="469" customWidth="1"/>
    <col min="2581" max="2581" width="3" style="469" customWidth="1"/>
    <col min="2582" max="2582" width="3.6640625" style="469" customWidth="1"/>
    <col min="2583" max="2583" width="3.109375" style="469" customWidth="1"/>
    <col min="2584" max="2584" width="1.88671875" style="469" customWidth="1"/>
    <col min="2585" max="2586" width="2.21875" style="469" customWidth="1"/>
    <col min="2587" max="2587" width="7.21875" style="469" customWidth="1"/>
    <col min="2588" max="2822" width="8.88671875" style="469"/>
    <col min="2823" max="2823" width="2.44140625" style="469" customWidth="1"/>
    <col min="2824" max="2824" width="2.33203125" style="469" customWidth="1"/>
    <col min="2825" max="2825" width="1.109375" style="469" customWidth="1"/>
    <col min="2826" max="2826" width="22.6640625" style="469" customWidth="1"/>
    <col min="2827" max="2827" width="1.21875" style="469" customWidth="1"/>
    <col min="2828" max="2829" width="11.77734375" style="469" customWidth="1"/>
    <col min="2830" max="2830" width="1.77734375" style="469" customWidth="1"/>
    <col min="2831" max="2831" width="6.88671875" style="469" customWidth="1"/>
    <col min="2832" max="2832" width="4.44140625" style="469" customWidth="1"/>
    <col min="2833" max="2833" width="3.6640625" style="469" customWidth="1"/>
    <col min="2834" max="2834" width="0.77734375" style="469" customWidth="1"/>
    <col min="2835" max="2835" width="3.33203125" style="469" customWidth="1"/>
    <col min="2836" max="2836" width="3.6640625" style="469" customWidth="1"/>
    <col min="2837" max="2837" width="3" style="469" customWidth="1"/>
    <col min="2838" max="2838" width="3.6640625" style="469" customWidth="1"/>
    <col min="2839" max="2839" width="3.109375" style="469" customWidth="1"/>
    <col min="2840" max="2840" width="1.88671875" style="469" customWidth="1"/>
    <col min="2841" max="2842" width="2.21875" style="469" customWidth="1"/>
    <col min="2843" max="2843" width="7.21875" style="469" customWidth="1"/>
    <col min="2844" max="3078" width="8.88671875" style="469"/>
    <col min="3079" max="3079" width="2.44140625" style="469" customWidth="1"/>
    <col min="3080" max="3080" width="2.33203125" style="469" customWidth="1"/>
    <col min="3081" max="3081" width="1.109375" style="469" customWidth="1"/>
    <col min="3082" max="3082" width="22.6640625" style="469" customWidth="1"/>
    <col min="3083" max="3083" width="1.21875" style="469" customWidth="1"/>
    <col min="3084" max="3085" width="11.77734375" style="469" customWidth="1"/>
    <col min="3086" max="3086" width="1.77734375" style="469" customWidth="1"/>
    <col min="3087" max="3087" width="6.88671875" style="469" customWidth="1"/>
    <col min="3088" max="3088" width="4.44140625" style="469" customWidth="1"/>
    <col min="3089" max="3089" width="3.6640625" style="469" customWidth="1"/>
    <col min="3090" max="3090" width="0.77734375" style="469" customWidth="1"/>
    <col min="3091" max="3091" width="3.33203125" style="469" customWidth="1"/>
    <col min="3092" max="3092" width="3.6640625" style="469" customWidth="1"/>
    <col min="3093" max="3093" width="3" style="469" customWidth="1"/>
    <col min="3094" max="3094" width="3.6640625" style="469" customWidth="1"/>
    <col min="3095" max="3095" width="3.109375" style="469" customWidth="1"/>
    <col min="3096" max="3096" width="1.88671875" style="469" customWidth="1"/>
    <col min="3097" max="3098" width="2.21875" style="469" customWidth="1"/>
    <col min="3099" max="3099" width="7.21875" style="469" customWidth="1"/>
    <col min="3100" max="3334" width="8.88671875" style="469"/>
    <col min="3335" max="3335" width="2.44140625" style="469" customWidth="1"/>
    <col min="3336" max="3336" width="2.33203125" style="469" customWidth="1"/>
    <col min="3337" max="3337" width="1.109375" style="469" customWidth="1"/>
    <col min="3338" max="3338" width="22.6640625" style="469" customWidth="1"/>
    <col min="3339" max="3339" width="1.21875" style="469" customWidth="1"/>
    <col min="3340" max="3341" width="11.77734375" style="469" customWidth="1"/>
    <col min="3342" max="3342" width="1.77734375" style="469" customWidth="1"/>
    <col min="3343" max="3343" width="6.88671875" style="469" customWidth="1"/>
    <col min="3344" max="3344" width="4.44140625" style="469" customWidth="1"/>
    <col min="3345" max="3345" width="3.6640625" style="469" customWidth="1"/>
    <col min="3346" max="3346" width="0.77734375" style="469" customWidth="1"/>
    <col min="3347" max="3347" width="3.33203125" style="469" customWidth="1"/>
    <col min="3348" max="3348" width="3.6640625" style="469" customWidth="1"/>
    <col min="3349" max="3349" width="3" style="469" customWidth="1"/>
    <col min="3350" max="3350" width="3.6640625" style="469" customWidth="1"/>
    <col min="3351" max="3351" width="3.109375" style="469" customWidth="1"/>
    <col min="3352" max="3352" width="1.88671875" style="469" customWidth="1"/>
    <col min="3353" max="3354" width="2.21875" style="469" customWidth="1"/>
    <col min="3355" max="3355" width="7.21875" style="469" customWidth="1"/>
    <col min="3356" max="3590" width="8.88671875" style="469"/>
    <col min="3591" max="3591" width="2.44140625" style="469" customWidth="1"/>
    <col min="3592" max="3592" width="2.33203125" style="469" customWidth="1"/>
    <col min="3593" max="3593" width="1.109375" style="469" customWidth="1"/>
    <col min="3594" max="3594" width="22.6640625" style="469" customWidth="1"/>
    <col min="3595" max="3595" width="1.21875" style="469" customWidth="1"/>
    <col min="3596" max="3597" width="11.77734375" style="469" customWidth="1"/>
    <col min="3598" max="3598" width="1.77734375" style="469" customWidth="1"/>
    <col min="3599" max="3599" width="6.88671875" style="469" customWidth="1"/>
    <col min="3600" max="3600" width="4.44140625" style="469" customWidth="1"/>
    <col min="3601" max="3601" width="3.6640625" style="469" customWidth="1"/>
    <col min="3602" max="3602" width="0.77734375" style="469" customWidth="1"/>
    <col min="3603" max="3603" width="3.33203125" style="469" customWidth="1"/>
    <col min="3604" max="3604" width="3.6640625" style="469" customWidth="1"/>
    <col min="3605" max="3605" width="3" style="469" customWidth="1"/>
    <col min="3606" max="3606" width="3.6640625" style="469" customWidth="1"/>
    <col min="3607" max="3607" width="3.109375" style="469" customWidth="1"/>
    <col min="3608" max="3608" width="1.88671875" style="469" customWidth="1"/>
    <col min="3609" max="3610" width="2.21875" style="469" customWidth="1"/>
    <col min="3611" max="3611" width="7.21875" style="469" customWidth="1"/>
    <col min="3612" max="3846" width="8.88671875" style="469"/>
    <col min="3847" max="3847" width="2.44140625" style="469" customWidth="1"/>
    <col min="3848" max="3848" width="2.33203125" style="469" customWidth="1"/>
    <col min="3849" max="3849" width="1.109375" style="469" customWidth="1"/>
    <col min="3850" max="3850" width="22.6640625" style="469" customWidth="1"/>
    <col min="3851" max="3851" width="1.21875" style="469" customWidth="1"/>
    <col min="3852" max="3853" width="11.77734375" style="469" customWidth="1"/>
    <col min="3854" max="3854" width="1.77734375" style="469" customWidth="1"/>
    <col min="3855" max="3855" width="6.88671875" style="469" customWidth="1"/>
    <col min="3856" max="3856" width="4.44140625" style="469" customWidth="1"/>
    <col min="3857" max="3857" width="3.6640625" style="469" customWidth="1"/>
    <col min="3858" max="3858" width="0.77734375" style="469" customWidth="1"/>
    <col min="3859" max="3859" width="3.33203125" style="469" customWidth="1"/>
    <col min="3860" max="3860" width="3.6640625" style="469" customWidth="1"/>
    <col min="3861" max="3861" width="3" style="469" customWidth="1"/>
    <col min="3862" max="3862" width="3.6640625" style="469" customWidth="1"/>
    <col min="3863" max="3863" width="3.109375" style="469" customWidth="1"/>
    <col min="3864" max="3864" width="1.88671875" style="469" customWidth="1"/>
    <col min="3865" max="3866" width="2.21875" style="469" customWidth="1"/>
    <col min="3867" max="3867" width="7.21875" style="469" customWidth="1"/>
    <col min="3868" max="4102" width="8.88671875" style="469"/>
    <col min="4103" max="4103" width="2.44140625" style="469" customWidth="1"/>
    <col min="4104" max="4104" width="2.33203125" style="469" customWidth="1"/>
    <col min="4105" max="4105" width="1.109375" style="469" customWidth="1"/>
    <col min="4106" max="4106" width="22.6640625" style="469" customWidth="1"/>
    <col min="4107" max="4107" width="1.21875" style="469" customWidth="1"/>
    <col min="4108" max="4109" width="11.77734375" style="469" customWidth="1"/>
    <col min="4110" max="4110" width="1.77734375" style="469" customWidth="1"/>
    <col min="4111" max="4111" width="6.88671875" style="469" customWidth="1"/>
    <col min="4112" max="4112" width="4.44140625" style="469" customWidth="1"/>
    <col min="4113" max="4113" width="3.6640625" style="469" customWidth="1"/>
    <col min="4114" max="4114" width="0.77734375" style="469" customWidth="1"/>
    <col min="4115" max="4115" width="3.33203125" style="469" customWidth="1"/>
    <col min="4116" max="4116" width="3.6640625" style="469" customWidth="1"/>
    <col min="4117" max="4117" width="3" style="469" customWidth="1"/>
    <col min="4118" max="4118" width="3.6640625" style="469" customWidth="1"/>
    <col min="4119" max="4119" width="3.109375" style="469" customWidth="1"/>
    <col min="4120" max="4120" width="1.88671875" style="469" customWidth="1"/>
    <col min="4121" max="4122" width="2.21875" style="469" customWidth="1"/>
    <col min="4123" max="4123" width="7.21875" style="469" customWidth="1"/>
    <col min="4124" max="4358" width="8.88671875" style="469"/>
    <col min="4359" max="4359" width="2.44140625" style="469" customWidth="1"/>
    <col min="4360" max="4360" width="2.33203125" style="469" customWidth="1"/>
    <col min="4361" max="4361" width="1.109375" style="469" customWidth="1"/>
    <col min="4362" max="4362" width="22.6640625" style="469" customWidth="1"/>
    <col min="4363" max="4363" width="1.21875" style="469" customWidth="1"/>
    <col min="4364" max="4365" width="11.77734375" style="469" customWidth="1"/>
    <col min="4366" max="4366" width="1.77734375" style="469" customWidth="1"/>
    <col min="4367" max="4367" width="6.88671875" style="469" customWidth="1"/>
    <col min="4368" max="4368" width="4.44140625" style="469" customWidth="1"/>
    <col min="4369" max="4369" width="3.6640625" style="469" customWidth="1"/>
    <col min="4370" max="4370" width="0.77734375" style="469" customWidth="1"/>
    <col min="4371" max="4371" width="3.33203125" style="469" customWidth="1"/>
    <col min="4372" max="4372" width="3.6640625" style="469" customWidth="1"/>
    <col min="4373" max="4373" width="3" style="469" customWidth="1"/>
    <col min="4374" max="4374" width="3.6640625" style="469" customWidth="1"/>
    <col min="4375" max="4375" width="3.109375" style="469" customWidth="1"/>
    <col min="4376" max="4376" width="1.88671875" style="469" customWidth="1"/>
    <col min="4377" max="4378" width="2.21875" style="469" customWidth="1"/>
    <col min="4379" max="4379" width="7.21875" style="469" customWidth="1"/>
    <col min="4380" max="4614" width="8.88671875" style="469"/>
    <col min="4615" max="4615" width="2.44140625" style="469" customWidth="1"/>
    <col min="4616" max="4616" width="2.33203125" style="469" customWidth="1"/>
    <col min="4617" max="4617" width="1.109375" style="469" customWidth="1"/>
    <col min="4618" max="4618" width="22.6640625" style="469" customWidth="1"/>
    <col min="4619" max="4619" width="1.21875" style="469" customWidth="1"/>
    <col min="4620" max="4621" width="11.77734375" style="469" customWidth="1"/>
    <col min="4622" max="4622" width="1.77734375" style="469" customWidth="1"/>
    <col min="4623" max="4623" width="6.88671875" style="469" customWidth="1"/>
    <col min="4624" max="4624" width="4.44140625" style="469" customWidth="1"/>
    <col min="4625" max="4625" width="3.6640625" style="469" customWidth="1"/>
    <col min="4626" max="4626" width="0.77734375" style="469" customWidth="1"/>
    <col min="4627" max="4627" width="3.33203125" style="469" customWidth="1"/>
    <col min="4628" max="4628" width="3.6640625" style="469" customWidth="1"/>
    <col min="4629" max="4629" width="3" style="469" customWidth="1"/>
    <col min="4630" max="4630" width="3.6640625" style="469" customWidth="1"/>
    <col min="4631" max="4631" width="3.109375" style="469" customWidth="1"/>
    <col min="4632" max="4632" width="1.88671875" style="469" customWidth="1"/>
    <col min="4633" max="4634" width="2.21875" style="469" customWidth="1"/>
    <col min="4635" max="4635" width="7.21875" style="469" customWidth="1"/>
    <col min="4636" max="4870" width="8.88671875" style="469"/>
    <col min="4871" max="4871" width="2.44140625" style="469" customWidth="1"/>
    <col min="4872" max="4872" width="2.33203125" style="469" customWidth="1"/>
    <col min="4873" max="4873" width="1.109375" style="469" customWidth="1"/>
    <col min="4874" max="4874" width="22.6640625" style="469" customWidth="1"/>
    <col min="4875" max="4875" width="1.21875" style="469" customWidth="1"/>
    <col min="4876" max="4877" width="11.77734375" style="469" customWidth="1"/>
    <col min="4878" max="4878" width="1.77734375" style="469" customWidth="1"/>
    <col min="4879" max="4879" width="6.88671875" style="469" customWidth="1"/>
    <col min="4880" max="4880" width="4.44140625" style="469" customWidth="1"/>
    <col min="4881" max="4881" width="3.6640625" style="469" customWidth="1"/>
    <col min="4882" max="4882" width="0.77734375" style="469" customWidth="1"/>
    <col min="4883" max="4883" width="3.33203125" style="469" customWidth="1"/>
    <col min="4884" max="4884" width="3.6640625" style="469" customWidth="1"/>
    <col min="4885" max="4885" width="3" style="469" customWidth="1"/>
    <col min="4886" max="4886" width="3.6640625" style="469" customWidth="1"/>
    <col min="4887" max="4887" width="3.109375" style="469" customWidth="1"/>
    <col min="4888" max="4888" width="1.88671875" style="469" customWidth="1"/>
    <col min="4889" max="4890" width="2.21875" style="469" customWidth="1"/>
    <col min="4891" max="4891" width="7.21875" style="469" customWidth="1"/>
    <col min="4892" max="5126" width="8.88671875" style="469"/>
    <col min="5127" max="5127" width="2.44140625" style="469" customWidth="1"/>
    <col min="5128" max="5128" width="2.33203125" style="469" customWidth="1"/>
    <col min="5129" max="5129" width="1.109375" style="469" customWidth="1"/>
    <col min="5130" max="5130" width="22.6640625" style="469" customWidth="1"/>
    <col min="5131" max="5131" width="1.21875" style="469" customWidth="1"/>
    <col min="5132" max="5133" width="11.77734375" style="469" customWidth="1"/>
    <col min="5134" max="5134" width="1.77734375" style="469" customWidth="1"/>
    <col min="5135" max="5135" width="6.88671875" style="469" customWidth="1"/>
    <col min="5136" max="5136" width="4.44140625" style="469" customWidth="1"/>
    <col min="5137" max="5137" width="3.6640625" style="469" customWidth="1"/>
    <col min="5138" max="5138" width="0.77734375" style="469" customWidth="1"/>
    <col min="5139" max="5139" width="3.33203125" style="469" customWidth="1"/>
    <col min="5140" max="5140" width="3.6640625" style="469" customWidth="1"/>
    <col min="5141" max="5141" width="3" style="469" customWidth="1"/>
    <col min="5142" max="5142" width="3.6640625" style="469" customWidth="1"/>
    <col min="5143" max="5143" width="3.109375" style="469" customWidth="1"/>
    <col min="5144" max="5144" width="1.88671875" style="469" customWidth="1"/>
    <col min="5145" max="5146" width="2.21875" style="469" customWidth="1"/>
    <col min="5147" max="5147" width="7.21875" style="469" customWidth="1"/>
    <col min="5148" max="5382" width="8.88671875" style="469"/>
    <col min="5383" max="5383" width="2.44140625" style="469" customWidth="1"/>
    <col min="5384" max="5384" width="2.33203125" style="469" customWidth="1"/>
    <col min="5385" max="5385" width="1.109375" style="469" customWidth="1"/>
    <col min="5386" max="5386" width="22.6640625" style="469" customWidth="1"/>
    <col min="5387" max="5387" width="1.21875" style="469" customWidth="1"/>
    <col min="5388" max="5389" width="11.77734375" style="469" customWidth="1"/>
    <col min="5390" max="5390" width="1.77734375" style="469" customWidth="1"/>
    <col min="5391" max="5391" width="6.88671875" style="469" customWidth="1"/>
    <col min="5392" max="5392" width="4.44140625" style="469" customWidth="1"/>
    <col min="5393" max="5393" width="3.6640625" style="469" customWidth="1"/>
    <col min="5394" max="5394" width="0.77734375" style="469" customWidth="1"/>
    <col min="5395" max="5395" width="3.33203125" style="469" customWidth="1"/>
    <col min="5396" max="5396" width="3.6640625" style="469" customWidth="1"/>
    <col min="5397" max="5397" width="3" style="469" customWidth="1"/>
    <col min="5398" max="5398" width="3.6640625" style="469" customWidth="1"/>
    <col min="5399" max="5399" width="3.109375" style="469" customWidth="1"/>
    <col min="5400" max="5400" width="1.88671875" style="469" customWidth="1"/>
    <col min="5401" max="5402" width="2.21875" style="469" customWidth="1"/>
    <col min="5403" max="5403" width="7.21875" style="469" customWidth="1"/>
    <col min="5404" max="5638" width="8.88671875" style="469"/>
    <col min="5639" max="5639" width="2.44140625" style="469" customWidth="1"/>
    <col min="5640" max="5640" width="2.33203125" style="469" customWidth="1"/>
    <col min="5641" max="5641" width="1.109375" style="469" customWidth="1"/>
    <col min="5642" max="5642" width="22.6640625" style="469" customWidth="1"/>
    <col min="5643" max="5643" width="1.21875" style="469" customWidth="1"/>
    <col min="5644" max="5645" width="11.77734375" style="469" customWidth="1"/>
    <col min="5646" max="5646" width="1.77734375" style="469" customWidth="1"/>
    <col min="5647" max="5647" width="6.88671875" style="469" customWidth="1"/>
    <col min="5648" max="5648" width="4.44140625" style="469" customWidth="1"/>
    <col min="5649" max="5649" width="3.6640625" style="469" customWidth="1"/>
    <col min="5650" max="5650" width="0.77734375" style="469" customWidth="1"/>
    <col min="5651" max="5651" width="3.33203125" style="469" customWidth="1"/>
    <col min="5652" max="5652" width="3.6640625" style="469" customWidth="1"/>
    <col min="5653" max="5653" width="3" style="469" customWidth="1"/>
    <col min="5654" max="5654" width="3.6640625" style="469" customWidth="1"/>
    <col min="5655" max="5655" width="3.109375" style="469" customWidth="1"/>
    <col min="5656" max="5656" width="1.88671875" style="469" customWidth="1"/>
    <col min="5657" max="5658" width="2.21875" style="469" customWidth="1"/>
    <col min="5659" max="5659" width="7.21875" style="469" customWidth="1"/>
    <col min="5660" max="5894" width="8.88671875" style="469"/>
    <col min="5895" max="5895" width="2.44140625" style="469" customWidth="1"/>
    <col min="5896" max="5896" width="2.33203125" style="469" customWidth="1"/>
    <col min="5897" max="5897" width="1.109375" style="469" customWidth="1"/>
    <col min="5898" max="5898" width="22.6640625" style="469" customWidth="1"/>
    <col min="5899" max="5899" width="1.21875" style="469" customWidth="1"/>
    <col min="5900" max="5901" width="11.77734375" style="469" customWidth="1"/>
    <col min="5902" max="5902" width="1.77734375" style="469" customWidth="1"/>
    <col min="5903" max="5903" width="6.88671875" style="469" customWidth="1"/>
    <col min="5904" max="5904" width="4.44140625" style="469" customWidth="1"/>
    <col min="5905" max="5905" width="3.6640625" style="469" customWidth="1"/>
    <col min="5906" max="5906" width="0.77734375" style="469" customWidth="1"/>
    <col min="5907" max="5907" width="3.33203125" style="469" customWidth="1"/>
    <col min="5908" max="5908" width="3.6640625" style="469" customWidth="1"/>
    <col min="5909" max="5909" width="3" style="469" customWidth="1"/>
    <col min="5910" max="5910" width="3.6640625" style="469" customWidth="1"/>
    <col min="5911" max="5911" width="3.109375" style="469" customWidth="1"/>
    <col min="5912" max="5912" width="1.88671875" style="469" customWidth="1"/>
    <col min="5913" max="5914" width="2.21875" style="469" customWidth="1"/>
    <col min="5915" max="5915" width="7.21875" style="469" customWidth="1"/>
    <col min="5916" max="6150" width="8.88671875" style="469"/>
    <col min="6151" max="6151" width="2.44140625" style="469" customWidth="1"/>
    <col min="6152" max="6152" width="2.33203125" style="469" customWidth="1"/>
    <col min="6153" max="6153" width="1.109375" style="469" customWidth="1"/>
    <col min="6154" max="6154" width="22.6640625" style="469" customWidth="1"/>
    <col min="6155" max="6155" width="1.21875" style="469" customWidth="1"/>
    <col min="6156" max="6157" width="11.77734375" style="469" customWidth="1"/>
    <col min="6158" max="6158" width="1.77734375" style="469" customWidth="1"/>
    <col min="6159" max="6159" width="6.88671875" style="469" customWidth="1"/>
    <col min="6160" max="6160" width="4.44140625" style="469" customWidth="1"/>
    <col min="6161" max="6161" width="3.6640625" style="469" customWidth="1"/>
    <col min="6162" max="6162" width="0.77734375" style="469" customWidth="1"/>
    <col min="6163" max="6163" width="3.33203125" style="469" customWidth="1"/>
    <col min="6164" max="6164" width="3.6640625" style="469" customWidth="1"/>
    <col min="6165" max="6165" width="3" style="469" customWidth="1"/>
    <col min="6166" max="6166" width="3.6640625" style="469" customWidth="1"/>
    <col min="6167" max="6167" width="3.109375" style="469" customWidth="1"/>
    <col min="6168" max="6168" width="1.88671875" style="469" customWidth="1"/>
    <col min="6169" max="6170" width="2.21875" style="469" customWidth="1"/>
    <col min="6171" max="6171" width="7.21875" style="469" customWidth="1"/>
    <col min="6172" max="6406" width="8.88671875" style="469"/>
    <col min="6407" max="6407" width="2.44140625" style="469" customWidth="1"/>
    <col min="6408" max="6408" width="2.33203125" style="469" customWidth="1"/>
    <col min="6409" max="6409" width="1.109375" style="469" customWidth="1"/>
    <col min="6410" max="6410" width="22.6640625" style="469" customWidth="1"/>
    <col min="6411" max="6411" width="1.21875" style="469" customWidth="1"/>
    <col min="6412" max="6413" width="11.77734375" style="469" customWidth="1"/>
    <col min="6414" max="6414" width="1.77734375" style="469" customWidth="1"/>
    <col min="6415" max="6415" width="6.88671875" style="469" customWidth="1"/>
    <col min="6416" max="6416" width="4.44140625" style="469" customWidth="1"/>
    <col min="6417" max="6417" width="3.6640625" style="469" customWidth="1"/>
    <col min="6418" max="6418" width="0.77734375" style="469" customWidth="1"/>
    <col min="6419" max="6419" width="3.33203125" style="469" customWidth="1"/>
    <col min="6420" max="6420" width="3.6640625" style="469" customWidth="1"/>
    <col min="6421" max="6421" width="3" style="469" customWidth="1"/>
    <col min="6422" max="6422" width="3.6640625" style="469" customWidth="1"/>
    <col min="6423" max="6423" width="3.109375" style="469" customWidth="1"/>
    <col min="6424" max="6424" width="1.88671875" style="469" customWidth="1"/>
    <col min="6425" max="6426" width="2.21875" style="469" customWidth="1"/>
    <col min="6427" max="6427" width="7.21875" style="469" customWidth="1"/>
    <col min="6428" max="6662" width="8.88671875" style="469"/>
    <col min="6663" max="6663" width="2.44140625" style="469" customWidth="1"/>
    <col min="6664" max="6664" width="2.33203125" style="469" customWidth="1"/>
    <col min="6665" max="6665" width="1.109375" style="469" customWidth="1"/>
    <col min="6666" max="6666" width="22.6640625" style="469" customWidth="1"/>
    <col min="6667" max="6667" width="1.21875" style="469" customWidth="1"/>
    <col min="6668" max="6669" width="11.77734375" style="469" customWidth="1"/>
    <col min="6670" max="6670" width="1.77734375" style="469" customWidth="1"/>
    <col min="6671" max="6671" width="6.88671875" style="469" customWidth="1"/>
    <col min="6672" max="6672" width="4.44140625" style="469" customWidth="1"/>
    <col min="6673" max="6673" width="3.6640625" style="469" customWidth="1"/>
    <col min="6674" max="6674" width="0.77734375" style="469" customWidth="1"/>
    <col min="6675" max="6675" width="3.33203125" style="469" customWidth="1"/>
    <col min="6676" max="6676" width="3.6640625" style="469" customWidth="1"/>
    <col min="6677" max="6677" width="3" style="469" customWidth="1"/>
    <col min="6678" max="6678" width="3.6640625" style="469" customWidth="1"/>
    <col min="6679" max="6679" width="3.109375" style="469" customWidth="1"/>
    <col min="6680" max="6680" width="1.88671875" style="469" customWidth="1"/>
    <col min="6681" max="6682" width="2.21875" style="469" customWidth="1"/>
    <col min="6683" max="6683" width="7.21875" style="469" customWidth="1"/>
    <col min="6684" max="6918" width="8.88671875" style="469"/>
    <col min="6919" max="6919" width="2.44140625" style="469" customWidth="1"/>
    <col min="6920" max="6920" width="2.33203125" style="469" customWidth="1"/>
    <col min="6921" max="6921" width="1.109375" style="469" customWidth="1"/>
    <col min="6922" max="6922" width="22.6640625" style="469" customWidth="1"/>
    <col min="6923" max="6923" width="1.21875" style="469" customWidth="1"/>
    <col min="6924" max="6925" width="11.77734375" style="469" customWidth="1"/>
    <col min="6926" max="6926" width="1.77734375" style="469" customWidth="1"/>
    <col min="6927" max="6927" width="6.88671875" style="469" customWidth="1"/>
    <col min="6928" max="6928" width="4.44140625" style="469" customWidth="1"/>
    <col min="6929" max="6929" width="3.6640625" style="469" customWidth="1"/>
    <col min="6930" max="6930" width="0.77734375" style="469" customWidth="1"/>
    <col min="6931" max="6931" width="3.33203125" style="469" customWidth="1"/>
    <col min="6932" max="6932" width="3.6640625" style="469" customWidth="1"/>
    <col min="6933" max="6933" width="3" style="469" customWidth="1"/>
    <col min="6934" max="6934" width="3.6640625" style="469" customWidth="1"/>
    <col min="6935" max="6935" width="3.109375" style="469" customWidth="1"/>
    <col min="6936" max="6936" width="1.88671875" style="469" customWidth="1"/>
    <col min="6937" max="6938" width="2.21875" style="469" customWidth="1"/>
    <col min="6939" max="6939" width="7.21875" style="469" customWidth="1"/>
    <col min="6940" max="7174" width="8.88671875" style="469"/>
    <col min="7175" max="7175" width="2.44140625" style="469" customWidth="1"/>
    <col min="7176" max="7176" width="2.33203125" style="469" customWidth="1"/>
    <col min="7177" max="7177" width="1.109375" style="469" customWidth="1"/>
    <col min="7178" max="7178" width="22.6640625" style="469" customWidth="1"/>
    <col min="7179" max="7179" width="1.21875" style="469" customWidth="1"/>
    <col min="7180" max="7181" width="11.77734375" style="469" customWidth="1"/>
    <col min="7182" max="7182" width="1.77734375" style="469" customWidth="1"/>
    <col min="7183" max="7183" width="6.88671875" style="469" customWidth="1"/>
    <col min="7184" max="7184" width="4.44140625" style="469" customWidth="1"/>
    <col min="7185" max="7185" width="3.6640625" style="469" customWidth="1"/>
    <col min="7186" max="7186" width="0.77734375" style="469" customWidth="1"/>
    <col min="7187" max="7187" width="3.33203125" style="469" customWidth="1"/>
    <col min="7188" max="7188" width="3.6640625" style="469" customWidth="1"/>
    <col min="7189" max="7189" width="3" style="469" customWidth="1"/>
    <col min="7190" max="7190" width="3.6640625" style="469" customWidth="1"/>
    <col min="7191" max="7191" width="3.109375" style="469" customWidth="1"/>
    <col min="7192" max="7192" width="1.88671875" style="469" customWidth="1"/>
    <col min="7193" max="7194" width="2.21875" style="469" customWidth="1"/>
    <col min="7195" max="7195" width="7.21875" style="469" customWidth="1"/>
    <col min="7196" max="7430" width="8.88671875" style="469"/>
    <col min="7431" max="7431" width="2.44140625" style="469" customWidth="1"/>
    <col min="7432" max="7432" width="2.33203125" style="469" customWidth="1"/>
    <col min="7433" max="7433" width="1.109375" style="469" customWidth="1"/>
    <col min="7434" max="7434" width="22.6640625" style="469" customWidth="1"/>
    <col min="7435" max="7435" width="1.21875" style="469" customWidth="1"/>
    <col min="7436" max="7437" width="11.77734375" style="469" customWidth="1"/>
    <col min="7438" max="7438" width="1.77734375" style="469" customWidth="1"/>
    <col min="7439" max="7439" width="6.88671875" style="469" customWidth="1"/>
    <col min="7440" max="7440" width="4.44140625" style="469" customWidth="1"/>
    <col min="7441" max="7441" width="3.6640625" style="469" customWidth="1"/>
    <col min="7442" max="7442" width="0.77734375" style="469" customWidth="1"/>
    <col min="7443" max="7443" width="3.33203125" style="469" customWidth="1"/>
    <col min="7444" max="7444" width="3.6640625" style="469" customWidth="1"/>
    <col min="7445" max="7445" width="3" style="469" customWidth="1"/>
    <col min="7446" max="7446" width="3.6640625" style="469" customWidth="1"/>
    <col min="7447" max="7447" width="3.109375" style="469" customWidth="1"/>
    <col min="7448" max="7448" width="1.88671875" style="469" customWidth="1"/>
    <col min="7449" max="7450" width="2.21875" style="469" customWidth="1"/>
    <col min="7451" max="7451" width="7.21875" style="469" customWidth="1"/>
    <col min="7452" max="7686" width="8.88671875" style="469"/>
    <col min="7687" max="7687" width="2.44140625" style="469" customWidth="1"/>
    <col min="7688" max="7688" width="2.33203125" style="469" customWidth="1"/>
    <col min="7689" max="7689" width="1.109375" style="469" customWidth="1"/>
    <col min="7690" max="7690" width="22.6640625" style="469" customWidth="1"/>
    <col min="7691" max="7691" width="1.21875" style="469" customWidth="1"/>
    <col min="7692" max="7693" width="11.77734375" style="469" customWidth="1"/>
    <col min="7694" max="7694" width="1.77734375" style="469" customWidth="1"/>
    <col min="7695" max="7695" width="6.88671875" style="469" customWidth="1"/>
    <col min="7696" max="7696" width="4.44140625" style="469" customWidth="1"/>
    <col min="7697" max="7697" width="3.6640625" style="469" customWidth="1"/>
    <col min="7698" max="7698" width="0.77734375" style="469" customWidth="1"/>
    <col min="7699" max="7699" width="3.33203125" style="469" customWidth="1"/>
    <col min="7700" max="7700" width="3.6640625" style="469" customWidth="1"/>
    <col min="7701" max="7701" width="3" style="469" customWidth="1"/>
    <col min="7702" max="7702" width="3.6640625" style="469" customWidth="1"/>
    <col min="7703" max="7703" width="3.109375" style="469" customWidth="1"/>
    <col min="7704" max="7704" width="1.88671875" style="469" customWidth="1"/>
    <col min="7705" max="7706" width="2.21875" style="469" customWidth="1"/>
    <col min="7707" max="7707" width="7.21875" style="469" customWidth="1"/>
    <col min="7708" max="7942" width="8.88671875" style="469"/>
    <col min="7943" max="7943" width="2.44140625" style="469" customWidth="1"/>
    <col min="7944" max="7944" width="2.33203125" style="469" customWidth="1"/>
    <col min="7945" max="7945" width="1.109375" style="469" customWidth="1"/>
    <col min="7946" max="7946" width="22.6640625" style="469" customWidth="1"/>
    <col min="7947" max="7947" width="1.21875" style="469" customWidth="1"/>
    <col min="7948" max="7949" width="11.77734375" style="469" customWidth="1"/>
    <col min="7950" max="7950" width="1.77734375" style="469" customWidth="1"/>
    <col min="7951" max="7951" width="6.88671875" style="469" customWidth="1"/>
    <col min="7952" max="7952" width="4.44140625" style="469" customWidth="1"/>
    <col min="7953" max="7953" width="3.6640625" style="469" customWidth="1"/>
    <col min="7954" max="7954" width="0.77734375" style="469" customWidth="1"/>
    <col min="7955" max="7955" width="3.33203125" style="469" customWidth="1"/>
    <col min="7956" max="7956" width="3.6640625" style="469" customWidth="1"/>
    <col min="7957" max="7957" width="3" style="469" customWidth="1"/>
    <col min="7958" max="7958" width="3.6640625" style="469" customWidth="1"/>
    <col min="7959" max="7959" width="3.109375" style="469" customWidth="1"/>
    <col min="7960" max="7960" width="1.88671875" style="469" customWidth="1"/>
    <col min="7961" max="7962" width="2.21875" style="469" customWidth="1"/>
    <col min="7963" max="7963" width="7.21875" style="469" customWidth="1"/>
    <col min="7964" max="8198" width="8.88671875" style="469"/>
    <col min="8199" max="8199" width="2.44140625" style="469" customWidth="1"/>
    <col min="8200" max="8200" width="2.33203125" style="469" customWidth="1"/>
    <col min="8201" max="8201" width="1.109375" style="469" customWidth="1"/>
    <col min="8202" max="8202" width="22.6640625" style="469" customWidth="1"/>
    <col min="8203" max="8203" width="1.21875" style="469" customWidth="1"/>
    <col min="8204" max="8205" width="11.77734375" style="469" customWidth="1"/>
    <col min="8206" max="8206" width="1.77734375" style="469" customWidth="1"/>
    <col min="8207" max="8207" width="6.88671875" style="469" customWidth="1"/>
    <col min="8208" max="8208" width="4.44140625" style="469" customWidth="1"/>
    <col min="8209" max="8209" width="3.6640625" style="469" customWidth="1"/>
    <col min="8210" max="8210" width="0.77734375" style="469" customWidth="1"/>
    <col min="8211" max="8211" width="3.33203125" style="469" customWidth="1"/>
    <col min="8212" max="8212" width="3.6640625" style="469" customWidth="1"/>
    <col min="8213" max="8213" width="3" style="469" customWidth="1"/>
    <col min="8214" max="8214" width="3.6640625" style="469" customWidth="1"/>
    <col min="8215" max="8215" width="3.109375" style="469" customWidth="1"/>
    <col min="8216" max="8216" width="1.88671875" style="469" customWidth="1"/>
    <col min="8217" max="8218" width="2.21875" style="469" customWidth="1"/>
    <col min="8219" max="8219" width="7.21875" style="469" customWidth="1"/>
    <col min="8220" max="8454" width="8.88671875" style="469"/>
    <col min="8455" max="8455" width="2.44140625" style="469" customWidth="1"/>
    <col min="8456" max="8456" width="2.33203125" style="469" customWidth="1"/>
    <col min="8457" max="8457" width="1.109375" style="469" customWidth="1"/>
    <col min="8458" max="8458" width="22.6640625" style="469" customWidth="1"/>
    <col min="8459" max="8459" width="1.21875" style="469" customWidth="1"/>
    <col min="8460" max="8461" width="11.77734375" style="469" customWidth="1"/>
    <col min="8462" max="8462" width="1.77734375" style="469" customWidth="1"/>
    <col min="8463" max="8463" width="6.88671875" style="469" customWidth="1"/>
    <col min="8464" max="8464" width="4.44140625" style="469" customWidth="1"/>
    <col min="8465" max="8465" width="3.6640625" style="469" customWidth="1"/>
    <col min="8466" max="8466" width="0.77734375" style="469" customWidth="1"/>
    <col min="8467" max="8467" width="3.33203125" style="469" customWidth="1"/>
    <col min="8468" max="8468" width="3.6640625" style="469" customWidth="1"/>
    <col min="8469" max="8469" width="3" style="469" customWidth="1"/>
    <col min="8470" max="8470" width="3.6640625" style="469" customWidth="1"/>
    <col min="8471" max="8471" width="3.109375" style="469" customWidth="1"/>
    <col min="8472" max="8472" width="1.88671875" style="469" customWidth="1"/>
    <col min="8473" max="8474" width="2.21875" style="469" customWidth="1"/>
    <col min="8475" max="8475" width="7.21875" style="469" customWidth="1"/>
    <col min="8476" max="8710" width="8.88671875" style="469"/>
    <col min="8711" max="8711" width="2.44140625" style="469" customWidth="1"/>
    <col min="8712" max="8712" width="2.33203125" style="469" customWidth="1"/>
    <col min="8713" max="8713" width="1.109375" style="469" customWidth="1"/>
    <col min="8714" max="8714" width="22.6640625" style="469" customWidth="1"/>
    <col min="8715" max="8715" width="1.21875" style="469" customWidth="1"/>
    <col min="8716" max="8717" width="11.77734375" style="469" customWidth="1"/>
    <col min="8718" max="8718" width="1.77734375" style="469" customWidth="1"/>
    <col min="8719" max="8719" width="6.88671875" style="469" customWidth="1"/>
    <col min="8720" max="8720" width="4.44140625" style="469" customWidth="1"/>
    <col min="8721" max="8721" width="3.6640625" style="469" customWidth="1"/>
    <col min="8722" max="8722" width="0.77734375" style="469" customWidth="1"/>
    <col min="8723" max="8723" width="3.33203125" style="469" customWidth="1"/>
    <col min="8724" max="8724" width="3.6640625" style="469" customWidth="1"/>
    <col min="8725" max="8725" width="3" style="469" customWidth="1"/>
    <col min="8726" max="8726" width="3.6640625" style="469" customWidth="1"/>
    <col min="8727" max="8727" width="3.109375" style="469" customWidth="1"/>
    <col min="8728" max="8728" width="1.88671875" style="469" customWidth="1"/>
    <col min="8729" max="8730" width="2.21875" style="469" customWidth="1"/>
    <col min="8731" max="8731" width="7.21875" style="469" customWidth="1"/>
    <col min="8732" max="8966" width="8.88671875" style="469"/>
    <col min="8967" max="8967" width="2.44140625" style="469" customWidth="1"/>
    <col min="8968" max="8968" width="2.33203125" style="469" customWidth="1"/>
    <col min="8969" max="8969" width="1.109375" style="469" customWidth="1"/>
    <col min="8970" max="8970" width="22.6640625" style="469" customWidth="1"/>
    <col min="8971" max="8971" width="1.21875" style="469" customWidth="1"/>
    <col min="8972" max="8973" width="11.77734375" style="469" customWidth="1"/>
    <col min="8974" max="8974" width="1.77734375" style="469" customWidth="1"/>
    <col min="8975" max="8975" width="6.88671875" style="469" customWidth="1"/>
    <col min="8976" max="8976" width="4.44140625" style="469" customWidth="1"/>
    <col min="8977" max="8977" width="3.6640625" style="469" customWidth="1"/>
    <col min="8978" max="8978" width="0.77734375" style="469" customWidth="1"/>
    <col min="8979" max="8979" width="3.33203125" style="469" customWidth="1"/>
    <col min="8980" max="8980" width="3.6640625" style="469" customWidth="1"/>
    <col min="8981" max="8981" width="3" style="469" customWidth="1"/>
    <col min="8982" max="8982" width="3.6640625" style="469" customWidth="1"/>
    <col min="8983" max="8983" width="3.109375" style="469" customWidth="1"/>
    <col min="8984" max="8984" width="1.88671875" style="469" customWidth="1"/>
    <col min="8985" max="8986" width="2.21875" style="469" customWidth="1"/>
    <col min="8987" max="8987" width="7.21875" style="469" customWidth="1"/>
    <col min="8988" max="9222" width="8.88671875" style="469"/>
    <col min="9223" max="9223" width="2.44140625" style="469" customWidth="1"/>
    <col min="9224" max="9224" width="2.33203125" style="469" customWidth="1"/>
    <col min="9225" max="9225" width="1.109375" style="469" customWidth="1"/>
    <col min="9226" max="9226" width="22.6640625" style="469" customWidth="1"/>
    <col min="9227" max="9227" width="1.21875" style="469" customWidth="1"/>
    <col min="9228" max="9229" width="11.77734375" style="469" customWidth="1"/>
    <col min="9230" max="9230" width="1.77734375" style="469" customWidth="1"/>
    <col min="9231" max="9231" width="6.88671875" style="469" customWidth="1"/>
    <col min="9232" max="9232" width="4.44140625" style="469" customWidth="1"/>
    <col min="9233" max="9233" width="3.6640625" style="469" customWidth="1"/>
    <col min="9234" max="9234" width="0.77734375" style="469" customWidth="1"/>
    <col min="9235" max="9235" width="3.33203125" style="469" customWidth="1"/>
    <col min="9236" max="9236" width="3.6640625" style="469" customWidth="1"/>
    <col min="9237" max="9237" width="3" style="469" customWidth="1"/>
    <col min="9238" max="9238" width="3.6640625" style="469" customWidth="1"/>
    <col min="9239" max="9239" width="3.109375" style="469" customWidth="1"/>
    <col min="9240" max="9240" width="1.88671875" style="469" customWidth="1"/>
    <col min="9241" max="9242" width="2.21875" style="469" customWidth="1"/>
    <col min="9243" max="9243" width="7.21875" style="469" customWidth="1"/>
    <col min="9244" max="9478" width="8.88671875" style="469"/>
    <col min="9479" max="9479" width="2.44140625" style="469" customWidth="1"/>
    <col min="9480" max="9480" width="2.33203125" style="469" customWidth="1"/>
    <col min="9481" max="9481" width="1.109375" style="469" customWidth="1"/>
    <col min="9482" max="9482" width="22.6640625" style="469" customWidth="1"/>
    <col min="9483" max="9483" width="1.21875" style="469" customWidth="1"/>
    <col min="9484" max="9485" width="11.77734375" style="469" customWidth="1"/>
    <col min="9486" max="9486" width="1.77734375" style="469" customWidth="1"/>
    <col min="9487" max="9487" width="6.88671875" style="469" customWidth="1"/>
    <col min="9488" max="9488" width="4.44140625" style="469" customWidth="1"/>
    <col min="9489" max="9489" width="3.6640625" style="469" customWidth="1"/>
    <col min="9490" max="9490" width="0.77734375" style="469" customWidth="1"/>
    <col min="9491" max="9491" width="3.33203125" style="469" customWidth="1"/>
    <col min="9492" max="9492" width="3.6640625" style="469" customWidth="1"/>
    <col min="9493" max="9493" width="3" style="469" customWidth="1"/>
    <col min="9494" max="9494" width="3.6640625" style="469" customWidth="1"/>
    <col min="9495" max="9495" width="3.109375" style="469" customWidth="1"/>
    <col min="9496" max="9496" width="1.88671875" style="469" customWidth="1"/>
    <col min="9497" max="9498" width="2.21875" style="469" customWidth="1"/>
    <col min="9499" max="9499" width="7.21875" style="469" customWidth="1"/>
    <col min="9500" max="9734" width="8.88671875" style="469"/>
    <col min="9735" max="9735" width="2.44140625" style="469" customWidth="1"/>
    <col min="9736" max="9736" width="2.33203125" style="469" customWidth="1"/>
    <col min="9737" max="9737" width="1.109375" style="469" customWidth="1"/>
    <col min="9738" max="9738" width="22.6640625" style="469" customWidth="1"/>
    <col min="9739" max="9739" width="1.21875" style="469" customWidth="1"/>
    <col min="9740" max="9741" width="11.77734375" style="469" customWidth="1"/>
    <col min="9742" max="9742" width="1.77734375" style="469" customWidth="1"/>
    <col min="9743" max="9743" width="6.88671875" style="469" customWidth="1"/>
    <col min="9744" max="9744" width="4.44140625" style="469" customWidth="1"/>
    <col min="9745" max="9745" width="3.6640625" style="469" customWidth="1"/>
    <col min="9746" max="9746" width="0.77734375" style="469" customWidth="1"/>
    <col min="9747" max="9747" width="3.33203125" style="469" customWidth="1"/>
    <col min="9748" max="9748" width="3.6640625" style="469" customWidth="1"/>
    <col min="9749" max="9749" width="3" style="469" customWidth="1"/>
    <col min="9750" max="9750" width="3.6640625" style="469" customWidth="1"/>
    <col min="9751" max="9751" width="3.109375" style="469" customWidth="1"/>
    <col min="9752" max="9752" width="1.88671875" style="469" customWidth="1"/>
    <col min="9753" max="9754" width="2.21875" style="469" customWidth="1"/>
    <col min="9755" max="9755" width="7.21875" style="469" customWidth="1"/>
    <col min="9756" max="9990" width="8.88671875" style="469"/>
    <col min="9991" max="9991" width="2.44140625" style="469" customWidth="1"/>
    <col min="9992" max="9992" width="2.33203125" style="469" customWidth="1"/>
    <col min="9993" max="9993" width="1.109375" style="469" customWidth="1"/>
    <col min="9994" max="9994" width="22.6640625" style="469" customWidth="1"/>
    <col min="9995" max="9995" width="1.21875" style="469" customWidth="1"/>
    <col min="9996" max="9997" width="11.77734375" style="469" customWidth="1"/>
    <col min="9998" max="9998" width="1.77734375" style="469" customWidth="1"/>
    <col min="9999" max="9999" width="6.88671875" style="469" customWidth="1"/>
    <col min="10000" max="10000" width="4.44140625" style="469" customWidth="1"/>
    <col min="10001" max="10001" width="3.6640625" style="469" customWidth="1"/>
    <col min="10002" max="10002" width="0.77734375" style="469" customWidth="1"/>
    <col min="10003" max="10003" width="3.33203125" style="469" customWidth="1"/>
    <col min="10004" max="10004" width="3.6640625" style="469" customWidth="1"/>
    <col min="10005" max="10005" width="3" style="469" customWidth="1"/>
    <col min="10006" max="10006" width="3.6640625" style="469" customWidth="1"/>
    <col min="10007" max="10007" width="3.109375" style="469" customWidth="1"/>
    <col min="10008" max="10008" width="1.88671875" style="469" customWidth="1"/>
    <col min="10009" max="10010" width="2.21875" style="469" customWidth="1"/>
    <col min="10011" max="10011" width="7.21875" style="469" customWidth="1"/>
    <col min="10012" max="10246" width="8.88671875" style="469"/>
    <col min="10247" max="10247" width="2.44140625" style="469" customWidth="1"/>
    <col min="10248" max="10248" width="2.33203125" style="469" customWidth="1"/>
    <col min="10249" max="10249" width="1.109375" style="469" customWidth="1"/>
    <col min="10250" max="10250" width="22.6640625" style="469" customWidth="1"/>
    <col min="10251" max="10251" width="1.21875" style="469" customWidth="1"/>
    <col min="10252" max="10253" width="11.77734375" style="469" customWidth="1"/>
    <col min="10254" max="10254" width="1.77734375" style="469" customWidth="1"/>
    <col min="10255" max="10255" width="6.88671875" style="469" customWidth="1"/>
    <col min="10256" max="10256" width="4.44140625" style="469" customWidth="1"/>
    <col min="10257" max="10257" width="3.6640625" style="469" customWidth="1"/>
    <col min="10258" max="10258" width="0.77734375" style="469" customWidth="1"/>
    <col min="10259" max="10259" width="3.33203125" style="469" customWidth="1"/>
    <col min="10260" max="10260" width="3.6640625" style="469" customWidth="1"/>
    <col min="10261" max="10261" width="3" style="469" customWidth="1"/>
    <col min="10262" max="10262" width="3.6640625" style="469" customWidth="1"/>
    <col min="10263" max="10263" width="3.109375" style="469" customWidth="1"/>
    <col min="10264" max="10264" width="1.88671875" style="469" customWidth="1"/>
    <col min="10265" max="10266" width="2.21875" style="469" customWidth="1"/>
    <col min="10267" max="10267" width="7.21875" style="469" customWidth="1"/>
    <col min="10268" max="10502" width="8.88671875" style="469"/>
    <col min="10503" max="10503" width="2.44140625" style="469" customWidth="1"/>
    <col min="10504" max="10504" width="2.33203125" style="469" customWidth="1"/>
    <col min="10505" max="10505" width="1.109375" style="469" customWidth="1"/>
    <col min="10506" max="10506" width="22.6640625" style="469" customWidth="1"/>
    <col min="10507" max="10507" width="1.21875" style="469" customWidth="1"/>
    <col min="10508" max="10509" width="11.77734375" style="469" customWidth="1"/>
    <col min="10510" max="10510" width="1.77734375" style="469" customWidth="1"/>
    <col min="10511" max="10511" width="6.88671875" style="469" customWidth="1"/>
    <col min="10512" max="10512" width="4.44140625" style="469" customWidth="1"/>
    <col min="10513" max="10513" width="3.6640625" style="469" customWidth="1"/>
    <col min="10514" max="10514" width="0.77734375" style="469" customWidth="1"/>
    <col min="10515" max="10515" width="3.33203125" style="469" customWidth="1"/>
    <col min="10516" max="10516" width="3.6640625" style="469" customWidth="1"/>
    <col min="10517" max="10517" width="3" style="469" customWidth="1"/>
    <col min="10518" max="10518" width="3.6640625" style="469" customWidth="1"/>
    <col min="10519" max="10519" width="3.109375" style="469" customWidth="1"/>
    <col min="10520" max="10520" width="1.88671875" style="469" customWidth="1"/>
    <col min="10521" max="10522" width="2.21875" style="469" customWidth="1"/>
    <col min="10523" max="10523" width="7.21875" style="469" customWidth="1"/>
    <col min="10524" max="10758" width="8.88671875" style="469"/>
    <col min="10759" max="10759" width="2.44140625" style="469" customWidth="1"/>
    <col min="10760" max="10760" width="2.33203125" style="469" customWidth="1"/>
    <col min="10761" max="10761" width="1.109375" style="469" customWidth="1"/>
    <col min="10762" max="10762" width="22.6640625" style="469" customWidth="1"/>
    <col min="10763" max="10763" width="1.21875" style="469" customWidth="1"/>
    <col min="10764" max="10765" width="11.77734375" style="469" customWidth="1"/>
    <col min="10766" max="10766" width="1.77734375" style="469" customWidth="1"/>
    <col min="10767" max="10767" width="6.88671875" style="469" customWidth="1"/>
    <col min="10768" max="10768" width="4.44140625" style="469" customWidth="1"/>
    <col min="10769" max="10769" width="3.6640625" style="469" customWidth="1"/>
    <col min="10770" max="10770" width="0.77734375" style="469" customWidth="1"/>
    <col min="10771" max="10771" width="3.33203125" style="469" customWidth="1"/>
    <col min="10772" max="10772" width="3.6640625" style="469" customWidth="1"/>
    <col min="10773" max="10773" width="3" style="469" customWidth="1"/>
    <col min="10774" max="10774" width="3.6640625" style="469" customWidth="1"/>
    <col min="10775" max="10775" width="3.109375" style="469" customWidth="1"/>
    <col min="10776" max="10776" width="1.88671875" style="469" customWidth="1"/>
    <col min="10777" max="10778" width="2.21875" style="469" customWidth="1"/>
    <col min="10779" max="10779" width="7.21875" style="469" customWidth="1"/>
    <col min="10780" max="11014" width="8.88671875" style="469"/>
    <col min="11015" max="11015" width="2.44140625" style="469" customWidth="1"/>
    <col min="11016" max="11016" width="2.33203125" style="469" customWidth="1"/>
    <col min="11017" max="11017" width="1.109375" style="469" customWidth="1"/>
    <col min="11018" max="11018" width="22.6640625" style="469" customWidth="1"/>
    <col min="11019" max="11019" width="1.21875" style="469" customWidth="1"/>
    <col min="11020" max="11021" width="11.77734375" style="469" customWidth="1"/>
    <col min="11022" max="11022" width="1.77734375" style="469" customWidth="1"/>
    <col min="11023" max="11023" width="6.88671875" style="469" customWidth="1"/>
    <col min="11024" max="11024" width="4.44140625" style="469" customWidth="1"/>
    <col min="11025" max="11025" width="3.6640625" style="469" customWidth="1"/>
    <col min="11026" max="11026" width="0.77734375" style="469" customWidth="1"/>
    <col min="11027" max="11027" width="3.33203125" style="469" customWidth="1"/>
    <col min="11028" max="11028" width="3.6640625" style="469" customWidth="1"/>
    <col min="11029" max="11029" width="3" style="469" customWidth="1"/>
    <col min="11030" max="11030" width="3.6640625" style="469" customWidth="1"/>
    <col min="11031" max="11031" width="3.109375" style="469" customWidth="1"/>
    <col min="11032" max="11032" width="1.88671875" style="469" customWidth="1"/>
    <col min="11033" max="11034" width="2.21875" style="469" customWidth="1"/>
    <col min="11035" max="11035" width="7.21875" style="469" customWidth="1"/>
    <col min="11036" max="11270" width="8.88671875" style="469"/>
    <col min="11271" max="11271" width="2.44140625" style="469" customWidth="1"/>
    <col min="11272" max="11272" width="2.33203125" style="469" customWidth="1"/>
    <col min="11273" max="11273" width="1.109375" style="469" customWidth="1"/>
    <col min="11274" max="11274" width="22.6640625" style="469" customWidth="1"/>
    <col min="11275" max="11275" width="1.21875" style="469" customWidth="1"/>
    <col min="11276" max="11277" width="11.77734375" style="469" customWidth="1"/>
    <col min="11278" max="11278" width="1.77734375" style="469" customWidth="1"/>
    <col min="11279" max="11279" width="6.88671875" style="469" customWidth="1"/>
    <col min="11280" max="11280" width="4.44140625" style="469" customWidth="1"/>
    <col min="11281" max="11281" width="3.6640625" style="469" customWidth="1"/>
    <col min="11282" max="11282" width="0.77734375" style="469" customWidth="1"/>
    <col min="11283" max="11283" width="3.33203125" style="469" customWidth="1"/>
    <col min="11284" max="11284" width="3.6640625" style="469" customWidth="1"/>
    <col min="11285" max="11285" width="3" style="469" customWidth="1"/>
    <col min="11286" max="11286" width="3.6640625" style="469" customWidth="1"/>
    <col min="11287" max="11287" width="3.109375" style="469" customWidth="1"/>
    <col min="11288" max="11288" width="1.88671875" style="469" customWidth="1"/>
    <col min="11289" max="11290" width="2.21875" style="469" customWidth="1"/>
    <col min="11291" max="11291" width="7.21875" style="469" customWidth="1"/>
    <col min="11292" max="11526" width="8.88671875" style="469"/>
    <col min="11527" max="11527" width="2.44140625" style="469" customWidth="1"/>
    <col min="11528" max="11528" width="2.33203125" style="469" customWidth="1"/>
    <col min="11529" max="11529" width="1.109375" style="469" customWidth="1"/>
    <col min="11530" max="11530" width="22.6640625" style="469" customWidth="1"/>
    <col min="11531" max="11531" width="1.21875" style="469" customWidth="1"/>
    <col min="11532" max="11533" width="11.77734375" style="469" customWidth="1"/>
    <col min="11534" max="11534" width="1.77734375" style="469" customWidth="1"/>
    <col min="11535" max="11535" width="6.88671875" style="469" customWidth="1"/>
    <col min="11536" max="11536" width="4.44140625" style="469" customWidth="1"/>
    <col min="11537" max="11537" width="3.6640625" style="469" customWidth="1"/>
    <col min="11538" max="11538" width="0.77734375" style="469" customWidth="1"/>
    <col min="11539" max="11539" width="3.33203125" style="469" customWidth="1"/>
    <col min="11540" max="11540" width="3.6640625" style="469" customWidth="1"/>
    <col min="11541" max="11541" width="3" style="469" customWidth="1"/>
    <col min="11542" max="11542" width="3.6640625" style="469" customWidth="1"/>
    <col min="11543" max="11543" width="3.109375" style="469" customWidth="1"/>
    <col min="11544" max="11544" width="1.88671875" style="469" customWidth="1"/>
    <col min="11545" max="11546" width="2.21875" style="469" customWidth="1"/>
    <col min="11547" max="11547" width="7.21875" style="469" customWidth="1"/>
    <col min="11548" max="11782" width="8.88671875" style="469"/>
    <col min="11783" max="11783" width="2.44140625" style="469" customWidth="1"/>
    <col min="11784" max="11784" width="2.33203125" style="469" customWidth="1"/>
    <col min="11785" max="11785" width="1.109375" style="469" customWidth="1"/>
    <col min="11786" max="11786" width="22.6640625" style="469" customWidth="1"/>
    <col min="11787" max="11787" width="1.21875" style="469" customWidth="1"/>
    <col min="11788" max="11789" width="11.77734375" style="469" customWidth="1"/>
    <col min="11790" max="11790" width="1.77734375" style="469" customWidth="1"/>
    <col min="11791" max="11791" width="6.88671875" style="469" customWidth="1"/>
    <col min="11792" max="11792" width="4.44140625" style="469" customWidth="1"/>
    <col min="11793" max="11793" width="3.6640625" style="469" customWidth="1"/>
    <col min="11794" max="11794" width="0.77734375" style="469" customWidth="1"/>
    <col min="11795" max="11795" width="3.33203125" style="469" customWidth="1"/>
    <col min="11796" max="11796" width="3.6640625" style="469" customWidth="1"/>
    <col min="11797" max="11797" width="3" style="469" customWidth="1"/>
    <col min="11798" max="11798" width="3.6640625" style="469" customWidth="1"/>
    <col min="11799" max="11799" width="3.109375" style="469" customWidth="1"/>
    <col min="11800" max="11800" width="1.88671875" style="469" customWidth="1"/>
    <col min="11801" max="11802" width="2.21875" style="469" customWidth="1"/>
    <col min="11803" max="11803" width="7.21875" style="469" customWidth="1"/>
    <col min="11804" max="12038" width="8.88671875" style="469"/>
    <col min="12039" max="12039" width="2.44140625" style="469" customWidth="1"/>
    <col min="12040" max="12040" width="2.33203125" style="469" customWidth="1"/>
    <col min="12041" max="12041" width="1.109375" style="469" customWidth="1"/>
    <col min="12042" max="12042" width="22.6640625" style="469" customWidth="1"/>
    <col min="12043" max="12043" width="1.21875" style="469" customWidth="1"/>
    <col min="12044" max="12045" width="11.77734375" style="469" customWidth="1"/>
    <col min="12046" max="12046" width="1.77734375" style="469" customWidth="1"/>
    <col min="12047" max="12047" width="6.88671875" style="469" customWidth="1"/>
    <col min="12048" max="12048" width="4.44140625" style="469" customWidth="1"/>
    <col min="12049" max="12049" width="3.6640625" style="469" customWidth="1"/>
    <col min="12050" max="12050" width="0.77734375" style="469" customWidth="1"/>
    <col min="12051" max="12051" width="3.33203125" style="469" customWidth="1"/>
    <col min="12052" max="12052" width="3.6640625" style="469" customWidth="1"/>
    <col min="12053" max="12053" width="3" style="469" customWidth="1"/>
    <col min="12054" max="12054" width="3.6640625" style="469" customWidth="1"/>
    <col min="12055" max="12055" width="3.109375" style="469" customWidth="1"/>
    <col min="12056" max="12056" width="1.88671875" style="469" customWidth="1"/>
    <col min="12057" max="12058" width="2.21875" style="469" customWidth="1"/>
    <col min="12059" max="12059" width="7.21875" style="469" customWidth="1"/>
    <col min="12060" max="12294" width="8.88671875" style="469"/>
    <col min="12295" max="12295" width="2.44140625" style="469" customWidth="1"/>
    <col min="12296" max="12296" width="2.33203125" style="469" customWidth="1"/>
    <col min="12297" max="12297" width="1.109375" style="469" customWidth="1"/>
    <col min="12298" max="12298" width="22.6640625" style="469" customWidth="1"/>
    <col min="12299" max="12299" width="1.21875" style="469" customWidth="1"/>
    <col min="12300" max="12301" width="11.77734375" style="469" customWidth="1"/>
    <col min="12302" max="12302" width="1.77734375" style="469" customWidth="1"/>
    <col min="12303" max="12303" width="6.88671875" style="469" customWidth="1"/>
    <col min="12304" max="12304" width="4.44140625" style="469" customWidth="1"/>
    <col min="12305" max="12305" width="3.6640625" style="469" customWidth="1"/>
    <col min="12306" max="12306" width="0.77734375" style="469" customWidth="1"/>
    <col min="12307" max="12307" width="3.33203125" style="469" customWidth="1"/>
    <col min="12308" max="12308" width="3.6640625" style="469" customWidth="1"/>
    <col min="12309" max="12309" width="3" style="469" customWidth="1"/>
    <col min="12310" max="12310" width="3.6640625" style="469" customWidth="1"/>
    <col min="12311" max="12311" width="3.109375" style="469" customWidth="1"/>
    <col min="12312" max="12312" width="1.88671875" style="469" customWidth="1"/>
    <col min="12313" max="12314" width="2.21875" style="469" customWidth="1"/>
    <col min="12315" max="12315" width="7.21875" style="469" customWidth="1"/>
    <col min="12316" max="12550" width="8.88671875" style="469"/>
    <col min="12551" max="12551" width="2.44140625" style="469" customWidth="1"/>
    <col min="12552" max="12552" width="2.33203125" style="469" customWidth="1"/>
    <col min="12553" max="12553" width="1.109375" style="469" customWidth="1"/>
    <col min="12554" max="12554" width="22.6640625" style="469" customWidth="1"/>
    <col min="12555" max="12555" width="1.21875" style="469" customWidth="1"/>
    <col min="12556" max="12557" width="11.77734375" style="469" customWidth="1"/>
    <col min="12558" max="12558" width="1.77734375" style="469" customWidth="1"/>
    <col min="12559" max="12559" width="6.88671875" style="469" customWidth="1"/>
    <col min="12560" max="12560" width="4.44140625" style="469" customWidth="1"/>
    <col min="12561" max="12561" width="3.6640625" style="469" customWidth="1"/>
    <col min="12562" max="12562" width="0.77734375" style="469" customWidth="1"/>
    <col min="12563" max="12563" width="3.33203125" style="469" customWidth="1"/>
    <col min="12564" max="12564" width="3.6640625" style="469" customWidth="1"/>
    <col min="12565" max="12565" width="3" style="469" customWidth="1"/>
    <col min="12566" max="12566" width="3.6640625" style="469" customWidth="1"/>
    <col min="12567" max="12567" width="3.109375" style="469" customWidth="1"/>
    <col min="12568" max="12568" width="1.88671875" style="469" customWidth="1"/>
    <col min="12569" max="12570" width="2.21875" style="469" customWidth="1"/>
    <col min="12571" max="12571" width="7.21875" style="469" customWidth="1"/>
    <col min="12572" max="12806" width="8.88671875" style="469"/>
    <col min="12807" max="12807" width="2.44140625" style="469" customWidth="1"/>
    <col min="12808" max="12808" width="2.33203125" style="469" customWidth="1"/>
    <col min="12809" max="12809" width="1.109375" style="469" customWidth="1"/>
    <col min="12810" max="12810" width="22.6640625" style="469" customWidth="1"/>
    <col min="12811" max="12811" width="1.21875" style="469" customWidth="1"/>
    <col min="12812" max="12813" width="11.77734375" style="469" customWidth="1"/>
    <col min="12814" max="12814" width="1.77734375" style="469" customWidth="1"/>
    <col min="12815" max="12815" width="6.88671875" style="469" customWidth="1"/>
    <col min="12816" max="12816" width="4.44140625" style="469" customWidth="1"/>
    <col min="12817" max="12817" width="3.6640625" style="469" customWidth="1"/>
    <col min="12818" max="12818" width="0.77734375" style="469" customWidth="1"/>
    <col min="12819" max="12819" width="3.33203125" style="469" customWidth="1"/>
    <col min="12820" max="12820" width="3.6640625" style="469" customWidth="1"/>
    <col min="12821" max="12821" width="3" style="469" customWidth="1"/>
    <col min="12822" max="12822" width="3.6640625" style="469" customWidth="1"/>
    <col min="12823" max="12823" width="3.109375" style="469" customWidth="1"/>
    <col min="12824" max="12824" width="1.88671875" style="469" customWidth="1"/>
    <col min="12825" max="12826" width="2.21875" style="469" customWidth="1"/>
    <col min="12827" max="12827" width="7.21875" style="469" customWidth="1"/>
    <col min="12828" max="13062" width="8.88671875" style="469"/>
    <col min="13063" max="13063" width="2.44140625" style="469" customWidth="1"/>
    <col min="13064" max="13064" width="2.33203125" style="469" customWidth="1"/>
    <col min="13065" max="13065" width="1.109375" style="469" customWidth="1"/>
    <col min="13066" max="13066" width="22.6640625" style="469" customWidth="1"/>
    <col min="13067" max="13067" width="1.21875" style="469" customWidth="1"/>
    <col min="13068" max="13069" width="11.77734375" style="469" customWidth="1"/>
    <col min="13070" max="13070" width="1.77734375" style="469" customWidth="1"/>
    <col min="13071" max="13071" width="6.88671875" style="469" customWidth="1"/>
    <col min="13072" max="13072" width="4.44140625" style="469" customWidth="1"/>
    <col min="13073" max="13073" width="3.6640625" style="469" customWidth="1"/>
    <col min="13074" max="13074" width="0.77734375" style="469" customWidth="1"/>
    <col min="13075" max="13075" width="3.33203125" style="469" customWidth="1"/>
    <col min="13076" max="13076" width="3.6640625" style="469" customWidth="1"/>
    <col min="13077" max="13077" width="3" style="469" customWidth="1"/>
    <col min="13078" max="13078" width="3.6640625" style="469" customWidth="1"/>
    <col min="13079" max="13079" width="3.109375" style="469" customWidth="1"/>
    <col min="13080" max="13080" width="1.88671875" style="469" customWidth="1"/>
    <col min="13081" max="13082" width="2.21875" style="469" customWidth="1"/>
    <col min="13083" max="13083" width="7.21875" style="469" customWidth="1"/>
    <col min="13084" max="13318" width="8.88671875" style="469"/>
    <col min="13319" max="13319" width="2.44140625" style="469" customWidth="1"/>
    <col min="13320" max="13320" width="2.33203125" style="469" customWidth="1"/>
    <col min="13321" max="13321" width="1.109375" style="469" customWidth="1"/>
    <col min="13322" max="13322" width="22.6640625" style="469" customWidth="1"/>
    <col min="13323" max="13323" width="1.21875" style="469" customWidth="1"/>
    <col min="13324" max="13325" width="11.77734375" style="469" customWidth="1"/>
    <col min="13326" max="13326" width="1.77734375" style="469" customWidth="1"/>
    <col min="13327" max="13327" width="6.88671875" style="469" customWidth="1"/>
    <col min="13328" max="13328" width="4.44140625" style="469" customWidth="1"/>
    <col min="13329" max="13329" width="3.6640625" style="469" customWidth="1"/>
    <col min="13330" max="13330" width="0.77734375" style="469" customWidth="1"/>
    <col min="13331" max="13331" width="3.33203125" style="469" customWidth="1"/>
    <col min="13332" max="13332" width="3.6640625" style="469" customWidth="1"/>
    <col min="13333" max="13333" width="3" style="469" customWidth="1"/>
    <col min="13334" max="13334" width="3.6640625" style="469" customWidth="1"/>
    <col min="13335" max="13335" width="3.109375" style="469" customWidth="1"/>
    <col min="13336" max="13336" width="1.88671875" style="469" customWidth="1"/>
    <col min="13337" max="13338" width="2.21875" style="469" customWidth="1"/>
    <col min="13339" max="13339" width="7.21875" style="469" customWidth="1"/>
    <col min="13340" max="13574" width="8.88671875" style="469"/>
    <col min="13575" max="13575" width="2.44140625" style="469" customWidth="1"/>
    <col min="13576" max="13576" width="2.33203125" style="469" customWidth="1"/>
    <col min="13577" max="13577" width="1.109375" style="469" customWidth="1"/>
    <col min="13578" max="13578" width="22.6640625" style="469" customWidth="1"/>
    <col min="13579" max="13579" width="1.21875" style="469" customWidth="1"/>
    <col min="13580" max="13581" width="11.77734375" style="469" customWidth="1"/>
    <col min="13582" max="13582" width="1.77734375" style="469" customWidth="1"/>
    <col min="13583" max="13583" width="6.88671875" style="469" customWidth="1"/>
    <col min="13584" max="13584" width="4.44140625" style="469" customWidth="1"/>
    <col min="13585" max="13585" width="3.6640625" style="469" customWidth="1"/>
    <col min="13586" max="13586" width="0.77734375" style="469" customWidth="1"/>
    <col min="13587" max="13587" width="3.33203125" style="469" customWidth="1"/>
    <col min="13588" max="13588" width="3.6640625" style="469" customWidth="1"/>
    <col min="13589" max="13589" width="3" style="469" customWidth="1"/>
    <col min="13590" max="13590" width="3.6640625" style="469" customWidth="1"/>
    <col min="13591" max="13591" width="3.109375" style="469" customWidth="1"/>
    <col min="13592" max="13592" width="1.88671875" style="469" customWidth="1"/>
    <col min="13593" max="13594" width="2.21875" style="469" customWidth="1"/>
    <col min="13595" max="13595" width="7.21875" style="469" customWidth="1"/>
    <col min="13596" max="13830" width="8.88671875" style="469"/>
    <col min="13831" max="13831" width="2.44140625" style="469" customWidth="1"/>
    <col min="13832" max="13832" width="2.33203125" style="469" customWidth="1"/>
    <col min="13833" max="13833" width="1.109375" style="469" customWidth="1"/>
    <col min="13834" max="13834" width="22.6640625" style="469" customWidth="1"/>
    <col min="13835" max="13835" width="1.21875" style="469" customWidth="1"/>
    <col min="13836" max="13837" width="11.77734375" style="469" customWidth="1"/>
    <col min="13838" max="13838" width="1.77734375" style="469" customWidth="1"/>
    <col min="13839" max="13839" width="6.88671875" style="469" customWidth="1"/>
    <col min="13840" max="13840" width="4.44140625" style="469" customWidth="1"/>
    <col min="13841" max="13841" width="3.6640625" style="469" customWidth="1"/>
    <col min="13842" max="13842" width="0.77734375" style="469" customWidth="1"/>
    <col min="13843" max="13843" width="3.33203125" style="469" customWidth="1"/>
    <col min="13844" max="13844" width="3.6640625" style="469" customWidth="1"/>
    <col min="13845" max="13845" width="3" style="469" customWidth="1"/>
    <col min="13846" max="13846" width="3.6640625" style="469" customWidth="1"/>
    <col min="13847" max="13847" width="3.109375" style="469" customWidth="1"/>
    <col min="13848" max="13848" width="1.88671875" style="469" customWidth="1"/>
    <col min="13849" max="13850" width="2.21875" style="469" customWidth="1"/>
    <col min="13851" max="13851" width="7.21875" style="469" customWidth="1"/>
    <col min="13852" max="14086" width="8.88671875" style="469"/>
    <col min="14087" max="14087" width="2.44140625" style="469" customWidth="1"/>
    <col min="14088" max="14088" width="2.33203125" style="469" customWidth="1"/>
    <col min="14089" max="14089" width="1.109375" style="469" customWidth="1"/>
    <col min="14090" max="14090" width="22.6640625" style="469" customWidth="1"/>
    <col min="14091" max="14091" width="1.21875" style="469" customWidth="1"/>
    <col min="14092" max="14093" width="11.77734375" style="469" customWidth="1"/>
    <col min="14094" max="14094" width="1.77734375" style="469" customWidth="1"/>
    <col min="14095" max="14095" width="6.88671875" style="469" customWidth="1"/>
    <col min="14096" max="14096" width="4.44140625" style="469" customWidth="1"/>
    <col min="14097" max="14097" width="3.6640625" style="469" customWidth="1"/>
    <col min="14098" max="14098" width="0.77734375" style="469" customWidth="1"/>
    <col min="14099" max="14099" width="3.33203125" style="469" customWidth="1"/>
    <col min="14100" max="14100" width="3.6640625" style="469" customWidth="1"/>
    <col min="14101" max="14101" width="3" style="469" customWidth="1"/>
    <col min="14102" max="14102" width="3.6640625" style="469" customWidth="1"/>
    <col min="14103" max="14103" width="3.109375" style="469" customWidth="1"/>
    <col min="14104" max="14104" width="1.88671875" style="469" customWidth="1"/>
    <col min="14105" max="14106" width="2.21875" style="469" customWidth="1"/>
    <col min="14107" max="14107" width="7.21875" style="469" customWidth="1"/>
    <col min="14108" max="14342" width="8.88671875" style="469"/>
    <col min="14343" max="14343" width="2.44140625" style="469" customWidth="1"/>
    <col min="14344" max="14344" width="2.33203125" style="469" customWidth="1"/>
    <col min="14345" max="14345" width="1.109375" style="469" customWidth="1"/>
    <col min="14346" max="14346" width="22.6640625" style="469" customWidth="1"/>
    <col min="14347" max="14347" width="1.21875" style="469" customWidth="1"/>
    <col min="14348" max="14349" width="11.77734375" style="469" customWidth="1"/>
    <col min="14350" max="14350" width="1.77734375" style="469" customWidth="1"/>
    <col min="14351" max="14351" width="6.88671875" style="469" customWidth="1"/>
    <col min="14352" max="14352" width="4.44140625" style="469" customWidth="1"/>
    <col min="14353" max="14353" width="3.6640625" style="469" customWidth="1"/>
    <col min="14354" max="14354" width="0.77734375" style="469" customWidth="1"/>
    <col min="14355" max="14355" width="3.33203125" style="469" customWidth="1"/>
    <col min="14356" max="14356" width="3.6640625" style="469" customWidth="1"/>
    <col min="14357" max="14357" width="3" style="469" customWidth="1"/>
    <col min="14358" max="14358" width="3.6640625" style="469" customWidth="1"/>
    <col min="14359" max="14359" width="3.109375" style="469" customWidth="1"/>
    <col min="14360" max="14360" width="1.88671875" style="469" customWidth="1"/>
    <col min="14361" max="14362" width="2.21875" style="469" customWidth="1"/>
    <col min="14363" max="14363" width="7.21875" style="469" customWidth="1"/>
    <col min="14364" max="14598" width="8.88671875" style="469"/>
    <col min="14599" max="14599" width="2.44140625" style="469" customWidth="1"/>
    <col min="14600" max="14600" width="2.33203125" style="469" customWidth="1"/>
    <col min="14601" max="14601" width="1.109375" style="469" customWidth="1"/>
    <col min="14602" max="14602" width="22.6640625" style="469" customWidth="1"/>
    <col min="14603" max="14603" width="1.21875" style="469" customWidth="1"/>
    <col min="14604" max="14605" width="11.77734375" style="469" customWidth="1"/>
    <col min="14606" max="14606" width="1.77734375" style="469" customWidth="1"/>
    <col min="14607" max="14607" width="6.88671875" style="469" customWidth="1"/>
    <col min="14608" max="14608" width="4.44140625" style="469" customWidth="1"/>
    <col min="14609" max="14609" width="3.6640625" style="469" customWidth="1"/>
    <col min="14610" max="14610" width="0.77734375" style="469" customWidth="1"/>
    <col min="14611" max="14611" width="3.33203125" style="469" customWidth="1"/>
    <col min="14612" max="14612" width="3.6640625" style="469" customWidth="1"/>
    <col min="14613" max="14613" width="3" style="469" customWidth="1"/>
    <col min="14614" max="14614" width="3.6640625" style="469" customWidth="1"/>
    <col min="14615" max="14615" width="3.109375" style="469" customWidth="1"/>
    <col min="14616" max="14616" width="1.88671875" style="469" customWidth="1"/>
    <col min="14617" max="14618" width="2.21875" style="469" customWidth="1"/>
    <col min="14619" max="14619" width="7.21875" style="469" customWidth="1"/>
    <col min="14620" max="14854" width="8.88671875" style="469"/>
    <col min="14855" max="14855" width="2.44140625" style="469" customWidth="1"/>
    <col min="14856" max="14856" width="2.33203125" style="469" customWidth="1"/>
    <col min="14857" max="14857" width="1.109375" style="469" customWidth="1"/>
    <col min="14858" max="14858" width="22.6640625" style="469" customWidth="1"/>
    <col min="14859" max="14859" width="1.21875" style="469" customWidth="1"/>
    <col min="14860" max="14861" width="11.77734375" style="469" customWidth="1"/>
    <col min="14862" max="14862" width="1.77734375" style="469" customWidth="1"/>
    <col min="14863" max="14863" width="6.88671875" style="469" customWidth="1"/>
    <col min="14864" max="14864" width="4.44140625" style="469" customWidth="1"/>
    <col min="14865" max="14865" width="3.6640625" style="469" customWidth="1"/>
    <col min="14866" max="14866" width="0.77734375" style="469" customWidth="1"/>
    <col min="14867" max="14867" width="3.33203125" style="469" customWidth="1"/>
    <col min="14868" max="14868" width="3.6640625" style="469" customWidth="1"/>
    <col min="14869" max="14869" width="3" style="469" customWidth="1"/>
    <col min="14870" max="14870" width="3.6640625" style="469" customWidth="1"/>
    <col min="14871" max="14871" width="3.109375" style="469" customWidth="1"/>
    <col min="14872" max="14872" width="1.88671875" style="469" customWidth="1"/>
    <col min="14873" max="14874" width="2.21875" style="469" customWidth="1"/>
    <col min="14875" max="14875" width="7.21875" style="469" customWidth="1"/>
    <col min="14876" max="15110" width="8.88671875" style="469"/>
    <col min="15111" max="15111" width="2.44140625" style="469" customWidth="1"/>
    <col min="15112" max="15112" width="2.33203125" style="469" customWidth="1"/>
    <col min="15113" max="15113" width="1.109375" style="469" customWidth="1"/>
    <col min="15114" max="15114" width="22.6640625" style="469" customWidth="1"/>
    <col min="15115" max="15115" width="1.21875" style="469" customWidth="1"/>
    <col min="15116" max="15117" width="11.77734375" style="469" customWidth="1"/>
    <col min="15118" max="15118" width="1.77734375" style="469" customWidth="1"/>
    <col min="15119" max="15119" width="6.88671875" style="469" customWidth="1"/>
    <col min="15120" max="15120" width="4.44140625" style="469" customWidth="1"/>
    <col min="15121" max="15121" width="3.6640625" style="469" customWidth="1"/>
    <col min="15122" max="15122" width="0.77734375" style="469" customWidth="1"/>
    <col min="15123" max="15123" width="3.33203125" style="469" customWidth="1"/>
    <col min="15124" max="15124" width="3.6640625" style="469" customWidth="1"/>
    <col min="15125" max="15125" width="3" style="469" customWidth="1"/>
    <col min="15126" max="15126" width="3.6640625" style="469" customWidth="1"/>
    <col min="15127" max="15127" width="3.109375" style="469" customWidth="1"/>
    <col min="15128" max="15128" width="1.88671875" style="469" customWidth="1"/>
    <col min="15129" max="15130" width="2.21875" style="469" customWidth="1"/>
    <col min="15131" max="15131" width="7.21875" style="469" customWidth="1"/>
    <col min="15132" max="15366" width="8.88671875" style="469"/>
    <col min="15367" max="15367" width="2.44140625" style="469" customWidth="1"/>
    <col min="15368" max="15368" width="2.33203125" style="469" customWidth="1"/>
    <col min="15369" max="15369" width="1.109375" style="469" customWidth="1"/>
    <col min="15370" max="15370" width="22.6640625" style="469" customWidth="1"/>
    <col min="15371" max="15371" width="1.21875" style="469" customWidth="1"/>
    <col min="15372" max="15373" width="11.77734375" style="469" customWidth="1"/>
    <col min="15374" max="15374" width="1.77734375" style="469" customWidth="1"/>
    <col min="15375" max="15375" width="6.88671875" style="469" customWidth="1"/>
    <col min="15376" max="15376" width="4.44140625" style="469" customWidth="1"/>
    <col min="15377" max="15377" width="3.6640625" style="469" customWidth="1"/>
    <col min="15378" max="15378" width="0.77734375" style="469" customWidth="1"/>
    <col min="15379" max="15379" width="3.33203125" style="469" customWidth="1"/>
    <col min="15380" max="15380" width="3.6640625" style="469" customWidth="1"/>
    <col min="15381" max="15381" width="3" style="469" customWidth="1"/>
    <col min="15382" max="15382" width="3.6640625" style="469" customWidth="1"/>
    <col min="15383" max="15383" width="3.109375" style="469" customWidth="1"/>
    <col min="15384" max="15384" width="1.88671875" style="469" customWidth="1"/>
    <col min="15385" max="15386" width="2.21875" style="469" customWidth="1"/>
    <col min="15387" max="15387" width="7.21875" style="469" customWidth="1"/>
    <col min="15388" max="15622" width="8.88671875" style="469"/>
    <col min="15623" max="15623" width="2.44140625" style="469" customWidth="1"/>
    <col min="15624" max="15624" width="2.33203125" style="469" customWidth="1"/>
    <col min="15625" max="15625" width="1.109375" style="469" customWidth="1"/>
    <col min="15626" max="15626" width="22.6640625" style="469" customWidth="1"/>
    <col min="15627" max="15627" width="1.21875" style="469" customWidth="1"/>
    <col min="15628" max="15629" width="11.77734375" style="469" customWidth="1"/>
    <col min="15630" max="15630" width="1.77734375" style="469" customWidth="1"/>
    <col min="15631" max="15631" width="6.88671875" style="469" customWidth="1"/>
    <col min="15632" max="15632" width="4.44140625" style="469" customWidth="1"/>
    <col min="15633" max="15633" width="3.6640625" style="469" customWidth="1"/>
    <col min="15634" max="15634" width="0.77734375" style="469" customWidth="1"/>
    <col min="15635" max="15635" width="3.33203125" style="469" customWidth="1"/>
    <col min="15636" max="15636" width="3.6640625" style="469" customWidth="1"/>
    <col min="15637" max="15637" width="3" style="469" customWidth="1"/>
    <col min="15638" max="15638" width="3.6640625" style="469" customWidth="1"/>
    <col min="15639" max="15639" width="3.109375" style="469" customWidth="1"/>
    <col min="15640" max="15640" width="1.88671875" style="469" customWidth="1"/>
    <col min="15641" max="15642" width="2.21875" style="469" customWidth="1"/>
    <col min="15643" max="15643" width="7.21875" style="469" customWidth="1"/>
    <col min="15644" max="15878" width="8.88671875" style="469"/>
    <col min="15879" max="15879" width="2.44140625" style="469" customWidth="1"/>
    <col min="15880" max="15880" width="2.33203125" style="469" customWidth="1"/>
    <col min="15881" max="15881" width="1.109375" style="469" customWidth="1"/>
    <col min="15882" max="15882" width="22.6640625" style="469" customWidth="1"/>
    <col min="15883" max="15883" width="1.21875" style="469" customWidth="1"/>
    <col min="15884" max="15885" width="11.77734375" style="469" customWidth="1"/>
    <col min="15886" max="15886" width="1.77734375" style="469" customWidth="1"/>
    <col min="15887" max="15887" width="6.88671875" style="469" customWidth="1"/>
    <col min="15888" max="15888" width="4.44140625" style="469" customWidth="1"/>
    <col min="15889" max="15889" width="3.6640625" style="469" customWidth="1"/>
    <col min="15890" max="15890" width="0.77734375" style="469" customWidth="1"/>
    <col min="15891" max="15891" width="3.33203125" style="469" customWidth="1"/>
    <col min="15892" max="15892" width="3.6640625" style="469" customWidth="1"/>
    <col min="15893" max="15893" width="3" style="469" customWidth="1"/>
    <col min="15894" max="15894" width="3.6640625" style="469" customWidth="1"/>
    <col min="15895" max="15895" width="3.109375" style="469" customWidth="1"/>
    <col min="15896" max="15896" width="1.88671875" style="469" customWidth="1"/>
    <col min="15897" max="15898" width="2.21875" style="469" customWidth="1"/>
    <col min="15899" max="15899" width="7.21875" style="469" customWidth="1"/>
    <col min="15900" max="16134" width="8.88671875" style="469"/>
    <col min="16135" max="16135" width="2.44140625" style="469" customWidth="1"/>
    <col min="16136" max="16136" width="2.33203125" style="469" customWidth="1"/>
    <col min="16137" max="16137" width="1.109375" style="469" customWidth="1"/>
    <col min="16138" max="16138" width="22.6640625" style="469" customWidth="1"/>
    <col min="16139" max="16139" width="1.21875" style="469" customWidth="1"/>
    <col min="16140" max="16141" width="11.77734375" style="469" customWidth="1"/>
    <col min="16142" max="16142" width="1.77734375" style="469" customWidth="1"/>
    <col min="16143" max="16143" width="6.88671875" style="469" customWidth="1"/>
    <col min="16144" max="16144" width="4.44140625" style="469" customWidth="1"/>
    <col min="16145" max="16145" width="3.6640625" style="469" customWidth="1"/>
    <col min="16146" max="16146" width="0.77734375" style="469" customWidth="1"/>
    <col min="16147" max="16147" width="3.33203125" style="469" customWidth="1"/>
    <col min="16148" max="16148" width="3.6640625" style="469" customWidth="1"/>
    <col min="16149" max="16149" width="3" style="469" customWidth="1"/>
    <col min="16150" max="16150" width="3.6640625" style="469" customWidth="1"/>
    <col min="16151" max="16151" width="3.109375" style="469" customWidth="1"/>
    <col min="16152" max="16152" width="1.88671875" style="469" customWidth="1"/>
    <col min="16153" max="16154" width="2.21875" style="469" customWidth="1"/>
    <col min="16155" max="16155" width="7.21875" style="469" customWidth="1"/>
    <col min="16156" max="16384" width="8.88671875" style="469"/>
  </cols>
  <sheetData>
    <row r="1" spans="2:29" ht="18" customHeight="1">
      <c r="B1" s="467" t="s">
        <v>2702</v>
      </c>
    </row>
    <row r="2" spans="2:29" ht="9.75" customHeight="1">
      <c r="B2" s="471"/>
      <c r="C2" s="471"/>
      <c r="D2" s="471"/>
      <c r="E2" s="471"/>
      <c r="F2" s="471"/>
      <c r="G2" s="471"/>
      <c r="H2" s="471"/>
      <c r="I2" s="471"/>
      <c r="J2" s="471"/>
      <c r="K2" s="471"/>
      <c r="L2" s="471"/>
      <c r="M2" s="471"/>
      <c r="N2" s="471"/>
      <c r="O2" s="471"/>
      <c r="P2" s="471"/>
      <c r="Q2" s="471"/>
      <c r="R2" s="471"/>
      <c r="S2" s="472"/>
      <c r="T2" s="472"/>
      <c r="U2" s="473"/>
      <c r="V2" s="473"/>
      <c r="W2" s="473"/>
      <c r="X2" s="472"/>
      <c r="Y2" s="473"/>
    </row>
    <row r="3" spans="2:29">
      <c r="B3" s="471"/>
      <c r="C3" s="471"/>
      <c r="D3" s="471"/>
      <c r="E3" s="471"/>
      <c r="F3" s="471"/>
      <c r="G3" s="471"/>
      <c r="H3" s="471"/>
      <c r="I3" s="471"/>
      <c r="J3" s="471"/>
      <c r="K3" s="471"/>
      <c r="L3" s="471"/>
      <c r="M3" s="471"/>
      <c r="N3" s="471"/>
      <c r="O3" s="471"/>
      <c r="P3" s="471"/>
      <c r="Q3" s="778"/>
      <c r="R3" s="1656"/>
      <c r="S3" s="1657"/>
      <c r="T3" s="688" t="s">
        <v>2495</v>
      </c>
      <c r="U3" s="687"/>
      <c r="V3" s="688" t="s">
        <v>2496</v>
      </c>
      <c r="W3" s="687"/>
      <c r="X3" s="688" t="s">
        <v>2497</v>
      </c>
      <c r="Y3" s="473"/>
      <c r="Z3" s="473"/>
      <c r="AA3" s="473"/>
      <c r="AB3" s="823"/>
      <c r="AC3" s="469" t="s">
        <v>2494</v>
      </c>
    </row>
    <row r="4" spans="2:29">
      <c r="B4" s="471"/>
      <c r="C4" s="471"/>
      <c r="D4" s="471"/>
      <c r="E4" s="471"/>
      <c r="F4" s="471"/>
      <c r="G4" s="471"/>
      <c r="H4" s="471"/>
      <c r="I4" s="471"/>
      <c r="J4" s="471"/>
      <c r="K4" s="471"/>
      <c r="L4" s="471"/>
      <c r="M4" s="471"/>
      <c r="N4" s="471"/>
      <c r="O4" s="471"/>
      <c r="P4" s="471"/>
      <c r="Q4" s="778"/>
      <c r="R4" s="778"/>
      <c r="S4" s="688"/>
      <c r="T4" s="688"/>
      <c r="U4" s="688"/>
      <c r="V4" s="688"/>
      <c r="W4" s="688"/>
      <c r="X4" s="688"/>
      <c r="Y4" s="480"/>
      <c r="Z4" s="480"/>
      <c r="AA4" s="480"/>
      <c r="AB4" s="789"/>
      <c r="AC4" s="791"/>
    </row>
    <row r="5" spans="2:29" ht="16.2" customHeight="1">
      <c r="B5" s="471"/>
      <c r="C5" s="471"/>
      <c r="D5" s="471"/>
      <c r="E5" s="471"/>
      <c r="F5" s="471"/>
      <c r="G5" s="471"/>
      <c r="H5" s="471"/>
      <c r="I5" s="471"/>
      <c r="J5" s="471"/>
      <c r="K5" s="471"/>
      <c r="L5" s="471"/>
      <c r="M5" s="471"/>
      <c r="N5" s="471" t="s">
        <v>2591</v>
      </c>
      <c r="O5" s="471"/>
      <c r="P5" s="471"/>
      <c r="Q5" s="471"/>
      <c r="R5" s="471"/>
      <c r="S5" s="471"/>
      <c r="T5" s="475"/>
      <c r="U5" s="475"/>
      <c r="V5" s="475"/>
      <c r="W5" s="475"/>
      <c r="X5" s="475"/>
      <c r="Y5" s="473"/>
    </row>
    <row r="6" spans="2:29" ht="16.8" customHeight="1">
      <c r="B6" s="471"/>
      <c r="C6" s="471" t="s">
        <v>2498</v>
      </c>
      <c r="D6" s="471"/>
      <c r="E6" s="471"/>
      <c r="F6" s="471"/>
      <c r="G6" s="471"/>
      <c r="H6" s="471"/>
      <c r="I6" s="471"/>
      <c r="J6" s="471"/>
      <c r="K6" s="471"/>
      <c r="L6" s="471"/>
      <c r="M6" s="471"/>
      <c r="N6" s="1528" t="s">
        <v>2529</v>
      </c>
      <c r="O6" s="1574"/>
      <c r="P6" s="1531" t="str">
        <f>第1号様式!$J$10</f>
        <v/>
      </c>
      <c r="Q6" s="1052"/>
      <c r="R6" s="1052"/>
      <c r="S6" s="1529">
        <f>第1号様式!$L$10</f>
        <v>0</v>
      </c>
      <c r="T6" s="1052"/>
      <c r="U6" s="1052"/>
      <c r="V6" s="1052"/>
      <c r="W6" s="1052"/>
      <c r="X6" s="1052"/>
      <c r="Y6" s="473"/>
    </row>
    <row r="7" spans="2:29" ht="2.4" customHeight="1">
      <c r="B7" s="471"/>
      <c r="C7" s="471"/>
      <c r="D7" s="689"/>
      <c r="E7" s="679"/>
      <c r="F7" s="679"/>
      <c r="G7" s="679"/>
      <c r="H7" s="679"/>
      <c r="I7" s="679"/>
      <c r="J7" s="679"/>
      <c r="K7" s="471"/>
      <c r="L7" s="471"/>
      <c r="M7" s="471"/>
      <c r="N7" s="471"/>
      <c r="O7" s="476"/>
      <c r="P7" s="684"/>
      <c r="Q7" s="684"/>
      <c r="R7" s="684"/>
      <c r="S7" s="684"/>
      <c r="T7" s="684"/>
      <c r="U7" s="684"/>
      <c r="V7" s="684"/>
      <c r="W7" s="684"/>
      <c r="X7" s="684"/>
      <c r="Y7" s="473"/>
    </row>
    <row r="8" spans="2:29" ht="16.8" customHeight="1">
      <c r="B8" s="471"/>
      <c r="C8" s="471" t="s">
        <v>2544</v>
      </c>
      <c r="D8" s="679"/>
      <c r="E8" s="679"/>
      <c r="F8" s="679"/>
      <c r="G8" s="679"/>
      <c r="H8" s="679"/>
      <c r="I8" s="679"/>
      <c r="J8" s="679"/>
      <c r="K8" s="471"/>
      <c r="L8" s="471"/>
      <c r="M8" s="471"/>
      <c r="N8" s="1528" t="s">
        <v>2502</v>
      </c>
      <c r="O8" s="1574"/>
      <c r="P8" s="1529">
        <f>第1号様式!$J$11</f>
        <v>0</v>
      </c>
      <c r="Q8" s="1052"/>
      <c r="R8" s="1052"/>
      <c r="S8" s="1052"/>
      <c r="T8" s="1052"/>
      <c r="U8" s="1052"/>
      <c r="V8" s="1052"/>
      <c r="W8" s="1052"/>
      <c r="X8" s="1052"/>
      <c r="Y8" s="473"/>
    </row>
    <row r="9" spans="2:29" ht="2.4" customHeight="1">
      <c r="B9" s="471"/>
      <c r="C9" s="471"/>
      <c r="D9" s="679"/>
      <c r="E9" s="679"/>
      <c r="F9" s="679"/>
      <c r="G9" s="679"/>
      <c r="H9" s="679"/>
      <c r="I9" s="679"/>
      <c r="J9" s="679"/>
      <c r="K9" s="471"/>
      <c r="L9" s="471"/>
      <c r="M9" s="471"/>
      <c r="N9" s="471"/>
      <c r="O9" s="476"/>
      <c r="P9" s="684"/>
      <c r="Q9" s="684"/>
      <c r="R9" s="684"/>
      <c r="S9" s="684"/>
      <c r="T9" s="684"/>
      <c r="U9" s="684"/>
      <c r="V9" s="684"/>
      <c r="W9" s="684"/>
      <c r="X9" s="684"/>
      <c r="Y9" s="473"/>
    </row>
    <row r="10" spans="2:29" ht="21.6" customHeight="1">
      <c r="B10" s="471"/>
      <c r="C10" s="471"/>
      <c r="D10" s="471"/>
      <c r="E10" s="471"/>
      <c r="F10" s="471"/>
      <c r="G10" s="471"/>
      <c r="H10" s="471"/>
      <c r="I10" s="471"/>
      <c r="J10" s="471"/>
      <c r="K10" s="471"/>
      <c r="L10" s="471"/>
      <c r="M10" s="471"/>
      <c r="N10" s="1602" t="s">
        <v>2405</v>
      </c>
      <c r="O10" s="1646"/>
      <c r="P10" s="1529">
        <f>第1号様式!$J$12</f>
        <v>0</v>
      </c>
      <c r="Q10" s="1052"/>
      <c r="R10" s="1052"/>
      <c r="S10" s="1529">
        <f>第1号様式!$M$12</f>
        <v>0</v>
      </c>
      <c r="T10" s="1052"/>
      <c r="U10" s="1052"/>
      <c r="V10" s="1052"/>
      <c r="W10" s="1052"/>
      <c r="X10" s="1052"/>
      <c r="Y10" s="473"/>
      <c r="AB10" s="477"/>
    </row>
    <row r="11" spans="2:29" ht="7.2" customHeight="1">
      <c r="B11" s="471"/>
      <c r="C11" s="471"/>
      <c r="D11" s="471"/>
      <c r="E11" s="471"/>
      <c r="F11" s="471"/>
      <c r="G11" s="471"/>
      <c r="H11" s="471"/>
      <c r="I11" s="471"/>
      <c r="J11" s="471"/>
      <c r="K11" s="471"/>
      <c r="L11" s="471"/>
      <c r="M11" s="471"/>
      <c r="N11" s="471"/>
      <c r="O11" s="478"/>
      <c r="P11" s="482"/>
      <c r="Q11" s="482"/>
      <c r="R11" s="482"/>
      <c r="S11" s="482"/>
      <c r="T11" s="482"/>
      <c r="U11" s="482"/>
      <c r="V11" s="482"/>
      <c r="W11" s="482"/>
      <c r="X11" s="482"/>
      <c r="Y11" s="473"/>
    </row>
    <row r="12" spans="2:29" ht="16.8" customHeight="1">
      <c r="B12" s="471"/>
      <c r="C12" s="471"/>
      <c r="D12" s="471"/>
      <c r="E12" s="471"/>
      <c r="F12" s="471"/>
      <c r="G12" s="471"/>
      <c r="H12" s="471"/>
      <c r="I12" s="471"/>
      <c r="J12" s="471"/>
      <c r="K12" s="471"/>
      <c r="L12" s="471"/>
      <c r="M12" s="471"/>
      <c r="N12" s="471" t="s">
        <v>2554</v>
      </c>
      <c r="O12" s="780"/>
      <c r="P12" s="476"/>
      <c r="Q12" s="476"/>
      <c r="R12" s="675"/>
      <c r="S12" s="675"/>
      <c r="T12" s="675"/>
      <c r="U12" s="675"/>
      <c r="V12" s="675"/>
      <c r="W12" s="675"/>
      <c r="X12" s="675"/>
      <c r="Y12" s="473"/>
    </row>
    <row r="13" spans="2:29" ht="16.8" customHeight="1">
      <c r="B13" s="471"/>
      <c r="C13" s="471"/>
      <c r="D13" s="471"/>
      <c r="E13" s="471"/>
      <c r="F13" s="471"/>
      <c r="G13" s="471"/>
      <c r="H13" s="471"/>
      <c r="I13" s="471"/>
      <c r="J13" s="471"/>
      <c r="K13" s="471"/>
      <c r="L13" s="471"/>
      <c r="M13" s="471"/>
      <c r="N13" s="1528" t="s">
        <v>2529</v>
      </c>
      <c r="O13" s="1574"/>
      <c r="P13" s="1531">
        <f>第1号様式!$J$15</f>
        <v>0</v>
      </c>
      <c r="Q13" s="1052"/>
      <c r="R13" s="1052"/>
      <c r="S13" s="1529">
        <f>第1号様式!$L$15</f>
        <v>0</v>
      </c>
      <c r="T13" s="1052"/>
      <c r="U13" s="1052"/>
      <c r="V13" s="1052"/>
      <c r="W13" s="1052"/>
      <c r="X13" s="1052"/>
      <c r="Y13" s="473"/>
    </row>
    <row r="14" spans="2:29" ht="2.4" customHeight="1">
      <c r="B14" s="471"/>
      <c r="C14" s="471"/>
      <c r="D14" s="471"/>
      <c r="E14" s="471"/>
      <c r="F14" s="471"/>
      <c r="G14" s="471"/>
      <c r="H14" s="471"/>
      <c r="I14" s="471"/>
      <c r="J14" s="471"/>
      <c r="K14" s="471"/>
      <c r="L14" s="471"/>
      <c r="M14" s="471"/>
      <c r="N14" s="471"/>
      <c r="O14" s="476"/>
      <c r="P14" s="684"/>
      <c r="Q14" s="684"/>
      <c r="R14" s="684"/>
      <c r="S14" s="684"/>
      <c r="T14" s="684"/>
      <c r="U14" s="684"/>
      <c r="V14" s="684"/>
      <c r="W14" s="684"/>
      <c r="X14" s="684"/>
      <c r="Y14" s="473"/>
    </row>
    <row r="15" spans="2:29" ht="16.8" customHeight="1">
      <c r="B15" s="471"/>
      <c r="C15" s="471"/>
      <c r="D15" s="471"/>
      <c r="E15" s="471"/>
      <c r="F15" s="471"/>
      <c r="G15" s="471"/>
      <c r="H15" s="471"/>
      <c r="I15" s="471"/>
      <c r="J15" s="471"/>
      <c r="K15" s="471"/>
      <c r="L15" s="471"/>
      <c r="M15" s="471"/>
      <c r="N15" s="1528" t="s">
        <v>2502</v>
      </c>
      <c r="O15" s="1528"/>
      <c r="P15" s="1529">
        <f>第1号様式!$J$16</f>
        <v>0</v>
      </c>
      <c r="Q15" s="1052"/>
      <c r="R15" s="1052"/>
      <c r="S15" s="1052"/>
      <c r="T15" s="1052"/>
      <c r="U15" s="1052"/>
      <c r="V15" s="1052"/>
      <c r="W15" s="1052"/>
      <c r="X15" s="1052"/>
      <c r="Y15" s="473"/>
      <c r="AB15" s="477"/>
    </row>
    <row r="16" spans="2:29" ht="2.4" customHeight="1">
      <c r="B16" s="471"/>
      <c r="C16" s="471"/>
      <c r="D16" s="471"/>
      <c r="E16" s="471"/>
      <c r="F16" s="471"/>
      <c r="G16" s="471"/>
      <c r="H16" s="471"/>
      <c r="I16" s="471"/>
      <c r="J16" s="471"/>
      <c r="K16" s="471"/>
      <c r="L16" s="471"/>
      <c r="M16" s="471"/>
      <c r="N16" s="471"/>
      <c r="O16" s="476"/>
      <c r="P16" s="684"/>
      <c r="Q16" s="684"/>
      <c r="R16" s="684"/>
      <c r="S16" s="684"/>
      <c r="T16" s="684"/>
      <c r="U16" s="684"/>
      <c r="V16" s="684"/>
      <c r="W16" s="684"/>
      <c r="X16" s="684"/>
      <c r="Y16" s="480"/>
    </row>
    <row r="17" spans="2:32" ht="21" customHeight="1">
      <c r="B17" s="471"/>
      <c r="C17" s="471"/>
      <c r="D17" s="471"/>
      <c r="E17" s="471"/>
      <c r="F17" s="471"/>
      <c r="G17" s="471"/>
      <c r="H17" s="471"/>
      <c r="I17" s="471"/>
      <c r="J17" s="471"/>
      <c r="K17" s="471"/>
      <c r="L17" s="471"/>
      <c r="M17" s="471"/>
      <c r="N17" s="1602" t="s">
        <v>2405</v>
      </c>
      <c r="O17" s="1602"/>
      <c r="P17" s="1529">
        <f>第1号様式!$J$17</f>
        <v>0</v>
      </c>
      <c r="Q17" s="1052"/>
      <c r="R17" s="1052"/>
      <c r="S17" s="1529">
        <f>第1号様式!$M$17</f>
        <v>0</v>
      </c>
      <c r="T17" s="1052"/>
      <c r="U17" s="1052"/>
      <c r="V17" s="1052"/>
      <c r="W17" s="1052"/>
      <c r="X17" s="1052"/>
      <c r="Y17" s="473"/>
      <c r="AB17" s="477"/>
    </row>
    <row r="18" spans="2:32" ht="8.4" customHeight="1">
      <c r="B18" s="471"/>
      <c r="C18" s="471"/>
      <c r="D18" s="471"/>
      <c r="E18" s="471"/>
      <c r="F18" s="471"/>
      <c r="G18" s="471"/>
      <c r="H18" s="471"/>
      <c r="I18" s="471"/>
      <c r="J18" s="471"/>
      <c r="K18" s="471"/>
      <c r="L18" s="471"/>
      <c r="M18" s="471"/>
      <c r="N18" s="471"/>
      <c r="O18" s="476"/>
      <c r="P18" s="482"/>
      <c r="Q18" s="482"/>
      <c r="R18" s="482"/>
      <c r="S18" s="482"/>
      <c r="T18" s="482"/>
      <c r="U18" s="482"/>
      <c r="V18" s="482"/>
      <c r="W18" s="482"/>
      <c r="X18" s="482"/>
      <c r="Y18" s="473"/>
    </row>
    <row r="19" spans="2:32" ht="16.8" customHeight="1">
      <c r="B19" s="471"/>
      <c r="C19" s="471"/>
      <c r="D19" s="471"/>
      <c r="E19" s="471"/>
      <c r="F19" s="471"/>
      <c r="G19" s="471"/>
      <c r="H19" s="471"/>
      <c r="I19" s="471"/>
      <c r="J19" s="471"/>
      <c r="K19" s="471"/>
      <c r="L19" s="471"/>
      <c r="M19" s="471"/>
      <c r="N19" s="471" t="s">
        <v>2386</v>
      </c>
      <c r="O19" s="780"/>
      <c r="P19" s="476"/>
      <c r="Q19" s="476"/>
      <c r="R19" s="675"/>
      <c r="S19" s="675"/>
      <c r="T19" s="675"/>
      <c r="U19" s="675"/>
      <c r="V19" s="675"/>
      <c r="W19" s="675"/>
      <c r="X19" s="675"/>
      <c r="Y19" s="473"/>
    </row>
    <row r="20" spans="2:32" ht="16.8" customHeight="1">
      <c r="B20" s="471"/>
      <c r="C20" s="471"/>
      <c r="D20" s="471"/>
      <c r="E20" s="471"/>
      <c r="F20" s="471"/>
      <c r="G20" s="471"/>
      <c r="H20" s="471"/>
      <c r="I20" s="471"/>
      <c r="J20" s="471"/>
      <c r="K20" s="471"/>
      <c r="L20" s="471"/>
      <c r="M20" s="471"/>
      <c r="N20" s="1528" t="s">
        <v>2529</v>
      </c>
      <c r="O20" s="1574"/>
      <c r="P20" s="1531">
        <f>第1号様式!$J$20</f>
        <v>0</v>
      </c>
      <c r="Q20" s="1052"/>
      <c r="R20" s="1052"/>
      <c r="S20" s="1529">
        <f>第1号様式!$L$20</f>
        <v>0</v>
      </c>
      <c r="T20" s="1052"/>
      <c r="U20" s="1052"/>
      <c r="V20" s="1052"/>
      <c r="W20" s="1052"/>
      <c r="X20" s="1052"/>
      <c r="Y20" s="473"/>
    </row>
    <row r="21" spans="2:32" ht="2.4" customHeight="1">
      <c r="B21" s="471"/>
      <c r="C21" s="471"/>
      <c r="D21" s="471"/>
      <c r="E21" s="471"/>
      <c r="F21" s="471"/>
      <c r="G21" s="471"/>
      <c r="H21" s="471"/>
      <c r="I21" s="471"/>
      <c r="J21" s="471"/>
      <c r="K21" s="471"/>
      <c r="L21" s="471"/>
      <c r="M21" s="471"/>
      <c r="N21" s="471"/>
      <c r="O21" s="476"/>
      <c r="P21" s="684"/>
      <c r="Q21" s="684"/>
      <c r="R21" s="684"/>
      <c r="S21" s="684"/>
      <c r="T21" s="684"/>
      <c r="U21" s="684"/>
      <c r="V21" s="684"/>
      <c r="W21" s="684"/>
      <c r="X21" s="684"/>
      <c r="Y21" s="473"/>
    </row>
    <row r="22" spans="2:32" ht="16.8" customHeight="1">
      <c r="B22" s="471"/>
      <c r="C22" s="471"/>
      <c r="D22" s="471"/>
      <c r="E22" s="471"/>
      <c r="F22" s="471"/>
      <c r="G22" s="471"/>
      <c r="H22" s="471"/>
      <c r="I22" s="471"/>
      <c r="J22" s="471"/>
      <c r="K22" s="471"/>
      <c r="L22" s="471"/>
      <c r="M22" s="471"/>
      <c r="N22" s="1528" t="s">
        <v>2502</v>
      </c>
      <c r="O22" s="1528"/>
      <c r="P22" s="1529">
        <f>第1号様式!$J$21</f>
        <v>0</v>
      </c>
      <c r="Q22" s="1052"/>
      <c r="R22" s="1052"/>
      <c r="S22" s="1052"/>
      <c r="T22" s="1052"/>
      <c r="U22" s="1052"/>
      <c r="V22" s="1052"/>
      <c r="W22" s="1052"/>
      <c r="X22" s="1052"/>
      <c r="Y22" s="473"/>
      <c r="AB22" s="477"/>
      <c r="AF22" s="824" t="s">
        <v>2267</v>
      </c>
    </row>
    <row r="23" spans="2:32" ht="2.4" customHeight="1">
      <c r="B23" s="471"/>
      <c r="C23" s="471"/>
      <c r="D23" s="471"/>
      <c r="E23" s="471"/>
      <c r="F23" s="471"/>
      <c r="G23" s="471"/>
      <c r="H23" s="471"/>
      <c r="I23" s="471"/>
      <c r="J23" s="471"/>
      <c r="K23" s="471"/>
      <c r="L23" s="471"/>
      <c r="M23" s="471"/>
      <c r="N23" s="471"/>
      <c r="O23" s="476"/>
      <c r="P23" s="684"/>
      <c r="Q23" s="684"/>
      <c r="R23" s="684"/>
      <c r="S23" s="684"/>
      <c r="T23" s="684"/>
      <c r="U23" s="684"/>
      <c r="V23" s="684"/>
      <c r="W23" s="684"/>
      <c r="X23" s="684"/>
      <c r="Y23" s="473"/>
      <c r="AF23" s="825" t="s">
        <v>2285</v>
      </c>
    </row>
    <row r="24" spans="2:32" ht="25.2" customHeight="1">
      <c r="B24" s="471"/>
      <c r="C24" s="471"/>
      <c r="D24" s="471"/>
      <c r="E24" s="471"/>
      <c r="F24" s="471"/>
      <c r="G24" s="471"/>
      <c r="H24" s="471"/>
      <c r="I24" s="471"/>
      <c r="J24" s="471"/>
      <c r="K24" s="471"/>
      <c r="L24" s="471"/>
      <c r="M24" s="471"/>
      <c r="N24" s="1602" t="s">
        <v>2405</v>
      </c>
      <c r="O24" s="1602"/>
      <c r="P24" s="1529">
        <f>第1号様式!$J$22</f>
        <v>0</v>
      </c>
      <c r="Q24" s="1052"/>
      <c r="R24" s="1052"/>
      <c r="S24" s="1529">
        <f>第1号様式!$M$22</f>
        <v>0</v>
      </c>
      <c r="T24" s="1052"/>
      <c r="U24" s="1052"/>
      <c r="V24" s="1052"/>
      <c r="W24" s="1052"/>
      <c r="X24" s="1052"/>
      <c r="Y24" s="473"/>
      <c r="AB24" s="477"/>
      <c r="AF24" s="825" t="s">
        <v>2289</v>
      </c>
    </row>
    <row r="25" spans="2:32" ht="6" customHeight="1">
      <c r="B25" s="471"/>
      <c r="C25" s="471"/>
      <c r="D25" s="471"/>
      <c r="E25" s="471"/>
      <c r="F25" s="471"/>
      <c r="G25" s="471"/>
      <c r="H25" s="471"/>
      <c r="I25" s="471"/>
      <c r="J25" s="471"/>
      <c r="K25" s="471"/>
      <c r="L25" s="471"/>
      <c r="M25" s="471"/>
      <c r="N25" s="471"/>
      <c r="O25" s="471"/>
      <c r="P25" s="471"/>
      <c r="Q25" s="471"/>
      <c r="R25" s="471"/>
      <c r="S25" s="471"/>
      <c r="T25" s="471"/>
      <c r="U25" s="473"/>
      <c r="V25" s="473"/>
      <c r="W25" s="473"/>
      <c r="X25" s="473"/>
      <c r="Y25" s="473"/>
      <c r="AF25" s="825" t="s">
        <v>2295</v>
      </c>
    </row>
    <row r="26" spans="2:32" ht="25.8">
      <c r="B26" s="471"/>
      <c r="C26" s="1532" t="s">
        <v>2592</v>
      </c>
      <c r="D26" s="1532"/>
      <c r="E26" s="1532"/>
      <c r="F26" s="1532"/>
      <c r="G26" s="1532"/>
      <c r="H26" s="1532"/>
      <c r="I26" s="1532"/>
      <c r="J26" s="1532"/>
      <c r="K26" s="1532"/>
      <c r="L26" s="1532"/>
      <c r="M26" s="1532"/>
      <c r="N26" s="1532"/>
      <c r="O26" s="1532"/>
      <c r="P26" s="1532"/>
      <c r="Q26" s="1532"/>
      <c r="R26" s="1532"/>
      <c r="S26" s="1532"/>
      <c r="T26" s="1532"/>
      <c r="U26" s="1532"/>
      <c r="V26" s="1532"/>
      <c r="W26" s="1532"/>
      <c r="X26" s="1532"/>
      <c r="Y26" s="473"/>
      <c r="AF26" s="824" t="s">
        <v>2302</v>
      </c>
    </row>
    <row r="27" spans="2:32" ht="7.8" customHeight="1">
      <c r="B27" s="471"/>
      <c r="C27" s="677"/>
      <c r="D27" s="677"/>
      <c r="E27" s="677"/>
      <c r="F27" s="677"/>
      <c r="G27" s="677"/>
      <c r="H27" s="677"/>
      <c r="I27" s="677"/>
      <c r="J27" s="677"/>
      <c r="K27" s="677"/>
      <c r="L27" s="677"/>
      <c r="M27" s="677"/>
      <c r="N27" s="677"/>
      <c r="O27" s="677"/>
      <c r="P27" s="677"/>
      <c r="Q27" s="677"/>
      <c r="R27" s="677"/>
      <c r="S27" s="677"/>
      <c r="T27" s="677"/>
      <c r="U27" s="677"/>
      <c r="V27" s="677"/>
      <c r="W27" s="677"/>
      <c r="X27" s="677"/>
      <c r="Y27" s="473"/>
      <c r="AF27" s="824" t="s">
        <v>2309</v>
      </c>
    </row>
    <row r="28" spans="2:32" ht="28.8" customHeight="1">
      <c r="B28" s="471"/>
      <c r="C28" s="471"/>
      <c r="D28" s="826" t="s">
        <v>2593</v>
      </c>
      <c r="E28" s="827"/>
      <c r="F28" s="827"/>
      <c r="G28" s="827"/>
      <c r="H28" s="827"/>
      <c r="I28" s="827"/>
      <c r="J28" s="827"/>
      <c r="K28" s="827"/>
      <c r="L28" s="828"/>
      <c r="M28" s="828"/>
      <c r="N28" s="828"/>
      <c r="O28" s="828"/>
      <c r="P28" s="827"/>
      <c r="Q28" s="827"/>
      <c r="R28" s="827"/>
      <c r="S28" s="827"/>
      <c r="T28" s="827"/>
      <c r="U28" s="827"/>
      <c r="V28" s="827"/>
      <c r="W28" s="827"/>
      <c r="X28" s="827"/>
      <c r="Y28" s="473"/>
      <c r="AF28" s="824" t="s">
        <v>2315</v>
      </c>
    </row>
    <row r="29" spans="2:32" ht="6.6" customHeight="1">
      <c r="B29" s="471"/>
      <c r="C29" s="471"/>
      <c r="D29" s="827"/>
      <c r="E29" s="827"/>
      <c r="F29" s="827"/>
      <c r="G29" s="827"/>
      <c r="H29" s="827"/>
      <c r="I29" s="827"/>
      <c r="J29" s="827"/>
      <c r="K29" s="827"/>
      <c r="L29" s="827"/>
      <c r="M29" s="827"/>
      <c r="N29" s="827"/>
      <c r="O29" s="827"/>
      <c r="P29" s="827"/>
      <c r="Q29" s="827"/>
      <c r="R29" s="827"/>
      <c r="S29" s="827"/>
      <c r="T29" s="827"/>
      <c r="U29" s="827"/>
      <c r="V29" s="827"/>
      <c r="W29" s="827"/>
      <c r="X29" s="827"/>
      <c r="Y29" s="473"/>
      <c r="AF29" s="824" t="s">
        <v>2320</v>
      </c>
    </row>
    <row r="30" spans="2:32" ht="18" customHeight="1">
      <c r="B30" s="471"/>
      <c r="C30" s="471"/>
      <c r="D30" s="1576">
        <f>第15号様式!$D$28</f>
        <v>0</v>
      </c>
      <c r="E30" s="1595"/>
      <c r="F30" s="483" t="s">
        <v>2495</v>
      </c>
      <c r="G30" s="686">
        <f>第15号様式!$G$28</f>
        <v>0</v>
      </c>
      <c r="H30" s="483" t="s">
        <v>2496</v>
      </c>
      <c r="I30" s="686">
        <f>第15号様式!$I$28</f>
        <v>0</v>
      </c>
      <c r="J30" s="483" t="s">
        <v>2505</v>
      </c>
      <c r="K30" s="1576">
        <f>第15号様式!$L$28</f>
        <v>0</v>
      </c>
      <c r="L30" s="1576"/>
      <c r="M30" s="1535" t="s">
        <v>2506</v>
      </c>
      <c r="N30" s="1535"/>
      <c r="O30" s="1535"/>
      <c r="P30" s="1577">
        <f>第15号様式!$P$28</f>
        <v>0</v>
      </c>
      <c r="Q30" s="1577"/>
      <c r="R30" s="1537" t="s">
        <v>2546</v>
      </c>
      <c r="S30" s="1537"/>
      <c r="T30" s="1537"/>
      <c r="U30" s="1537"/>
      <c r="V30" s="1537"/>
      <c r="W30" s="1537"/>
      <c r="X30" s="1537"/>
      <c r="Y30" s="689"/>
      <c r="Z30" s="689"/>
      <c r="AB30" s="477"/>
      <c r="AF30" s="824" t="s">
        <v>2321</v>
      </c>
    </row>
    <row r="31" spans="2:32" ht="39" customHeight="1">
      <c r="B31" s="471"/>
      <c r="C31" s="1578" t="s">
        <v>2768</v>
      </c>
      <c r="D31" s="1578"/>
      <c r="E31" s="1578"/>
      <c r="F31" s="1578"/>
      <c r="G31" s="1578"/>
      <c r="H31" s="1578"/>
      <c r="I31" s="1578"/>
      <c r="J31" s="1578"/>
      <c r="K31" s="1578"/>
      <c r="L31" s="1578"/>
      <c r="M31" s="1578"/>
      <c r="N31" s="1578"/>
      <c r="O31" s="1578"/>
      <c r="P31" s="1578"/>
      <c r="Q31" s="1578"/>
      <c r="R31" s="1578"/>
      <c r="S31" s="1578"/>
      <c r="T31" s="1578"/>
      <c r="U31" s="1578"/>
      <c r="V31" s="1578"/>
      <c r="W31" s="1578"/>
      <c r="X31" s="1578"/>
      <c r="Y31" s="473"/>
      <c r="AF31" s="824" t="s">
        <v>2325</v>
      </c>
    </row>
    <row r="32" spans="2:32" ht="16.5" customHeight="1">
      <c r="B32" s="471"/>
      <c r="C32" s="471"/>
      <c r="D32" s="1570" t="s">
        <v>2509</v>
      </c>
      <c r="E32" s="1570"/>
      <c r="F32" s="1570"/>
      <c r="G32" s="1570"/>
      <c r="H32" s="1570"/>
      <c r="I32" s="1570"/>
      <c r="J32" s="1570"/>
      <c r="K32" s="1570"/>
      <c r="L32" s="1570"/>
      <c r="M32" s="1570"/>
      <c r="N32" s="1570"/>
      <c r="O32" s="1570"/>
      <c r="P32" s="1570"/>
      <c r="Q32" s="1570"/>
      <c r="R32" s="1570"/>
      <c r="S32" s="1570"/>
      <c r="T32" s="1570"/>
      <c r="U32" s="1570"/>
      <c r="V32" s="1570"/>
      <c r="W32" s="1570"/>
      <c r="X32" s="1570"/>
      <c r="Y32" s="473"/>
      <c r="AF32" s="824" t="s">
        <v>2594</v>
      </c>
    </row>
    <row r="33" spans="1:16155" ht="30" customHeight="1">
      <c r="B33" s="471"/>
      <c r="C33" s="484"/>
      <c r="D33" s="1571" t="s">
        <v>2510</v>
      </c>
      <c r="E33" s="1571"/>
      <c r="F33" s="1571"/>
      <c r="G33" s="1571"/>
      <c r="H33" s="1571"/>
      <c r="I33" s="1571"/>
      <c r="J33" s="1572"/>
      <c r="K33" s="1565">
        <f>第1号様式!$G$30</f>
        <v>0</v>
      </c>
      <c r="L33" s="1055"/>
      <c r="M33" s="1055"/>
      <c r="N33" s="1055"/>
      <c r="O33" s="1055"/>
      <c r="P33" s="1591" t="str">
        <f>第1号様式!$L$30</f>
        <v>蓄電池</v>
      </c>
      <c r="Q33" s="1592"/>
      <c r="R33" s="1592"/>
      <c r="S33" s="1592"/>
      <c r="T33" s="1592"/>
      <c r="U33" s="1566" t="str">
        <f>第1号様式!$O$30</f>
        <v>設備導入事業</v>
      </c>
      <c r="V33" s="1055"/>
      <c r="W33" s="1055"/>
      <c r="X33" s="1567"/>
      <c r="Y33" s="473"/>
      <c r="AF33" s="825" t="s">
        <v>2595</v>
      </c>
    </row>
    <row r="34" spans="1:16155" ht="2.25" customHeight="1">
      <c r="B34" s="471"/>
      <c r="C34" s="485"/>
      <c r="D34" s="679"/>
      <c r="E34" s="679"/>
      <c r="F34" s="679"/>
      <c r="G34" s="679"/>
      <c r="H34" s="679"/>
      <c r="I34" s="679"/>
      <c r="J34" s="680"/>
      <c r="K34" s="486"/>
      <c r="L34" s="487"/>
      <c r="M34" s="487"/>
      <c r="N34" s="487"/>
      <c r="O34" s="675"/>
      <c r="P34" s="488"/>
      <c r="Q34" s="684"/>
      <c r="R34" s="489"/>
      <c r="S34" s="483"/>
      <c r="T34" s="490"/>
      <c r="U34" s="483"/>
      <c r="V34" s="491"/>
      <c r="W34" s="679"/>
      <c r="X34" s="782"/>
      <c r="Y34" s="473"/>
      <c r="AF34" s="825" t="s">
        <v>2596</v>
      </c>
    </row>
    <row r="35" spans="1:16155" ht="23.4" customHeight="1">
      <c r="B35" s="471"/>
      <c r="C35" s="486"/>
      <c r="D35" s="1540" t="s">
        <v>2511</v>
      </c>
      <c r="E35" s="1540"/>
      <c r="F35" s="1540"/>
      <c r="G35" s="1540"/>
      <c r="H35" s="1540"/>
      <c r="I35" s="1540"/>
      <c r="J35" s="1541"/>
      <c r="K35" s="679"/>
      <c r="L35" s="492" t="s">
        <v>2512</v>
      </c>
      <c r="M35" s="1590">
        <f>第7号様式!$M$33</f>
        <v>0</v>
      </c>
      <c r="N35" s="1590"/>
      <c r="O35" s="1590"/>
      <c r="P35" s="1596"/>
      <c r="Q35" s="493" t="s">
        <v>2513</v>
      </c>
      <c r="R35" s="493"/>
      <c r="S35" s="493"/>
      <c r="T35" s="493"/>
      <c r="U35" s="493"/>
      <c r="V35" s="493"/>
      <c r="W35" s="493"/>
      <c r="X35" s="783"/>
      <c r="Y35" s="473"/>
      <c r="AF35" s="825" t="s">
        <v>2597</v>
      </c>
    </row>
    <row r="36" spans="1:16155" ht="36" hidden="1" customHeight="1">
      <c r="B36" s="471"/>
      <c r="C36" s="829"/>
      <c r="D36" s="1658" t="s">
        <v>2598</v>
      </c>
      <c r="E36" s="1658"/>
      <c r="F36" s="1658"/>
      <c r="G36" s="1658"/>
      <c r="H36" s="1658"/>
      <c r="I36" s="1658"/>
      <c r="J36" s="1659"/>
      <c r="K36" s="829"/>
      <c r="L36" s="1660" t="s">
        <v>2331</v>
      </c>
      <c r="M36" s="1660"/>
      <c r="N36" s="1660"/>
      <c r="O36" s="1660"/>
      <c r="P36" s="1660"/>
      <c r="Q36" s="1660"/>
      <c r="R36" s="1660"/>
      <c r="S36" s="1660"/>
      <c r="T36" s="1660"/>
      <c r="U36" s="1660"/>
      <c r="V36" s="1660"/>
      <c r="W36" s="1660"/>
      <c r="X36" s="1661"/>
      <c r="Y36" s="473"/>
      <c r="AB36" s="500"/>
      <c r="AF36" s="824" t="s">
        <v>2599</v>
      </c>
    </row>
    <row r="37" spans="1:16155" s="834" customFormat="1" ht="19.5" customHeight="1">
      <c r="A37" s="830"/>
      <c r="B37" s="831"/>
      <c r="C37" s="832"/>
      <c r="D37" s="1662" t="s">
        <v>2600</v>
      </c>
      <c r="E37" s="1662"/>
      <c r="F37" s="1662"/>
      <c r="G37" s="1662"/>
      <c r="H37" s="1662"/>
      <c r="I37" s="1662"/>
      <c r="J37" s="1663"/>
      <c r="K37" s="597"/>
      <c r="L37" s="598" t="s">
        <v>2601</v>
      </c>
      <c r="M37" s="599"/>
      <c r="N37" s="599"/>
      <c r="O37" s="599"/>
      <c r="P37" s="599"/>
      <c r="Q37" s="599"/>
      <c r="R37" s="1668">
        <f>'共通様式1 '!$D$40</f>
        <v>0</v>
      </c>
      <c r="S37" s="1668"/>
      <c r="T37" s="1668"/>
      <c r="U37" s="1668"/>
      <c r="V37" s="1668"/>
      <c r="W37" s="600" t="s">
        <v>2602</v>
      </c>
      <c r="X37" s="601" t="s">
        <v>2603</v>
      </c>
      <c r="Y37" s="833"/>
      <c r="AB37" s="500"/>
      <c r="AC37" s="469"/>
      <c r="AE37" s="830"/>
      <c r="AF37" s="824"/>
      <c r="AG37" s="830"/>
      <c r="AH37" s="830"/>
      <c r="AI37" s="830"/>
      <c r="AJ37" s="830"/>
      <c r="AK37" s="830"/>
      <c r="AL37" s="830"/>
      <c r="AM37" s="830"/>
      <c r="AN37" s="830"/>
      <c r="AO37" s="830"/>
      <c r="AP37" s="830"/>
      <c r="AQ37" s="830"/>
      <c r="AR37" s="830"/>
      <c r="AS37" s="830"/>
      <c r="AT37" s="830"/>
      <c r="AU37" s="830"/>
      <c r="AV37" s="830"/>
      <c r="AW37" s="830"/>
      <c r="AX37" s="830"/>
      <c r="AY37" s="830"/>
      <c r="AZ37" s="830"/>
      <c r="BA37" s="830"/>
      <c r="BB37" s="830"/>
      <c r="BC37" s="830"/>
      <c r="BD37" s="830"/>
      <c r="BE37" s="830"/>
      <c r="BF37" s="830"/>
      <c r="BG37" s="830"/>
      <c r="BH37" s="830"/>
      <c r="BI37" s="830"/>
      <c r="BJ37" s="830"/>
      <c r="BK37" s="830"/>
      <c r="BL37" s="830"/>
      <c r="BM37" s="830"/>
      <c r="BN37" s="830"/>
      <c r="BO37" s="830"/>
      <c r="BP37" s="830"/>
      <c r="BQ37" s="830"/>
      <c r="BR37" s="830"/>
      <c r="BS37" s="830"/>
      <c r="BT37" s="830"/>
      <c r="BU37" s="830"/>
      <c r="BV37" s="830"/>
      <c r="BW37" s="830"/>
      <c r="BX37" s="830"/>
      <c r="BY37" s="830"/>
      <c r="BZ37" s="830"/>
      <c r="CA37" s="830"/>
      <c r="CB37" s="830"/>
      <c r="CC37" s="830"/>
      <c r="CD37" s="830"/>
      <c r="CE37" s="830"/>
      <c r="CF37" s="830"/>
      <c r="CG37" s="830"/>
      <c r="CH37" s="830"/>
      <c r="CI37" s="830"/>
      <c r="CJ37" s="830"/>
      <c r="CK37" s="830"/>
      <c r="CL37" s="830"/>
      <c r="CM37" s="830"/>
      <c r="CN37" s="830"/>
      <c r="CO37" s="830"/>
      <c r="CP37" s="830"/>
      <c r="CQ37" s="830"/>
      <c r="CR37" s="830"/>
      <c r="CS37" s="830"/>
      <c r="CT37" s="830"/>
      <c r="CU37" s="830"/>
      <c r="CV37" s="830"/>
      <c r="CW37" s="830"/>
      <c r="CX37" s="830"/>
      <c r="CY37" s="830"/>
      <c r="CZ37" s="830"/>
      <c r="DA37" s="830"/>
      <c r="DB37" s="830"/>
      <c r="DC37" s="830"/>
      <c r="DD37" s="830"/>
      <c r="DE37" s="830"/>
      <c r="DF37" s="830"/>
      <c r="DG37" s="830"/>
      <c r="DH37" s="830"/>
      <c r="DI37" s="830"/>
      <c r="DJ37" s="830"/>
      <c r="DK37" s="830"/>
      <c r="DL37" s="830"/>
      <c r="DM37" s="830"/>
      <c r="DN37" s="830"/>
      <c r="DO37" s="830"/>
      <c r="DP37" s="830"/>
      <c r="DQ37" s="830"/>
      <c r="DR37" s="830"/>
      <c r="DS37" s="830"/>
      <c r="DT37" s="830"/>
      <c r="DU37" s="830"/>
      <c r="DV37" s="830"/>
      <c r="DW37" s="830"/>
      <c r="DX37" s="830"/>
      <c r="DY37" s="830"/>
      <c r="DZ37" s="830"/>
      <c r="EA37" s="830"/>
      <c r="EB37" s="830"/>
      <c r="EC37" s="830"/>
      <c r="ED37" s="830"/>
      <c r="EE37" s="830"/>
      <c r="EF37" s="830"/>
      <c r="EG37" s="830"/>
      <c r="EH37" s="830"/>
      <c r="EI37" s="830"/>
      <c r="EJ37" s="830"/>
      <c r="EK37" s="830"/>
      <c r="EL37" s="830"/>
      <c r="EM37" s="830"/>
      <c r="EN37" s="830"/>
      <c r="EO37" s="830"/>
      <c r="EP37" s="830"/>
      <c r="EQ37" s="830"/>
      <c r="ER37" s="830"/>
      <c r="ES37" s="830"/>
      <c r="ET37" s="830"/>
      <c r="EU37" s="830"/>
      <c r="EV37" s="830"/>
      <c r="EW37" s="830"/>
      <c r="EX37" s="830"/>
      <c r="EY37" s="830"/>
      <c r="EZ37" s="830"/>
      <c r="FA37" s="830"/>
      <c r="FB37" s="830"/>
      <c r="FC37" s="830"/>
      <c r="FD37" s="830"/>
      <c r="FE37" s="830"/>
      <c r="FF37" s="830"/>
      <c r="FG37" s="830"/>
      <c r="FH37" s="830"/>
      <c r="FI37" s="830"/>
      <c r="FJ37" s="830"/>
      <c r="FK37" s="830"/>
      <c r="FL37" s="830"/>
      <c r="FM37" s="830"/>
      <c r="FN37" s="830"/>
      <c r="FO37" s="830"/>
      <c r="FP37" s="830"/>
      <c r="FQ37" s="830"/>
      <c r="FR37" s="830"/>
      <c r="FS37" s="830"/>
      <c r="FT37" s="830"/>
      <c r="FU37" s="830"/>
      <c r="FV37" s="830"/>
      <c r="FW37" s="830"/>
      <c r="FX37" s="830"/>
      <c r="FY37" s="830"/>
      <c r="FZ37" s="830"/>
      <c r="GA37" s="830"/>
      <c r="GB37" s="830"/>
      <c r="GC37" s="830"/>
      <c r="GD37" s="830"/>
      <c r="GE37" s="830"/>
      <c r="GF37" s="830"/>
      <c r="GG37" s="830"/>
      <c r="GH37" s="830"/>
      <c r="GI37" s="830"/>
      <c r="GJ37" s="830"/>
      <c r="GK37" s="830"/>
      <c r="GL37" s="830"/>
      <c r="GM37" s="830"/>
      <c r="GN37" s="830"/>
      <c r="GO37" s="830"/>
      <c r="GP37" s="830"/>
      <c r="GQ37" s="830"/>
      <c r="GR37" s="830"/>
      <c r="GS37" s="830"/>
      <c r="GT37" s="830"/>
      <c r="GU37" s="830"/>
      <c r="GV37" s="830"/>
      <c r="GW37" s="830"/>
      <c r="GX37" s="830"/>
      <c r="GY37" s="830"/>
      <c r="GZ37" s="830"/>
      <c r="HA37" s="830"/>
      <c r="HB37" s="830"/>
      <c r="HC37" s="830"/>
      <c r="HD37" s="830"/>
      <c r="HE37" s="830"/>
      <c r="HF37" s="830"/>
      <c r="HG37" s="830"/>
      <c r="HH37" s="830"/>
      <c r="HI37" s="830"/>
      <c r="HJ37" s="830"/>
      <c r="HK37" s="830"/>
      <c r="HL37" s="830"/>
      <c r="HM37" s="830"/>
      <c r="HN37" s="830"/>
      <c r="HO37" s="830"/>
      <c r="HP37" s="830"/>
      <c r="HQ37" s="830"/>
      <c r="HR37" s="830"/>
      <c r="HS37" s="830"/>
      <c r="HT37" s="830"/>
      <c r="HU37" s="830"/>
      <c r="HV37" s="830"/>
      <c r="HW37" s="830"/>
      <c r="HX37" s="830"/>
      <c r="HY37" s="830"/>
      <c r="HZ37" s="830"/>
      <c r="IA37" s="830"/>
      <c r="IB37" s="830"/>
      <c r="IC37" s="830"/>
      <c r="ID37" s="830"/>
      <c r="IE37" s="830"/>
      <c r="IF37" s="830"/>
      <c r="IG37" s="830"/>
      <c r="IH37" s="830"/>
      <c r="II37" s="830"/>
      <c r="IJ37" s="830"/>
      <c r="IK37" s="830"/>
      <c r="IL37" s="830"/>
      <c r="IM37" s="830"/>
      <c r="IN37" s="830"/>
      <c r="IO37" s="830"/>
      <c r="IP37" s="830"/>
      <c r="IQ37" s="830"/>
      <c r="IR37" s="830"/>
      <c r="IS37" s="830"/>
      <c r="IT37" s="830"/>
      <c r="IU37" s="830"/>
      <c r="IV37" s="830"/>
      <c r="IW37" s="830"/>
      <c r="IX37" s="830"/>
      <c r="IY37" s="830"/>
      <c r="IZ37" s="830"/>
      <c r="JA37" s="830"/>
      <c r="JB37" s="830"/>
      <c r="JC37" s="830"/>
      <c r="JD37" s="830"/>
      <c r="JE37" s="830"/>
      <c r="JF37" s="830"/>
      <c r="JG37" s="830"/>
      <c r="JH37" s="830"/>
      <c r="JI37" s="830"/>
      <c r="JJ37" s="830"/>
      <c r="JK37" s="830"/>
      <c r="JL37" s="830"/>
      <c r="JM37" s="830"/>
      <c r="JN37" s="830"/>
      <c r="JO37" s="830"/>
      <c r="JP37" s="830"/>
      <c r="JQ37" s="830"/>
      <c r="JR37" s="830"/>
      <c r="JS37" s="830"/>
      <c r="JT37" s="830"/>
      <c r="JU37" s="830"/>
      <c r="JV37" s="830"/>
      <c r="JW37" s="830"/>
      <c r="JX37" s="830"/>
      <c r="JY37" s="830"/>
      <c r="JZ37" s="830"/>
      <c r="KA37" s="830"/>
      <c r="KB37" s="830"/>
      <c r="KC37" s="830"/>
      <c r="KD37" s="830"/>
      <c r="KE37" s="830"/>
      <c r="KF37" s="830"/>
      <c r="KG37" s="830"/>
      <c r="KH37" s="830"/>
      <c r="KI37" s="830"/>
      <c r="KJ37" s="830"/>
      <c r="KK37" s="830"/>
      <c r="KL37" s="830"/>
      <c r="KM37" s="830"/>
      <c r="KN37" s="830"/>
      <c r="KO37" s="830"/>
      <c r="KP37" s="830"/>
      <c r="KQ37" s="830"/>
      <c r="KR37" s="830"/>
      <c r="KS37" s="830"/>
      <c r="KT37" s="830"/>
      <c r="KU37" s="830"/>
      <c r="KV37" s="830"/>
      <c r="KW37" s="830"/>
      <c r="KX37" s="830"/>
      <c r="KY37" s="830"/>
      <c r="KZ37" s="830"/>
      <c r="LA37" s="830"/>
      <c r="LB37" s="830"/>
      <c r="LC37" s="830"/>
      <c r="LD37" s="830"/>
      <c r="LE37" s="830"/>
      <c r="LF37" s="830"/>
      <c r="LG37" s="830"/>
      <c r="LH37" s="830"/>
      <c r="LI37" s="830"/>
      <c r="LJ37" s="830"/>
      <c r="LK37" s="830"/>
      <c r="LL37" s="830"/>
      <c r="LM37" s="830"/>
      <c r="LN37" s="830"/>
      <c r="LO37" s="830"/>
      <c r="LP37" s="830"/>
      <c r="LQ37" s="830"/>
      <c r="LR37" s="830"/>
      <c r="LS37" s="830"/>
      <c r="LT37" s="830"/>
      <c r="LU37" s="830"/>
      <c r="LV37" s="830"/>
      <c r="LW37" s="830"/>
      <c r="LX37" s="830"/>
      <c r="LY37" s="830"/>
      <c r="LZ37" s="830"/>
      <c r="MA37" s="830"/>
      <c r="MB37" s="830"/>
      <c r="MC37" s="830"/>
      <c r="MD37" s="830"/>
      <c r="ME37" s="830"/>
      <c r="MF37" s="830"/>
      <c r="MG37" s="830"/>
      <c r="MH37" s="830"/>
      <c r="MI37" s="830"/>
      <c r="MJ37" s="830"/>
      <c r="MK37" s="830"/>
      <c r="ML37" s="830"/>
      <c r="MM37" s="830"/>
      <c r="MN37" s="830"/>
      <c r="MO37" s="830"/>
      <c r="MP37" s="830"/>
      <c r="MQ37" s="830"/>
      <c r="MR37" s="830"/>
      <c r="MS37" s="830"/>
      <c r="MT37" s="830"/>
      <c r="MU37" s="830"/>
      <c r="MV37" s="830"/>
      <c r="MW37" s="830"/>
      <c r="MX37" s="830"/>
      <c r="MY37" s="830"/>
      <c r="MZ37" s="830"/>
      <c r="NA37" s="830"/>
      <c r="NB37" s="830"/>
      <c r="NC37" s="830"/>
      <c r="ND37" s="830"/>
      <c r="NE37" s="830"/>
      <c r="NF37" s="830"/>
      <c r="NG37" s="830"/>
      <c r="NH37" s="830"/>
      <c r="NI37" s="830"/>
      <c r="NJ37" s="830"/>
      <c r="NK37" s="830"/>
      <c r="NL37" s="830"/>
      <c r="NM37" s="830"/>
      <c r="NN37" s="830"/>
      <c r="NO37" s="830"/>
      <c r="NP37" s="830"/>
      <c r="NQ37" s="830"/>
      <c r="NR37" s="830"/>
      <c r="NS37" s="830"/>
      <c r="NT37" s="830"/>
      <c r="NU37" s="830"/>
      <c r="NV37" s="830"/>
      <c r="NW37" s="830"/>
      <c r="NX37" s="830"/>
      <c r="NY37" s="830"/>
      <c r="NZ37" s="830"/>
      <c r="OA37" s="830"/>
      <c r="OB37" s="830"/>
      <c r="OC37" s="830"/>
      <c r="OD37" s="830"/>
      <c r="OE37" s="830"/>
      <c r="OF37" s="830"/>
      <c r="OG37" s="830"/>
      <c r="OH37" s="830"/>
      <c r="OI37" s="830"/>
      <c r="OJ37" s="830"/>
      <c r="OK37" s="830"/>
      <c r="OL37" s="830"/>
      <c r="OM37" s="830"/>
      <c r="ON37" s="830"/>
      <c r="OO37" s="830"/>
      <c r="OP37" s="830"/>
      <c r="OQ37" s="830"/>
      <c r="OR37" s="830"/>
      <c r="OS37" s="830"/>
      <c r="OT37" s="830"/>
      <c r="OU37" s="830"/>
      <c r="OV37" s="830"/>
      <c r="OW37" s="830"/>
      <c r="OX37" s="830"/>
      <c r="OY37" s="830"/>
      <c r="OZ37" s="830"/>
      <c r="PA37" s="830"/>
      <c r="PB37" s="830"/>
      <c r="PC37" s="830"/>
      <c r="PD37" s="830"/>
      <c r="PE37" s="830"/>
      <c r="PF37" s="830"/>
      <c r="PG37" s="830"/>
      <c r="PH37" s="830"/>
      <c r="PI37" s="830"/>
      <c r="PJ37" s="830"/>
      <c r="PK37" s="830"/>
      <c r="PL37" s="830"/>
      <c r="PM37" s="830"/>
      <c r="PN37" s="830"/>
      <c r="PO37" s="830"/>
      <c r="PP37" s="830"/>
      <c r="PQ37" s="830"/>
      <c r="PR37" s="830"/>
      <c r="PS37" s="830"/>
      <c r="PT37" s="830"/>
      <c r="PU37" s="830"/>
      <c r="PV37" s="830"/>
      <c r="PW37" s="830"/>
      <c r="PX37" s="830"/>
      <c r="PY37" s="830"/>
      <c r="PZ37" s="830"/>
      <c r="QA37" s="830"/>
      <c r="QB37" s="830"/>
      <c r="QC37" s="830"/>
      <c r="QD37" s="830"/>
      <c r="QE37" s="830"/>
      <c r="QF37" s="830"/>
      <c r="QG37" s="830"/>
      <c r="QH37" s="830"/>
      <c r="QI37" s="830"/>
      <c r="QJ37" s="830"/>
      <c r="QK37" s="830"/>
      <c r="QL37" s="830"/>
      <c r="QM37" s="830"/>
      <c r="QN37" s="830"/>
      <c r="QO37" s="830"/>
      <c r="QP37" s="830"/>
      <c r="QQ37" s="830"/>
      <c r="QR37" s="830"/>
      <c r="QS37" s="830"/>
      <c r="QT37" s="830"/>
      <c r="QU37" s="830"/>
      <c r="QV37" s="830"/>
      <c r="QW37" s="830"/>
      <c r="QX37" s="830"/>
      <c r="QY37" s="830"/>
      <c r="QZ37" s="830"/>
      <c r="RA37" s="830"/>
      <c r="RB37" s="830"/>
      <c r="RC37" s="830"/>
      <c r="RD37" s="830"/>
      <c r="RE37" s="830"/>
      <c r="RF37" s="830"/>
      <c r="RG37" s="830"/>
      <c r="RH37" s="830"/>
      <c r="RI37" s="830"/>
      <c r="RJ37" s="830"/>
      <c r="RK37" s="830"/>
      <c r="RL37" s="830"/>
      <c r="RM37" s="830"/>
      <c r="RN37" s="830"/>
      <c r="RO37" s="830"/>
      <c r="RP37" s="830"/>
      <c r="RQ37" s="830"/>
      <c r="RR37" s="830"/>
      <c r="RS37" s="830"/>
      <c r="RT37" s="830"/>
      <c r="RU37" s="830"/>
      <c r="RV37" s="830"/>
      <c r="RW37" s="830"/>
      <c r="RX37" s="830"/>
      <c r="RY37" s="830"/>
      <c r="RZ37" s="830"/>
      <c r="SA37" s="830"/>
      <c r="SB37" s="830"/>
      <c r="SC37" s="830"/>
      <c r="SD37" s="830"/>
      <c r="SE37" s="830"/>
      <c r="SF37" s="830"/>
      <c r="SG37" s="830"/>
      <c r="SH37" s="830"/>
      <c r="SI37" s="830"/>
      <c r="SJ37" s="830"/>
      <c r="SK37" s="830"/>
      <c r="SL37" s="830"/>
      <c r="SM37" s="830"/>
      <c r="SN37" s="830"/>
      <c r="SO37" s="830"/>
      <c r="SP37" s="830"/>
      <c r="SQ37" s="830"/>
      <c r="SR37" s="830"/>
      <c r="SS37" s="830"/>
      <c r="ST37" s="830"/>
      <c r="SU37" s="830"/>
      <c r="SV37" s="830"/>
      <c r="SW37" s="830"/>
      <c r="SX37" s="830"/>
      <c r="SY37" s="830"/>
      <c r="SZ37" s="830"/>
      <c r="TA37" s="830"/>
      <c r="TB37" s="830"/>
      <c r="TC37" s="830"/>
      <c r="TD37" s="830"/>
      <c r="TE37" s="830"/>
      <c r="TF37" s="830"/>
      <c r="TG37" s="830"/>
      <c r="TH37" s="830"/>
      <c r="TI37" s="830"/>
      <c r="TJ37" s="830"/>
      <c r="TK37" s="830"/>
      <c r="TL37" s="830"/>
      <c r="TM37" s="830"/>
      <c r="TN37" s="830"/>
      <c r="TO37" s="830"/>
      <c r="TP37" s="830"/>
      <c r="TQ37" s="830"/>
      <c r="TR37" s="830"/>
      <c r="TS37" s="830"/>
      <c r="TT37" s="830"/>
      <c r="TU37" s="830"/>
      <c r="TV37" s="830"/>
      <c r="TW37" s="830"/>
      <c r="TX37" s="830"/>
      <c r="TY37" s="830"/>
      <c r="TZ37" s="830"/>
      <c r="UA37" s="830"/>
      <c r="UB37" s="830"/>
      <c r="UC37" s="830"/>
      <c r="UD37" s="830"/>
      <c r="UE37" s="830"/>
      <c r="UF37" s="830"/>
      <c r="UG37" s="830"/>
      <c r="UH37" s="830"/>
      <c r="UI37" s="830"/>
      <c r="UJ37" s="830"/>
      <c r="UK37" s="830"/>
      <c r="UL37" s="830"/>
      <c r="UM37" s="830"/>
      <c r="UN37" s="830"/>
      <c r="UO37" s="830"/>
      <c r="UP37" s="830"/>
      <c r="UQ37" s="830"/>
      <c r="UR37" s="830"/>
      <c r="US37" s="830"/>
      <c r="UT37" s="830"/>
      <c r="UU37" s="830"/>
      <c r="UV37" s="830"/>
      <c r="UW37" s="830"/>
      <c r="UX37" s="830"/>
      <c r="UY37" s="830"/>
      <c r="UZ37" s="830"/>
      <c r="VA37" s="830"/>
      <c r="VB37" s="830"/>
      <c r="VC37" s="830"/>
      <c r="VD37" s="830"/>
      <c r="VE37" s="830"/>
      <c r="VF37" s="830"/>
      <c r="VG37" s="830"/>
      <c r="VH37" s="830"/>
      <c r="VI37" s="830"/>
      <c r="VJ37" s="830"/>
      <c r="VK37" s="830"/>
      <c r="VL37" s="830"/>
      <c r="VM37" s="830"/>
      <c r="VN37" s="830"/>
      <c r="VO37" s="830"/>
      <c r="VP37" s="830"/>
      <c r="VQ37" s="830"/>
      <c r="VR37" s="830"/>
      <c r="VS37" s="830"/>
      <c r="VT37" s="830"/>
      <c r="VU37" s="830"/>
      <c r="VV37" s="830"/>
      <c r="VW37" s="830"/>
      <c r="VX37" s="830"/>
      <c r="VY37" s="830"/>
      <c r="VZ37" s="830"/>
      <c r="WA37" s="830"/>
      <c r="WB37" s="830"/>
      <c r="WC37" s="830"/>
      <c r="WD37" s="830"/>
      <c r="WE37" s="830"/>
      <c r="WF37" s="830"/>
      <c r="WG37" s="830"/>
      <c r="WH37" s="830"/>
      <c r="WI37" s="830"/>
      <c r="WJ37" s="830"/>
      <c r="WK37" s="830"/>
      <c r="WL37" s="830"/>
      <c r="WM37" s="830"/>
      <c r="WN37" s="830"/>
      <c r="WO37" s="830"/>
      <c r="WP37" s="830"/>
      <c r="WQ37" s="830"/>
      <c r="WR37" s="830"/>
      <c r="WS37" s="830"/>
      <c r="WT37" s="830"/>
      <c r="WU37" s="830"/>
      <c r="WV37" s="830"/>
      <c r="WW37" s="830"/>
      <c r="WX37" s="830"/>
      <c r="WY37" s="830"/>
      <c r="WZ37" s="830"/>
      <c r="XA37" s="830"/>
      <c r="XB37" s="830"/>
      <c r="XC37" s="830"/>
      <c r="XD37" s="830"/>
      <c r="XE37" s="830"/>
      <c r="XF37" s="830"/>
      <c r="XG37" s="830"/>
      <c r="XH37" s="830"/>
      <c r="XI37" s="830"/>
      <c r="XJ37" s="830"/>
      <c r="XK37" s="830"/>
      <c r="XL37" s="830"/>
      <c r="XM37" s="830"/>
      <c r="XN37" s="830"/>
      <c r="XO37" s="830"/>
      <c r="XP37" s="830"/>
      <c r="XQ37" s="830"/>
      <c r="XR37" s="830"/>
      <c r="XS37" s="830"/>
      <c r="XT37" s="830"/>
      <c r="XU37" s="830"/>
      <c r="XV37" s="830"/>
      <c r="XW37" s="830"/>
      <c r="XX37" s="830"/>
      <c r="XY37" s="830"/>
      <c r="XZ37" s="830"/>
      <c r="YA37" s="830"/>
      <c r="YB37" s="830"/>
      <c r="YC37" s="830"/>
      <c r="YD37" s="830"/>
      <c r="YE37" s="830"/>
      <c r="YF37" s="830"/>
      <c r="YG37" s="830"/>
      <c r="YH37" s="830"/>
      <c r="YI37" s="830"/>
      <c r="YJ37" s="830"/>
      <c r="YK37" s="830"/>
      <c r="YL37" s="830"/>
      <c r="YM37" s="830"/>
      <c r="YN37" s="830"/>
      <c r="YO37" s="830"/>
      <c r="YP37" s="830"/>
      <c r="YQ37" s="830"/>
      <c r="YR37" s="830"/>
      <c r="YS37" s="830"/>
      <c r="YT37" s="830"/>
      <c r="YU37" s="830"/>
      <c r="YV37" s="830"/>
      <c r="YW37" s="830"/>
      <c r="YX37" s="830"/>
      <c r="YY37" s="830"/>
      <c r="YZ37" s="830"/>
      <c r="ZA37" s="830"/>
      <c r="ZB37" s="830"/>
      <c r="ZC37" s="830"/>
      <c r="ZD37" s="830"/>
      <c r="ZE37" s="830"/>
      <c r="ZF37" s="830"/>
      <c r="ZG37" s="830"/>
      <c r="ZH37" s="830"/>
      <c r="ZI37" s="830"/>
      <c r="ZJ37" s="830"/>
      <c r="ZK37" s="830"/>
      <c r="ZL37" s="830"/>
      <c r="ZM37" s="830"/>
      <c r="ZN37" s="830"/>
      <c r="ZO37" s="830"/>
      <c r="ZP37" s="830"/>
      <c r="ZQ37" s="830"/>
      <c r="ZR37" s="830"/>
      <c r="ZS37" s="830"/>
      <c r="ZT37" s="830"/>
      <c r="ZU37" s="830"/>
      <c r="ZV37" s="830"/>
      <c r="ZW37" s="830"/>
      <c r="ZX37" s="830"/>
      <c r="ZY37" s="830"/>
      <c r="ZZ37" s="830"/>
      <c r="AAA37" s="830"/>
      <c r="AAB37" s="830"/>
      <c r="AAC37" s="830"/>
      <c r="AAD37" s="830"/>
      <c r="AAE37" s="830"/>
      <c r="AAF37" s="830"/>
      <c r="AAG37" s="830"/>
      <c r="AAH37" s="830"/>
      <c r="AAI37" s="830"/>
      <c r="AAJ37" s="830"/>
      <c r="AAK37" s="830"/>
      <c r="AAL37" s="830"/>
      <c r="AAM37" s="830"/>
      <c r="AAN37" s="830"/>
      <c r="AAO37" s="830"/>
      <c r="AAP37" s="830"/>
      <c r="AAQ37" s="830"/>
      <c r="AAR37" s="830"/>
      <c r="AAS37" s="830"/>
      <c r="AAT37" s="830"/>
      <c r="AAU37" s="830"/>
      <c r="AAV37" s="830"/>
      <c r="AAW37" s="830"/>
      <c r="AAX37" s="830"/>
      <c r="AAY37" s="830"/>
      <c r="AAZ37" s="830"/>
      <c r="ABA37" s="830"/>
      <c r="ABB37" s="830"/>
      <c r="ABC37" s="830"/>
      <c r="ABD37" s="830"/>
      <c r="ABE37" s="830"/>
      <c r="ABF37" s="830"/>
      <c r="ABG37" s="830"/>
      <c r="ABH37" s="830"/>
      <c r="ABI37" s="830"/>
      <c r="ABJ37" s="830"/>
      <c r="ABK37" s="830"/>
      <c r="ABL37" s="830"/>
      <c r="ABM37" s="830"/>
      <c r="ABN37" s="830"/>
      <c r="ABO37" s="830"/>
      <c r="ABP37" s="830"/>
      <c r="ABQ37" s="830"/>
      <c r="ABR37" s="830"/>
      <c r="ABS37" s="830"/>
      <c r="ABT37" s="830"/>
      <c r="ABU37" s="830"/>
      <c r="ABV37" s="830"/>
      <c r="ABW37" s="830"/>
      <c r="ABX37" s="830"/>
      <c r="ABY37" s="830"/>
      <c r="ABZ37" s="830"/>
      <c r="ACA37" s="830"/>
      <c r="ACB37" s="830"/>
      <c r="ACC37" s="830"/>
      <c r="ACD37" s="830"/>
      <c r="ACE37" s="830"/>
      <c r="ACF37" s="830"/>
      <c r="ACG37" s="830"/>
      <c r="ACH37" s="830"/>
      <c r="ACI37" s="830"/>
      <c r="ACJ37" s="830"/>
      <c r="ACK37" s="830"/>
      <c r="ACL37" s="830"/>
      <c r="ACM37" s="830"/>
      <c r="ACN37" s="830"/>
      <c r="ACO37" s="830"/>
      <c r="ACP37" s="830"/>
      <c r="ACQ37" s="830"/>
      <c r="ACR37" s="830"/>
      <c r="ACS37" s="830"/>
      <c r="ACT37" s="830"/>
      <c r="ACU37" s="830"/>
      <c r="ACV37" s="830"/>
      <c r="ACW37" s="830"/>
      <c r="ACX37" s="830"/>
      <c r="ACY37" s="830"/>
      <c r="ACZ37" s="830"/>
      <c r="ADA37" s="830"/>
      <c r="ADB37" s="830"/>
      <c r="ADC37" s="830"/>
      <c r="ADD37" s="830"/>
      <c r="ADE37" s="830"/>
      <c r="ADF37" s="830"/>
      <c r="ADG37" s="830"/>
      <c r="ADH37" s="830"/>
      <c r="ADI37" s="830"/>
      <c r="ADJ37" s="830"/>
      <c r="ADK37" s="830"/>
      <c r="ADL37" s="830"/>
      <c r="ADM37" s="830"/>
      <c r="ADN37" s="830"/>
      <c r="ADO37" s="830"/>
      <c r="ADP37" s="830"/>
      <c r="ADQ37" s="830"/>
      <c r="ADR37" s="830"/>
      <c r="ADS37" s="830"/>
      <c r="ADT37" s="830"/>
      <c r="ADU37" s="830"/>
      <c r="ADV37" s="830"/>
      <c r="ADW37" s="830"/>
      <c r="ADX37" s="830"/>
      <c r="ADY37" s="830"/>
      <c r="ADZ37" s="830"/>
      <c r="AEA37" s="830"/>
      <c r="AEB37" s="830"/>
      <c r="AEC37" s="830"/>
      <c r="AED37" s="830"/>
      <c r="AEE37" s="830"/>
      <c r="AEF37" s="830"/>
      <c r="AEG37" s="830"/>
      <c r="AEH37" s="830"/>
      <c r="AEI37" s="830"/>
      <c r="AEJ37" s="830"/>
      <c r="AEK37" s="830"/>
      <c r="AEL37" s="830"/>
      <c r="AEM37" s="830"/>
      <c r="AEN37" s="830"/>
      <c r="AEO37" s="830"/>
      <c r="AEP37" s="830"/>
      <c r="AEQ37" s="830"/>
      <c r="AER37" s="830"/>
      <c r="AES37" s="830"/>
      <c r="AET37" s="830"/>
      <c r="AEU37" s="830"/>
      <c r="AEV37" s="830"/>
      <c r="AEW37" s="830"/>
      <c r="AEX37" s="830"/>
      <c r="AEY37" s="830"/>
      <c r="AEZ37" s="830"/>
      <c r="AFA37" s="830"/>
      <c r="AFB37" s="830"/>
      <c r="AFC37" s="830"/>
      <c r="AFD37" s="830"/>
      <c r="AFE37" s="830"/>
      <c r="AFF37" s="830"/>
      <c r="AFG37" s="830"/>
      <c r="AFH37" s="830"/>
      <c r="AFI37" s="830"/>
      <c r="AFJ37" s="830"/>
      <c r="AFK37" s="830"/>
      <c r="AFL37" s="830"/>
      <c r="AFM37" s="830"/>
      <c r="AFN37" s="830"/>
      <c r="AFO37" s="830"/>
      <c r="AFP37" s="830"/>
      <c r="AFQ37" s="830"/>
      <c r="AFR37" s="830"/>
      <c r="AFS37" s="830"/>
      <c r="AFT37" s="830"/>
      <c r="AFU37" s="830"/>
      <c r="AFV37" s="830"/>
      <c r="AFW37" s="830"/>
      <c r="AFX37" s="830"/>
      <c r="AFY37" s="830"/>
      <c r="AFZ37" s="830"/>
      <c r="AGA37" s="830"/>
      <c r="AGB37" s="830"/>
      <c r="AGC37" s="830"/>
      <c r="AGD37" s="830"/>
      <c r="AGE37" s="830"/>
      <c r="AGF37" s="830"/>
      <c r="AGG37" s="830"/>
      <c r="AGH37" s="830"/>
      <c r="AGI37" s="830"/>
      <c r="AGJ37" s="830"/>
      <c r="AGK37" s="830"/>
      <c r="AGL37" s="830"/>
      <c r="AGM37" s="830"/>
      <c r="AGN37" s="830"/>
      <c r="AGO37" s="830"/>
      <c r="AGP37" s="830"/>
      <c r="AGQ37" s="830"/>
      <c r="AGR37" s="830"/>
      <c r="AGS37" s="830"/>
      <c r="AGT37" s="830"/>
      <c r="AGU37" s="830"/>
      <c r="AGV37" s="830"/>
      <c r="AGW37" s="830"/>
      <c r="AGX37" s="830"/>
      <c r="AGY37" s="830"/>
      <c r="AGZ37" s="830"/>
      <c r="AHA37" s="830"/>
      <c r="AHB37" s="830"/>
      <c r="AHC37" s="830"/>
      <c r="AHD37" s="830"/>
      <c r="AHE37" s="830"/>
      <c r="AHF37" s="830"/>
      <c r="AHG37" s="830"/>
      <c r="AHH37" s="830"/>
      <c r="AHI37" s="830"/>
      <c r="AHJ37" s="830"/>
      <c r="AHK37" s="830"/>
      <c r="AHL37" s="830"/>
      <c r="AHM37" s="830"/>
      <c r="AHN37" s="830"/>
      <c r="AHO37" s="830"/>
      <c r="AHP37" s="830"/>
      <c r="AHQ37" s="830"/>
      <c r="AHR37" s="830"/>
      <c r="AHS37" s="830"/>
      <c r="AHT37" s="830"/>
      <c r="AHU37" s="830"/>
      <c r="AHV37" s="830"/>
      <c r="AHW37" s="830"/>
      <c r="AHX37" s="830"/>
      <c r="AHY37" s="830"/>
      <c r="AHZ37" s="830"/>
      <c r="AIA37" s="830"/>
      <c r="AIB37" s="830"/>
      <c r="AIC37" s="830"/>
      <c r="AID37" s="830"/>
      <c r="AIE37" s="830"/>
      <c r="AIF37" s="830"/>
      <c r="AIG37" s="830"/>
      <c r="AIH37" s="830"/>
      <c r="AII37" s="830"/>
      <c r="AIJ37" s="830"/>
      <c r="AIK37" s="830"/>
      <c r="AIL37" s="830"/>
      <c r="AIM37" s="830"/>
      <c r="AIN37" s="830"/>
      <c r="AIO37" s="830"/>
      <c r="AIP37" s="830"/>
      <c r="AIQ37" s="830"/>
      <c r="AIR37" s="830"/>
      <c r="AIS37" s="830"/>
      <c r="AIT37" s="830"/>
      <c r="AIU37" s="830"/>
      <c r="AIV37" s="830"/>
      <c r="AIW37" s="830"/>
      <c r="AIX37" s="830"/>
      <c r="AIY37" s="830"/>
      <c r="AIZ37" s="830"/>
      <c r="AJA37" s="830"/>
      <c r="AJB37" s="830"/>
      <c r="AJC37" s="830"/>
      <c r="AJD37" s="830"/>
      <c r="AJE37" s="830"/>
      <c r="AJF37" s="830"/>
      <c r="AJG37" s="830"/>
      <c r="AJH37" s="830"/>
      <c r="AJI37" s="830"/>
      <c r="AJJ37" s="830"/>
      <c r="AJK37" s="830"/>
      <c r="AJL37" s="830"/>
      <c r="AJM37" s="830"/>
      <c r="AJN37" s="830"/>
      <c r="AJO37" s="830"/>
      <c r="AJP37" s="830"/>
      <c r="AJQ37" s="830"/>
      <c r="AJR37" s="830"/>
      <c r="AJS37" s="830"/>
      <c r="AJT37" s="830"/>
      <c r="AJU37" s="830"/>
      <c r="AJV37" s="830"/>
      <c r="AJW37" s="830"/>
      <c r="AJX37" s="830"/>
      <c r="AJY37" s="830"/>
      <c r="AJZ37" s="830"/>
      <c r="AKA37" s="830"/>
      <c r="AKB37" s="830"/>
      <c r="AKC37" s="830"/>
      <c r="AKD37" s="830"/>
      <c r="AKE37" s="830"/>
      <c r="AKF37" s="830"/>
      <c r="AKG37" s="830"/>
      <c r="AKH37" s="830"/>
      <c r="AKI37" s="830"/>
      <c r="AKJ37" s="830"/>
      <c r="AKK37" s="830"/>
      <c r="AKL37" s="830"/>
      <c r="AKM37" s="830"/>
      <c r="AKN37" s="830"/>
      <c r="AKO37" s="830"/>
      <c r="AKP37" s="830"/>
      <c r="AKQ37" s="830"/>
      <c r="AKR37" s="830"/>
      <c r="AKS37" s="830"/>
      <c r="AKT37" s="830"/>
      <c r="AKU37" s="830"/>
      <c r="AKV37" s="830"/>
      <c r="AKW37" s="830"/>
      <c r="AKX37" s="830"/>
      <c r="AKY37" s="830"/>
      <c r="AKZ37" s="830"/>
      <c r="ALA37" s="830"/>
      <c r="ALB37" s="830"/>
      <c r="ALC37" s="830"/>
      <c r="ALD37" s="830"/>
      <c r="ALE37" s="830"/>
      <c r="ALF37" s="830"/>
      <c r="ALG37" s="830"/>
      <c r="ALH37" s="830"/>
      <c r="ALI37" s="830"/>
      <c r="ALJ37" s="830"/>
      <c r="ALK37" s="830"/>
      <c r="ALL37" s="830"/>
      <c r="ALM37" s="830"/>
      <c r="ALN37" s="830"/>
      <c r="ALO37" s="830"/>
      <c r="ALP37" s="830"/>
      <c r="ALQ37" s="830"/>
      <c r="ALR37" s="830"/>
      <c r="ALS37" s="830"/>
      <c r="ALT37" s="830"/>
      <c r="ALU37" s="830"/>
      <c r="ALV37" s="830"/>
      <c r="ALW37" s="830"/>
      <c r="ALX37" s="830"/>
      <c r="ALY37" s="830"/>
      <c r="ALZ37" s="830"/>
      <c r="AMA37" s="830"/>
      <c r="AMB37" s="830"/>
      <c r="AMC37" s="830"/>
      <c r="AMD37" s="830"/>
      <c r="AME37" s="830"/>
      <c r="AMF37" s="830"/>
      <c r="AMG37" s="830"/>
      <c r="AMH37" s="830"/>
      <c r="AMI37" s="830"/>
      <c r="AMJ37" s="830"/>
      <c r="AMK37" s="830"/>
      <c r="AML37" s="830"/>
      <c r="AMM37" s="830"/>
      <c r="AMN37" s="830"/>
      <c r="AMO37" s="830"/>
      <c r="AMP37" s="830"/>
      <c r="AMQ37" s="830"/>
      <c r="AMR37" s="830"/>
      <c r="AMS37" s="830"/>
      <c r="AMT37" s="830"/>
      <c r="AMU37" s="830"/>
      <c r="AMV37" s="830"/>
      <c r="AMW37" s="830"/>
      <c r="AMX37" s="830"/>
      <c r="AMY37" s="830"/>
      <c r="AMZ37" s="830"/>
      <c r="ANA37" s="830"/>
      <c r="ANB37" s="830"/>
      <c r="ANC37" s="830"/>
      <c r="AND37" s="830"/>
      <c r="ANE37" s="830"/>
      <c r="ANF37" s="830"/>
      <c r="ANG37" s="830"/>
      <c r="ANH37" s="830"/>
      <c r="ANI37" s="830"/>
      <c r="ANJ37" s="830"/>
      <c r="ANK37" s="830"/>
      <c r="ANL37" s="830"/>
      <c r="ANM37" s="830"/>
      <c r="ANN37" s="830"/>
      <c r="ANO37" s="830"/>
      <c r="ANP37" s="830"/>
      <c r="ANQ37" s="830"/>
      <c r="ANR37" s="830"/>
      <c r="ANS37" s="830"/>
      <c r="ANT37" s="830"/>
      <c r="ANU37" s="830"/>
      <c r="ANV37" s="830"/>
      <c r="ANW37" s="830"/>
      <c r="ANX37" s="830"/>
      <c r="ANY37" s="830"/>
      <c r="ANZ37" s="830"/>
      <c r="AOA37" s="830"/>
      <c r="AOB37" s="830"/>
      <c r="AOC37" s="830"/>
      <c r="AOD37" s="830"/>
      <c r="AOE37" s="830"/>
      <c r="AOF37" s="830"/>
      <c r="AOG37" s="830"/>
      <c r="AOH37" s="830"/>
      <c r="AOI37" s="830"/>
      <c r="AOJ37" s="830"/>
      <c r="AOK37" s="830"/>
      <c r="AOL37" s="830"/>
      <c r="AOM37" s="830"/>
      <c r="AON37" s="830"/>
      <c r="AOO37" s="830"/>
      <c r="AOP37" s="830"/>
      <c r="AOQ37" s="830"/>
      <c r="AOR37" s="830"/>
      <c r="AOS37" s="830"/>
      <c r="AOT37" s="830"/>
      <c r="AOU37" s="830"/>
      <c r="AOV37" s="830"/>
      <c r="AOW37" s="830"/>
      <c r="AOX37" s="830"/>
      <c r="AOY37" s="830"/>
      <c r="AOZ37" s="830"/>
      <c r="APA37" s="830"/>
      <c r="APB37" s="830"/>
      <c r="APC37" s="830"/>
      <c r="APD37" s="830"/>
      <c r="APE37" s="830"/>
      <c r="APF37" s="830"/>
      <c r="APG37" s="830"/>
      <c r="APH37" s="830"/>
      <c r="API37" s="830"/>
      <c r="APJ37" s="830"/>
      <c r="APK37" s="830"/>
      <c r="APL37" s="830"/>
      <c r="APM37" s="830"/>
      <c r="APN37" s="830"/>
      <c r="APO37" s="830"/>
      <c r="APP37" s="830"/>
      <c r="APQ37" s="830"/>
      <c r="APR37" s="830"/>
      <c r="APS37" s="830"/>
      <c r="APT37" s="830"/>
      <c r="APU37" s="830"/>
      <c r="APV37" s="830"/>
      <c r="APW37" s="830"/>
      <c r="APX37" s="830"/>
      <c r="APY37" s="830"/>
      <c r="APZ37" s="830"/>
      <c r="AQA37" s="830"/>
      <c r="AQB37" s="830"/>
      <c r="AQC37" s="830"/>
      <c r="AQD37" s="830"/>
      <c r="AQE37" s="830"/>
      <c r="AQF37" s="830"/>
      <c r="AQG37" s="830"/>
      <c r="AQH37" s="830"/>
      <c r="AQI37" s="830"/>
      <c r="AQJ37" s="830"/>
      <c r="AQK37" s="830"/>
      <c r="AQL37" s="830"/>
      <c r="AQM37" s="830"/>
      <c r="AQN37" s="830"/>
      <c r="AQO37" s="830"/>
      <c r="AQP37" s="830"/>
      <c r="AQQ37" s="830"/>
      <c r="AQR37" s="830"/>
      <c r="AQS37" s="830"/>
      <c r="AQT37" s="830"/>
      <c r="AQU37" s="830"/>
      <c r="AQV37" s="830"/>
      <c r="AQW37" s="830"/>
      <c r="AQX37" s="830"/>
      <c r="AQY37" s="830"/>
      <c r="AQZ37" s="830"/>
      <c r="ARA37" s="830"/>
      <c r="ARB37" s="830"/>
      <c r="ARC37" s="830"/>
      <c r="ARD37" s="830"/>
      <c r="ARE37" s="830"/>
      <c r="ARF37" s="830"/>
      <c r="ARG37" s="830"/>
      <c r="ARH37" s="830"/>
      <c r="ARI37" s="830"/>
      <c r="ARJ37" s="830"/>
      <c r="ARK37" s="830"/>
      <c r="ARL37" s="830"/>
      <c r="ARM37" s="830"/>
      <c r="ARN37" s="830"/>
      <c r="ARO37" s="830"/>
      <c r="ARP37" s="830"/>
      <c r="ARQ37" s="830"/>
      <c r="ARR37" s="830"/>
      <c r="ARS37" s="830"/>
      <c r="ART37" s="830"/>
      <c r="ARU37" s="830"/>
      <c r="ARV37" s="830"/>
      <c r="ARW37" s="830"/>
      <c r="ARX37" s="830"/>
      <c r="ARY37" s="830"/>
      <c r="ARZ37" s="830"/>
      <c r="ASA37" s="830"/>
      <c r="ASB37" s="830"/>
      <c r="ASC37" s="830"/>
      <c r="ASD37" s="830"/>
      <c r="ASE37" s="830"/>
      <c r="ASF37" s="830"/>
      <c r="ASG37" s="830"/>
      <c r="ASH37" s="830"/>
      <c r="ASI37" s="830"/>
      <c r="ASJ37" s="830"/>
      <c r="ASK37" s="830"/>
      <c r="ASL37" s="830"/>
      <c r="ASM37" s="830"/>
      <c r="ASN37" s="830"/>
      <c r="ASO37" s="830"/>
      <c r="ASP37" s="830"/>
      <c r="ASQ37" s="830"/>
      <c r="ASR37" s="830"/>
      <c r="ASS37" s="830"/>
      <c r="AST37" s="830"/>
      <c r="ASU37" s="830"/>
      <c r="ASV37" s="830"/>
      <c r="ASW37" s="830"/>
      <c r="ASX37" s="830"/>
      <c r="ASY37" s="830"/>
      <c r="ASZ37" s="830"/>
      <c r="ATA37" s="830"/>
      <c r="ATB37" s="830"/>
      <c r="ATC37" s="830"/>
      <c r="ATD37" s="830"/>
      <c r="ATE37" s="830"/>
      <c r="ATF37" s="830"/>
      <c r="ATG37" s="830"/>
      <c r="ATH37" s="830"/>
      <c r="ATI37" s="830"/>
      <c r="ATJ37" s="830"/>
      <c r="ATK37" s="830"/>
      <c r="ATL37" s="830"/>
      <c r="ATM37" s="830"/>
      <c r="ATN37" s="830"/>
      <c r="ATO37" s="830"/>
      <c r="ATP37" s="830"/>
      <c r="ATQ37" s="830"/>
      <c r="ATR37" s="830"/>
      <c r="ATS37" s="830"/>
      <c r="ATT37" s="830"/>
      <c r="ATU37" s="830"/>
      <c r="ATV37" s="830"/>
      <c r="ATW37" s="830"/>
      <c r="ATX37" s="830"/>
      <c r="ATY37" s="830"/>
      <c r="ATZ37" s="830"/>
      <c r="AUA37" s="830"/>
      <c r="AUB37" s="830"/>
      <c r="AUC37" s="830"/>
      <c r="AUD37" s="830"/>
      <c r="AUE37" s="830"/>
      <c r="AUF37" s="830"/>
      <c r="AUG37" s="830"/>
      <c r="AUH37" s="830"/>
      <c r="AUI37" s="830"/>
      <c r="AUJ37" s="830"/>
      <c r="AUK37" s="830"/>
      <c r="AUL37" s="830"/>
      <c r="AUM37" s="830"/>
      <c r="AUN37" s="830"/>
      <c r="AUO37" s="830"/>
      <c r="AUP37" s="830"/>
      <c r="AUQ37" s="830"/>
      <c r="AUR37" s="830"/>
      <c r="AUS37" s="830"/>
      <c r="AUT37" s="830"/>
      <c r="AUU37" s="830"/>
      <c r="AUV37" s="830"/>
      <c r="AUW37" s="830"/>
      <c r="AUX37" s="830"/>
      <c r="AUY37" s="830"/>
      <c r="AUZ37" s="830"/>
      <c r="AVA37" s="830"/>
      <c r="AVB37" s="830"/>
      <c r="AVC37" s="830"/>
      <c r="AVD37" s="830"/>
      <c r="AVE37" s="830"/>
      <c r="AVF37" s="830"/>
      <c r="AVG37" s="830"/>
      <c r="AVH37" s="830"/>
      <c r="AVI37" s="830"/>
      <c r="AVJ37" s="830"/>
      <c r="AVK37" s="830"/>
      <c r="AVL37" s="830"/>
      <c r="AVM37" s="830"/>
      <c r="AVN37" s="830"/>
      <c r="AVO37" s="830"/>
      <c r="AVP37" s="830"/>
      <c r="AVQ37" s="830"/>
      <c r="AVR37" s="830"/>
      <c r="AVS37" s="830"/>
      <c r="AVT37" s="830"/>
      <c r="AVU37" s="830"/>
      <c r="AVV37" s="830"/>
      <c r="AVW37" s="830"/>
      <c r="AVX37" s="830"/>
      <c r="AVY37" s="830"/>
      <c r="AVZ37" s="830"/>
      <c r="AWA37" s="830"/>
      <c r="AWB37" s="830"/>
      <c r="AWC37" s="830"/>
      <c r="AWD37" s="830"/>
      <c r="AWE37" s="830"/>
      <c r="AWF37" s="830"/>
      <c r="AWG37" s="830"/>
      <c r="AWH37" s="830"/>
      <c r="AWI37" s="830"/>
      <c r="AWJ37" s="830"/>
      <c r="AWK37" s="830"/>
      <c r="AWL37" s="830"/>
      <c r="AWM37" s="830"/>
      <c r="AWN37" s="830"/>
      <c r="AWO37" s="830"/>
      <c r="AWP37" s="830"/>
      <c r="AWQ37" s="830"/>
      <c r="AWR37" s="830"/>
      <c r="AWS37" s="830"/>
      <c r="AWT37" s="830"/>
      <c r="AWU37" s="830"/>
      <c r="AWV37" s="830"/>
      <c r="AWW37" s="830"/>
      <c r="AWX37" s="830"/>
      <c r="AWY37" s="830"/>
      <c r="AWZ37" s="830"/>
      <c r="AXA37" s="830"/>
      <c r="AXB37" s="830"/>
      <c r="AXC37" s="830"/>
      <c r="AXD37" s="830"/>
      <c r="AXE37" s="830"/>
      <c r="AXF37" s="830"/>
      <c r="AXG37" s="830"/>
      <c r="AXH37" s="830"/>
      <c r="AXI37" s="830"/>
      <c r="AXJ37" s="830"/>
      <c r="AXK37" s="830"/>
      <c r="AXL37" s="830"/>
      <c r="AXM37" s="830"/>
      <c r="AXN37" s="830"/>
      <c r="AXO37" s="830"/>
      <c r="AXP37" s="830"/>
      <c r="AXQ37" s="830"/>
      <c r="AXR37" s="830"/>
      <c r="AXS37" s="830"/>
      <c r="AXT37" s="830"/>
      <c r="AXU37" s="830"/>
      <c r="AXV37" s="830"/>
      <c r="AXW37" s="830"/>
      <c r="AXX37" s="830"/>
      <c r="AXY37" s="830"/>
      <c r="AXZ37" s="830"/>
      <c r="AYA37" s="830"/>
      <c r="AYB37" s="830"/>
      <c r="AYC37" s="830"/>
      <c r="AYD37" s="830"/>
      <c r="AYE37" s="830"/>
      <c r="AYF37" s="830"/>
      <c r="AYG37" s="830"/>
      <c r="AYH37" s="830"/>
      <c r="AYI37" s="830"/>
      <c r="AYJ37" s="830"/>
      <c r="AYK37" s="830"/>
      <c r="AYL37" s="830"/>
      <c r="AYM37" s="830"/>
      <c r="AYN37" s="830"/>
      <c r="AYO37" s="830"/>
      <c r="AYP37" s="830"/>
      <c r="AYQ37" s="830"/>
      <c r="AYR37" s="830"/>
      <c r="AYS37" s="830"/>
      <c r="AYT37" s="830"/>
      <c r="AYU37" s="830"/>
      <c r="AYV37" s="830"/>
      <c r="AYW37" s="830"/>
      <c r="AYX37" s="830"/>
      <c r="AYY37" s="830"/>
      <c r="AYZ37" s="830"/>
      <c r="AZA37" s="830"/>
      <c r="AZB37" s="830"/>
      <c r="AZC37" s="830"/>
      <c r="AZD37" s="830"/>
      <c r="AZE37" s="830"/>
      <c r="AZF37" s="830"/>
      <c r="AZG37" s="830"/>
      <c r="AZH37" s="830"/>
      <c r="AZI37" s="830"/>
      <c r="AZJ37" s="830"/>
      <c r="AZK37" s="830"/>
      <c r="AZL37" s="830"/>
      <c r="AZM37" s="830"/>
      <c r="AZN37" s="830"/>
      <c r="AZO37" s="830"/>
      <c r="AZP37" s="830"/>
      <c r="AZQ37" s="830"/>
      <c r="AZR37" s="830"/>
      <c r="AZS37" s="830"/>
      <c r="AZT37" s="830"/>
      <c r="AZU37" s="830"/>
      <c r="AZV37" s="830"/>
      <c r="AZW37" s="830"/>
      <c r="AZX37" s="830"/>
      <c r="AZY37" s="830"/>
      <c r="AZZ37" s="830"/>
      <c r="BAA37" s="830"/>
      <c r="BAB37" s="830"/>
      <c r="BAC37" s="830"/>
      <c r="BAD37" s="830"/>
      <c r="BAE37" s="830"/>
      <c r="BAF37" s="830"/>
      <c r="BAG37" s="830"/>
      <c r="BAH37" s="830"/>
      <c r="BAI37" s="830"/>
      <c r="BAJ37" s="830"/>
      <c r="BAK37" s="830"/>
      <c r="BAL37" s="830"/>
      <c r="BAM37" s="830"/>
      <c r="BAN37" s="830"/>
      <c r="BAO37" s="830"/>
      <c r="BAP37" s="830"/>
      <c r="BAQ37" s="830"/>
      <c r="BAR37" s="830"/>
      <c r="BAS37" s="830"/>
      <c r="BAT37" s="830"/>
      <c r="BAU37" s="830"/>
      <c r="BAV37" s="830"/>
      <c r="BAW37" s="830"/>
      <c r="BAX37" s="830"/>
      <c r="BAY37" s="830"/>
      <c r="BAZ37" s="830"/>
      <c r="BBA37" s="830"/>
      <c r="BBB37" s="830"/>
      <c r="BBC37" s="830"/>
      <c r="BBD37" s="830"/>
      <c r="BBE37" s="830"/>
      <c r="BBF37" s="830"/>
      <c r="BBG37" s="830"/>
      <c r="BBH37" s="830"/>
      <c r="BBI37" s="830"/>
      <c r="BBJ37" s="830"/>
      <c r="BBK37" s="830"/>
      <c r="BBL37" s="830"/>
      <c r="BBM37" s="830"/>
      <c r="BBN37" s="830"/>
      <c r="BBO37" s="830"/>
      <c r="BBP37" s="830"/>
      <c r="BBQ37" s="830"/>
      <c r="BBR37" s="830"/>
      <c r="BBS37" s="830"/>
      <c r="BBT37" s="830"/>
      <c r="BBU37" s="830"/>
      <c r="BBV37" s="830"/>
      <c r="BBW37" s="830"/>
      <c r="BBX37" s="830"/>
      <c r="BBY37" s="830"/>
      <c r="BBZ37" s="830"/>
      <c r="BCA37" s="830"/>
      <c r="BCB37" s="830"/>
      <c r="BCC37" s="830"/>
      <c r="BCD37" s="830"/>
      <c r="BCE37" s="830"/>
      <c r="BCF37" s="830"/>
      <c r="BCG37" s="830"/>
      <c r="BCH37" s="830"/>
      <c r="BCI37" s="830"/>
      <c r="BCJ37" s="830"/>
      <c r="BCK37" s="830"/>
      <c r="BCL37" s="830"/>
      <c r="BCM37" s="830"/>
      <c r="BCN37" s="830"/>
      <c r="BCO37" s="830"/>
      <c r="BCP37" s="830"/>
      <c r="BCQ37" s="830"/>
      <c r="BCR37" s="830"/>
      <c r="BCS37" s="830"/>
      <c r="BCT37" s="830"/>
      <c r="BCU37" s="830"/>
      <c r="BCV37" s="830"/>
      <c r="BCW37" s="830"/>
      <c r="BCX37" s="830"/>
      <c r="BCY37" s="830"/>
      <c r="BCZ37" s="830"/>
      <c r="BDA37" s="830"/>
      <c r="BDB37" s="830"/>
      <c r="BDC37" s="830"/>
      <c r="BDD37" s="830"/>
      <c r="BDE37" s="830"/>
      <c r="BDF37" s="830"/>
      <c r="BDG37" s="830"/>
      <c r="BDH37" s="830"/>
      <c r="BDI37" s="830"/>
      <c r="BDJ37" s="830"/>
      <c r="BDK37" s="830"/>
      <c r="BDL37" s="830"/>
      <c r="BDM37" s="830"/>
      <c r="BDN37" s="830"/>
      <c r="BDO37" s="830"/>
      <c r="BDP37" s="830"/>
      <c r="BDQ37" s="830"/>
      <c r="BDR37" s="830"/>
      <c r="BDS37" s="830"/>
      <c r="BDT37" s="830"/>
      <c r="BDU37" s="830"/>
      <c r="BDV37" s="830"/>
      <c r="BDW37" s="830"/>
      <c r="BDX37" s="830"/>
      <c r="BDY37" s="830"/>
      <c r="BDZ37" s="830"/>
      <c r="BEA37" s="830"/>
      <c r="BEB37" s="830"/>
      <c r="BEC37" s="830"/>
      <c r="BED37" s="830"/>
      <c r="BEE37" s="830"/>
      <c r="BEF37" s="830"/>
      <c r="BEG37" s="830"/>
      <c r="BEH37" s="830"/>
      <c r="BEI37" s="830"/>
      <c r="BEJ37" s="830"/>
      <c r="BEK37" s="830"/>
      <c r="BEL37" s="830"/>
      <c r="BEM37" s="830"/>
      <c r="BEN37" s="830"/>
      <c r="BEO37" s="830"/>
      <c r="BEP37" s="830"/>
      <c r="BEQ37" s="830"/>
      <c r="BER37" s="830"/>
      <c r="BES37" s="830"/>
      <c r="BET37" s="830"/>
      <c r="BEU37" s="830"/>
      <c r="BEV37" s="830"/>
      <c r="BEW37" s="830"/>
      <c r="BEX37" s="830"/>
      <c r="BEY37" s="830"/>
      <c r="BEZ37" s="830"/>
      <c r="BFA37" s="830"/>
      <c r="BFB37" s="830"/>
      <c r="BFC37" s="830"/>
      <c r="BFD37" s="830"/>
      <c r="BFE37" s="830"/>
      <c r="BFF37" s="830"/>
      <c r="BFG37" s="830"/>
      <c r="BFH37" s="830"/>
      <c r="BFI37" s="830"/>
      <c r="BFJ37" s="830"/>
      <c r="BFK37" s="830"/>
      <c r="BFL37" s="830"/>
      <c r="BFM37" s="830"/>
      <c r="BFN37" s="830"/>
      <c r="BFO37" s="830"/>
      <c r="BFP37" s="830"/>
      <c r="BFQ37" s="830"/>
      <c r="BFR37" s="830"/>
      <c r="BFS37" s="830"/>
      <c r="BFT37" s="830"/>
      <c r="BFU37" s="830"/>
      <c r="BFV37" s="830"/>
      <c r="BFW37" s="830"/>
      <c r="BFX37" s="830"/>
      <c r="BFY37" s="830"/>
      <c r="BFZ37" s="830"/>
      <c r="BGA37" s="830"/>
      <c r="BGB37" s="830"/>
      <c r="BGC37" s="830"/>
      <c r="BGD37" s="830"/>
      <c r="BGE37" s="830"/>
      <c r="BGF37" s="830"/>
      <c r="BGG37" s="830"/>
      <c r="BGH37" s="830"/>
      <c r="BGI37" s="830"/>
      <c r="BGJ37" s="830"/>
      <c r="BGK37" s="830"/>
      <c r="BGL37" s="830"/>
      <c r="BGM37" s="830"/>
      <c r="BGN37" s="830"/>
      <c r="BGO37" s="830"/>
      <c r="BGP37" s="830"/>
      <c r="BGQ37" s="830"/>
      <c r="BGR37" s="830"/>
      <c r="BGS37" s="830"/>
      <c r="BGT37" s="830"/>
      <c r="BGU37" s="830"/>
      <c r="BGV37" s="830"/>
      <c r="BGW37" s="830"/>
      <c r="BGX37" s="830"/>
      <c r="BGY37" s="830"/>
      <c r="BGZ37" s="830"/>
      <c r="BHA37" s="830"/>
      <c r="BHB37" s="830"/>
      <c r="BHC37" s="830"/>
      <c r="BHD37" s="830"/>
      <c r="BHE37" s="830"/>
      <c r="BHF37" s="830"/>
      <c r="BHG37" s="830"/>
      <c r="BHH37" s="830"/>
      <c r="BHI37" s="830"/>
      <c r="BHJ37" s="830"/>
      <c r="BHK37" s="830"/>
      <c r="BHL37" s="830"/>
      <c r="BHM37" s="830"/>
      <c r="BHN37" s="830"/>
      <c r="BHO37" s="830"/>
      <c r="BHP37" s="830"/>
      <c r="BHQ37" s="830"/>
      <c r="BHR37" s="830"/>
      <c r="BHS37" s="830"/>
      <c r="BHT37" s="830"/>
      <c r="BHU37" s="830"/>
      <c r="BHV37" s="830"/>
      <c r="BHW37" s="830"/>
      <c r="BHX37" s="830"/>
      <c r="BHY37" s="830"/>
      <c r="BHZ37" s="830"/>
      <c r="BIA37" s="830"/>
      <c r="BIB37" s="830"/>
      <c r="BIC37" s="830"/>
      <c r="BID37" s="830"/>
      <c r="BIE37" s="830"/>
      <c r="BIF37" s="830"/>
      <c r="BIG37" s="830"/>
      <c r="BIH37" s="830"/>
      <c r="BII37" s="830"/>
      <c r="BIJ37" s="830"/>
      <c r="BIK37" s="830"/>
      <c r="BIL37" s="830"/>
      <c r="BIM37" s="830"/>
      <c r="BIN37" s="830"/>
      <c r="BIO37" s="830"/>
      <c r="BIP37" s="830"/>
      <c r="BIQ37" s="830"/>
      <c r="BIR37" s="830"/>
      <c r="BIS37" s="830"/>
      <c r="BIT37" s="830"/>
      <c r="BIU37" s="830"/>
      <c r="BIV37" s="830"/>
      <c r="BIW37" s="830"/>
      <c r="BIX37" s="830"/>
      <c r="BIY37" s="830"/>
      <c r="BIZ37" s="830"/>
      <c r="BJA37" s="830"/>
      <c r="BJB37" s="830"/>
      <c r="BJC37" s="830"/>
      <c r="BJD37" s="830"/>
      <c r="BJE37" s="830"/>
      <c r="BJF37" s="830"/>
      <c r="BJG37" s="830"/>
      <c r="BJH37" s="830"/>
      <c r="BJI37" s="830"/>
      <c r="BJJ37" s="830"/>
      <c r="BJK37" s="830"/>
      <c r="BJL37" s="830"/>
      <c r="BJM37" s="830"/>
      <c r="BJN37" s="830"/>
      <c r="BJO37" s="830"/>
      <c r="BJP37" s="830"/>
      <c r="BJQ37" s="830"/>
      <c r="BJR37" s="830"/>
      <c r="BJS37" s="830"/>
      <c r="BJT37" s="830"/>
      <c r="BJU37" s="830"/>
      <c r="BJV37" s="830"/>
      <c r="BJW37" s="830"/>
      <c r="BJX37" s="830"/>
      <c r="BJY37" s="830"/>
      <c r="BJZ37" s="830"/>
      <c r="BKA37" s="830"/>
      <c r="BKB37" s="830"/>
      <c r="BKC37" s="830"/>
      <c r="BKD37" s="830"/>
      <c r="BKE37" s="830"/>
      <c r="BKF37" s="830"/>
      <c r="BKG37" s="830"/>
      <c r="BKH37" s="830"/>
      <c r="BKI37" s="830"/>
      <c r="BKJ37" s="830"/>
      <c r="BKK37" s="830"/>
      <c r="BKL37" s="830"/>
      <c r="BKM37" s="830"/>
      <c r="BKN37" s="830"/>
      <c r="BKO37" s="830"/>
      <c r="BKP37" s="830"/>
      <c r="BKQ37" s="830"/>
      <c r="BKR37" s="830"/>
      <c r="BKS37" s="830"/>
      <c r="BKT37" s="830"/>
      <c r="BKU37" s="830"/>
      <c r="BKV37" s="830"/>
      <c r="BKW37" s="830"/>
      <c r="BKX37" s="830"/>
      <c r="BKY37" s="830"/>
      <c r="BKZ37" s="830"/>
      <c r="BLA37" s="830"/>
      <c r="BLB37" s="830"/>
      <c r="BLC37" s="830"/>
      <c r="BLD37" s="830"/>
      <c r="BLE37" s="830"/>
      <c r="BLF37" s="830"/>
      <c r="BLG37" s="830"/>
      <c r="BLH37" s="830"/>
      <c r="BLI37" s="830"/>
      <c r="BLJ37" s="830"/>
      <c r="BLK37" s="830"/>
      <c r="BLL37" s="830"/>
      <c r="BLM37" s="830"/>
      <c r="BLN37" s="830"/>
      <c r="BLO37" s="830"/>
      <c r="BLP37" s="830"/>
      <c r="BLQ37" s="830"/>
      <c r="BLR37" s="830"/>
      <c r="BLS37" s="830"/>
      <c r="BLT37" s="830"/>
      <c r="BLU37" s="830"/>
      <c r="BLV37" s="830"/>
      <c r="BLW37" s="830"/>
      <c r="BLX37" s="830"/>
      <c r="BLY37" s="830"/>
      <c r="BLZ37" s="830"/>
      <c r="BMA37" s="830"/>
      <c r="BMB37" s="830"/>
      <c r="BMC37" s="830"/>
      <c r="BMD37" s="830"/>
      <c r="BME37" s="830"/>
      <c r="BMF37" s="830"/>
      <c r="BMG37" s="830"/>
      <c r="BMH37" s="830"/>
      <c r="BMI37" s="830"/>
      <c r="BMJ37" s="830"/>
      <c r="BMK37" s="830"/>
      <c r="BML37" s="830"/>
      <c r="BMM37" s="830"/>
      <c r="BMN37" s="830"/>
      <c r="BMO37" s="830"/>
      <c r="BMP37" s="830"/>
      <c r="BMQ37" s="830"/>
      <c r="BMR37" s="830"/>
      <c r="BMS37" s="830"/>
      <c r="BMT37" s="830"/>
      <c r="BMU37" s="830"/>
      <c r="BMV37" s="830"/>
      <c r="BMW37" s="830"/>
      <c r="BMX37" s="830"/>
      <c r="BMY37" s="830"/>
      <c r="BMZ37" s="830"/>
      <c r="BNA37" s="830"/>
      <c r="BNB37" s="830"/>
      <c r="BNC37" s="830"/>
      <c r="BND37" s="830"/>
      <c r="BNE37" s="830"/>
      <c r="BNF37" s="830"/>
      <c r="BNG37" s="830"/>
      <c r="BNH37" s="830"/>
      <c r="BNI37" s="830"/>
      <c r="BNJ37" s="830"/>
      <c r="BNK37" s="830"/>
      <c r="BNL37" s="830"/>
      <c r="BNM37" s="830"/>
      <c r="BNN37" s="830"/>
      <c r="BNO37" s="830"/>
      <c r="BNP37" s="830"/>
      <c r="BNQ37" s="830"/>
      <c r="BNR37" s="830"/>
      <c r="BNS37" s="830"/>
      <c r="BNT37" s="830"/>
      <c r="BNU37" s="830"/>
      <c r="BNV37" s="830"/>
      <c r="BNW37" s="830"/>
      <c r="BNX37" s="830"/>
      <c r="BNY37" s="830"/>
      <c r="BNZ37" s="830"/>
      <c r="BOA37" s="830"/>
      <c r="BOB37" s="830"/>
      <c r="BOC37" s="830"/>
      <c r="BOD37" s="830"/>
      <c r="BOE37" s="830"/>
      <c r="BOF37" s="830"/>
      <c r="BOG37" s="830"/>
      <c r="BOH37" s="830"/>
      <c r="BOI37" s="830"/>
      <c r="BOJ37" s="830"/>
      <c r="BOK37" s="830"/>
      <c r="BOL37" s="830"/>
      <c r="BOM37" s="830"/>
      <c r="BON37" s="830"/>
      <c r="BOO37" s="830"/>
      <c r="BOP37" s="830"/>
      <c r="BOQ37" s="830"/>
      <c r="BOR37" s="830"/>
      <c r="BOS37" s="830"/>
      <c r="BOT37" s="830"/>
      <c r="BOU37" s="830"/>
      <c r="BOV37" s="830"/>
      <c r="BOW37" s="830"/>
      <c r="BOX37" s="830"/>
      <c r="BOY37" s="830"/>
      <c r="BOZ37" s="830"/>
      <c r="BPA37" s="830"/>
      <c r="BPB37" s="830"/>
      <c r="BPC37" s="830"/>
      <c r="BPD37" s="830"/>
      <c r="BPE37" s="830"/>
      <c r="BPF37" s="830"/>
      <c r="BPG37" s="830"/>
      <c r="BPH37" s="830"/>
      <c r="BPI37" s="830"/>
      <c r="BPJ37" s="830"/>
      <c r="BPK37" s="830"/>
      <c r="BPL37" s="830"/>
      <c r="BPM37" s="830"/>
      <c r="BPN37" s="830"/>
      <c r="BPO37" s="830"/>
      <c r="BPP37" s="830"/>
      <c r="BPQ37" s="830"/>
      <c r="BPR37" s="830"/>
      <c r="BPS37" s="830"/>
      <c r="BPT37" s="830"/>
      <c r="BPU37" s="830"/>
      <c r="BPV37" s="830"/>
      <c r="BPW37" s="830"/>
      <c r="BPX37" s="830"/>
      <c r="BPY37" s="830"/>
      <c r="BPZ37" s="830"/>
      <c r="BQA37" s="830"/>
      <c r="BQB37" s="830"/>
      <c r="BQC37" s="830"/>
      <c r="BQD37" s="830"/>
      <c r="BQE37" s="830"/>
      <c r="BQF37" s="830"/>
      <c r="BQG37" s="830"/>
      <c r="BQH37" s="830"/>
      <c r="BQI37" s="830"/>
      <c r="BQJ37" s="830"/>
      <c r="BQK37" s="830"/>
      <c r="BQL37" s="830"/>
      <c r="BQM37" s="830"/>
      <c r="BQN37" s="830"/>
      <c r="BQO37" s="830"/>
      <c r="BQP37" s="830"/>
      <c r="BQQ37" s="830"/>
      <c r="BQR37" s="830"/>
      <c r="BQS37" s="830"/>
      <c r="BQT37" s="830"/>
      <c r="BQU37" s="830"/>
      <c r="BQV37" s="830"/>
      <c r="BQW37" s="830"/>
      <c r="BQX37" s="830"/>
      <c r="BQY37" s="830"/>
      <c r="BQZ37" s="830"/>
      <c r="BRA37" s="830"/>
      <c r="BRB37" s="830"/>
      <c r="BRC37" s="830"/>
      <c r="BRD37" s="830"/>
      <c r="BRE37" s="830"/>
      <c r="BRF37" s="830"/>
      <c r="BRG37" s="830"/>
      <c r="BRH37" s="830"/>
      <c r="BRI37" s="830"/>
      <c r="BRJ37" s="830"/>
      <c r="BRK37" s="830"/>
      <c r="BRL37" s="830"/>
      <c r="BRM37" s="830"/>
      <c r="BRN37" s="830"/>
      <c r="BRO37" s="830"/>
      <c r="BRP37" s="830"/>
      <c r="BRQ37" s="830"/>
      <c r="BRR37" s="830"/>
      <c r="BRS37" s="830"/>
      <c r="BRT37" s="830"/>
      <c r="BRU37" s="830"/>
      <c r="BRV37" s="830"/>
      <c r="BRW37" s="830"/>
      <c r="BRX37" s="830"/>
      <c r="BRY37" s="830"/>
      <c r="BRZ37" s="830"/>
      <c r="BSA37" s="830"/>
      <c r="BSB37" s="830"/>
      <c r="BSC37" s="830"/>
      <c r="BSD37" s="830"/>
      <c r="BSE37" s="830"/>
      <c r="BSF37" s="830"/>
      <c r="BSG37" s="830"/>
      <c r="BSH37" s="830"/>
      <c r="BSI37" s="830"/>
      <c r="BSJ37" s="830"/>
      <c r="BSK37" s="830"/>
      <c r="BSL37" s="830"/>
      <c r="BSM37" s="830"/>
      <c r="BSN37" s="830"/>
      <c r="BSO37" s="830"/>
      <c r="BSP37" s="830"/>
      <c r="BSQ37" s="830"/>
      <c r="BSR37" s="830"/>
      <c r="BSS37" s="830"/>
      <c r="BST37" s="830"/>
      <c r="BSU37" s="830"/>
      <c r="BSV37" s="830"/>
      <c r="BSW37" s="830"/>
      <c r="BSX37" s="830"/>
      <c r="BSY37" s="830"/>
      <c r="BSZ37" s="830"/>
      <c r="BTA37" s="830"/>
      <c r="BTB37" s="830"/>
      <c r="BTC37" s="830"/>
      <c r="BTD37" s="830"/>
      <c r="BTE37" s="830"/>
      <c r="BTF37" s="830"/>
      <c r="BTG37" s="830"/>
      <c r="BTH37" s="830"/>
      <c r="BTI37" s="830"/>
      <c r="BTJ37" s="830"/>
      <c r="BTK37" s="830"/>
      <c r="BTL37" s="830"/>
      <c r="BTM37" s="830"/>
      <c r="BTN37" s="830"/>
      <c r="BTO37" s="830"/>
      <c r="BTP37" s="830"/>
      <c r="BTQ37" s="830"/>
      <c r="BTR37" s="830"/>
      <c r="BTS37" s="830"/>
      <c r="BTT37" s="830"/>
      <c r="BTU37" s="830"/>
      <c r="BTV37" s="830"/>
      <c r="BTW37" s="830"/>
      <c r="BTX37" s="830"/>
      <c r="BTY37" s="830"/>
      <c r="BTZ37" s="830"/>
      <c r="BUA37" s="830"/>
      <c r="BUB37" s="830"/>
      <c r="BUC37" s="830"/>
      <c r="BUD37" s="830"/>
      <c r="BUE37" s="830"/>
      <c r="BUF37" s="830"/>
      <c r="BUG37" s="830"/>
      <c r="BUH37" s="830"/>
      <c r="BUI37" s="830"/>
      <c r="BUJ37" s="830"/>
      <c r="BUK37" s="830"/>
      <c r="BUL37" s="830"/>
      <c r="BUM37" s="830"/>
      <c r="BUN37" s="830"/>
      <c r="BUO37" s="830"/>
      <c r="BUP37" s="830"/>
      <c r="BUQ37" s="830"/>
      <c r="BUR37" s="830"/>
      <c r="BUS37" s="830"/>
      <c r="BUT37" s="830"/>
      <c r="BUU37" s="830"/>
      <c r="BUV37" s="830"/>
      <c r="BUW37" s="830"/>
      <c r="BUX37" s="830"/>
      <c r="BUY37" s="830"/>
      <c r="BUZ37" s="830"/>
      <c r="BVA37" s="830"/>
      <c r="BVB37" s="830"/>
      <c r="BVC37" s="830"/>
      <c r="BVD37" s="830"/>
      <c r="BVE37" s="830"/>
      <c r="BVF37" s="830"/>
      <c r="BVG37" s="830"/>
      <c r="BVH37" s="830"/>
      <c r="BVI37" s="830"/>
      <c r="BVJ37" s="830"/>
      <c r="BVK37" s="830"/>
      <c r="BVL37" s="830"/>
      <c r="BVM37" s="830"/>
      <c r="BVN37" s="830"/>
      <c r="BVO37" s="830"/>
      <c r="BVP37" s="830"/>
      <c r="BVQ37" s="830"/>
      <c r="BVR37" s="830"/>
      <c r="BVS37" s="830"/>
      <c r="BVT37" s="830"/>
      <c r="BVU37" s="830"/>
      <c r="BVV37" s="830"/>
      <c r="BVW37" s="830"/>
      <c r="BVX37" s="830"/>
      <c r="BVY37" s="830"/>
      <c r="BVZ37" s="830"/>
      <c r="BWA37" s="830"/>
      <c r="BWB37" s="830"/>
      <c r="BWC37" s="830"/>
      <c r="BWD37" s="830"/>
      <c r="BWE37" s="830"/>
      <c r="BWF37" s="830"/>
      <c r="BWG37" s="830"/>
      <c r="BWH37" s="830"/>
      <c r="BWI37" s="830"/>
      <c r="BWJ37" s="830"/>
      <c r="BWK37" s="830"/>
      <c r="BWL37" s="830"/>
      <c r="BWM37" s="830"/>
      <c r="BWN37" s="830"/>
      <c r="BWO37" s="830"/>
      <c r="BWP37" s="830"/>
      <c r="BWQ37" s="830"/>
      <c r="BWR37" s="830"/>
      <c r="BWS37" s="830"/>
      <c r="BWT37" s="830"/>
      <c r="BWU37" s="830"/>
      <c r="BWV37" s="830"/>
      <c r="BWW37" s="830"/>
      <c r="BWX37" s="830"/>
      <c r="BWY37" s="830"/>
      <c r="BWZ37" s="830"/>
      <c r="BXA37" s="830"/>
      <c r="BXB37" s="830"/>
      <c r="BXC37" s="830"/>
      <c r="BXD37" s="830"/>
      <c r="BXE37" s="830"/>
      <c r="BXF37" s="830"/>
      <c r="BXG37" s="830"/>
      <c r="BXH37" s="830"/>
      <c r="BXI37" s="830"/>
      <c r="BXJ37" s="830"/>
      <c r="BXK37" s="830"/>
      <c r="BXL37" s="830"/>
      <c r="BXM37" s="830"/>
      <c r="BXN37" s="830"/>
      <c r="BXO37" s="830"/>
      <c r="BXP37" s="830"/>
      <c r="BXQ37" s="830"/>
      <c r="BXR37" s="830"/>
      <c r="BXS37" s="830"/>
      <c r="BXT37" s="830"/>
      <c r="BXU37" s="830"/>
      <c r="BXV37" s="830"/>
      <c r="BXW37" s="830"/>
      <c r="BXX37" s="830"/>
      <c r="BXY37" s="830"/>
      <c r="BXZ37" s="830"/>
      <c r="BYA37" s="830"/>
      <c r="BYB37" s="830"/>
      <c r="BYC37" s="830"/>
      <c r="BYD37" s="830"/>
      <c r="BYE37" s="830"/>
      <c r="BYF37" s="830"/>
      <c r="BYG37" s="830"/>
      <c r="BYH37" s="830"/>
      <c r="BYI37" s="830"/>
      <c r="BYJ37" s="830"/>
      <c r="BYK37" s="830"/>
      <c r="BYL37" s="830"/>
      <c r="BYM37" s="830"/>
      <c r="BYN37" s="830"/>
      <c r="BYO37" s="830"/>
      <c r="BYP37" s="830"/>
      <c r="BYQ37" s="830"/>
      <c r="BYR37" s="830"/>
      <c r="BYS37" s="830"/>
      <c r="BYT37" s="830"/>
      <c r="BYU37" s="830"/>
      <c r="BYV37" s="830"/>
      <c r="BYW37" s="830"/>
      <c r="BYX37" s="830"/>
      <c r="BYY37" s="830"/>
      <c r="BYZ37" s="830"/>
      <c r="BZA37" s="830"/>
      <c r="BZB37" s="830"/>
      <c r="BZC37" s="830"/>
      <c r="BZD37" s="830"/>
      <c r="BZE37" s="830"/>
      <c r="BZF37" s="830"/>
      <c r="BZG37" s="830"/>
      <c r="BZH37" s="830"/>
      <c r="BZI37" s="830"/>
      <c r="BZJ37" s="830"/>
      <c r="BZK37" s="830"/>
      <c r="BZL37" s="830"/>
      <c r="BZM37" s="830"/>
      <c r="BZN37" s="830"/>
      <c r="BZO37" s="830"/>
      <c r="BZP37" s="830"/>
      <c r="BZQ37" s="830"/>
      <c r="BZR37" s="830"/>
      <c r="BZS37" s="830"/>
      <c r="BZT37" s="830"/>
      <c r="BZU37" s="830"/>
      <c r="BZV37" s="830"/>
      <c r="BZW37" s="830"/>
      <c r="BZX37" s="830"/>
      <c r="BZY37" s="830"/>
      <c r="BZZ37" s="830"/>
      <c r="CAA37" s="830"/>
      <c r="CAB37" s="830"/>
      <c r="CAC37" s="830"/>
      <c r="CAD37" s="830"/>
      <c r="CAE37" s="830"/>
      <c r="CAF37" s="830"/>
      <c r="CAG37" s="830"/>
      <c r="CAH37" s="830"/>
      <c r="CAI37" s="830"/>
      <c r="CAJ37" s="830"/>
      <c r="CAK37" s="830"/>
      <c r="CAL37" s="830"/>
      <c r="CAM37" s="830"/>
      <c r="CAN37" s="830"/>
      <c r="CAO37" s="830"/>
      <c r="CAP37" s="830"/>
      <c r="CAQ37" s="830"/>
      <c r="CAR37" s="830"/>
      <c r="CAS37" s="830"/>
      <c r="CAT37" s="830"/>
      <c r="CAU37" s="830"/>
      <c r="CAV37" s="830"/>
      <c r="CAW37" s="830"/>
      <c r="CAX37" s="830"/>
      <c r="CAY37" s="830"/>
      <c r="CAZ37" s="830"/>
      <c r="CBA37" s="830"/>
      <c r="CBB37" s="830"/>
      <c r="CBC37" s="830"/>
      <c r="CBD37" s="830"/>
      <c r="CBE37" s="830"/>
      <c r="CBF37" s="830"/>
      <c r="CBG37" s="830"/>
      <c r="CBH37" s="830"/>
      <c r="CBI37" s="830"/>
      <c r="CBJ37" s="830"/>
      <c r="CBK37" s="830"/>
      <c r="CBL37" s="830"/>
      <c r="CBM37" s="830"/>
      <c r="CBN37" s="830"/>
      <c r="CBO37" s="830"/>
      <c r="CBP37" s="830"/>
      <c r="CBQ37" s="830"/>
      <c r="CBR37" s="830"/>
      <c r="CBS37" s="830"/>
      <c r="CBT37" s="830"/>
      <c r="CBU37" s="830"/>
      <c r="CBV37" s="830"/>
      <c r="CBW37" s="830"/>
      <c r="CBX37" s="830"/>
      <c r="CBY37" s="830"/>
      <c r="CBZ37" s="830"/>
      <c r="CCA37" s="830"/>
      <c r="CCB37" s="830"/>
      <c r="CCC37" s="830"/>
      <c r="CCD37" s="830"/>
      <c r="CCE37" s="830"/>
      <c r="CCF37" s="830"/>
      <c r="CCG37" s="830"/>
      <c r="CCH37" s="830"/>
      <c r="CCI37" s="830"/>
      <c r="CCJ37" s="830"/>
      <c r="CCK37" s="830"/>
      <c r="CCL37" s="830"/>
      <c r="CCM37" s="830"/>
      <c r="CCN37" s="830"/>
      <c r="CCO37" s="830"/>
      <c r="CCP37" s="830"/>
      <c r="CCQ37" s="830"/>
      <c r="CCR37" s="830"/>
      <c r="CCS37" s="830"/>
      <c r="CCT37" s="830"/>
      <c r="CCU37" s="830"/>
      <c r="CCV37" s="830"/>
      <c r="CCW37" s="830"/>
      <c r="CCX37" s="830"/>
      <c r="CCY37" s="830"/>
      <c r="CCZ37" s="830"/>
      <c r="CDA37" s="830"/>
      <c r="CDB37" s="830"/>
      <c r="CDC37" s="830"/>
      <c r="CDD37" s="830"/>
      <c r="CDE37" s="830"/>
      <c r="CDF37" s="830"/>
      <c r="CDG37" s="830"/>
      <c r="CDH37" s="830"/>
      <c r="CDI37" s="830"/>
      <c r="CDJ37" s="830"/>
      <c r="CDK37" s="830"/>
      <c r="CDL37" s="830"/>
      <c r="CDM37" s="830"/>
      <c r="CDN37" s="830"/>
      <c r="CDO37" s="830"/>
      <c r="CDP37" s="830"/>
      <c r="CDQ37" s="830"/>
      <c r="CDR37" s="830"/>
      <c r="CDS37" s="830"/>
      <c r="CDT37" s="830"/>
      <c r="CDU37" s="830"/>
      <c r="CDV37" s="830"/>
      <c r="CDW37" s="830"/>
      <c r="CDX37" s="830"/>
      <c r="CDY37" s="830"/>
      <c r="CDZ37" s="830"/>
      <c r="CEA37" s="830"/>
      <c r="CEB37" s="830"/>
      <c r="CEC37" s="830"/>
      <c r="CED37" s="830"/>
      <c r="CEE37" s="830"/>
      <c r="CEF37" s="830"/>
      <c r="CEG37" s="830"/>
      <c r="CEH37" s="830"/>
      <c r="CEI37" s="830"/>
      <c r="CEJ37" s="830"/>
      <c r="CEK37" s="830"/>
      <c r="CEL37" s="830"/>
      <c r="CEM37" s="830"/>
      <c r="CEN37" s="830"/>
      <c r="CEO37" s="830"/>
      <c r="CEP37" s="830"/>
      <c r="CEQ37" s="830"/>
      <c r="CER37" s="830"/>
      <c r="CES37" s="830"/>
      <c r="CET37" s="830"/>
      <c r="CEU37" s="830"/>
      <c r="CEV37" s="830"/>
      <c r="CEW37" s="830"/>
      <c r="CEX37" s="830"/>
      <c r="CEY37" s="830"/>
      <c r="CEZ37" s="830"/>
      <c r="CFA37" s="830"/>
      <c r="CFB37" s="830"/>
      <c r="CFC37" s="830"/>
      <c r="CFD37" s="830"/>
      <c r="CFE37" s="830"/>
      <c r="CFF37" s="830"/>
      <c r="CFG37" s="830"/>
      <c r="CFH37" s="830"/>
      <c r="CFI37" s="830"/>
      <c r="CFJ37" s="830"/>
      <c r="CFK37" s="830"/>
      <c r="CFL37" s="830"/>
      <c r="CFM37" s="830"/>
      <c r="CFN37" s="830"/>
      <c r="CFO37" s="830"/>
      <c r="CFP37" s="830"/>
      <c r="CFQ37" s="830"/>
      <c r="CFR37" s="830"/>
      <c r="CFS37" s="830"/>
      <c r="CFT37" s="830"/>
      <c r="CFU37" s="830"/>
      <c r="CFV37" s="830"/>
      <c r="CFW37" s="830"/>
      <c r="CFX37" s="830"/>
      <c r="CFY37" s="830"/>
      <c r="CFZ37" s="830"/>
      <c r="CGA37" s="830"/>
      <c r="CGB37" s="830"/>
      <c r="CGC37" s="830"/>
      <c r="CGD37" s="830"/>
      <c r="CGE37" s="830"/>
      <c r="CGF37" s="830"/>
      <c r="CGG37" s="830"/>
      <c r="CGH37" s="830"/>
      <c r="CGI37" s="830"/>
      <c r="CGJ37" s="830"/>
      <c r="CGK37" s="830"/>
      <c r="CGL37" s="830"/>
      <c r="CGM37" s="830"/>
      <c r="CGN37" s="830"/>
      <c r="CGO37" s="830"/>
      <c r="CGP37" s="830"/>
      <c r="CGQ37" s="830"/>
      <c r="CGR37" s="830"/>
      <c r="CGS37" s="830"/>
      <c r="CGT37" s="830"/>
      <c r="CGU37" s="830"/>
      <c r="CGV37" s="830"/>
      <c r="CGW37" s="830"/>
      <c r="CGX37" s="830"/>
      <c r="CGY37" s="830"/>
      <c r="CGZ37" s="830"/>
      <c r="CHA37" s="830"/>
      <c r="CHB37" s="830"/>
      <c r="CHC37" s="830"/>
      <c r="CHD37" s="830"/>
      <c r="CHE37" s="830"/>
      <c r="CHF37" s="830"/>
      <c r="CHG37" s="830"/>
      <c r="CHH37" s="830"/>
      <c r="CHI37" s="830"/>
      <c r="CHJ37" s="830"/>
      <c r="CHK37" s="830"/>
      <c r="CHL37" s="830"/>
      <c r="CHM37" s="830"/>
      <c r="CHN37" s="830"/>
      <c r="CHO37" s="830"/>
      <c r="CHP37" s="830"/>
      <c r="CHQ37" s="830"/>
      <c r="CHR37" s="830"/>
      <c r="CHS37" s="830"/>
      <c r="CHT37" s="830"/>
      <c r="CHU37" s="830"/>
      <c r="CHV37" s="830"/>
      <c r="CHW37" s="830"/>
      <c r="CHX37" s="830"/>
      <c r="CHY37" s="830"/>
      <c r="CHZ37" s="830"/>
      <c r="CIA37" s="830"/>
      <c r="CIB37" s="830"/>
      <c r="CIC37" s="830"/>
      <c r="CID37" s="830"/>
      <c r="CIE37" s="830"/>
      <c r="CIF37" s="830"/>
      <c r="CIG37" s="830"/>
      <c r="CIH37" s="830"/>
      <c r="CII37" s="830"/>
      <c r="CIJ37" s="830"/>
      <c r="CIK37" s="830"/>
      <c r="CIL37" s="830"/>
      <c r="CIM37" s="830"/>
      <c r="CIN37" s="830"/>
      <c r="CIO37" s="830"/>
      <c r="CIP37" s="830"/>
      <c r="CIQ37" s="830"/>
      <c r="CIR37" s="830"/>
      <c r="CIS37" s="830"/>
      <c r="CIT37" s="830"/>
      <c r="CIU37" s="830"/>
      <c r="CIV37" s="830"/>
      <c r="CIW37" s="830"/>
      <c r="CIX37" s="830"/>
      <c r="CIY37" s="830"/>
      <c r="CIZ37" s="830"/>
      <c r="CJA37" s="830"/>
      <c r="CJB37" s="830"/>
      <c r="CJC37" s="830"/>
      <c r="CJD37" s="830"/>
      <c r="CJE37" s="830"/>
      <c r="CJF37" s="830"/>
      <c r="CJG37" s="830"/>
      <c r="CJH37" s="830"/>
      <c r="CJI37" s="830"/>
      <c r="CJJ37" s="830"/>
      <c r="CJK37" s="830"/>
      <c r="CJL37" s="830"/>
      <c r="CJM37" s="830"/>
      <c r="CJN37" s="830"/>
      <c r="CJO37" s="830"/>
      <c r="CJP37" s="830"/>
      <c r="CJQ37" s="830"/>
      <c r="CJR37" s="830"/>
      <c r="CJS37" s="830"/>
      <c r="CJT37" s="830"/>
      <c r="CJU37" s="830"/>
      <c r="CJV37" s="830"/>
      <c r="CJW37" s="830"/>
      <c r="CJX37" s="830"/>
      <c r="CJY37" s="830"/>
      <c r="CJZ37" s="830"/>
      <c r="CKA37" s="830"/>
      <c r="CKB37" s="830"/>
      <c r="CKC37" s="830"/>
      <c r="CKD37" s="830"/>
      <c r="CKE37" s="830"/>
      <c r="CKF37" s="830"/>
      <c r="CKG37" s="830"/>
      <c r="CKH37" s="830"/>
      <c r="CKI37" s="830"/>
      <c r="CKJ37" s="830"/>
      <c r="CKK37" s="830"/>
      <c r="CKL37" s="830"/>
      <c r="CKM37" s="830"/>
      <c r="CKN37" s="830"/>
      <c r="CKO37" s="830"/>
      <c r="CKP37" s="830"/>
      <c r="CKQ37" s="830"/>
      <c r="CKR37" s="830"/>
      <c r="CKS37" s="830"/>
      <c r="CKT37" s="830"/>
      <c r="CKU37" s="830"/>
      <c r="CKV37" s="830"/>
      <c r="CKW37" s="830"/>
      <c r="CKX37" s="830"/>
      <c r="CKY37" s="830"/>
      <c r="CKZ37" s="830"/>
      <c r="CLA37" s="830"/>
      <c r="CLB37" s="830"/>
      <c r="CLC37" s="830"/>
      <c r="CLD37" s="830"/>
      <c r="CLE37" s="830"/>
      <c r="CLF37" s="830"/>
      <c r="CLG37" s="830"/>
      <c r="CLH37" s="830"/>
      <c r="CLI37" s="830"/>
      <c r="CLJ37" s="830"/>
      <c r="CLK37" s="830"/>
      <c r="CLL37" s="830"/>
      <c r="CLM37" s="830"/>
      <c r="CLN37" s="830"/>
      <c r="CLO37" s="830"/>
      <c r="CLP37" s="830"/>
      <c r="CLQ37" s="830"/>
      <c r="CLR37" s="830"/>
      <c r="CLS37" s="830"/>
      <c r="CLT37" s="830"/>
      <c r="CLU37" s="830"/>
      <c r="CLV37" s="830"/>
      <c r="CLW37" s="830"/>
      <c r="CLX37" s="830"/>
      <c r="CLY37" s="830"/>
      <c r="CLZ37" s="830"/>
      <c r="CMA37" s="830"/>
      <c r="CMB37" s="830"/>
      <c r="CMC37" s="830"/>
      <c r="CMD37" s="830"/>
      <c r="CME37" s="830"/>
      <c r="CMF37" s="830"/>
      <c r="CMG37" s="830"/>
      <c r="CMH37" s="830"/>
      <c r="CMI37" s="830"/>
      <c r="CMJ37" s="830"/>
      <c r="CMK37" s="830"/>
      <c r="CML37" s="830"/>
      <c r="CMM37" s="830"/>
      <c r="CMN37" s="830"/>
      <c r="CMO37" s="830"/>
      <c r="CMP37" s="830"/>
      <c r="CMQ37" s="830"/>
      <c r="CMR37" s="830"/>
      <c r="CMS37" s="830"/>
      <c r="CMT37" s="830"/>
      <c r="CMU37" s="830"/>
      <c r="CMV37" s="830"/>
      <c r="CMW37" s="830"/>
      <c r="CMX37" s="830"/>
      <c r="CMY37" s="830"/>
      <c r="CMZ37" s="830"/>
      <c r="CNA37" s="830"/>
      <c r="CNB37" s="830"/>
      <c r="CNC37" s="830"/>
      <c r="CND37" s="830"/>
      <c r="CNE37" s="830"/>
      <c r="CNF37" s="830"/>
      <c r="CNG37" s="830"/>
      <c r="CNH37" s="830"/>
      <c r="CNI37" s="830"/>
      <c r="CNJ37" s="830"/>
      <c r="CNK37" s="830"/>
      <c r="CNL37" s="830"/>
      <c r="CNM37" s="830"/>
      <c r="CNN37" s="830"/>
      <c r="CNO37" s="830"/>
      <c r="CNP37" s="830"/>
      <c r="CNQ37" s="830"/>
      <c r="CNR37" s="830"/>
      <c r="CNS37" s="830"/>
      <c r="CNT37" s="830"/>
      <c r="CNU37" s="830"/>
      <c r="CNV37" s="830"/>
      <c r="CNW37" s="830"/>
      <c r="CNX37" s="830"/>
      <c r="CNY37" s="830"/>
      <c r="CNZ37" s="830"/>
      <c r="COA37" s="830"/>
      <c r="COB37" s="830"/>
      <c r="COC37" s="830"/>
      <c r="COD37" s="830"/>
      <c r="COE37" s="830"/>
      <c r="COF37" s="830"/>
      <c r="COG37" s="830"/>
      <c r="COH37" s="830"/>
      <c r="COI37" s="830"/>
      <c r="COJ37" s="830"/>
      <c r="COK37" s="830"/>
      <c r="COL37" s="830"/>
      <c r="COM37" s="830"/>
      <c r="CON37" s="830"/>
      <c r="COO37" s="830"/>
      <c r="COP37" s="830"/>
      <c r="COQ37" s="830"/>
      <c r="COR37" s="830"/>
      <c r="COS37" s="830"/>
      <c r="COT37" s="830"/>
      <c r="COU37" s="830"/>
      <c r="COV37" s="830"/>
      <c r="COW37" s="830"/>
      <c r="COX37" s="830"/>
      <c r="COY37" s="830"/>
      <c r="COZ37" s="830"/>
      <c r="CPA37" s="830"/>
      <c r="CPB37" s="830"/>
      <c r="CPC37" s="830"/>
      <c r="CPD37" s="830"/>
      <c r="CPE37" s="830"/>
      <c r="CPF37" s="830"/>
      <c r="CPG37" s="830"/>
      <c r="CPH37" s="830"/>
      <c r="CPI37" s="830"/>
      <c r="CPJ37" s="830"/>
      <c r="CPK37" s="830"/>
      <c r="CPL37" s="830"/>
      <c r="CPM37" s="830"/>
      <c r="CPN37" s="830"/>
      <c r="CPO37" s="830"/>
      <c r="CPP37" s="830"/>
      <c r="CPQ37" s="830"/>
      <c r="CPR37" s="830"/>
      <c r="CPS37" s="830"/>
      <c r="CPT37" s="830"/>
      <c r="CPU37" s="830"/>
      <c r="CPV37" s="830"/>
      <c r="CPW37" s="830"/>
      <c r="CPX37" s="830"/>
      <c r="CPY37" s="830"/>
      <c r="CPZ37" s="830"/>
      <c r="CQA37" s="830"/>
      <c r="CQB37" s="830"/>
      <c r="CQC37" s="830"/>
      <c r="CQD37" s="830"/>
      <c r="CQE37" s="830"/>
      <c r="CQF37" s="830"/>
      <c r="CQG37" s="830"/>
      <c r="CQH37" s="830"/>
      <c r="CQI37" s="830"/>
      <c r="CQJ37" s="830"/>
      <c r="CQK37" s="830"/>
      <c r="CQL37" s="830"/>
      <c r="CQM37" s="830"/>
      <c r="CQN37" s="830"/>
      <c r="CQO37" s="830"/>
      <c r="CQP37" s="830"/>
      <c r="CQQ37" s="830"/>
      <c r="CQR37" s="830"/>
      <c r="CQS37" s="830"/>
      <c r="CQT37" s="830"/>
      <c r="CQU37" s="830"/>
      <c r="CQV37" s="830"/>
      <c r="CQW37" s="830"/>
      <c r="CQX37" s="830"/>
      <c r="CQY37" s="830"/>
      <c r="CQZ37" s="830"/>
      <c r="CRA37" s="830"/>
      <c r="CRB37" s="830"/>
      <c r="CRC37" s="830"/>
      <c r="CRD37" s="830"/>
      <c r="CRE37" s="830"/>
      <c r="CRF37" s="830"/>
      <c r="CRG37" s="830"/>
      <c r="CRH37" s="830"/>
      <c r="CRI37" s="830"/>
      <c r="CRJ37" s="830"/>
      <c r="CRK37" s="830"/>
      <c r="CRL37" s="830"/>
      <c r="CRM37" s="830"/>
      <c r="CRN37" s="830"/>
      <c r="CRO37" s="830"/>
      <c r="CRP37" s="830"/>
      <c r="CRQ37" s="830"/>
      <c r="CRR37" s="830"/>
      <c r="CRS37" s="830"/>
      <c r="CRT37" s="830"/>
      <c r="CRU37" s="830"/>
      <c r="CRV37" s="830"/>
      <c r="CRW37" s="830"/>
      <c r="CRX37" s="830"/>
      <c r="CRY37" s="830"/>
      <c r="CRZ37" s="830"/>
      <c r="CSA37" s="830"/>
      <c r="CSB37" s="830"/>
      <c r="CSC37" s="830"/>
      <c r="CSD37" s="830"/>
      <c r="CSE37" s="830"/>
      <c r="CSF37" s="830"/>
      <c r="CSG37" s="830"/>
      <c r="CSH37" s="830"/>
      <c r="CSI37" s="830"/>
      <c r="CSJ37" s="830"/>
      <c r="CSK37" s="830"/>
      <c r="CSL37" s="830"/>
      <c r="CSM37" s="830"/>
      <c r="CSN37" s="830"/>
      <c r="CSO37" s="830"/>
      <c r="CSP37" s="830"/>
      <c r="CSQ37" s="830"/>
      <c r="CSR37" s="830"/>
      <c r="CSS37" s="830"/>
      <c r="CST37" s="830"/>
      <c r="CSU37" s="830"/>
      <c r="CSV37" s="830"/>
      <c r="CSW37" s="830"/>
      <c r="CSX37" s="830"/>
      <c r="CSY37" s="830"/>
      <c r="CSZ37" s="830"/>
      <c r="CTA37" s="830"/>
      <c r="CTB37" s="830"/>
      <c r="CTC37" s="830"/>
      <c r="CTD37" s="830"/>
      <c r="CTE37" s="830"/>
      <c r="CTF37" s="830"/>
      <c r="CTG37" s="830"/>
      <c r="CTH37" s="830"/>
      <c r="CTI37" s="830"/>
      <c r="CTJ37" s="830"/>
      <c r="CTK37" s="830"/>
      <c r="CTL37" s="830"/>
      <c r="CTM37" s="830"/>
      <c r="CTN37" s="830"/>
      <c r="CTO37" s="830"/>
      <c r="CTP37" s="830"/>
      <c r="CTQ37" s="830"/>
      <c r="CTR37" s="830"/>
      <c r="CTS37" s="830"/>
      <c r="CTT37" s="830"/>
      <c r="CTU37" s="830"/>
      <c r="CTV37" s="830"/>
      <c r="CTW37" s="830"/>
      <c r="CTX37" s="830"/>
      <c r="CTY37" s="830"/>
      <c r="CTZ37" s="830"/>
      <c r="CUA37" s="830"/>
      <c r="CUB37" s="830"/>
      <c r="CUC37" s="830"/>
      <c r="CUD37" s="830"/>
      <c r="CUE37" s="830"/>
      <c r="CUF37" s="830"/>
      <c r="CUG37" s="830"/>
      <c r="CUH37" s="830"/>
      <c r="CUI37" s="830"/>
      <c r="CUJ37" s="830"/>
      <c r="CUK37" s="830"/>
      <c r="CUL37" s="830"/>
      <c r="CUM37" s="830"/>
      <c r="CUN37" s="830"/>
      <c r="CUO37" s="830"/>
      <c r="CUP37" s="830"/>
      <c r="CUQ37" s="830"/>
      <c r="CUR37" s="830"/>
      <c r="CUS37" s="830"/>
      <c r="CUT37" s="830"/>
      <c r="CUU37" s="830"/>
      <c r="CUV37" s="830"/>
      <c r="CUW37" s="830"/>
      <c r="CUX37" s="830"/>
      <c r="CUY37" s="830"/>
      <c r="CUZ37" s="830"/>
      <c r="CVA37" s="830"/>
      <c r="CVB37" s="830"/>
      <c r="CVC37" s="830"/>
      <c r="CVD37" s="830"/>
      <c r="CVE37" s="830"/>
      <c r="CVF37" s="830"/>
      <c r="CVG37" s="830"/>
      <c r="CVH37" s="830"/>
      <c r="CVI37" s="830"/>
      <c r="CVJ37" s="830"/>
      <c r="CVK37" s="830"/>
      <c r="CVL37" s="830"/>
      <c r="CVM37" s="830"/>
      <c r="CVN37" s="830"/>
      <c r="CVO37" s="830"/>
      <c r="CVP37" s="830"/>
      <c r="CVQ37" s="830"/>
      <c r="CVR37" s="830"/>
      <c r="CVS37" s="830"/>
      <c r="CVT37" s="830"/>
      <c r="CVU37" s="830"/>
      <c r="CVV37" s="830"/>
      <c r="CVW37" s="830"/>
      <c r="CVX37" s="830"/>
      <c r="CVY37" s="830"/>
      <c r="CVZ37" s="830"/>
      <c r="CWA37" s="830"/>
      <c r="CWB37" s="830"/>
      <c r="CWC37" s="830"/>
      <c r="CWD37" s="830"/>
      <c r="CWE37" s="830"/>
      <c r="CWF37" s="830"/>
      <c r="CWG37" s="830"/>
      <c r="CWH37" s="830"/>
      <c r="CWI37" s="830"/>
      <c r="CWJ37" s="830"/>
      <c r="CWK37" s="830"/>
      <c r="CWL37" s="830"/>
      <c r="CWM37" s="830"/>
      <c r="CWN37" s="830"/>
      <c r="CWO37" s="830"/>
      <c r="CWP37" s="830"/>
      <c r="CWQ37" s="830"/>
      <c r="CWR37" s="830"/>
      <c r="CWS37" s="830"/>
      <c r="CWT37" s="830"/>
      <c r="CWU37" s="830"/>
      <c r="CWV37" s="830"/>
      <c r="CWW37" s="830"/>
      <c r="CWX37" s="830"/>
      <c r="CWY37" s="830"/>
      <c r="CWZ37" s="830"/>
      <c r="CXA37" s="830"/>
      <c r="CXB37" s="830"/>
      <c r="CXC37" s="830"/>
      <c r="CXD37" s="830"/>
      <c r="CXE37" s="830"/>
      <c r="CXF37" s="830"/>
      <c r="CXG37" s="830"/>
      <c r="CXH37" s="830"/>
      <c r="CXI37" s="830"/>
      <c r="CXJ37" s="830"/>
      <c r="CXK37" s="830"/>
      <c r="CXL37" s="830"/>
      <c r="CXM37" s="830"/>
      <c r="CXN37" s="830"/>
      <c r="CXO37" s="830"/>
      <c r="CXP37" s="830"/>
      <c r="CXQ37" s="830"/>
      <c r="CXR37" s="830"/>
      <c r="CXS37" s="830"/>
      <c r="CXT37" s="830"/>
      <c r="CXU37" s="830"/>
      <c r="CXV37" s="830"/>
      <c r="CXW37" s="830"/>
      <c r="CXX37" s="830"/>
      <c r="CXY37" s="830"/>
      <c r="CXZ37" s="830"/>
      <c r="CYA37" s="830"/>
      <c r="CYB37" s="830"/>
      <c r="CYC37" s="830"/>
      <c r="CYD37" s="830"/>
      <c r="CYE37" s="830"/>
      <c r="CYF37" s="830"/>
      <c r="CYG37" s="830"/>
      <c r="CYH37" s="830"/>
      <c r="CYI37" s="830"/>
      <c r="CYJ37" s="830"/>
      <c r="CYK37" s="830"/>
      <c r="CYL37" s="830"/>
      <c r="CYM37" s="830"/>
      <c r="CYN37" s="830"/>
      <c r="CYO37" s="830"/>
      <c r="CYP37" s="830"/>
      <c r="CYQ37" s="830"/>
      <c r="CYR37" s="830"/>
      <c r="CYS37" s="830"/>
      <c r="CYT37" s="830"/>
      <c r="CYU37" s="830"/>
      <c r="CYV37" s="830"/>
      <c r="CYW37" s="830"/>
      <c r="CYX37" s="830"/>
      <c r="CYY37" s="830"/>
      <c r="CYZ37" s="830"/>
      <c r="CZA37" s="830"/>
      <c r="CZB37" s="830"/>
      <c r="CZC37" s="830"/>
      <c r="CZD37" s="830"/>
      <c r="CZE37" s="830"/>
      <c r="CZF37" s="830"/>
      <c r="CZG37" s="830"/>
      <c r="CZH37" s="830"/>
      <c r="CZI37" s="830"/>
      <c r="CZJ37" s="830"/>
      <c r="CZK37" s="830"/>
      <c r="CZL37" s="830"/>
      <c r="CZM37" s="830"/>
      <c r="CZN37" s="830"/>
      <c r="CZO37" s="830"/>
      <c r="CZP37" s="830"/>
      <c r="CZQ37" s="830"/>
      <c r="CZR37" s="830"/>
      <c r="CZS37" s="830"/>
      <c r="CZT37" s="830"/>
      <c r="CZU37" s="830"/>
      <c r="CZV37" s="830"/>
      <c r="CZW37" s="830"/>
      <c r="CZX37" s="830"/>
      <c r="CZY37" s="830"/>
      <c r="CZZ37" s="830"/>
      <c r="DAA37" s="830"/>
      <c r="DAB37" s="830"/>
      <c r="DAC37" s="830"/>
      <c r="DAD37" s="830"/>
      <c r="DAE37" s="830"/>
      <c r="DAF37" s="830"/>
      <c r="DAG37" s="830"/>
      <c r="DAH37" s="830"/>
      <c r="DAI37" s="830"/>
      <c r="DAJ37" s="830"/>
      <c r="DAK37" s="830"/>
      <c r="DAL37" s="830"/>
      <c r="DAM37" s="830"/>
      <c r="DAN37" s="830"/>
      <c r="DAO37" s="830"/>
      <c r="DAP37" s="830"/>
      <c r="DAQ37" s="830"/>
      <c r="DAR37" s="830"/>
      <c r="DAS37" s="830"/>
      <c r="DAT37" s="830"/>
      <c r="DAU37" s="830"/>
      <c r="DAV37" s="830"/>
      <c r="DAW37" s="830"/>
      <c r="DAX37" s="830"/>
      <c r="DAY37" s="830"/>
      <c r="DAZ37" s="830"/>
      <c r="DBA37" s="830"/>
      <c r="DBB37" s="830"/>
      <c r="DBC37" s="830"/>
      <c r="DBD37" s="830"/>
      <c r="DBE37" s="830"/>
      <c r="DBF37" s="830"/>
      <c r="DBG37" s="830"/>
      <c r="DBH37" s="830"/>
      <c r="DBI37" s="830"/>
      <c r="DBJ37" s="830"/>
      <c r="DBK37" s="830"/>
      <c r="DBL37" s="830"/>
      <c r="DBM37" s="830"/>
      <c r="DBN37" s="830"/>
      <c r="DBO37" s="830"/>
      <c r="DBP37" s="830"/>
      <c r="DBQ37" s="830"/>
      <c r="DBR37" s="830"/>
      <c r="DBS37" s="830"/>
      <c r="DBT37" s="830"/>
      <c r="DBU37" s="830"/>
      <c r="DBV37" s="830"/>
      <c r="DBW37" s="830"/>
      <c r="DBX37" s="830"/>
      <c r="DBY37" s="830"/>
      <c r="DBZ37" s="830"/>
      <c r="DCA37" s="830"/>
      <c r="DCB37" s="830"/>
      <c r="DCC37" s="830"/>
      <c r="DCD37" s="830"/>
      <c r="DCE37" s="830"/>
      <c r="DCF37" s="830"/>
      <c r="DCG37" s="830"/>
      <c r="DCH37" s="830"/>
      <c r="DCI37" s="830"/>
      <c r="DCJ37" s="830"/>
      <c r="DCK37" s="830"/>
      <c r="DCL37" s="830"/>
      <c r="DCM37" s="830"/>
      <c r="DCN37" s="830"/>
      <c r="DCO37" s="830"/>
      <c r="DCP37" s="830"/>
      <c r="DCQ37" s="830"/>
      <c r="DCR37" s="830"/>
      <c r="DCS37" s="830"/>
      <c r="DCT37" s="830"/>
      <c r="DCU37" s="830"/>
      <c r="DCV37" s="830"/>
      <c r="DCW37" s="830"/>
      <c r="DCX37" s="830"/>
      <c r="DCY37" s="830"/>
      <c r="DCZ37" s="830"/>
      <c r="DDA37" s="830"/>
      <c r="DDB37" s="830"/>
      <c r="DDC37" s="830"/>
      <c r="DDD37" s="830"/>
      <c r="DDE37" s="830"/>
      <c r="DDF37" s="830"/>
      <c r="DDG37" s="830"/>
      <c r="DDH37" s="830"/>
      <c r="DDI37" s="830"/>
      <c r="DDJ37" s="830"/>
      <c r="DDK37" s="830"/>
      <c r="DDL37" s="830"/>
      <c r="DDM37" s="830"/>
      <c r="DDN37" s="830"/>
      <c r="DDO37" s="830"/>
      <c r="DDP37" s="830"/>
      <c r="DDQ37" s="830"/>
      <c r="DDR37" s="830"/>
      <c r="DDS37" s="830"/>
      <c r="DDT37" s="830"/>
      <c r="DDU37" s="830"/>
      <c r="DDV37" s="830"/>
      <c r="DDW37" s="830"/>
      <c r="DDX37" s="830"/>
      <c r="DDY37" s="830"/>
      <c r="DDZ37" s="830"/>
      <c r="DEA37" s="830"/>
      <c r="DEB37" s="830"/>
      <c r="DEC37" s="830"/>
      <c r="DED37" s="830"/>
      <c r="DEE37" s="830"/>
      <c r="DEF37" s="830"/>
      <c r="DEG37" s="830"/>
      <c r="DEH37" s="830"/>
      <c r="DEI37" s="830"/>
      <c r="DEJ37" s="830"/>
      <c r="DEK37" s="830"/>
      <c r="DEL37" s="830"/>
      <c r="DEM37" s="830"/>
      <c r="DEN37" s="830"/>
      <c r="DEO37" s="830"/>
      <c r="DEP37" s="830"/>
      <c r="DEQ37" s="830"/>
      <c r="DER37" s="830"/>
      <c r="DES37" s="830"/>
      <c r="DET37" s="830"/>
      <c r="DEU37" s="830"/>
      <c r="DEV37" s="830"/>
      <c r="DEW37" s="830"/>
      <c r="DEX37" s="830"/>
      <c r="DEY37" s="830"/>
      <c r="DEZ37" s="830"/>
      <c r="DFA37" s="830"/>
      <c r="DFB37" s="830"/>
      <c r="DFC37" s="830"/>
      <c r="DFD37" s="830"/>
      <c r="DFE37" s="830"/>
      <c r="DFF37" s="830"/>
      <c r="DFG37" s="830"/>
      <c r="DFH37" s="830"/>
      <c r="DFI37" s="830"/>
      <c r="DFJ37" s="830"/>
      <c r="DFK37" s="830"/>
      <c r="DFL37" s="830"/>
      <c r="DFM37" s="830"/>
      <c r="DFN37" s="830"/>
      <c r="DFO37" s="830"/>
      <c r="DFP37" s="830"/>
      <c r="DFQ37" s="830"/>
      <c r="DFR37" s="830"/>
      <c r="DFS37" s="830"/>
      <c r="DFT37" s="830"/>
      <c r="DFU37" s="830"/>
      <c r="DFV37" s="830"/>
      <c r="DFW37" s="830"/>
      <c r="DFX37" s="830"/>
      <c r="DFY37" s="830"/>
      <c r="DFZ37" s="830"/>
      <c r="DGA37" s="830"/>
      <c r="DGB37" s="830"/>
      <c r="DGC37" s="830"/>
      <c r="DGD37" s="830"/>
      <c r="DGE37" s="830"/>
      <c r="DGF37" s="830"/>
      <c r="DGG37" s="830"/>
      <c r="DGH37" s="830"/>
      <c r="DGI37" s="830"/>
      <c r="DGJ37" s="830"/>
      <c r="DGK37" s="830"/>
      <c r="DGL37" s="830"/>
      <c r="DGM37" s="830"/>
      <c r="DGN37" s="830"/>
      <c r="DGO37" s="830"/>
      <c r="DGP37" s="830"/>
      <c r="DGQ37" s="830"/>
      <c r="DGR37" s="830"/>
      <c r="DGS37" s="830"/>
      <c r="DGT37" s="830"/>
      <c r="DGU37" s="830"/>
      <c r="DGV37" s="830"/>
      <c r="DGW37" s="830"/>
      <c r="DGX37" s="830"/>
      <c r="DGY37" s="830"/>
      <c r="DGZ37" s="830"/>
      <c r="DHA37" s="830"/>
      <c r="DHB37" s="830"/>
      <c r="DHC37" s="830"/>
      <c r="DHD37" s="830"/>
      <c r="DHE37" s="830"/>
      <c r="DHF37" s="830"/>
      <c r="DHG37" s="830"/>
      <c r="DHH37" s="830"/>
      <c r="DHI37" s="830"/>
      <c r="DHJ37" s="830"/>
      <c r="DHK37" s="830"/>
      <c r="DHL37" s="830"/>
      <c r="DHM37" s="830"/>
      <c r="DHN37" s="830"/>
      <c r="DHO37" s="830"/>
      <c r="DHP37" s="830"/>
      <c r="DHQ37" s="830"/>
      <c r="DHR37" s="830"/>
      <c r="DHS37" s="830"/>
      <c r="DHT37" s="830"/>
      <c r="DHU37" s="830"/>
      <c r="DHV37" s="830"/>
      <c r="DHW37" s="830"/>
      <c r="DHX37" s="830"/>
      <c r="DHY37" s="830"/>
      <c r="DHZ37" s="830"/>
      <c r="DIA37" s="830"/>
      <c r="DIB37" s="830"/>
      <c r="DIC37" s="830"/>
      <c r="DID37" s="830"/>
      <c r="DIE37" s="830"/>
      <c r="DIF37" s="830"/>
      <c r="DIG37" s="830"/>
      <c r="DIH37" s="830"/>
      <c r="DII37" s="830"/>
      <c r="DIJ37" s="830"/>
      <c r="DIK37" s="830"/>
      <c r="DIL37" s="830"/>
      <c r="DIM37" s="830"/>
      <c r="DIN37" s="830"/>
      <c r="DIO37" s="830"/>
      <c r="DIP37" s="830"/>
      <c r="DIQ37" s="830"/>
      <c r="DIR37" s="830"/>
      <c r="DIS37" s="830"/>
      <c r="DIT37" s="830"/>
      <c r="DIU37" s="830"/>
      <c r="DIV37" s="830"/>
      <c r="DIW37" s="830"/>
      <c r="DIX37" s="830"/>
      <c r="DIY37" s="830"/>
      <c r="DIZ37" s="830"/>
      <c r="DJA37" s="830"/>
      <c r="DJB37" s="830"/>
      <c r="DJC37" s="830"/>
      <c r="DJD37" s="830"/>
      <c r="DJE37" s="830"/>
      <c r="DJF37" s="830"/>
      <c r="DJG37" s="830"/>
      <c r="DJH37" s="830"/>
      <c r="DJI37" s="830"/>
      <c r="DJJ37" s="830"/>
      <c r="DJK37" s="830"/>
      <c r="DJL37" s="830"/>
      <c r="DJM37" s="830"/>
      <c r="DJN37" s="830"/>
      <c r="DJO37" s="830"/>
      <c r="DJP37" s="830"/>
      <c r="DJQ37" s="830"/>
      <c r="DJR37" s="830"/>
      <c r="DJS37" s="830"/>
      <c r="DJT37" s="830"/>
      <c r="DJU37" s="830"/>
      <c r="DJV37" s="830"/>
      <c r="DJW37" s="830"/>
      <c r="DJX37" s="830"/>
      <c r="DJY37" s="830"/>
      <c r="DJZ37" s="830"/>
      <c r="DKA37" s="830"/>
      <c r="DKB37" s="830"/>
      <c r="DKC37" s="830"/>
      <c r="DKD37" s="830"/>
      <c r="DKE37" s="830"/>
      <c r="DKF37" s="830"/>
      <c r="DKG37" s="830"/>
      <c r="DKH37" s="830"/>
      <c r="DKI37" s="830"/>
      <c r="DKJ37" s="830"/>
      <c r="DKK37" s="830"/>
      <c r="DKL37" s="830"/>
      <c r="DKM37" s="830"/>
      <c r="DKN37" s="830"/>
      <c r="DKO37" s="830"/>
      <c r="DKP37" s="830"/>
      <c r="DKQ37" s="830"/>
      <c r="DKR37" s="830"/>
      <c r="DKS37" s="830"/>
      <c r="DKT37" s="830"/>
      <c r="DKU37" s="830"/>
      <c r="DKV37" s="830"/>
      <c r="DKW37" s="830"/>
      <c r="DKX37" s="830"/>
      <c r="DKY37" s="830"/>
      <c r="DKZ37" s="830"/>
      <c r="DLA37" s="830"/>
      <c r="DLB37" s="830"/>
      <c r="DLC37" s="830"/>
      <c r="DLD37" s="830"/>
      <c r="DLE37" s="830"/>
      <c r="DLF37" s="830"/>
      <c r="DLG37" s="830"/>
      <c r="DLH37" s="830"/>
      <c r="DLI37" s="830"/>
      <c r="DLJ37" s="830"/>
      <c r="DLK37" s="830"/>
      <c r="DLL37" s="830"/>
      <c r="DLM37" s="830"/>
      <c r="DLN37" s="830"/>
      <c r="DLO37" s="830"/>
      <c r="DLP37" s="830"/>
      <c r="DLQ37" s="830"/>
      <c r="DLR37" s="830"/>
      <c r="DLS37" s="830"/>
      <c r="DLT37" s="830"/>
      <c r="DLU37" s="830"/>
      <c r="DLV37" s="830"/>
      <c r="DLW37" s="830"/>
      <c r="DLX37" s="830"/>
      <c r="DLY37" s="830"/>
      <c r="DLZ37" s="830"/>
      <c r="DMA37" s="830"/>
      <c r="DMB37" s="830"/>
      <c r="DMC37" s="830"/>
      <c r="DMD37" s="830"/>
      <c r="DME37" s="830"/>
      <c r="DMF37" s="830"/>
      <c r="DMG37" s="830"/>
      <c r="DMH37" s="830"/>
      <c r="DMI37" s="830"/>
      <c r="DMJ37" s="830"/>
      <c r="DMK37" s="830"/>
      <c r="DML37" s="830"/>
      <c r="DMM37" s="830"/>
      <c r="DMN37" s="830"/>
      <c r="DMO37" s="830"/>
      <c r="DMP37" s="830"/>
      <c r="DMQ37" s="830"/>
      <c r="DMR37" s="830"/>
      <c r="DMS37" s="830"/>
      <c r="DMT37" s="830"/>
      <c r="DMU37" s="830"/>
      <c r="DMV37" s="830"/>
      <c r="DMW37" s="830"/>
      <c r="DMX37" s="830"/>
      <c r="DMY37" s="830"/>
      <c r="DMZ37" s="830"/>
      <c r="DNA37" s="830"/>
      <c r="DNB37" s="830"/>
      <c r="DNC37" s="830"/>
      <c r="DND37" s="830"/>
      <c r="DNE37" s="830"/>
      <c r="DNF37" s="830"/>
      <c r="DNG37" s="830"/>
      <c r="DNH37" s="830"/>
      <c r="DNI37" s="830"/>
      <c r="DNJ37" s="830"/>
      <c r="DNK37" s="830"/>
      <c r="DNL37" s="830"/>
      <c r="DNM37" s="830"/>
      <c r="DNN37" s="830"/>
      <c r="DNO37" s="830"/>
      <c r="DNP37" s="830"/>
      <c r="DNQ37" s="830"/>
      <c r="DNR37" s="830"/>
      <c r="DNS37" s="830"/>
      <c r="DNT37" s="830"/>
      <c r="DNU37" s="830"/>
      <c r="DNV37" s="830"/>
      <c r="DNW37" s="830"/>
      <c r="DNX37" s="830"/>
      <c r="DNY37" s="830"/>
      <c r="DNZ37" s="830"/>
      <c r="DOA37" s="830"/>
      <c r="DOB37" s="830"/>
      <c r="DOC37" s="830"/>
      <c r="DOD37" s="830"/>
      <c r="DOE37" s="830"/>
      <c r="DOF37" s="830"/>
      <c r="DOG37" s="830"/>
      <c r="DOH37" s="830"/>
      <c r="DOI37" s="830"/>
      <c r="DOJ37" s="830"/>
      <c r="DOK37" s="830"/>
      <c r="DOL37" s="830"/>
      <c r="DOM37" s="830"/>
      <c r="DON37" s="830"/>
      <c r="DOO37" s="830"/>
      <c r="DOP37" s="830"/>
      <c r="DOQ37" s="830"/>
      <c r="DOR37" s="830"/>
      <c r="DOS37" s="830"/>
      <c r="DOT37" s="830"/>
      <c r="DOU37" s="830"/>
      <c r="DOV37" s="830"/>
      <c r="DOW37" s="830"/>
      <c r="DOX37" s="830"/>
      <c r="DOY37" s="830"/>
      <c r="DOZ37" s="830"/>
      <c r="DPA37" s="830"/>
      <c r="DPB37" s="830"/>
      <c r="DPC37" s="830"/>
      <c r="DPD37" s="830"/>
      <c r="DPE37" s="830"/>
      <c r="DPF37" s="830"/>
      <c r="DPG37" s="830"/>
      <c r="DPH37" s="830"/>
      <c r="DPI37" s="830"/>
      <c r="DPJ37" s="830"/>
      <c r="DPK37" s="830"/>
      <c r="DPL37" s="830"/>
      <c r="DPM37" s="830"/>
      <c r="DPN37" s="830"/>
      <c r="DPO37" s="830"/>
      <c r="DPP37" s="830"/>
      <c r="DPQ37" s="830"/>
      <c r="DPR37" s="830"/>
      <c r="DPS37" s="830"/>
      <c r="DPT37" s="830"/>
      <c r="DPU37" s="830"/>
      <c r="DPV37" s="830"/>
      <c r="DPW37" s="830"/>
      <c r="DPX37" s="830"/>
      <c r="DPY37" s="830"/>
      <c r="DPZ37" s="830"/>
      <c r="DQA37" s="830"/>
      <c r="DQB37" s="830"/>
      <c r="DQC37" s="830"/>
      <c r="DQD37" s="830"/>
      <c r="DQE37" s="830"/>
      <c r="DQF37" s="830"/>
      <c r="DQG37" s="830"/>
      <c r="DQH37" s="830"/>
      <c r="DQI37" s="830"/>
      <c r="DQJ37" s="830"/>
      <c r="DQK37" s="830"/>
      <c r="DQL37" s="830"/>
      <c r="DQM37" s="830"/>
      <c r="DQN37" s="830"/>
      <c r="DQO37" s="830"/>
      <c r="DQP37" s="830"/>
      <c r="DQQ37" s="830"/>
      <c r="DQR37" s="830"/>
      <c r="DQS37" s="830"/>
      <c r="DQT37" s="830"/>
      <c r="DQU37" s="830"/>
      <c r="DQV37" s="830"/>
      <c r="DQW37" s="830"/>
      <c r="DQX37" s="830"/>
      <c r="DQY37" s="830"/>
      <c r="DQZ37" s="830"/>
      <c r="DRA37" s="830"/>
      <c r="DRB37" s="830"/>
      <c r="DRC37" s="830"/>
      <c r="DRD37" s="830"/>
      <c r="DRE37" s="830"/>
      <c r="DRF37" s="830"/>
      <c r="DRG37" s="830"/>
      <c r="DRH37" s="830"/>
      <c r="DRI37" s="830"/>
      <c r="DRJ37" s="830"/>
      <c r="DRK37" s="830"/>
      <c r="DRL37" s="830"/>
      <c r="DRM37" s="830"/>
      <c r="DRN37" s="830"/>
      <c r="DRO37" s="830"/>
      <c r="DRP37" s="830"/>
      <c r="DRQ37" s="830"/>
      <c r="DRR37" s="830"/>
      <c r="DRS37" s="830"/>
      <c r="DRT37" s="830"/>
      <c r="DRU37" s="830"/>
      <c r="DRV37" s="830"/>
      <c r="DRW37" s="830"/>
      <c r="DRX37" s="830"/>
      <c r="DRY37" s="830"/>
      <c r="DRZ37" s="830"/>
      <c r="DSA37" s="830"/>
      <c r="DSB37" s="830"/>
      <c r="DSC37" s="830"/>
      <c r="DSD37" s="830"/>
      <c r="DSE37" s="830"/>
      <c r="DSF37" s="830"/>
      <c r="DSG37" s="830"/>
      <c r="DSH37" s="830"/>
      <c r="DSI37" s="830"/>
      <c r="DSJ37" s="830"/>
      <c r="DSK37" s="830"/>
      <c r="DSL37" s="830"/>
      <c r="DSM37" s="830"/>
      <c r="DSN37" s="830"/>
      <c r="DSO37" s="830"/>
      <c r="DSP37" s="830"/>
      <c r="DSQ37" s="830"/>
      <c r="DSR37" s="830"/>
      <c r="DSS37" s="830"/>
      <c r="DST37" s="830"/>
      <c r="DSU37" s="830"/>
      <c r="DSV37" s="830"/>
      <c r="DSW37" s="830"/>
      <c r="DSX37" s="830"/>
      <c r="DSY37" s="830"/>
      <c r="DSZ37" s="830"/>
      <c r="DTA37" s="830"/>
      <c r="DTB37" s="830"/>
      <c r="DTC37" s="830"/>
      <c r="DTD37" s="830"/>
      <c r="DTE37" s="830"/>
      <c r="DTF37" s="830"/>
      <c r="DTG37" s="830"/>
      <c r="DTH37" s="830"/>
      <c r="DTI37" s="830"/>
      <c r="DTJ37" s="830"/>
      <c r="DTK37" s="830"/>
      <c r="DTL37" s="830"/>
      <c r="DTM37" s="830"/>
      <c r="DTN37" s="830"/>
      <c r="DTO37" s="830"/>
      <c r="DTP37" s="830"/>
      <c r="DTQ37" s="830"/>
      <c r="DTR37" s="830"/>
      <c r="DTS37" s="830"/>
      <c r="DTT37" s="830"/>
      <c r="DTU37" s="830"/>
      <c r="DTV37" s="830"/>
      <c r="DTW37" s="830"/>
      <c r="DTX37" s="830"/>
      <c r="DTY37" s="830"/>
      <c r="DTZ37" s="830"/>
      <c r="DUA37" s="830"/>
      <c r="DUB37" s="830"/>
      <c r="DUC37" s="830"/>
      <c r="DUD37" s="830"/>
      <c r="DUE37" s="830"/>
      <c r="DUF37" s="830"/>
      <c r="DUG37" s="830"/>
      <c r="DUH37" s="830"/>
      <c r="DUI37" s="830"/>
      <c r="DUJ37" s="830"/>
      <c r="DUK37" s="830"/>
      <c r="DUL37" s="830"/>
      <c r="DUM37" s="830"/>
      <c r="DUN37" s="830"/>
      <c r="DUO37" s="830"/>
      <c r="DUP37" s="830"/>
      <c r="DUQ37" s="830"/>
      <c r="DUR37" s="830"/>
      <c r="DUS37" s="830"/>
      <c r="DUT37" s="830"/>
      <c r="DUU37" s="830"/>
      <c r="DUV37" s="830"/>
      <c r="DUW37" s="830"/>
      <c r="DUX37" s="830"/>
      <c r="DUY37" s="830"/>
      <c r="DUZ37" s="830"/>
      <c r="DVA37" s="830"/>
      <c r="DVB37" s="830"/>
      <c r="DVC37" s="830"/>
      <c r="DVD37" s="830"/>
      <c r="DVE37" s="830"/>
      <c r="DVF37" s="830"/>
      <c r="DVG37" s="830"/>
      <c r="DVH37" s="830"/>
      <c r="DVI37" s="830"/>
      <c r="DVJ37" s="830"/>
      <c r="DVK37" s="830"/>
      <c r="DVL37" s="830"/>
      <c r="DVM37" s="830"/>
      <c r="DVN37" s="830"/>
      <c r="DVO37" s="830"/>
      <c r="DVP37" s="830"/>
      <c r="DVQ37" s="830"/>
      <c r="DVR37" s="830"/>
      <c r="DVS37" s="830"/>
      <c r="DVT37" s="830"/>
      <c r="DVU37" s="830"/>
      <c r="DVV37" s="830"/>
      <c r="DVW37" s="830"/>
      <c r="DVX37" s="830"/>
      <c r="DVY37" s="830"/>
      <c r="DVZ37" s="830"/>
      <c r="DWA37" s="830"/>
      <c r="DWB37" s="830"/>
      <c r="DWC37" s="830"/>
      <c r="DWD37" s="830"/>
      <c r="DWE37" s="830"/>
      <c r="DWF37" s="830"/>
      <c r="DWG37" s="830"/>
      <c r="DWH37" s="830"/>
      <c r="DWI37" s="830"/>
      <c r="DWJ37" s="830"/>
      <c r="DWK37" s="830"/>
      <c r="DWL37" s="830"/>
      <c r="DWM37" s="830"/>
      <c r="DWN37" s="830"/>
      <c r="DWO37" s="830"/>
      <c r="DWP37" s="830"/>
      <c r="DWQ37" s="830"/>
      <c r="DWR37" s="830"/>
      <c r="DWS37" s="830"/>
      <c r="DWT37" s="830"/>
      <c r="DWU37" s="830"/>
      <c r="DWV37" s="830"/>
      <c r="DWW37" s="830"/>
      <c r="DWX37" s="830"/>
      <c r="DWY37" s="830"/>
      <c r="DWZ37" s="830"/>
      <c r="DXA37" s="830"/>
      <c r="DXB37" s="830"/>
      <c r="DXC37" s="830"/>
      <c r="DXD37" s="830"/>
      <c r="DXE37" s="830"/>
      <c r="DXF37" s="830"/>
      <c r="DXG37" s="830"/>
      <c r="DXH37" s="830"/>
      <c r="DXI37" s="830"/>
      <c r="DXJ37" s="830"/>
      <c r="DXK37" s="830"/>
      <c r="DXL37" s="830"/>
      <c r="DXM37" s="830"/>
      <c r="DXN37" s="830"/>
      <c r="DXO37" s="830"/>
      <c r="DXP37" s="830"/>
      <c r="DXQ37" s="830"/>
      <c r="DXR37" s="830"/>
      <c r="DXS37" s="830"/>
      <c r="DXT37" s="830"/>
      <c r="DXU37" s="830"/>
      <c r="DXV37" s="830"/>
      <c r="DXW37" s="830"/>
      <c r="DXX37" s="830"/>
      <c r="DXY37" s="830"/>
      <c r="DXZ37" s="830"/>
      <c r="DYA37" s="830"/>
      <c r="DYB37" s="830"/>
      <c r="DYC37" s="830"/>
      <c r="DYD37" s="830"/>
      <c r="DYE37" s="830"/>
      <c r="DYF37" s="830"/>
      <c r="DYG37" s="830"/>
      <c r="DYH37" s="830"/>
      <c r="DYI37" s="830"/>
      <c r="DYJ37" s="830"/>
      <c r="DYK37" s="830"/>
      <c r="DYL37" s="830"/>
      <c r="DYM37" s="830"/>
      <c r="DYN37" s="830"/>
      <c r="DYO37" s="830"/>
      <c r="DYP37" s="830"/>
      <c r="DYQ37" s="830"/>
      <c r="DYR37" s="830"/>
      <c r="DYS37" s="830"/>
      <c r="DYT37" s="830"/>
      <c r="DYU37" s="830"/>
      <c r="DYV37" s="830"/>
      <c r="DYW37" s="830"/>
      <c r="DYX37" s="830"/>
      <c r="DYY37" s="830"/>
      <c r="DYZ37" s="830"/>
      <c r="DZA37" s="830"/>
      <c r="DZB37" s="830"/>
      <c r="DZC37" s="830"/>
      <c r="DZD37" s="830"/>
      <c r="DZE37" s="830"/>
      <c r="DZF37" s="830"/>
      <c r="DZG37" s="830"/>
      <c r="DZH37" s="830"/>
      <c r="DZI37" s="830"/>
      <c r="DZJ37" s="830"/>
      <c r="DZK37" s="830"/>
      <c r="DZL37" s="830"/>
      <c r="DZM37" s="830"/>
      <c r="DZN37" s="830"/>
      <c r="DZO37" s="830"/>
      <c r="DZP37" s="830"/>
      <c r="DZQ37" s="830"/>
      <c r="DZR37" s="830"/>
      <c r="DZS37" s="830"/>
      <c r="DZT37" s="830"/>
      <c r="DZU37" s="830"/>
      <c r="DZV37" s="830"/>
      <c r="DZW37" s="830"/>
      <c r="DZX37" s="830"/>
      <c r="DZY37" s="830"/>
      <c r="DZZ37" s="830"/>
      <c r="EAA37" s="830"/>
      <c r="EAB37" s="830"/>
      <c r="EAC37" s="830"/>
      <c r="EAD37" s="830"/>
      <c r="EAE37" s="830"/>
      <c r="EAF37" s="830"/>
      <c r="EAG37" s="830"/>
      <c r="EAH37" s="830"/>
      <c r="EAI37" s="830"/>
      <c r="EAJ37" s="830"/>
      <c r="EAK37" s="830"/>
      <c r="EAL37" s="830"/>
      <c r="EAM37" s="830"/>
      <c r="EAN37" s="830"/>
      <c r="EAO37" s="830"/>
      <c r="EAP37" s="830"/>
      <c r="EAQ37" s="830"/>
      <c r="EAR37" s="830"/>
      <c r="EAS37" s="830"/>
      <c r="EAT37" s="830"/>
      <c r="EAU37" s="830"/>
      <c r="EAV37" s="830"/>
      <c r="EAW37" s="830"/>
      <c r="EAX37" s="830"/>
      <c r="EAY37" s="830"/>
      <c r="EAZ37" s="830"/>
      <c r="EBA37" s="830"/>
      <c r="EBB37" s="830"/>
      <c r="EBC37" s="830"/>
      <c r="EBD37" s="830"/>
      <c r="EBE37" s="830"/>
      <c r="EBF37" s="830"/>
      <c r="EBG37" s="830"/>
      <c r="EBH37" s="830"/>
      <c r="EBI37" s="830"/>
      <c r="EBJ37" s="830"/>
      <c r="EBK37" s="830"/>
      <c r="EBL37" s="830"/>
      <c r="EBM37" s="830"/>
      <c r="EBN37" s="830"/>
      <c r="EBO37" s="830"/>
      <c r="EBP37" s="830"/>
      <c r="EBQ37" s="830"/>
      <c r="EBR37" s="830"/>
      <c r="EBS37" s="830"/>
      <c r="EBT37" s="830"/>
      <c r="EBU37" s="830"/>
      <c r="EBV37" s="830"/>
      <c r="EBW37" s="830"/>
      <c r="EBX37" s="830"/>
      <c r="EBY37" s="830"/>
      <c r="EBZ37" s="830"/>
      <c r="ECA37" s="830"/>
      <c r="ECB37" s="830"/>
      <c r="ECC37" s="830"/>
      <c r="ECD37" s="830"/>
      <c r="ECE37" s="830"/>
      <c r="ECF37" s="830"/>
      <c r="ECG37" s="830"/>
      <c r="ECH37" s="830"/>
      <c r="ECI37" s="830"/>
      <c r="ECJ37" s="830"/>
      <c r="ECK37" s="830"/>
      <c r="ECL37" s="830"/>
      <c r="ECM37" s="830"/>
      <c r="ECN37" s="830"/>
      <c r="ECO37" s="830"/>
      <c r="ECP37" s="830"/>
      <c r="ECQ37" s="830"/>
      <c r="ECR37" s="830"/>
      <c r="ECS37" s="830"/>
      <c r="ECT37" s="830"/>
      <c r="ECU37" s="830"/>
      <c r="ECV37" s="830"/>
      <c r="ECW37" s="830"/>
      <c r="ECX37" s="830"/>
      <c r="ECY37" s="830"/>
      <c r="ECZ37" s="830"/>
      <c r="EDA37" s="830"/>
      <c r="EDB37" s="830"/>
      <c r="EDC37" s="830"/>
      <c r="EDD37" s="830"/>
      <c r="EDE37" s="830"/>
      <c r="EDF37" s="830"/>
      <c r="EDG37" s="830"/>
      <c r="EDH37" s="830"/>
      <c r="EDI37" s="830"/>
      <c r="EDJ37" s="830"/>
      <c r="EDK37" s="830"/>
      <c r="EDL37" s="830"/>
      <c r="EDM37" s="830"/>
      <c r="EDN37" s="830"/>
      <c r="EDO37" s="830"/>
      <c r="EDP37" s="830"/>
      <c r="EDQ37" s="830"/>
      <c r="EDR37" s="830"/>
      <c r="EDS37" s="830"/>
      <c r="EDT37" s="830"/>
      <c r="EDU37" s="830"/>
      <c r="EDV37" s="830"/>
      <c r="EDW37" s="830"/>
      <c r="EDX37" s="830"/>
      <c r="EDY37" s="830"/>
      <c r="EDZ37" s="830"/>
      <c r="EEA37" s="830"/>
      <c r="EEB37" s="830"/>
      <c r="EEC37" s="830"/>
      <c r="EED37" s="830"/>
      <c r="EEE37" s="830"/>
      <c r="EEF37" s="830"/>
      <c r="EEG37" s="830"/>
      <c r="EEH37" s="830"/>
      <c r="EEI37" s="830"/>
      <c r="EEJ37" s="830"/>
      <c r="EEK37" s="830"/>
      <c r="EEL37" s="830"/>
      <c r="EEM37" s="830"/>
      <c r="EEN37" s="830"/>
      <c r="EEO37" s="830"/>
      <c r="EEP37" s="830"/>
      <c r="EEQ37" s="830"/>
      <c r="EER37" s="830"/>
      <c r="EES37" s="830"/>
      <c r="EET37" s="830"/>
      <c r="EEU37" s="830"/>
      <c r="EEV37" s="830"/>
      <c r="EEW37" s="830"/>
      <c r="EEX37" s="830"/>
      <c r="EEY37" s="830"/>
      <c r="EEZ37" s="830"/>
      <c r="EFA37" s="830"/>
      <c r="EFB37" s="830"/>
      <c r="EFC37" s="830"/>
      <c r="EFD37" s="830"/>
      <c r="EFE37" s="830"/>
      <c r="EFF37" s="830"/>
      <c r="EFG37" s="830"/>
      <c r="EFH37" s="830"/>
      <c r="EFI37" s="830"/>
      <c r="EFJ37" s="830"/>
      <c r="EFK37" s="830"/>
      <c r="EFL37" s="830"/>
      <c r="EFM37" s="830"/>
      <c r="EFN37" s="830"/>
      <c r="EFO37" s="830"/>
      <c r="EFP37" s="830"/>
      <c r="EFQ37" s="830"/>
      <c r="EFR37" s="830"/>
      <c r="EFS37" s="830"/>
      <c r="EFT37" s="830"/>
      <c r="EFU37" s="830"/>
      <c r="EFV37" s="830"/>
      <c r="EFW37" s="830"/>
      <c r="EFX37" s="830"/>
      <c r="EFY37" s="830"/>
      <c r="EFZ37" s="830"/>
      <c r="EGA37" s="830"/>
      <c r="EGB37" s="830"/>
      <c r="EGC37" s="830"/>
      <c r="EGD37" s="830"/>
      <c r="EGE37" s="830"/>
      <c r="EGF37" s="830"/>
      <c r="EGG37" s="830"/>
      <c r="EGH37" s="830"/>
      <c r="EGI37" s="830"/>
      <c r="EGJ37" s="830"/>
      <c r="EGK37" s="830"/>
      <c r="EGL37" s="830"/>
      <c r="EGM37" s="830"/>
      <c r="EGN37" s="830"/>
      <c r="EGO37" s="830"/>
      <c r="EGP37" s="830"/>
      <c r="EGQ37" s="830"/>
      <c r="EGR37" s="830"/>
      <c r="EGS37" s="830"/>
      <c r="EGT37" s="830"/>
      <c r="EGU37" s="830"/>
      <c r="EGV37" s="830"/>
      <c r="EGW37" s="830"/>
      <c r="EGX37" s="830"/>
      <c r="EGY37" s="830"/>
      <c r="EGZ37" s="830"/>
      <c r="EHA37" s="830"/>
      <c r="EHB37" s="830"/>
      <c r="EHC37" s="830"/>
      <c r="EHD37" s="830"/>
      <c r="EHE37" s="830"/>
      <c r="EHF37" s="830"/>
      <c r="EHG37" s="830"/>
      <c r="EHH37" s="830"/>
      <c r="EHI37" s="830"/>
      <c r="EHJ37" s="830"/>
      <c r="EHK37" s="830"/>
      <c r="EHL37" s="830"/>
      <c r="EHM37" s="830"/>
      <c r="EHN37" s="830"/>
      <c r="EHO37" s="830"/>
      <c r="EHP37" s="830"/>
      <c r="EHQ37" s="830"/>
      <c r="EHR37" s="830"/>
      <c r="EHS37" s="830"/>
      <c r="EHT37" s="830"/>
      <c r="EHU37" s="830"/>
      <c r="EHV37" s="830"/>
      <c r="EHW37" s="830"/>
      <c r="EHX37" s="830"/>
      <c r="EHY37" s="830"/>
      <c r="EHZ37" s="830"/>
      <c r="EIA37" s="830"/>
      <c r="EIB37" s="830"/>
      <c r="EIC37" s="830"/>
      <c r="EID37" s="830"/>
      <c r="EIE37" s="830"/>
      <c r="EIF37" s="830"/>
      <c r="EIG37" s="830"/>
      <c r="EIH37" s="830"/>
      <c r="EII37" s="830"/>
      <c r="EIJ37" s="830"/>
      <c r="EIK37" s="830"/>
      <c r="EIL37" s="830"/>
      <c r="EIM37" s="830"/>
      <c r="EIN37" s="830"/>
      <c r="EIO37" s="830"/>
      <c r="EIP37" s="830"/>
      <c r="EIQ37" s="830"/>
      <c r="EIR37" s="830"/>
      <c r="EIS37" s="830"/>
      <c r="EIT37" s="830"/>
      <c r="EIU37" s="830"/>
      <c r="EIV37" s="830"/>
      <c r="EIW37" s="830"/>
      <c r="EIX37" s="830"/>
      <c r="EIY37" s="830"/>
      <c r="EIZ37" s="830"/>
      <c r="EJA37" s="830"/>
      <c r="EJB37" s="830"/>
      <c r="EJC37" s="830"/>
      <c r="EJD37" s="830"/>
      <c r="EJE37" s="830"/>
      <c r="EJF37" s="830"/>
      <c r="EJG37" s="830"/>
      <c r="EJH37" s="830"/>
      <c r="EJI37" s="830"/>
      <c r="EJJ37" s="830"/>
      <c r="EJK37" s="830"/>
      <c r="EJL37" s="830"/>
      <c r="EJM37" s="830"/>
      <c r="EJN37" s="830"/>
      <c r="EJO37" s="830"/>
      <c r="EJP37" s="830"/>
      <c r="EJQ37" s="830"/>
      <c r="EJR37" s="830"/>
      <c r="EJS37" s="830"/>
      <c r="EJT37" s="830"/>
      <c r="EJU37" s="830"/>
      <c r="EJV37" s="830"/>
      <c r="EJW37" s="830"/>
      <c r="EJX37" s="830"/>
      <c r="EJY37" s="830"/>
      <c r="EJZ37" s="830"/>
      <c r="EKA37" s="830"/>
      <c r="EKB37" s="830"/>
      <c r="EKC37" s="830"/>
      <c r="EKD37" s="830"/>
      <c r="EKE37" s="830"/>
      <c r="EKF37" s="830"/>
      <c r="EKG37" s="830"/>
      <c r="EKH37" s="830"/>
      <c r="EKI37" s="830"/>
      <c r="EKJ37" s="830"/>
      <c r="EKK37" s="830"/>
      <c r="EKL37" s="830"/>
      <c r="EKM37" s="830"/>
      <c r="EKN37" s="830"/>
      <c r="EKO37" s="830"/>
      <c r="EKP37" s="830"/>
      <c r="EKQ37" s="830"/>
      <c r="EKR37" s="830"/>
      <c r="EKS37" s="830"/>
      <c r="EKT37" s="830"/>
      <c r="EKU37" s="830"/>
      <c r="EKV37" s="830"/>
      <c r="EKW37" s="830"/>
      <c r="EKX37" s="830"/>
      <c r="EKY37" s="830"/>
      <c r="EKZ37" s="830"/>
      <c r="ELA37" s="830"/>
      <c r="ELB37" s="830"/>
      <c r="ELC37" s="830"/>
      <c r="ELD37" s="830"/>
      <c r="ELE37" s="830"/>
      <c r="ELF37" s="830"/>
      <c r="ELG37" s="830"/>
      <c r="ELH37" s="830"/>
      <c r="ELI37" s="830"/>
      <c r="ELJ37" s="830"/>
      <c r="ELK37" s="830"/>
      <c r="ELL37" s="830"/>
      <c r="ELM37" s="830"/>
      <c r="ELN37" s="830"/>
      <c r="ELO37" s="830"/>
      <c r="ELP37" s="830"/>
      <c r="ELQ37" s="830"/>
      <c r="ELR37" s="830"/>
      <c r="ELS37" s="830"/>
      <c r="ELT37" s="830"/>
      <c r="ELU37" s="830"/>
      <c r="ELV37" s="830"/>
      <c r="ELW37" s="830"/>
      <c r="ELX37" s="830"/>
      <c r="ELY37" s="830"/>
      <c r="ELZ37" s="830"/>
      <c r="EMA37" s="830"/>
      <c r="EMB37" s="830"/>
      <c r="EMC37" s="830"/>
      <c r="EMD37" s="830"/>
      <c r="EME37" s="830"/>
      <c r="EMF37" s="830"/>
      <c r="EMG37" s="830"/>
      <c r="EMH37" s="830"/>
      <c r="EMI37" s="830"/>
      <c r="EMJ37" s="830"/>
      <c r="EMK37" s="830"/>
      <c r="EML37" s="830"/>
      <c r="EMM37" s="830"/>
      <c r="EMN37" s="830"/>
      <c r="EMO37" s="830"/>
      <c r="EMP37" s="830"/>
      <c r="EMQ37" s="830"/>
      <c r="EMR37" s="830"/>
      <c r="EMS37" s="830"/>
      <c r="EMT37" s="830"/>
      <c r="EMU37" s="830"/>
      <c r="EMV37" s="830"/>
      <c r="EMW37" s="830"/>
      <c r="EMX37" s="830"/>
      <c r="EMY37" s="830"/>
      <c r="EMZ37" s="830"/>
      <c r="ENA37" s="830"/>
      <c r="ENB37" s="830"/>
      <c r="ENC37" s="830"/>
      <c r="END37" s="830"/>
      <c r="ENE37" s="830"/>
      <c r="ENF37" s="830"/>
      <c r="ENG37" s="830"/>
      <c r="ENH37" s="830"/>
      <c r="ENI37" s="830"/>
      <c r="ENJ37" s="830"/>
      <c r="ENK37" s="830"/>
      <c r="ENL37" s="830"/>
      <c r="ENM37" s="830"/>
      <c r="ENN37" s="830"/>
      <c r="ENO37" s="830"/>
      <c r="ENP37" s="830"/>
      <c r="ENQ37" s="830"/>
      <c r="ENR37" s="830"/>
      <c r="ENS37" s="830"/>
      <c r="ENT37" s="830"/>
      <c r="ENU37" s="830"/>
      <c r="ENV37" s="830"/>
      <c r="ENW37" s="830"/>
      <c r="ENX37" s="830"/>
      <c r="ENY37" s="830"/>
      <c r="ENZ37" s="830"/>
      <c r="EOA37" s="830"/>
      <c r="EOB37" s="830"/>
      <c r="EOC37" s="830"/>
      <c r="EOD37" s="830"/>
      <c r="EOE37" s="830"/>
      <c r="EOF37" s="830"/>
      <c r="EOG37" s="830"/>
      <c r="EOH37" s="830"/>
      <c r="EOI37" s="830"/>
      <c r="EOJ37" s="830"/>
      <c r="EOK37" s="830"/>
      <c r="EOL37" s="830"/>
      <c r="EOM37" s="830"/>
      <c r="EON37" s="830"/>
      <c r="EOO37" s="830"/>
      <c r="EOP37" s="830"/>
      <c r="EOQ37" s="830"/>
      <c r="EOR37" s="830"/>
      <c r="EOS37" s="830"/>
      <c r="EOT37" s="830"/>
      <c r="EOU37" s="830"/>
      <c r="EOV37" s="830"/>
      <c r="EOW37" s="830"/>
      <c r="EOX37" s="830"/>
      <c r="EOY37" s="830"/>
      <c r="EOZ37" s="830"/>
      <c r="EPA37" s="830"/>
      <c r="EPB37" s="830"/>
      <c r="EPC37" s="830"/>
      <c r="EPD37" s="830"/>
      <c r="EPE37" s="830"/>
      <c r="EPF37" s="830"/>
      <c r="EPG37" s="830"/>
      <c r="EPH37" s="830"/>
      <c r="EPI37" s="830"/>
      <c r="EPJ37" s="830"/>
      <c r="EPK37" s="830"/>
      <c r="EPL37" s="830"/>
      <c r="EPM37" s="830"/>
      <c r="EPN37" s="830"/>
      <c r="EPO37" s="830"/>
      <c r="EPP37" s="830"/>
      <c r="EPQ37" s="830"/>
      <c r="EPR37" s="830"/>
      <c r="EPS37" s="830"/>
      <c r="EPT37" s="830"/>
      <c r="EPU37" s="830"/>
      <c r="EPV37" s="830"/>
      <c r="EPW37" s="830"/>
      <c r="EPX37" s="830"/>
      <c r="EPY37" s="830"/>
      <c r="EPZ37" s="830"/>
      <c r="EQA37" s="830"/>
      <c r="EQB37" s="830"/>
      <c r="EQC37" s="830"/>
      <c r="EQD37" s="830"/>
      <c r="EQE37" s="830"/>
      <c r="EQF37" s="830"/>
      <c r="EQG37" s="830"/>
      <c r="EQH37" s="830"/>
      <c r="EQI37" s="830"/>
      <c r="EQJ37" s="830"/>
      <c r="EQK37" s="830"/>
      <c r="EQL37" s="830"/>
      <c r="EQM37" s="830"/>
      <c r="EQN37" s="830"/>
      <c r="EQO37" s="830"/>
      <c r="EQP37" s="830"/>
      <c r="EQQ37" s="830"/>
      <c r="EQR37" s="830"/>
      <c r="EQS37" s="830"/>
      <c r="EQT37" s="830"/>
      <c r="EQU37" s="830"/>
      <c r="EQV37" s="830"/>
      <c r="EQW37" s="830"/>
      <c r="EQX37" s="830"/>
      <c r="EQY37" s="830"/>
      <c r="EQZ37" s="830"/>
      <c r="ERA37" s="830"/>
      <c r="ERB37" s="830"/>
      <c r="ERC37" s="830"/>
      <c r="ERD37" s="830"/>
      <c r="ERE37" s="830"/>
      <c r="ERF37" s="830"/>
      <c r="ERG37" s="830"/>
      <c r="ERH37" s="830"/>
      <c r="ERI37" s="830"/>
      <c r="ERJ37" s="830"/>
      <c r="ERK37" s="830"/>
      <c r="ERL37" s="830"/>
      <c r="ERM37" s="830"/>
      <c r="ERN37" s="830"/>
      <c r="ERO37" s="830"/>
      <c r="ERP37" s="830"/>
      <c r="ERQ37" s="830"/>
      <c r="ERR37" s="830"/>
      <c r="ERS37" s="830"/>
      <c r="ERT37" s="830"/>
      <c r="ERU37" s="830"/>
      <c r="ERV37" s="830"/>
      <c r="ERW37" s="830"/>
      <c r="ERX37" s="830"/>
      <c r="ERY37" s="830"/>
      <c r="ERZ37" s="830"/>
      <c r="ESA37" s="830"/>
      <c r="ESB37" s="830"/>
      <c r="ESC37" s="830"/>
      <c r="ESD37" s="830"/>
      <c r="ESE37" s="830"/>
      <c r="ESF37" s="830"/>
      <c r="ESG37" s="830"/>
      <c r="ESH37" s="830"/>
      <c r="ESI37" s="830"/>
      <c r="ESJ37" s="830"/>
      <c r="ESK37" s="830"/>
      <c r="ESL37" s="830"/>
      <c r="ESM37" s="830"/>
      <c r="ESN37" s="830"/>
      <c r="ESO37" s="830"/>
      <c r="ESP37" s="830"/>
      <c r="ESQ37" s="830"/>
      <c r="ESR37" s="830"/>
      <c r="ESS37" s="830"/>
      <c r="EST37" s="830"/>
      <c r="ESU37" s="830"/>
      <c r="ESV37" s="830"/>
      <c r="ESW37" s="830"/>
      <c r="ESX37" s="830"/>
      <c r="ESY37" s="830"/>
      <c r="ESZ37" s="830"/>
      <c r="ETA37" s="830"/>
      <c r="ETB37" s="830"/>
      <c r="ETC37" s="830"/>
      <c r="ETD37" s="830"/>
      <c r="ETE37" s="830"/>
      <c r="ETF37" s="830"/>
      <c r="ETG37" s="830"/>
      <c r="ETH37" s="830"/>
      <c r="ETI37" s="830"/>
      <c r="ETJ37" s="830"/>
      <c r="ETK37" s="830"/>
      <c r="ETL37" s="830"/>
      <c r="ETM37" s="830"/>
      <c r="ETN37" s="830"/>
      <c r="ETO37" s="830"/>
      <c r="ETP37" s="830"/>
      <c r="ETQ37" s="830"/>
      <c r="ETR37" s="830"/>
      <c r="ETS37" s="830"/>
      <c r="ETT37" s="830"/>
      <c r="ETU37" s="830"/>
      <c r="ETV37" s="830"/>
      <c r="ETW37" s="830"/>
      <c r="ETX37" s="830"/>
      <c r="ETY37" s="830"/>
      <c r="ETZ37" s="830"/>
      <c r="EUA37" s="830"/>
      <c r="EUB37" s="830"/>
      <c r="EUC37" s="830"/>
      <c r="EUD37" s="830"/>
      <c r="EUE37" s="830"/>
      <c r="EUF37" s="830"/>
      <c r="EUG37" s="830"/>
      <c r="EUH37" s="830"/>
      <c r="EUI37" s="830"/>
      <c r="EUJ37" s="830"/>
      <c r="EUK37" s="830"/>
      <c r="EUL37" s="830"/>
      <c r="EUM37" s="830"/>
      <c r="EUN37" s="830"/>
      <c r="EUO37" s="830"/>
      <c r="EUP37" s="830"/>
      <c r="EUQ37" s="830"/>
      <c r="EUR37" s="830"/>
      <c r="EUS37" s="830"/>
      <c r="EUT37" s="830"/>
      <c r="EUU37" s="830"/>
      <c r="EUV37" s="830"/>
      <c r="EUW37" s="830"/>
      <c r="EUX37" s="830"/>
      <c r="EUY37" s="830"/>
      <c r="EUZ37" s="830"/>
      <c r="EVA37" s="830"/>
      <c r="EVB37" s="830"/>
      <c r="EVC37" s="830"/>
      <c r="EVD37" s="830"/>
      <c r="EVE37" s="830"/>
      <c r="EVF37" s="830"/>
      <c r="EVG37" s="830"/>
      <c r="EVH37" s="830"/>
      <c r="EVI37" s="830"/>
      <c r="EVJ37" s="830"/>
      <c r="EVK37" s="830"/>
      <c r="EVL37" s="830"/>
      <c r="EVM37" s="830"/>
      <c r="EVN37" s="830"/>
      <c r="EVO37" s="830"/>
      <c r="EVP37" s="830"/>
      <c r="EVQ37" s="830"/>
      <c r="EVR37" s="830"/>
      <c r="EVS37" s="830"/>
      <c r="EVT37" s="830"/>
      <c r="EVU37" s="830"/>
      <c r="EVV37" s="830"/>
      <c r="EVW37" s="830"/>
      <c r="EVX37" s="830"/>
      <c r="EVY37" s="830"/>
      <c r="EVZ37" s="830"/>
      <c r="EWA37" s="830"/>
      <c r="EWB37" s="830"/>
      <c r="EWC37" s="830"/>
      <c r="EWD37" s="830"/>
      <c r="EWE37" s="830"/>
      <c r="EWF37" s="830"/>
      <c r="EWG37" s="830"/>
      <c r="EWH37" s="830"/>
      <c r="EWI37" s="830"/>
      <c r="EWJ37" s="830"/>
      <c r="EWK37" s="830"/>
      <c r="EWL37" s="830"/>
      <c r="EWM37" s="830"/>
      <c r="EWN37" s="830"/>
      <c r="EWO37" s="830"/>
      <c r="EWP37" s="830"/>
      <c r="EWQ37" s="830"/>
      <c r="EWR37" s="830"/>
      <c r="EWS37" s="830"/>
      <c r="EWT37" s="830"/>
      <c r="EWU37" s="830"/>
      <c r="EWV37" s="830"/>
      <c r="EWW37" s="830"/>
      <c r="EWX37" s="830"/>
      <c r="EWY37" s="830"/>
      <c r="EWZ37" s="830"/>
      <c r="EXA37" s="830"/>
      <c r="EXB37" s="830"/>
      <c r="EXC37" s="830"/>
      <c r="EXD37" s="830"/>
      <c r="EXE37" s="830"/>
      <c r="EXF37" s="830"/>
      <c r="EXG37" s="830"/>
      <c r="EXH37" s="830"/>
      <c r="EXI37" s="830"/>
      <c r="EXJ37" s="830"/>
      <c r="EXK37" s="830"/>
      <c r="EXL37" s="830"/>
      <c r="EXM37" s="830"/>
      <c r="EXN37" s="830"/>
      <c r="EXO37" s="830"/>
      <c r="EXP37" s="830"/>
      <c r="EXQ37" s="830"/>
      <c r="EXR37" s="830"/>
      <c r="EXS37" s="830"/>
      <c r="EXT37" s="830"/>
      <c r="EXU37" s="830"/>
      <c r="EXV37" s="830"/>
      <c r="EXW37" s="830"/>
      <c r="EXX37" s="830"/>
      <c r="EXY37" s="830"/>
      <c r="EXZ37" s="830"/>
      <c r="EYA37" s="830"/>
      <c r="EYB37" s="830"/>
      <c r="EYC37" s="830"/>
      <c r="EYD37" s="830"/>
      <c r="EYE37" s="830"/>
      <c r="EYF37" s="830"/>
      <c r="EYG37" s="830"/>
      <c r="EYH37" s="830"/>
      <c r="EYI37" s="830"/>
      <c r="EYJ37" s="830"/>
      <c r="EYK37" s="830"/>
      <c r="EYL37" s="830"/>
      <c r="EYM37" s="830"/>
      <c r="EYN37" s="830"/>
      <c r="EYO37" s="830"/>
      <c r="EYP37" s="830"/>
      <c r="EYQ37" s="830"/>
      <c r="EYR37" s="830"/>
      <c r="EYS37" s="830"/>
      <c r="EYT37" s="830"/>
      <c r="EYU37" s="830"/>
      <c r="EYV37" s="830"/>
      <c r="EYW37" s="830"/>
      <c r="EYX37" s="830"/>
      <c r="EYY37" s="830"/>
      <c r="EYZ37" s="830"/>
      <c r="EZA37" s="830"/>
      <c r="EZB37" s="830"/>
      <c r="EZC37" s="830"/>
      <c r="EZD37" s="830"/>
      <c r="EZE37" s="830"/>
      <c r="EZF37" s="830"/>
      <c r="EZG37" s="830"/>
      <c r="EZH37" s="830"/>
      <c r="EZI37" s="830"/>
      <c r="EZJ37" s="830"/>
      <c r="EZK37" s="830"/>
      <c r="EZL37" s="830"/>
      <c r="EZM37" s="830"/>
      <c r="EZN37" s="830"/>
      <c r="EZO37" s="830"/>
      <c r="EZP37" s="830"/>
      <c r="EZQ37" s="830"/>
      <c r="EZR37" s="830"/>
      <c r="EZS37" s="830"/>
      <c r="EZT37" s="830"/>
      <c r="EZU37" s="830"/>
      <c r="EZV37" s="830"/>
      <c r="EZW37" s="830"/>
      <c r="EZX37" s="830"/>
      <c r="EZY37" s="830"/>
      <c r="EZZ37" s="830"/>
      <c r="FAA37" s="830"/>
      <c r="FAB37" s="830"/>
      <c r="FAC37" s="830"/>
      <c r="FAD37" s="830"/>
      <c r="FAE37" s="830"/>
      <c r="FAF37" s="830"/>
      <c r="FAG37" s="830"/>
      <c r="FAH37" s="830"/>
      <c r="FAI37" s="830"/>
      <c r="FAJ37" s="830"/>
      <c r="FAK37" s="830"/>
      <c r="FAL37" s="830"/>
      <c r="FAM37" s="830"/>
      <c r="FAN37" s="830"/>
      <c r="FAO37" s="830"/>
      <c r="FAP37" s="830"/>
      <c r="FAQ37" s="830"/>
      <c r="FAR37" s="830"/>
      <c r="FAS37" s="830"/>
      <c r="FAT37" s="830"/>
      <c r="FAU37" s="830"/>
      <c r="FAV37" s="830"/>
      <c r="FAW37" s="830"/>
      <c r="FAX37" s="830"/>
      <c r="FAY37" s="830"/>
      <c r="FAZ37" s="830"/>
      <c r="FBA37" s="830"/>
      <c r="FBB37" s="830"/>
      <c r="FBC37" s="830"/>
      <c r="FBD37" s="830"/>
      <c r="FBE37" s="830"/>
      <c r="FBF37" s="830"/>
      <c r="FBG37" s="830"/>
      <c r="FBH37" s="830"/>
      <c r="FBI37" s="830"/>
      <c r="FBJ37" s="830"/>
      <c r="FBK37" s="830"/>
      <c r="FBL37" s="830"/>
      <c r="FBM37" s="830"/>
      <c r="FBN37" s="830"/>
      <c r="FBO37" s="830"/>
      <c r="FBP37" s="830"/>
      <c r="FBQ37" s="830"/>
      <c r="FBR37" s="830"/>
      <c r="FBS37" s="830"/>
      <c r="FBT37" s="830"/>
      <c r="FBU37" s="830"/>
      <c r="FBV37" s="830"/>
      <c r="FBW37" s="830"/>
      <c r="FBX37" s="830"/>
      <c r="FBY37" s="830"/>
      <c r="FBZ37" s="830"/>
      <c r="FCA37" s="830"/>
      <c r="FCB37" s="830"/>
      <c r="FCC37" s="830"/>
      <c r="FCD37" s="830"/>
      <c r="FCE37" s="830"/>
      <c r="FCF37" s="830"/>
      <c r="FCG37" s="830"/>
      <c r="FCH37" s="830"/>
      <c r="FCI37" s="830"/>
      <c r="FCJ37" s="830"/>
      <c r="FCK37" s="830"/>
      <c r="FCL37" s="830"/>
      <c r="FCM37" s="830"/>
      <c r="FCN37" s="830"/>
      <c r="FCO37" s="830"/>
      <c r="FCP37" s="830"/>
      <c r="FCQ37" s="830"/>
      <c r="FCR37" s="830"/>
      <c r="FCS37" s="830"/>
      <c r="FCT37" s="830"/>
      <c r="FCU37" s="830"/>
      <c r="FCV37" s="830"/>
      <c r="FCW37" s="830"/>
      <c r="FCX37" s="830"/>
      <c r="FCY37" s="830"/>
      <c r="FCZ37" s="830"/>
      <c r="FDA37" s="830"/>
      <c r="FDB37" s="830"/>
      <c r="FDC37" s="830"/>
      <c r="FDD37" s="830"/>
      <c r="FDE37" s="830"/>
      <c r="FDF37" s="830"/>
      <c r="FDG37" s="830"/>
      <c r="FDH37" s="830"/>
      <c r="FDI37" s="830"/>
      <c r="FDJ37" s="830"/>
      <c r="FDK37" s="830"/>
      <c r="FDL37" s="830"/>
      <c r="FDM37" s="830"/>
      <c r="FDN37" s="830"/>
      <c r="FDO37" s="830"/>
      <c r="FDP37" s="830"/>
      <c r="FDQ37" s="830"/>
      <c r="FDR37" s="830"/>
      <c r="FDS37" s="830"/>
      <c r="FDT37" s="830"/>
      <c r="FDU37" s="830"/>
      <c r="FDV37" s="830"/>
      <c r="FDW37" s="830"/>
      <c r="FDX37" s="830"/>
      <c r="FDY37" s="830"/>
      <c r="FDZ37" s="830"/>
      <c r="FEA37" s="830"/>
      <c r="FEB37" s="830"/>
      <c r="FEC37" s="830"/>
      <c r="FED37" s="830"/>
      <c r="FEE37" s="830"/>
      <c r="FEF37" s="830"/>
      <c r="FEG37" s="830"/>
      <c r="FEH37" s="830"/>
      <c r="FEI37" s="830"/>
      <c r="FEJ37" s="830"/>
      <c r="FEK37" s="830"/>
      <c r="FEL37" s="830"/>
      <c r="FEM37" s="830"/>
      <c r="FEN37" s="830"/>
      <c r="FEO37" s="830"/>
      <c r="FEP37" s="830"/>
      <c r="FEQ37" s="830"/>
      <c r="FER37" s="830"/>
      <c r="FES37" s="830"/>
      <c r="FET37" s="830"/>
      <c r="FEU37" s="830"/>
      <c r="FEV37" s="830"/>
      <c r="FEW37" s="830"/>
      <c r="FEX37" s="830"/>
      <c r="FEY37" s="830"/>
      <c r="FEZ37" s="830"/>
      <c r="FFA37" s="830"/>
      <c r="FFB37" s="830"/>
      <c r="FFC37" s="830"/>
      <c r="FFD37" s="830"/>
      <c r="FFE37" s="830"/>
      <c r="FFF37" s="830"/>
      <c r="FFG37" s="830"/>
      <c r="FFH37" s="830"/>
      <c r="FFI37" s="830"/>
      <c r="FFJ37" s="830"/>
      <c r="FFK37" s="830"/>
      <c r="FFL37" s="830"/>
      <c r="FFM37" s="830"/>
      <c r="FFN37" s="830"/>
      <c r="FFO37" s="830"/>
      <c r="FFP37" s="830"/>
      <c r="FFQ37" s="830"/>
      <c r="FFR37" s="830"/>
      <c r="FFS37" s="830"/>
      <c r="FFT37" s="830"/>
      <c r="FFU37" s="830"/>
      <c r="FFV37" s="830"/>
      <c r="FFW37" s="830"/>
      <c r="FFX37" s="830"/>
      <c r="FFY37" s="830"/>
      <c r="FFZ37" s="830"/>
      <c r="FGA37" s="830"/>
      <c r="FGB37" s="830"/>
      <c r="FGC37" s="830"/>
      <c r="FGD37" s="830"/>
      <c r="FGE37" s="830"/>
      <c r="FGF37" s="830"/>
      <c r="FGG37" s="830"/>
      <c r="FGH37" s="830"/>
      <c r="FGI37" s="830"/>
      <c r="FGJ37" s="830"/>
      <c r="FGK37" s="830"/>
      <c r="FGL37" s="830"/>
      <c r="FGM37" s="830"/>
      <c r="FGN37" s="830"/>
      <c r="FGO37" s="830"/>
      <c r="FGP37" s="830"/>
      <c r="FGQ37" s="830"/>
      <c r="FGR37" s="830"/>
      <c r="FGS37" s="830"/>
      <c r="FGT37" s="830"/>
      <c r="FGU37" s="830"/>
      <c r="FGV37" s="830"/>
      <c r="FGW37" s="830"/>
      <c r="FGX37" s="830"/>
      <c r="FGY37" s="830"/>
      <c r="FGZ37" s="830"/>
      <c r="FHA37" s="830"/>
      <c r="FHB37" s="830"/>
      <c r="FHC37" s="830"/>
      <c r="FHD37" s="830"/>
      <c r="FHE37" s="830"/>
      <c r="FHF37" s="830"/>
      <c r="FHG37" s="830"/>
      <c r="FHH37" s="830"/>
      <c r="FHI37" s="830"/>
      <c r="FHJ37" s="830"/>
      <c r="FHK37" s="830"/>
      <c r="FHL37" s="830"/>
      <c r="FHM37" s="830"/>
      <c r="FHN37" s="830"/>
      <c r="FHO37" s="830"/>
      <c r="FHP37" s="830"/>
      <c r="FHQ37" s="830"/>
      <c r="FHR37" s="830"/>
      <c r="FHS37" s="830"/>
      <c r="FHT37" s="830"/>
      <c r="FHU37" s="830"/>
      <c r="FHV37" s="830"/>
      <c r="FHW37" s="830"/>
      <c r="FHX37" s="830"/>
      <c r="FHY37" s="830"/>
      <c r="FHZ37" s="830"/>
      <c r="FIA37" s="830"/>
      <c r="FIB37" s="830"/>
      <c r="FIC37" s="830"/>
      <c r="FID37" s="830"/>
      <c r="FIE37" s="830"/>
      <c r="FIF37" s="830"/>
      <c r="FIG37" s="830"/>
      <c r="FIH37" s="830"/>
      <c r="FII37" s="830"/>
      <c r="FIJ37" s="830"/>
      <c r="FIK37" s="830"/>
      <c r="FIL37" s="830"/>
      <c r="FIM37" s="830"/>
      <c r="FIN37" s="830"/>
      <c r="FIO37" s="830"/>
      <c r="FIP37" s="830"/>
      <c r="FIQ37" s="830"/>
      <c r="FIR37" s="830"/>
      <c r="FIS37" s="830"/>
      <c r="FIT37" s="830"/>
      <c r="FIU37" s="830"/>
      <c r="FIV37" s="830"/>
      <c r="FIW37" s="830"/>
      <c r="FIX37" s="830"/>
      <c r="FIY37" s="830"/>
      <c r="FIZ37" s="830"/>
      <c r="FJA37" s="830"/>
      <c r="FJB37" s="830"/>
      <c r="FJC37" s="830"/>
      <c r="FJD37" s="830"/>
      <c r="FJE37" s="830"/>
      <c r="FJF37" s="830"/>
      <c r="FJG37" s="830"/>
      <c r="FJH37" s="830"/>
      <c r="FJI37" s="830"/>
      <c r="FJJ37" s="830"/>
      <c r="FJK37" s="830"/>
      <c r="FJL37" s="830"/>
      <c r="FJM37" s="830"/>
      <c r="FJN37" s="830"/>
      <c r="FJO37" s="830"/>
      <c r="FJP37" s="830"/>
      <c r="FJQ37" s="830"/>
      <c r="FJR37" s="830"/>
      <c r="FJS37" s="830"/>
      <c r="FJT37" s="830"/>
      <c r="FJU37" s="830"/>
      <c r="FJV37" s="830"/>
      <c r="FJW37" s="830"/>
      <c r="FJX37" s="830"/>
      <c r="FJY37" s="830"/>
      <c r="FJZ37" s="830"/>
      <c r="FKA37" s="830"/>
      <c r="FKB37" s="830"/>
      <c r="FKC37" s="830"/>
      <c r="FKD37" s="830"/>
      <c r="FKE37" s="830"/>
      <c r="FKF37" s="830"/>
      <c r="FKG37" s="830"/>
      <c r="FKH37" s="830"/>
      <c r="FKI37" s="830"/>
      <c r="FKJ37" s="830"/>
      <c r="FKK37" s="830"/>
      <c r="FKL37" s="830"/>
      <c r="FKM37" s="830"/>
      <c r="FKN37" s="830"/>
      <c r="FKO37" s="830"/>
      <c r="FKP37" s="830"/>
      <c r="FKQ37" s="830"/>
      <c r="FKR37" s="830"/>
      <c r="FKS37" s="830"/>
      <c r="FKT37" s="830"/>
      <c r="FKU37" s="830"/>
      <c r="FKV37" s="830"/>
      <c r="FKW37" s="830"/>
      <c r="FKX37" s="830"/>
      <c r="FKY37" s="830"/>
      <c r="FKZ37" s="830"/>
      <c r="FLA37" s="830"/>
      <c r="FLB37" s="830"/>
      <c r="FLC37" s="830"/>
      <c r="FLD37" s="830"/>
      <c r="FLE37" s="830"/>
      <c r="FLF37" s="830"/>
      <c r="FLG37" s="830"/>
      <c r="FLH37" s="830"/>
      <c r="FLI37" s="830"/>
      <c r="FLJ37" s="830"/>
      <c r="FLK37" s="830"/>
      <c r="FLL37" s="830"/>
      <c r="FLM37" s="830"/>
      <c r="FLN37" s="830"/>
      <c r="FLO37" s="830"/>
      <c r="FLP37" s="830"/>
      <c r="FLQ37" s="830"/>
      <c r="FLR37" s="830"/>
      <c r="FLS37" s="830"/>
      <c r="FLT37" s="830"/>
      <c r="FLU37" s="830"/>
      <c r="FLV37" s="830"/>
      <c r="FLW37" s="830"/>
      <c r="FLX37" s="830"/>
      <c r="FLY37" s="830"/>
      <c r="FLZ37" s="830"/>
      <c r="FMA37" s="830"/>
      <c r="FMB37" s="830"/>
      <c r="FMC37" s="830"/>
      <c r="FMD37" s="830"/>
      <c r="FME37" s="830"/>
      <c r="FMF37" s="830"/>
      <c r="FMG37" s="830"/>
      <c r="FMH37" s="830"/>
      <c r="FMI37" s="830"/>
      <c r="FMJ37" s="830"/>
      <c r="FMK37" s="830"/>
      <c r="FML37" s="830"/>
      <c r="FMM37" s="830"/>
      <c r="FMN37" s="830"/>
      <c r="FMO37" s="830"/>
      <c r="FMP37" s="830"/>
      <c r="FMQ37" s="830"/>
      <c r="FMR37" s="830"/>
      <c r="FMS37" s="830"/>
      <c r="FMT37" s="830"/>
      <c r="FMU37" s="830"/>
      <c r="FMV37" s="830"/>
      <c r="FMW37" s="830"/>
      <c r="FMX37" s="830"/>
      <c r="FMY37" s="830"/>
      <c r="FMZ37" s="830"/>
      <c r="FNA37" s="830"/>
      <c r="FNB37" s="830"/>
      <c r="FNC37" s="830"/>
      <c r="FND37" s="830"/>
      <c r="FNE37" s="830"/>
      <c r="FNF37" s="830"/>
      <c r="FNG37" s="830"/>
      <c r="FNH37" s="830"/>
      <c r="FNI37" s="830"/>
      <c r="FNJ37" s="830"/>
      <c r="FNK37" s="830"/>
      <c r="FNL37" s="830"/>
      <c r="FNM37" s="830"/>
      <c r="FNN37" s="830"/>
      <c r="FNO37" s="830"/>
      <c r="FNP37" s="830"/>
      <c r="FNQ37" s="830"/>
      <c r="FNR37" s="830"/>
      <c r="FNS37" s="830"/>
      <c r="FNT37" s="830"/>
      <c r="FNU37" s="830"/>
      <c r="FNV37" s="830"/>
      <c r="FNW37" s="830"/>
      <c r="FNX37" s="830"/>
      <c r="FNY37" s="830"/>
      <c r="FNZ37" s="830"/>
      <c r="FOA37" s="830"/>
      <c r="FOB37" s="830"/>
      <c r="FOC37" s="830"/>
      <c r="FOD37" s="830"/>
      <c r="FOE37" s="830"/>
      <c r="FOF37" s="830"/>
      <c r="FOG37" s="830"/>
      <c r="FOH37" s="830"/>
      <c r="FOI37" s="830"/>
      <c r="FOJ37" s="830"/>
      <c r="FOK37" s="830"/>
      <c r="FOL37" s="830"/>
      <c r="FOM37" s="830"/>
      <c r="FON37" s="830"/>
      <c r="FOO37" s="830"/>
      <c r="FOP37" s="830"/>
      <c r="FOQ37" s="830"/>
      <c r="FOR37" s="830"/>
      <c r="FOS37" s="830"/>
      <c r="FOT37" s="830"/>
      <c r="FOU37" s="830"/>
      <c r="FOV37" s="830"/>
      <c r="FOW37" s="830"/>
      <c r="FOX37" s="830"/>
      <c r="FOY37" s="830"/>
      <c r="FOZ37" s="830"/>
      <c r="FPA37" s="830"/>
      <c r="FPB37" s="830"/>
      <c r="FPC37" s="830"/>
      <c r="FPD37" s="830"/>
      <c r="FPE37" s="830"/>
      <c r="FPF37" s="830"/>
      <c r="FPG37" s="830"/>
      <c r="FPH37" s="830"/>
      <c r="FPI37" s="830"/>
      <c r="FPJ37" s="830"/>
      <c r="FPK37" s="830"/>
      <c r="FPL37" s="830"/>
      <c r="FPM37" s="830"/>
      <c r="FPN37" s="830"/>
      <c r="FPO37" s="830"/>
      <c r="FPP37" s="830"/>
      <c r="FPQ37" s="830"/>
      <c r="FPR37" s="830"/>
      <c r="FPS37" s="830"/>
      <c r="FPT37" s="830"/>
      <c r="FPU37" s="830"/>
      <c r="FPV37" s="830"/>
      <c r="FPW37" s="830"/>
      <c r="FPX37" s="830"/>
      <c r="FPY37" s="830"/>
      <c r="FPZ37" s="830"/>
      <c r="FQA37" s="830"/>
      <c r="FQB37" s="830"/>
      <c r="FQC37" s="830"/>
      <c r="FQD37" s="830"/>
      <c r="FQE37" s="830"/>
      <c r="FQF37" s="830"/>
      <c r="FQG37" s="830"/>
      <c r="FQH37" s="830"/>
      <c r="FQI37" s="830"/>
      <c r="FQJ37" s="830"/>
      <c r="FQK37" s="830"/>
      <c r="FQL37" s="830"/>
      <c r="FQM37" s="830"/>
      <c r="FQN37" s="830"/>
      <c r="FQO37" s="830"/>
      <c r="FQP37" s="830"/>
      <c r="FQQ37" s="830"/>
      <c r="FQR37" s="830"/>
      <c r="FQS37" s="830"/>
      <c r="FQT37" s="830"/>
      <c r="FQU37" s="830"/>
      <c r="FQV37" s="830"/>
      <c r="FQW37" s="830"/>
      <c r="FQX37" s="830"/>
      <c r="FQY37" s="830"/>
      <c r="FQZ37" s="830"/>
      <c r="FRA37" s="830"/>
      <c r="FRB37" s="830"/>
      <c r="FRC37" s="830"/>
      <c r="FRD37" s="830"/>
      <c r="FRE37" s="830"/>
      <c r="FRF37" s="830"/>
      <c r="FRG37" s="830"/>
      <c r="FRH37" s="830"/>
      <c r="FRI37" s="830"/>
      <c r="FRJ37" s="830"/>
      <c r="FRK37" s="830"/>
      <c r="FRL37" s="830"/>
      <c r="FRM37" s="830"/>
      <c r="FRN37" s="830"/>
      <c r="FRO37" s="830"/>
      <c r="FRP37" s="830"/>
      <c r="FRQ37" s="830"/>
      <c r="FRR37" s="830"/>
      <c r="FRS37" s="830"/>
      <c r="FRT37" s="830"/>
      <c r="FRU37" s="830"/>
      <c r="FRV37" s="830"/>
      <c r="FRW37" s="830"/>
      <c r="FRX37" s="830"/>
      <c r="FRY37" s="830"/>
      <c r="FRZ37" s="830"/>
      <c r="FSA37" s="830"/>
      <c r="FSB37" s="830"/>
      <c r="FSC37" s="830"/>
      <c r="FSD37" s="830"/>
      <c r="FSE37" s="830"/>
      <c r="FSF37" s="830"/>
      <c r="FSG37" s="830"/>
      <c r="FSH37" s="830"/>
      <c r="FSI37" s="830"/>
      <c r="FSJ37" s="830"/>
      <c r="FSK37" s="830"/>
      <c r="FSL37" s="830"/>
      <c r="FSM37" s="830"/>
      <c r="FSN37" s="830"/>
      <c r="FSO37" s="830"/>
      <c r="FSP37" s="830"/>
      <c r="FSQ37" s="830"/>
      <c r="FSR37" s="830"/>
      <c r="FSS37" s="830"/>
      <c r="FST37" s="830"/>
      <c r="FSU37" s="830"/>
      <c r="FSV37" s="830"/>
      <c r="FSW37" s="830"/>
      <c r="FSX37" s="830"/>
      <c r="FSY37" s="830"/>
      <c r="FSZ37" s="830"/>
      <c r="FTA37" s="830"/>
      <c r="FTB37" s="830"/>
      <c r="FTC37" s="830"/>
      <c r="FTD37" s="830"/>
      <c r="FTE37" s="830"/>
      <c r="FTF37" s="830"/>
      <c r="FTG37" s="830"/>
      <c r="FTH37" s="830"/>
      <c r="FTI37" s="830"/>
      <c r="FTJ37" s="830"/>
      <c r="FTK37" s="830"/>
      <c r="FTL37" s="830"/>
      <c r="FTM37" s="830"/>
      <c r="FTN37" s="830"/>
      <c r="FTO37" s="830"/>
      <c r="FTP37" s="830"/>
      <c r="FTQ37" s="830"/>
      <c r="FTR37" s="830"/>
      <c r="FTS37" s="830"/>
      <c r="FTT37" s="830"/>
      <c r="FTU37" s="830"/>
      <c r="FTV37" s="830"/>
      <c r="FTW37" s="830"/>
      <c r="FTX37" s="830"/>
      <c r="FTY37" s="830"/>
      <c r="FTZ37" s="830"/>
      <c r="FUA37" s="830"/>
      <c r="FUB37" s="830"/>
      <c r="FUC37" s="830"/>
      <c r="FUD37" s="830"/>
      <c r="FUE37" s="830"/>
      <c r="FUF37" s="830"/>
      <c r="FUG37" s="830"/>
      <c r="FUH37" s="830"/>
      <c r="FUI37" s="830"/>
      <c r="FUJ37" s="830"/>
      <c r="FUK37" s="830"/>
      <c r="FUL37" s="830"/>
      <c r="FUM37" s="830"/>
      <c r="FUN37" s="830"/>
      <c r="FUO37" s="830"/>
      <c r="FUP37" s="830"/>
      <c r="FUQ37" s="830"/>
      <c r="FUR37" s="830"/>
      <c r="FUS37" s="830"/>
      <c r="FUT37" s="830"/>
      <c r="FUU37" s="830"/>
      <c r="FUV37" s="830"/>
      <c r="FUW37" s="830"/>
      <c r="FUX37" s="830"/>
      <c r="FUY37" s="830"/>
      <c r="FUZ37" s="830"/>
      <c r="FVA37" s="830"/>
      <c r="FVB37" s="830"/>
      <c r="FVC37" s="830"/>
      <c r="FVD37" s="830"/>
      <c r="FVE37" s="830"/>
      <c r="FVF37" s="830"/>
      <c r="FVG37" s="830"/>
      <c r="FVH37" s="830"/>
      <c r="FVI37" s="830"/>
      <c r="FVJ37" s="830"/>
      <c r="FVK37" s="830"/>
      <c r="FVL37" s="830"/>
      <c r="FVM37" s="830"/>
      <c r="FVN37" s="830"/>
      <c r="FVO37" s="830"/>
      <c r="FVP37" s="830"/>
      <c r="FVQ37" s="830"/>
      <c r="FVR37" s="830"/>
      <c r="FVS37" s="830"/>
      <c r="FVT37" s="830"/>
      <c r="FVU37" s="830"/>
      <c r="FVV37" s="830"/>
      <c r="FVW37" s="830"/>
      <c r="FVX37" s="830"/>
      <c r="FVY37" s="830"/>
      <c r="FVZ37" s="830"/>
      <c r="FWA37" s="830"/>
      <c r="FWB37" s="830"/>
      <c r="FWC37" s="830"/>
      <c r="FWD37" s="830"/>
      <c r="FWE37" s="830"/>
      <c r="FWF37" s="830"/>
      <c r="FWG37" s="830"/>
      <c r="FWH37" s="830"/>
      <c r="FWI37" s="830"/>
      <c r="FWJ37" s="830"/>
      <c r="FWK37" s="830"/>
      <c r="FWL37" s="830"/>
      <c r="FWM37" s="830"/>
      <c r="FWN37" s="830"/>
      <c r="FWO37" s="830"/>
      <c r="FWP37" s="830"/>
      <c r="FWQ37" s="830"/>
      <c r="FWR37" s="830"/>
      <c r="FWS37" s="830"/>
      <c r="FWT37" s="830"/>
      <c r="FWU37" s="830"/>
      <c r="FWV37" s="830"/>
      <c r="FWW37" s="830"/>
      <c r="FWX37" s="830"/>
      <c r="FWY37" s="830"/>
      <c r="FWZ37" s="830"/>
      <c r="FXA37" s="830"/>
      <c r="FXB37" s="830"/>
      <c r="FXC37" s="830"/>
      <c r="FXD37" s="830"/>
      <c r="FXE37" s="830"/>
      <c r="FXF37" s="830"/>
      <c r="FXG37" s="830"/>
      <c r="FXH37" s="830"/>
      <c r="FXI37" s="830"/>
      <c r="FXJ37" s="830"/>
      <c r="FXK37" s="830"/>
      <c r="FXL37" s="830"/>
      <c r="FXM37" s="830"/>
      <c r="FXN37" s="830"/>
      <c r="FXO37" s="830"/>
      <c r="FXP37" s="830"/>
      <c r="FXQ37" s="830"/>
      <c r="FXR37" s="830"/>
      <c r="FXS37" s="830"/>
      <c r="FXT37" s="830"/>
      <c r="FXU37" s="830"/>
      <c r="FXV37" s="830"/>
      <c r="FXW37" s="830"/>
      <c r="FXX37" s="830"/>
      <c r="FXY37" s="830"/>
      <c r="FXZ37" s="830"/>
      <c r="FYA37" s="830"/>
      <c r="FYB37" s="830"/>
      <c r="FYC37" s="830"/>
      <c r="FYD37" s="830"/>
      <c r="FYE37" s="830"/>
      <c r="FYF37" s="830"/>
      <c r="FYG37" s="830"/>
      <c r="FYH37" s="830"/>
      <c r="FYI37" s="830"/>
      <c r="FYJ37" s="830"/>
      <c r="FYK37" s="830"/>
      <c r="FYL37" s="830"/>
      <c r="FYM37" s="830"/>
      <c r="FYN37" s="830"/>
      <c r="FYO37" s="830"/>
      <c r="FYP37" s="830"/>
      <c r="FYQ37" s="830"/>
      <c r="FYR37" s="830"/>
      <c r="FYS37" s="830"/>
      <c r="FYT37" s="830"/>
      <c r="FYU37" s="830"/>
      <c r="FYV37" s="830"/>
      <c r="FYW37" s="830"/>
      <c r="FYX37" s="830"/>
      <c r="FYY37" s="830"/>
      <c r="FYZ37" s="830"/>
      <c r="FZA37" s="830"/>
      <c r="FZB37" s="830"/>
      <c r="FZC37" s="830"/>
      <c r="FZD37" s="830"/>
      <c r="FZE37" s="830"/>
      <c r="FZF37" s="830"/>
      <c r="FZG37" s="830"/>
      <c r="FZH37" s="830"/>
      <c r="FZI37" s="830"/>
      <c r="FZJ37" s="830"/>
      <c r="FZK37" s="830"/>
      <c r="FZL37" s="830"/>
      <c r="FZM37" s="830"/>
      <c r="FZN37" s="830"/>
      <c r="FZO37" s="830"/>
      <c r="FZP37" s="830"/>
      <c r="FZQ37" s="830"/>
      <c r="FZR37" s="830"/>
      <c r="FZS37" s="830"/>
      <c r="FZT37" s="830"/>
      <c r="FZU37" s="830"/>
      <c r="FZV37" s="830"/>
      <c r="FZW37" s="830"/>
      <c r="FZX37" s="830"/>
      <c r="FZY37" s="830"/>
      <c r="FZZ37" s="830"/>
      <c r="GAA37" s="830"/>
      <c r="GAB37" s="830"/>
      <c r="GAC37" s="830"/>
      <c r="GAD37" s="830"/>
      <c r="GAE37" s="830"/>
      <c r="GAF37" s="830"/>
      <c r="GAG37" s="830"/>
      <c r="GAH37" s="830"/>
      <c r="GAI37" s="830"/>
      <c r="GAJ37" s="830"/>
      <c r="GAK37" s="830"/>
      <c r="GAL37" s="830"/>
      <c r="GAM37" s="830"/>
      <c r="GAN37" s="830"/>
      <c r="GAO37" s="830"/>
      <c r="GAP37" s="830"/>
      <c r="GAQ37" s="830"/>
      <c r="GAR37" s="830"/>
      <c r="GAS37" s="830"/>
      <c r="GAT37" s="830"/>
      <c r="GAU37" s="830"/>
      <c r="GAV37" s="830"/>
      <c r="GAW37" s="830"/>
      <c r="GAX37" s="830"/>
      <c r="GAY37" s="830"/>
      <c r="GAZ37" s="830"/>
      <c r="GBA37" s="830"/>
      <c r="GBB37" s="830"/>
      <c r="GBC37" s="830"/>
      <c r="GBD37" s="830"/>
      <c r="GBE37" s="830"/>
      <c r="GBF37" s="830"/>
      <c r="GBG37" s="830"/>
      <c r="GBH37" s="830"/>
      <c r="GBI37" s="830"/>
      <c r="GBJ37" s="830"/>
      <c r="GBK37" s="830"/>
      <c r="GBL37" s="830"/>
      <c r="GBM37" s="830"/>
      <c r="GBN37" s="830"/>
      <c r="GBO37" s="830"/>
      <c r="GBP37" s="830"/>
      <c r="GBQ37" s="830"/>
      <c r="GBR37" s="830"/>
      <c r="GBS37" s="830"/>
      <c r="GBT37" s="830"/>
      <c r="GBU37" s="830"/>
      <c r="GBV37" s="830"/>
      <c r="GBW37" s="830"/>
      <c r="GBX37" s="830"/>
      <c r="GBY37" s="830"/>
      <c r="GBZ37" s="830"/>
      <c r="GCA37" s="830"/>
      <c r="GCB37" s="830"/>
      <c r="GCC37" s="830"/>
      <c r="GCD37" s="830"/>
      <c r="GCE37" s="830"/>
      <c r="GCF37" s="830"/>
      <c r="GCG37" s="830"/>
      <c r="GCH37" s="830"/>
      <c r="GCI37" s="830"/>
      <c r="GCJ37" s="830"/>
      <c r="GCK37" s="830"/>
      <c r="GCL37" s="830"/>
      <c r="GCM37" s="830"/>
      <c r="GCN37" s="830"/>
      <c r="GCO37" s="830"/>
      <c r="GCP37" s="830"/>
      <c r="GCQ37" s="830"/>
      <c r="GCR37" s="830"/>
      <c r="GCS37" s="830"/>
      <c r="GCT37" s="830"/>
      <c r="GCU37" s="830"/>
      <c r="GCV37" s="830"/>
      <c r="GCW37" s="830"/>
      <c r="GCX37" s="830"/>
      <c r="GCY37" s="830"/>
      <c r="GCZ37" s="830"/>
      <c r="GDA37" s="830"/>
      <c r="GDB37" s="830"/>
      <c r="GDC37" s="830"/>
      <c r="GDD37" s="830"/>
      <c r="GDE37" s="830"/>
      <c r="GDF37" s="830"/>
      <c r="GDG37" s="830"/>
      <c r="GDH37" s="830"/>
      <c r="GDI37" s="830"/>
      <c r="GDJ37" s="830"/>
      <c r="GDK37" s="830"/>
      <c r="GDL37" s="830"/>
      <c r="GDM37" s="830"/>
      <c r="GDN37" s="830"/>
      <c r="GDO37" s="830"/>
      <c r="GDP37" s="830"/>
      <c r="GDQ37" s="830"/>
      <c r="GDR37" s="830"/>
      <c r="GDS37" s="830"/>
      <c r="GDT37" s="830"/>
      <c r="GDU37" s="830"/>
      <c r="GDV37" s="830"/>
      <c r="GDW37" s="830"/>
      <c r="GDX37" s="830"/>
      <c r="GDY37" s="830"/>
      <c r="GDZ37" s="830"/>
      <c r="GEA37" s="830"/>
      <c r="GEB37" s="830"/>
      <c r="GEC37" s="830"/>
      <c r="GED37" s="830"/>
      <c r="GEE37" s="830"/>
      <c r="GEF37" s="830"/>
      <c r="GEG37" s="830"/>
      <c r="GEH37" s="830"/>
      <c r="GEI37" s="830"/>
      <c r="GEJ37" s="830"/>
      <c r="GEK37" s="830"/>
      <c r="GEL37" s="830"/>
      <c r="GEM37" s="830"/>
      <c r="GEN37" s="830"/>
      <c r="GEO37" s="830"/>
      <c r="GEP37" s="830"/>
      <c r="GEQ37" s="830"/>
      <c r="GER37" s="830"/>
      <c r="GES37" s="830"/>
      <c r="GET37" s="830"/>
      <c r="GEU37" s="830"/>
      <c r="GEV37" s="830"/>
      <c r="GEW37" s="830"/>
      <c r="GEX37" s="830"/>
      <c r="GEY37" s="830"/>
      <c r="GEZ37" s="830"/>
      <c r="GFA37" s="830"/>
      <c r="GFB37" s="830"/>
      <c r="GFC37" s="830"/>
      <c r="GFD37" s="830"/>
      <c r="GFE37" s="830"/>
      <c r="GFF37" s="830"/>
      <c r="GFG37" s="830"/>
      <c r="GFH37" s="830"/>
      <c r="GFI37" s="830"/>
      <c r="GFJ37" s="830"/>
      <c r="GFK37" s="830"/>
      <c r="GFL37" s="830"/>
      <c r="GFM37" s="830"/>
      <c r="GFN37" s="830"/>
      <c r="GFO37" s="830"/>
      <c r="GFP37" s="830"/>
      <c r="GFQ37" s="830"/>
      <c r="GFR37" s="830"/>
      <c r="GFS37" s="830"/>
      <c r="GFT37" s="830"/>
      <c r="GFU37" s="830"/>
      <c r="GFV37" s="830"/>
      <c r="GFW37" s="830"/>
      <c r="GFX37" s="830"/>
      <c r="GFY37" s="830"/>
      <c r="GFZ37" s="830"/>
      <c r="GGA37" s="830"/>
      <c r="GGB37" s="830"/>
      <c r="GGC37" s="830"/>
      <c r="GGD37" s="830"/>
      <c r="GGE37" s="830"/>
      <c r="GGF37" s="830"/>
      <c r="GGG37" s="830"/>
      <c r="GGH37" s="830"/>
      <c r="GGI37" s="830"/>
      <c r="GGJ37" s="830"/>
      <c r="GGK37" s="830"/>
      <c r="GGL37" s="830"/>
      <c r="GGM37" s="830"/>
      <c r="GGN37" s="830"/>
      <c r="GGO37" s="830"/>
      <c r="GGP37" s="830"/>
      <c r="GGQ37" s="830"/>
      <c r="GGR37" s="830"/>
      <c r="GGS37" s="830"/>
      <c r="GGT37" s="830"/>
      <c r="GGU37" s="830"/>
      <c r="GGV37" s="830"/>
      <c r="GGW37" s="830"/>
      <c r="GGX37" s="830"/>
      <c r="GGY37" s="830"/>
      <c r="GGZ37" s="830"/>
      <c r="GHA37" s="830"/>
      <c r="GHB37" s="830"/>
      <c r="GHC37" s="830"/>
      <c r="GHD37" s="830"/>
      <c r="GHE37" s="830"/>
      <c r="GHF37" s="830"/>
      <c r="GHG37" s="830"/>
      <c r="GHH37" s="830"/>
      <c r="GHI37" s="830"/>
      <c r="GHJ37" s="830"/>
      <c r="GHK37" s="830"/>
      <c r="GHL37" s="830"/>
      <c r="GHM37" s="830"/>
      <c r="GHN37" s="830"/>
      <c r="GHO37" s="830"/>
      <c r="GHP37" s="830"/>
      <c r="GHQ37" s="830"/>
      <c r="GHR37" s="830"/>
      <c r="GHS37" s="830"/>
      <c r="GHT37" s="830"/>
      <c r="GHU37" s="830"/>
      <c r="GHV37" s="830"/>
      <c r="GHW37" s="830"/>
      <c r="GHX37" s="830"/>
      <c r="GHY37" s="830"/>
      <c r="GHZ37" s="830"/>
      <c r="GIA37" s="830"/>
      <c r="GIB37" s="830"/>
      <c r="GIC37" s="830"/>
      <c r="GID37" s="830"/>
      <c r="GIE37" s="830"/>
      <c r="GIF37" s="830"/>
      <c r="GIG37" s="830"/>
      <c r="GIH37" s="830"/>
      <c r="GII37" s="830"/>
      <c r="GIJ37" s="830"/>
      <c r="GIK37" s="830"/>
      <c r="GIL37" s="830"/>
      <c r="GIM37" s="830"/>
      <c r="GIN37" s="830"/>
      <c r="GIO37" s="830"/>
      <c r="GIP37" s="830"/>
      <c r="GIQ37" s="830"/>
      <c r="GIR37" s="830"/>
      <c r="GIS37" s="830"/>
      <c r="GIT37" s="830"/>
      <c r="GIU37" s="830"/>
      <c r="GIV37" s="830"/>
      <c r="GIW37" s="830"/>
      <c r="GIX37" s="830"/>
      <c r="GIY37" s="830"/>
      <c r="GIZ37" s="830"/>
      <c r="GJA37" s="830"/>
      <c r="GJB37" s="830"/>
      <c r="GJC37" s="830"/>
      <c r="GJD37" s="830"/>
      <c r="GJE37" s="830"/>
      <c r="GJF37" s="830"/>
      <c r="GJG37" s="830"/>
      <c r="GJH37" s="830"/>
      <c r="GJI37" s="830"/>
      <c r="GJJ37" s="830"/>
      <c r="GJK37" s="830"/>
      <c r="GJL37" s="830"/>
      <c r="GJM37" s="830"/>
      <c r="GJN37" s="830"/>
      <c r="GJO37" s="830"/>
      <c r="GJP37" s="830"/>
      <c r="GJQ37" s="830"/>
      <c r="GJR37" s="830"/>
      <c r="GJS37" s="830"/>
      <c r="GJT37" s="830"/>
      <c r="GJU37" s="830"/>
      <c r="GJV37" s="830"/>
      <c r="GJW37" s="830"/>
      <c r="GJX37" s="830"/>
      <c r="GJY37" s="830"/>
      <c r="GJZ37" s="830"/>
      <c r="GKA37" s="830"/>
      <c r="GKB37" s="830"/>
      <c r="GKC37" s="830"/>
      <c r="GKD37" s="830"/>
      <c r="GKE37" s="830"/>
      <c r="GKF37" s="830"/>
      <c r="GKG37" s="830"/>
      <c r="GKH37" s="830"/>
      <c r="GKI37" s="830"/>
      <c r="GKJ37" s="830"/>
      <c r="GKK37" s="830"/>
      <c r="GKL37" s="830"/>
      <c r="GKM37" s="830"/>
      <c r="GKN37" s="830"/>
      <c r="GKO37" s="830"/>
      <c r="GKP37" s="830"/>
      <c r="GKQ37" s="830"/>
      <c r="GKR37" s="830"/>
      <c r="GKS37" s="830"/>
      <c r="GKT37" s="830"/>
      <c r="GKU37" s="830"/>
      <c r="GKV37" s="830"/>
      <c r="GKW37" s="830"/>
      <c r="GKX37" s="830"/>
      <c r="GKY37" s="830"/>
      <c r="GKZ37" s="830"/>
      <c r="GLA37" s="830"/>
      <c r="GLB37" s="830"/>
      <c r="GLC37" s="830"/>
      <c r="GLD37" s="830"/>
      <c r="GLE37" s="830"/>
      <c r="GLF37" s="830"/>
      <c r="GLG37" s="830"/>
      <c r="GLH37" s="830"/>
      <c r="GLI37" s="830"/>
      <c r="GLJ37" s="830"/>
      <c r="GLK37" s="830"/>
      <c r="GLL37" s="830"/>
      <c r="GLM37" s="830"/>
      <c r="GLN37" s="830"/>
      <c r="GLO37" s="830"/>
      <c r="GLP37" s="830"/>
      <c r="GLQ37" s="830"/>
      <c r="GLR37" s="830"/>
      <c r="GLS37" s="830"/>
      <c r="GLT37" s="830"/>
      <c r="GLU37" s="830"/>
      <c r="GLV37" s="830"/>
      <c r="GLW37" s="830"/>
      <c r="GLX37" s="830"/>
      <c r="GLY37" s="830"/>
      <c r="GLZ37" s="830"/>
      <c r="GMA37" s="830"/>
      <c r="GMB37" s="830"/>
      <c r="GMC37" s="830"/>
      <c r="GMD37" s="830"/>
      <c r="GME37" s="830"/>
      <c r="GMF37" s="830"/>
      <c r="GMG37" s="830"/>
      <c r="GMH37" s="830"/>
      <c r="GMI37" s="830"/>
      <c r="GMJ37" s="830"/>
      <c r="GMK37" s="830"/>
      <c r="GML37" s="830"/>
      <c r="GMM37" s="830"/>
      <c r="GMN37" s="830"/>
      <c r="GMO37" s="830"/>
      <c r="GMP37" s="830"/>
      <c r="GMQ37" s="830"/>
      <c r="GMR37" s="830"/>
      <c r="GMS37" s="830"/>
      <c r="GMT37" s="830"/>
      <c r="GMU37" s="830"/>
      <c r="GMV37" s="830"/>
      <c r="GMW37" s="830"/>
      <c r="GMX37" s="830"/>
      <c r="GMY37" s="830"/>
      <c r="GMZ37" s="830"/>
      <c r="GNA37" s="830"/>
      <c r="GNB37" s="830"/>
      <c r="GNC37" s="830"/>
      <c r="GND37" s="830"/>
      <c r="GNE37" s="830"/>
      <c r="GNF37" s="830"/>
      <c r="GNG37" s="830"/>
      <c r="GNH37" s="830"/>
      <c r="GNI37" s="830"/>
      <c r="GNJ37" s="830"/>
      <c r="GNK37" s="830"/>
      <c r="GNL37" s="830"/>
      <c r="GNM37" s="830"/>
      <c r="GNN37" s="830"/>
      <c r="GNO37" s="830"/>
      <c r="GNP37" s="830"/>
      <c r="GNQ37" s="830"/>
      <c r="GNR37" s="830"/>
      <c r="GNS37" s="830"/>
      <c r="GNT37" s="830"/>
      <c r="GNU37" s="830"/>
      <c r="GNV37" s="830"/>
      <c r="GNW37" s="830"/>
      <c r="GNX37" s="830"/>
      <c r="GNY37" s="830"/>
      <c r="GNZ37" s="830"/>
      <c r="GOA37" s="830"/>
      <c r="GOB37" s="830"/>
      <c r="GOC37" s="830"/>
      <c r="GOD37" s="830"/>
      <c r="GOE37" s="830"/>
      <c r="GOF37" s="830"/>
      <c r="GOG37" s="830"/>
      <c r="GOH37" s="830"/>
      <c r="GOI37" s="830"/>
      <c r="GOJ37" s="830"/>
      <c r="GOK37" s="830"/>
      <c r="GOL37" s="830"/>
      <c r="GOM37" s="830"/>
      <c r="GON37" s="830"/>
      <c r="GOO37" s="830"/>
      <c r="GOP37" s="830"/>
      <c r="GOQ37" s="830"/>
      <c r="GOR37" s="830"/>
      <c r="GOS37" s="830"/>
      <c r="GOT37" s="830"/>
      <c r="GOU37" s="830"/>
      <c r="GOV37" s="830"/>
      <c r="GOW37" s="830"/>
      <c r="GOX37" s="830"/>
      <c r="GOY37" s="830"/>
      <c r="GOZ37" s="830"/>
      <c r="GPA37" s="830"/>
      <c r="GPB37" s="830"/>
      <c r="GPC37" s="830"/>
      <c r="GPD37" s="830"/>
      <c r="GPE37" s="830"/>
      <c r="GPF37" s="830"/>
      <c r="GPG37" s="830"/>
      <c r="GPH37" s="830"/>
      <c r="GPI37" s="830"/>
      <c r="GPJ37" s="830"/>
      <c r="GPK37" s="830"/>
      <c r="GPL37" s="830"/>
      <c r="GPM37" s="830"/>
      <c r="GPN37" s="830"/>
      <c r="GPO37" s="830"/>
      <c r="GPP37" s="830"/>
      <c r="GPQ37" s="830"/>
      <c r="GPR37" s="830"/>
      <c r="GPS37" s="830"/>
      <c r="GPT37" s="830"/>
      <c r="GPU37" s="830"/>
      <c r="GPV37" s="830"/>
      <c r="GPW37" s="830"/>
      <c r="GPX37" s="830"/>
      <c r="GPY37" s="830"/>
      <c r="GPZ37" s="830"/>
      <c r="GQA37" s="830"/>
      <c r="GQB37" s="830"/>
      <c r="GQC37" s="830"/>
      <c r="GQD37" s="830"/>
      <c r="GQE37" s="830"/>
      <c r="GQF37" s="830"/>
      <c r="GQG37" s="830"/>
      <c r="GQH37" s="830"/>
      <c r="GQI37" s="830"/>
      <c r="GQJ37" s="830"/>
      <c r="GQK37" s="830"/>
      <c r="GQL37" s="830"/>
      <c r="GQM37" s="830"/>
      <c r="GQN37" s="830"/>
      <c r="GQO37" s="830"/>
      <c r="GQP37" s="830"/>
      <c r="GQQ37" s="830"/>
      <c r="GQR37" s="830"/>
      <c r="GQS37" s="830"/>
      <c r="GQT37" s="830"/>
      <c r="GQU37" s="830"/>
      <c r="GQV37" s="830"/>
      <c r="GQW37" s="830"/>
      <c r="GQX37" s="830"/>
      <c r="GQY37" s="830"/>
      <c r="GQZ37" s="830"/>
      <c r="GRA37" s="830"/>
      <c r="GRB37" s="830"/>
      <c r="GRC37" s="830"/>
      <c r="GRD37" s="830"/>
      <c r="GRE37" s="830"/>
      <c r="GRF37" s="830"/>
      <c r="GRG37" s="830"/>
      <c r="GRH37" s="830"/>
      <c r="GRI37" s="830"/>
      <c r="GRJ37" s="830"/>
      <c r="GRK37" s="830"/>
      <c r="GRL37" s="830"/>
      <c r="GRM37" s="830"/>
      <c r="GRN37" s="830"/>
      <c r="GRO37" s="830"/>
      <c r="GRP37" s="830"/>
      <c r="GRQ37" s="830"/>
      <c r="GRR37" s="830"/>
      <c r="GRS37" s="830"/>
      <c r="GRT37" s="830"/>
      <c r="GRU37" s="830"/>
      <c r="GRV37" s="830"/>
      <c r="GRW37" s="830"/>
      <c r="GRX37" s="830"/>
      <c r="GRY37" s="830"/>
      <c r="GRZ37" s="830"/>
      <c r="GSA37" s="830"/>
      <c r="GSB37" s="830"/>
      <c r="GSC37" s="830"/>
      <c r="GSD37" s="830"/>
      <c r="GSE37" s="830"/>
      <c r="GSF37" s="830"/>
      <c r="GSG37" s="830"/>
      <c r="GSH37" s="830"/>
      <c r="GSI37" s="830"/>
      <c r="GSJ37" s="830"/>
      <c r="GSK37" s="830"/>
      <c r="GSL37" s="830"/>
      <c r="GSM37" s="830"/>
      <c r="GSN37" s="830"/>
      <c r="GSO37" s="830"/>
      <c r="GSP37" s="830"/>
      <c r="GSQ37" s="830"/>
      <c r="GSR37" s="830"/>
      <c r="GSS37" s="830"/>
      <c r="GST37" s="830"/>
      <c r="GSU37" s="830"/>
      <c r="GSV37" s="830"/>
      <c r="GSW37" s="830"/>
      <c r="GSX37" s="830"/>
      <c r="GSY37" s="830"/>
      <c r="GSZ37" s="830"/>
      <c r="GTA37" s="830"/>
      <c r="GTB37" s="830"/>
      <c r="GTC37" s="830"/>
      <c r="GTD37" s="830"/>
      <c r="GTE37" s="830"/>
      <c r="GTF37" s="830"/>
      <c r="GTG37" s="830"/>
      <c r="GTH37" s="830"/>
      <c r="GTI37" s="830"/>
      <c r="GTJ37" s="830"/>
      <c r="GTK37" s="830"/>
      <c r="GTL37" s="830"/>
      <c r="GTM37" s="830"/>
      <c r="GTN37" s="830"/>
      <c r="GTO37" s="830"/>
      <c r="GTP37" s="830"/>
      <c r="GTQ37" s="830"/>
      <c r="GTR37" s="830"/>
      <c r="GTS37" s="830"/>
      <c r="GTT37" s="830"/>
      <c r="GTU37" s="830"/>
      <c r="GTV37" s="830"/>
      <c r="GTW37" s="830"/>
      <c r="GTX37" s="830"/>
      <c r="GTY37" s="830"/>
      <c r="GTZ37" s="830"/>
      <c r="GUA37" s="830"/>
      <c r="GUB37" s="830"/>
      <c r="GUC37" s="830"/>
      <c r="GUD37" s="830"/>
      <c r="GUE37" s="830"/>
      <c r="GUF37" s="830"/>
      <c r="GUG37" s="830"/>
      <c r="GUH37" s="830"/>
      <c r="GUI37" s="830"/>
      <c r="GUJ37" s="830"/>
      <c r="GUK37" s="830"/>
      <c r="GUL37" s="830"/>
      <c r="GUM37" s="830"/>
      <c r="GUN37" s="830"/>
      <c r="GUO37" s="830"/>
      <c r="GUP37" s="830"/>
      <c r="GUQ37" s="830"/>
      <c r="GUR37" s="830"/>
      <c r="GUS37" s="830"/>
      <c r="GUT37" s="830"/>
      <c r="GUU37" s="830"/>
      <c r="GUV37" s="830"/>
      <c r="GUW37" s="830"/>
      <c r="GUX37" s="830"/>
      <c r="GUY37" s="830"/>
      <c r="GUZ37" s="830"/>
      <c r="GVA37" s="830"/>
      <c r="GVB37" s="830"/>
      <c r="GVC37" s="830"/>
      <c r="GVD37" s="830"/>
      <c r="GVE37" s="830"/>
      <c r="GVF37" s="830"/>
      <c r="GVG37" s="830"/>
      <c r="GVH37" s="830"/>
      <c r="GVI37" s="830"/>
      <c r="GVJ37" s="830"/>
      <c r="GVK37" s="830"/>
      <c r="GVL37" s="830"/>
      <c r="GVM37" s="830"/>
      <c r="GVN37" s="830"/>
      <c r="GVO37" s="830"/>
      <c r="GVP37" s="830"/>
      <c r="GVQ37" s="830"/>
      <c r="GVR37" s="830"/>
      <c r="GVS37" s="830"/>
      <c r="GVT37" s="830"/>
      <c r="GVU37" s="830"/>
      <c r="GVV37" s="830"/>
      <c r="GVW37" s="830"/>
      <c r="GVX37" s="830"/>
      <c r="GVY37" s="830"/>
      <c r="GVZ37" s="830"/>
      <c r="GWA37" s="830"/>
      <c r="GWB37" s="830"/>
      <c r="GWC37" s="830"/>
      <c r="GWD37" s="830"/>
      <c r="GWE37" s="830"/>
      <c r="GWF37" s="830"/>
      <c r="GWG37" s="830"/>
      <c r="GWH37" s="830"/>
      <c r="GWI37" s="830"/>
      <c r="GWJ37" s="830"/>
      <c r="GWK37" s="830"/>
      <c r="GWL37" s="830"/>
      <c r="GWM37" s="830"/>
      <c r="GWN37" s="830"/>
      <c r="GWO37" s="830"/>
      <c r="GWP37" s="830"/>
      <c r="GWQ37" s="830"/>
      <c r="GWR37" s="830"/>
      <c r="GWS37" s="830"/>
      <c r="GWT37" s="830"/>
      <c r="GWU37" s="830"/>
      <c r="GWV37" s="830"/>
      <c r="GWW37" s="830"/>
      <c r="GWX37" s="830"/>
      <c r="GWY37" s="830"/>
      <c r="GWZ37" s="830"/>
      <c r="GXA37" s="830"/>
      <c r="GXB37" s="830"/>
      <c r="GXC37" s="830"/>
      <c r="GXD37" s="830"/>
      <c r="GXE37" s="830"/>
      <c r="GXF37" s="830"/>
      <c r="GXG37" s="830"/>
      <c r="GXH37" s="830"/>
      <c r="GXI37" s="830"/>
      <c r="GXJ37" s="830"/>
      <c r="GXK37" s="830"/>
      <c r="GXL37" s="830"/>
      <c r="GXM37" s="830"/>
      <c r="GXN37" s="830"/>
      <c r="GXO37" s="830"/>
      <c r="GXP37" s="830"/>
      <c r="GXQ37" s="830"/>
      <c r="GXR37" s="830"/>
      <c r="GXS37" s="830"/>
      <c r="GXT37" s="830"/>
      <c r="GXU37" s="830"/>
      <c r="GXV37" s="830"/>
      <c r="GXW37" s="830"/>
      <c r="GXX37" s="830"/>
      <c r="GXY37" s="830"/>
      <c r="GXZ37" s="830"/>
      <c r="GYA37" s="830"/>
      <c r="GYB37" s="830"/>
      <c r="GYC37" s="830"/>
      <c r="GYD37" s="830"/>
      <c r="GYE37" s="830"/>
      <c r="GYF37" s="830"/>
      <c r="GYG37" s="830"/>
      <c r="GYH37" s="830"/>
      <c r="GYI37" s="830"/>
      <c r="GYJ37" s="830"/>
      <c r="GYK37" s="830"/>
      <c r="GYL37" s="830"/>
      <c r="GYM37" s="830"/>
      <c r="GYN37" s="830"/>
      <c r="GYO37" s="830"/>
      <c r="GYP37" s="830"/>
      <c r="GYQ37" s="830"/>
      <c r="GYR37" s="830"/>
      <c r="GYS37" s="830"/>
      <c r="GYT37" s="830"/>
      <c r="GYU37" s="830"/>
      <c r="GYV37" s="830"/>
      <c r="GYW37" s="830"/>
      <c r="GYX37" s="830"/>
      <c r="GYY37" s="830"/>
      <c r="GYZ37" s="830"/>
      <c r="GZA37" s="830"/>
      <c r="GZB37" s="830"/>
      <c r="GZC37" s="830"/>
      <c r="GZD37" s="830"/>
      <c r="GZE37" s="830"/>
      <c r="GZF37" s="830"/>
      <c r="GZG37" s="830"/>
      <c r="GZH37" s="830"/>
      <c r="GZI37" s="830"/>
      <c r="GZJ37" s="830"/>
      <c r="GZK37" s="830"/>
      <c r="GZL37" s="830"/>
      <c r="GZM37" s="830"/>
      <c r="GZN37" s="830"/>
      <c r="GZO37" s="830"/>
      <c r="GZP37" s="830"/>
      <c r="GZQ37" s="830"/>
      <c r="GZR37" s="830"/>
      <c r="GZS37" s="830"/>
      <c r="GZT37" s="830"/>
      <c r="GZU37" s="830"/>
      <c r="GZV37" s="830"/>
      <c r="GZW37" s="830"/>
      <c r="GZX37" s="830"/>
      <c r="GZY37" s="830"/>
      <c r="GZZ37" s="830"/>
      <c r="HAA37" s="830"/>
      <c r="HAB37" s="830"/>
      <c r="HAC37" s="830"/>
      <c r="HAD37" s="830"/>
      <c r="HAE37" s="830"/>
      <c r="HAF37" s="830"/>
      <c r="HAG37" s="830"/>
      <c r="HAH37" s="830"/>
      <c r="HAI37" s="830"/>
      <c r="HAJ37" s="830"/>
      <c r="HAK37" s="830"/>
      <c r="HAL37" s="830"/>
      <c r="HAM37" s="830"/>
      <c r="HAN37" s="830"/>
      <c r="HAO37" s="830"/>
      <c r="HAP37" s="830"/>
      <c r="HAQ37" s="830"/>
      <c r="HAR37" s="830"/>
      <c r="HAS37" s="830"/>
      <c r="HAT37" s="830"/>
      <c r="HAU37" s="830"/>
      <c r="HAV37" s="830"/>
      <c r="HAW37" s="830"/>
      <c r="HAX37" s="830"/>
      <c r="HAY37" s="830"/>
      <c r="HAZ37" s="830"/>
      <c r="HBA37" s="830"/>
      <c r="HBB37" s="830"/>
      <c r="HBC37" s="830"/>
      <c r="HBD37" s="830"/>
      <c r="HBE37" s="830"/>
      <c r="HBF37" s="830"/>
      <c r="HBG37" s="830"/>
      <c r="HBH37" s="830"/>
      <c r="HBI37" s="830"/>
      <c r="HBJ37" s="830"/>
      <c r="HBK37" s="830"/>
      <c r="HBL37" s="830"/>
      <c r="HBM37" s="830"/>
      <c r="HBN37" s="830"/>
      <c r="HBO37" s="830"/>
      <c r="HBP37" s="830"/>
      <c r="HBQ37" s="830"/>
      <c r="HBR37" s="830"/>
      <c r="HBS37" s="830"/>
      <c r="HBT37" s="830"/>
      <c r="HBU37" s="830"/>
      <c r="HBV37" s="830"/>
      <c r="HBW37" s="830"/>
      <c r="HBX37" s="830"/>
      <c r="HBY37" s="830"/>
      <c r="HBZ37" s="830"/>
      <c r="HCA37" s="830"/>
      <c r="HCB37" s="830"/>
      <c r="HCC37" s="830"/>
      <c r="HCD37" s="830"/>
      <c r="HCE37" s="830"/>
      <c r="HCF37" s="830"/>
      <c r="HCG37" s="830"/>
      <c r="HCH37" s="830"/>
      <c r="HCI37" s="830"/>
      <c r="HCJ37" s="830"/>
      <c r="HCK37" s="830"/>
      <c r="HCL37" s="830"/>
      <c r="HCM37" s="830"/>
      <c r="HCN37" s="830"/>
      <c r="HCO37" s="830"/>
      <c r="HCP37" s="830"/>
      <c r="HCQ37" s="830"/>
      <c r="HCR37" s="830"/>
      <c r="HCS37" s="830"/>
      <c r="HCT37" s="830"/>
      <c r="HCU37" s="830"/>
      <c r="HCV37" s="830"/>
      <c r="HCW37" s="830"/>
      <c r="HCX37" s="830"/>
      <c r="HCY37" s="830"/>
      <c r="HCZ37" s="830"/>
      <c r="HDA37" s="830"/>
      <c r="HDB37" s="830"/>
      <c r="HDC37" s="830"/>
      <c r="HDD37" s="830"/>
      <c r="HDE37" s="830"/>
      <c r="HDF37" s="830"/>
      <c r="HDG37" s="830"/>
      <c r="HDH37" s="830"/>
      <c r="HDI37" s="830"/>
      <c r="HDJ37" s="830"/>
      <c r="HDK37" s="830"/>
      <c r="HDL37" s="830"/>
      <c r="HDM37" s="830"/>
      <c r="HDN37" s="830"/>
      <c r="HDO37" s="830"/>
      <c r="HDP37" s="830"/>
      <c r="HDQ37" s="830"/>
      <c r="HDR37" s="830"/>
      <c r="HDS37" s="830"/>
      <c r="HDT37" s="830"/>
      <c r="HDU37" s="830"/>
      <c r="HDV37" s="830"/>
      <c r="HDW37" s="830"/>
      <c r="HDX37" s="830"/>
      <c r="HDY37" s="830"/>
      <c r="HDZ37" s="830"/>
      <c r="HEA37" s="830"/>
      <c r="HEB37" s="830"/>
      <c r="HEC37" s="830"/>
      <c r="HED37" s="830"/>
      <c r="HEE37" s="830"/>
      <c r="HEF37" s="830"/>
      <c r="HEG37" s="830"/>
      <c r="HEH37" s="830"/>
      <c r="HEI37" s="830"/>
      <c r="HEJ37" s="830"/>
      <c r="HEK37" s="830"/>
      <c r="HEL37" s="830"/>
      <c r="HEM37" s="830"/>
      <c r="HEN37" s="830"/>
      <c r="HEO37" s="830"/>
      <c r="HEP37" s="830"/>
      <c r="HEQ37" s="830"/>
      <c r="HER37" s="830"/>
      <c r="HES37" s="830"/>
      <c r="HET37" s="830"/>
      <c r="HEU37" s="830"/>
      <c r="HEV37" s="830"/>
      <c r="HEW37" s="830"/>
      <c r="HEX37" s="830"/>
      <c r="HEY37" s="830"/>
      <c r="HEZ37" s="830"/>
      <c r="HFA37" s="830"/>
      <c r="HFB37" s="830"/>
      <c r="HFC37" s="830"/>
      <c r="HFD37" s="830"/>
      <c r="HFE37" s="830"/>
      <c r="HFF37" s="830"/>
      <c r="HFG37" s="830"/>
      <c r="HFH37" s="830"/>
      <c r="HFI37" s="830"/>
      <c r="HFJ37" s="830"/>
      <c r="HFK37" s="830"/>
      <c r="HFL37" s="830"/>
      <c r="HFM37" s="830"/>
      <c r="HFN37" s="830"/>
      <c r="HFO37" s="830"/>
      <c r="HFP37" s="830"/>
      <c r="HFQ37" s="830"/>
      <c r="HFR37" s="830"/>
      <c r="HFS37" s="830"/>
      <c r="HFT37" s="830"/>
      <c r="HFU37" s="830"/>
      <c r="HFV37" s="830"/>
      <c r="HFW37" s="830"/>
      <c r="HFX37" s="830"/>
      <c r="HFY37" s="830"/>
      <c r="HFZ37" s="830"/>
      <c r="HGA37" s="830"/>
      <c r="HGB37" s="830"/>
      <c r="HGC37" s="830"/>
      <c r="HGD37" s="830"/>
      <c r="HGE37" s="830"/>
      <c r="HGF37" s="830"/>
      <c r="HGG37" s="830"/>
      <c r="HGH37" s="830"/>
      <c r="HGI37" s="830"/>
      <c r="HGJ37" s="830"/>
      <c r="HGK37" s="830"/>
      <c r="HGL37" s="830"/>
      <c r="HGM37" s="830"/>
      <c r="HGN37" s="830"/>
      <c r="HGO37" s="830"/>
      <c r="HGP37" s="830"/>
      <c r="HGQ37" s="830"/>
      <c r="HGR37" s="830"/>
      <c r="HGS37" s="830"/>
      <c r="HGT37" s="830"/>
      <c r="HGU37" s="830"/>
      <c r="HGV37" s="830"/>
      <c r="HGW37" s="830"/>
      <c r="HGX37" s="830"/>
      <c r="HGY37" s="830"/>
      <c r="HGZ37" s="830"/>
      <c r="HHA37" s="830"/>
      <c r="HHB37" s="830"/>
      <c r="HHC37" s="830"/>
      <c r="HHD37" s="830"/>
      <c r="HHE37" s="830"/>
      <c r="HHF37" s="830"/>
      <c r="HHG37" s="830"/>
      <c r="HHH37" s="830"/>
      <c r="HHI37" s="830"/>
      <c r="HHJ37" s="830"/>
      <c r="HHK37" s="830"/>
      <c r="HHL37" s="830"/>
      <c r="HHM37" s="830"/>
      <c r="HHN37" s="830"/>
      <c r="HHO37" s="830"/>
      <c r="HHP37" s="830"/>
      <c r="HHQ37" s="830"/>
      <c r="HHR37" s="830"/>
      <c r="HHS37" s="830"/>
      <c r="HHT37" s="830"/>
      <c r="HHU37" s="830"/>
      <c r="HHV37" s="830"/>
      <c r="HHW37" s="830"/>
      <c r="HHX37" s="830"/>
      <c r="HHY37" s="830"/>
      <c r="HHZ37" s="830"/>
      <c r="HIA37" s="830"/>
      <c r="HIB37" s="830"/>
      <c r="HIC37" s="830"/>
      <c r="HID37" s="830"/>
      <c r="HIE37" s="830"/>
      <c r="HIF37" s="830"/>
      <c r="HIG37" s="830"/>
      <c r="HIH37" s="830"/>
      <c r="HII37" s="830"/>
      <c r="HIJ37" s="830"/>
      <c r="HIK37" s="830"/>
      <c r="HIL37" s="830"/>
      <c r="HIM37" s="830"/>
      <c r="HIN37" s="830"/>
      <c r="HIO37" s="830"/>
      <c r="HIP37" s="830"/>
      <c r="HIQ37" s="830"/>
      <c r="HIR37" s="830"/>
      <c r="HIS37" s="830"/>
      <c r="HIT37" s="830"/>
      <c r="HIU37" s="830"/>
      <c r="HIV37" s="830"/>
      <c r="HIW37" s="830"/>
      <c r="HIX37" s="830"/>
      <c r="HIY37" s="830"/>
      <c r="HIZ37" s="830"/>
      <c r="HJA37" s="830"/>
      <c r="HJB37" s="830"/>
      <c r="HJC37" s="830"/>
      <c r="HJD37" s="830"/>
      <c r="HJE37" s="830"/>
      <c r="HJF37" s="830"/>
      <c r="HJG37" s="830"/>
      <c r="HJH37" s="830"/>
      <c r="HJI37" s="830"/>
      <c r="HJJ37" s="830"/>
      <c r="HJK37" s="830"/>
      <c r="HJL37" s="830"/>
      <c r="HJM37" s="830"/>
      <c r="HJN37" s="830"/>
      <c r="HJO37" s="830"/>
      <c r="HJP37" s="830"/>
      <c r="HJQ37" s="830"/>
      <c r="HJR37" s="830"/>
      <c r="HJS37" s="830"/>
      <c r="HJT37" s="830"/>
      <c r="HJU37" s="830"/>
      <c r="HJV37" s="830"/>
      <c r="HJW37" s="830"/>
      <c r="HJX37" s="830"/>
      <c r="HJY37" s="830"/>
      <c r="HJZ37" s="830"/>
      <c r="HKA37" s="830"/>
      <c r="HKB37" s="830"/>
      <c r="HKC37" s="830"/>
      <c r="HKD37" s="830"/>
      <c r="HKE37" s="830"/>
      <c r="HKF37" s="830"/>
      <c r="HKG37" s="830"/>
      <c r="HKH37" s="830"/>
      <c r="HKI37" s="830"/>
      <c r="HKJ37" s="830"/>
      <c r="HKK37" s="830"/>
      <c r="HKL37" s="830"/>
      <c r="HKM37" s="830"/>
      <c r="HKN37" s="830"/>
      <c r="HKO37" s="830"/>
      <c r="HKP37" s="830"/>
      <c r="HKQ37" s="830"/>
      <c r="HKR37" s="830"/>
      <c r="HKS37" s="830"/>
      <c r="HKT37" s="830"/>
      <c r="HKU37" s="830"/>
      <c r="HKV37" s="830"/>
      <c r="HKW37" s="830"/>
      <c r="HKX37" s="830"/>
      <c r="HKY37" s="830"/>
      <c r="HKZ37" s="830"/>
      <c r="HLA37" s="830"/>
      <c r="HLB37" s="830"/>
      <c r="HLC37" s="830"/>
      <c r="HLD37" s="830"/>
      <c r="HLE37" s="830"/>
      <c r="HLF37" s="830"/>
      <c r="HLG37" s="830"/>
      <c r="HLH37" s="830"/>
      <c r="HLI37" s="830"/>
      <c r="HLJ37" s="830"/>
      <c r="HLK37" s="830"/>
      <c r="HLL37" s="830"/>
      <c r="HLM37" s="830"/>
      <c r="HLN37" s="830"/>
      <c r="HLO37" s="830"/>
      <c r="HLP37" s="830"/>
      <c r="HLQ37" s="830"/>
      <c r="HLR37" s="830"/>
      <c r="HLS37" s="830"/>
      <c r="HLT37" s="830"/>
      <c r="HLU37" s="830"/>
      <c r="HLV37" s="830"/>
      <c r="HLW37" s="830"/>
      <c r="HLX37" s="830"/>
      <c r="HLY37" s="830"/>
      <c r="HLZ37" s="830"/>
      <c r="HMA37" s="830"/>
      <c r="HMB37" s="830"/>
      <c r="HMC37" s="830"/>
      <c r="HMD37" s="830"/>
      <c r="HME37" s="830"/>
      <c r="HMF37" s="830"/>
      <c r="HMG37" s="830"/>
      <c r="HMH37" s="830"/>
      <c r="HMI37" s="830"/>
      <c r="HMJ37" s="830"/>
      <c r="HMK37" s="830"/>
      <c r="HML37" s="830"/>
      <c r="HMM37" s="830"/>
      <c r="HMN37" s="830"/>
      <c r="HMO37" s="830"/>
      <c r="HMP37" s="830"/>
      <c r="HMQ37" s="830"/>
      <c r="HMR37" s="830"/>
      <c r="HMS37" s="830"/>
      <c r="HMT37" s="830"/>
      <c r="HMU37" s="830"/>
      <c r="HMV37" s="830"/>
      <c r="HMW37" s="830"/>
      <c r="HMX37" s="830"/>
      <c r="HMY37" s="830"/>
      <c r="HMZ37" s="830"/>
      <c r="HNA37" s="830"/>
      <c r="HNB37" s="830"/>
      <c r="HNC37" s="830"/>
      <c r="HND37" s="830"/>
      <c r="HNE37" s="830"/>
      <c r="HNF37" s="830"/>
      <c r="HNG37" s="830"/>
      <c r="HNH37" s="830"/>
      <c r="HNI37" s="830"/>
      <c r="HNJ37" s="830"/>
      <c r="HNK37" s="830"/>
      <c r="HNL37" s="830"/>
      <c r="HNM37" s="830"/>
      <c r="HNN37" s="830"/>
      <c r="HNO37" s="830"/>
      <c r="HNP37" s="830"/>
      <c r="HNQ37" s="830"/>
      <c r="HNR37" s="830"/>
      <c r="HNS37" s="830"/>
      <c r="HNT37" s="830"/>
      <c r="HNU37" s="830"/>
      <c r="HNV37" s="830"/>
      <c r="HNW37" s="830"/>
      <c r="HNX37" s="830"/>
      <c r="HNY37" s="830"/>
      <c r="HNZ37" s="830"/>
      <c r="HOA37" s="830"/>
      <c r="HOB37" s="830"/>
      <c r="HOC37" s="830"/>
      <c r="HOD37" s="830"/>
      <c r="HOE37" s="830"/>
      <c r="HOF37" s="830"/>
      <c r="HOG37" s="830"/>
      <c r="HOH37" s="830"/>
      <c r="HOI37" s="830"/>
      <c r="HOJ37" s="830"/>
      <c r="HOK37" s="830"/>
      <c r="HOL37" s="830"/>
      <c r="HOM37" s="830"/>
      <c r="HON37" s="830"/>
      <c r="HOO37" s="830"/>
      <c r="HOP37" s="830"/>
      <c r="HOQ37" s="830"/>
      <c r="HOR37" s="830"/>
      <c r="HOS37" s="830"/>
      <c r="HOT37" s="830"/>
      <c r="HOU37" s="830"/>
      <c r="HOV37" s="830"/>
      <c r="HOW37" s="830"/>
      <c r="HOX37" s="830"/>
      <c r="HOY37" s="830"/>
      <c r="HOZ37" s="830"/>
      <c r="HPA37" s="830"/>
      <c r="HPB37" s="830"/>
      <c r="HPC37" s="830"/>
      <c r="HPD37" s="830"/>
      <c r="HPE37" s="830"/>
      <c r="HPF37" s="830"/>
      <c r="HPG37" s="830"/>
      <c r="HPH37" s="830"/>
      <c r="HPI37" s="830"/>
      <c r="HPJ37" s="830"/>
      <c r="HPK37" s="830"/>
      <c r="HPL37" s="830"/>
      <c r="HPM37" s="830"/>
      <c r="HPN37" s="830"/>
      <c r="HPO37" s="830"/>
      <c r="HPP37" s="830"/>
      <c r="HPQ37" s="830"/>
      <c r="HPR37" s="830"/>
      <c r="HPS37" s="830"/>
      <c r="HPT37" s="830"/>
      <c r="HPU37" s="830"/>
      <c r="HPV37" s="830"/>
      <c r="HPW37" s="830"/>
      <c r="HPX37" s="830"/>
      <c r="HPY37" s="830"/>
      <c r="HPZ37" s="830"/>
      <c r="HQA37" s="830"/>
      <c r="HQB37" s="830"/>
      <c r="HQC37" s="830"/>
      <c r="HQD37" s="830"/>
      <c r="HQE37" s="830"/>
      <c r="HQF37" s="830"/>
      <c r="HQG37" s="830"/>
      <c r="HQH37" s="830"/>
      <c r="HQI37" s="830"/>
      <c r="HQJ37" s="830"/>
      <c r="HQK37" s="830"/>
      <c r="HQL37" s="830"/>
      <c r="HQM37" s="830"/>
      <c r="HQN37" s="830"/>
      <c r="HQO37" s="830"/>
      <c r="HQP37" s="830"/>
      <c r="HQQ37" s="830"/>
      <c r="HQR37" s="830"/>
      <c r="HQS37" s="830"/>
      <c r="HQT37" s="830"/>
      <c r="HQU37" s="830"/>
      <c r="HQV37" s="830"/>
      <c r="HQW37" s="830"/>
      <c r="HQX37" s="830"/>
      <c r="HQY37" s="830"/>
      <c r="HQZ37" s="830"/>
      <c r="HRA37" s="830"/>
      <c r="HRB37" s="830"/>
      <c r="HRC37" s="830"/>
      <c r="HRD37" s="830"/>
      <c r="HRE37" s="830"/>
      <c r="HRF37" s="830"/>
      <c r="HRG37" s="830"/>
      <c r="HRH37" s="830"/>
      <c r="HRI37" s="830"/>
      <c r="HRJ37" s="830"/>
      <c r="HRK37" s="830"/>
      <c r="HRL37" s="830"/>
      <c r="HRM37" s="830"/>
      <c r="HRN37" s="830"/>
      <c r="HRO37" s="830"/>
      <c r="HRP37" s="830"/>
      <c r="HRQ37" s="830"/>
      <c r="HRR37" s="830"/>
      <c r="HRS37" s="830"/>
      <c r="HRT37" s="830"/>
      <c r="HRU37" s="830"/>
      <c r="HRV37" s="830"/>
      <c r="HRW37" s="830"/>
      <c r="HRX37" s="830"/>
      <c r="HRY37" s="830"/>
      <c r="HRZ37" s="830"/>
      <c r="HSA37" s="830"/>
      <c r="HSB37" s="830"/>
      <c r="HSC37" s="830"/>
      <c r="HSD37" s="830"/>
      <c r="HSE37" s="830"/>
      <c r="HSF37" s="830"/>
      <c r="HSG37" s="830"/>
      <c r="HSH37" s="830"/>
      <c r="HSI37" s="830"/>
      <c r="HSJ37" s="830"/>
      <c r="HSK37" s="830"/>
      <c r="HSL37" s="830"/>
      <c r="HSM37" s="830"/>
      <c r="HSN37" s="830"/>
      <c r="HSO37" s="830"/>
      <c r="HSP37" s="830"/>
      <c r="HSQ37" s="830"/>
      <c r="HSR37" s="830"/>
      <c r="HSS37" s="830"/>
      <c r="HST37" s="830"/>
      <c r="HSU37" s="830"/>
      <c r="HSV37" s="830"/>
      <c r="HSW37" s="830"/>
      <c r="HSX37" s="830"/>
      <c r="HSY37" s="830"/>
      <c r="HSZ37" s="830"/>
      <c r="HTA37" s="830"/>
      <c r="HTB37" s="830"/>
      <c r="HTC37" s="830"/>
      <c r="HTD37" s="830"/>
      <c r="HTE37" s="830"/>
      <c r="HTF37" s="830"/>
      <c r="HTG37" s="830"/>
      <c r="HTH37" s="830"/>
      <c r="HTI37" s="830"/>
      <c r="HTJ37" s="830"/>
      <c r="HTK37" s="830"/>
      <c r="HTL37" s="830"/>
      <c r="HTM37" s="830"/>
      <c r="HTN37" s="830"/>
      <c r="HTO37" s="830"/>
      <c r="HTP37" s="830"/>
      <c r="HTQ37" s="830"/>
      <c r="HTR37" s="830"/>
      <c r="HTS37" s="830"/>
      <c r="HTT37" s="830"/>
      <c r="HTU37" s="830"/>
      <c r="HTV37" s="830"/>
      <c r="HTW37" s="830"/>
      <c r="HTX37" s="830"/>
      <c r="HTY37" s="830"/>
      <c r="HTZ37" s="830"/>
      <c r="HUA37" s="830"/>
      <c r="HUB37" s="830"/>
      <c r="HUC37" s="830"/>
      <c r="HUD37" s="830"/>
      <c r="HUE37" s="830"/>
      <c r="HUF37" s="830"/>
      <c r="HUG37" s="830"/>
      <c r="HUH37" s="830"/>
      <c r="HUI37" s="830"/>
      <c r="HUJ37" s="830"/>
      <c r="HUK37" s="830"/>
      <c r="HUL37" s="830"/>
      <c r="HUM37" s="830"/>
      <c r="HUN37" s="830"/>
      <c r="HUO37" s="830"/>
      <c r="HUP37" s="830"/>
      <c r="HUQ37" s="830"/>
      <c r="HUR37" s="830"/>
      <c r="HUS37" s="830"/>
      <c r="HUT37" s="830"/>
      <c r="HUU37" s="830"/>
      <c r="HUV37" s="830"/>
      <c r="HUW37" s="830"/>
      <c r="HUX37" s="830"/>
      <c r="HUY37" s="830"/>
      <c r="HUZ37" s="830"/>
      <c r="HVA37" s="830"/>
      <c r="HVB37" s="830"/>
      <c r="HVC37" s="830"/>
      <c r="HVD37" s="830"/>
      <c r="HVE37" s="830"/>
      <c r="HVF37" s="830"/>
      <c r="HVG37" s="830"/>
      <c r="HVH37" s="830"/>
      <c r="HVI37" s="830"/>
      <c r="HVJ37" s="830"/>
      <c r="HVK37" s="830"/>
      <c r="HVL37" s="830"/>
      <c r="HVM37" s="830"/>
      <c r="HVN37" s="830"/>
      <c r="HVO37" s="830"/>
      <c r="HVP37" s="830"/>
      <c r="HVQ37" s="830"/>
      <c r="HVR37" s="830"/>
      <c r="HVS37" s="830"/>
      <c r="HVT37" s="830"/>
      <c r="HVU37" s="830"/>
      <c r="HVV37" s="830"/>
      <c r="HVW37" s="830"/>
      <c r="HVX37" s="830"/>
      <c r="HVY37" s="830"/>
      <c r="HVZ37" s="830"/>
      <c r="HWA37" s="830"/>
      <c r="HWB37" s="830"/>
      <c r="HWC37" s="830"/>
      <c r="HWD37" s="830"/>
      <c r="HWE37" s="830"/>
      <c r="HWF37" s="830"/>
      <c r="HWG37" s="830"/>
      <c r="HWH37" s="830"/>
      <c r="HWI37" s="830"/>
      <c r="HWJ37" s="830"/>
      <c r="HWK37" s="830"/>
      <c r="HWL37" s="830"/>
      <c r="HWM37" s="830"/>
      <c r="HWN37" s="830"/>
      <c r="HWO37" s="830"/>
      <c r="HWP37" s="830"/>
      <c r="HWQ37" s="830"/>
      <c r="HWR37" s="830"/>
      <c r="HWS37" s="830"/>
      <c r="HWT37" s="830"/>
      <c r="HWU37" s="830"/>
      <c r="HWV37" s="830"/>
      <c r="HWW37" s="830"/>
      <c r="HWX37" s="830"/>
      <c r="HWY37" s="830"/>
      <c r="HWZ37" s="830"/>
      <c r="HXA37" s="830"/>
      <c r="HXB37" s="830"/>
      <c r="HXC37" s="830"/>
      <c r="HXD37" s="830"/>
      <c r="HXE37" s="830"/>
      <c r="HXF37" s="830"/>
      <c r="HXG37" s="830"/>
      <c r="HXH37" s="830"/>
      <c r="HXI37" s="830"/>
      <c r="HXJ37" s="830"/>
      <c r="HXK37" s="830"/>
      <c r="HXL37" s="830"/>
      <c r="HXM37" s="830"/>
      <c r="HXN37" s="830"/>
      <c r="HXO37" s="830"/>
      <c r="HXP37" s="830"/>
      <c r="HXQ37" s="830"/>
      <c r="HXR37" s="830"/>
      <c r="HXS37" s="830"/>
      <c r="HXT37" s="830"/>
      <c r="HXU37" s="830"/>
      <c r="HXV37" s="830"/>
      <c r="HXW37" s="830"/>
      <c r="HXX37" s="830"/>
      <c r="HXY37" s="830"/>
      <c r="HXZ37" s="830"/>
      <c r="HYA37" s="830"/>
      <c r="HYB37" s="830"/>
      <c r="HYC37" s="830"/>
      <c r="HYD37" s="830"/>
      <c r="HYE37" s="830"/>
      <c r="HYF37" s="830"/>
      <c r="HYG37" s="830"/>
      <c r="HYH37" s="830"/>
      <c r="HYI37" s="830"/>
      <c r="HYJ37" s="830"/>
      <c r="HYK37" s="830"/>
      <c r="HYL37" s="830"/>
      <c r="HYM37" s="830"/>
      <c r="HYN37" s="830"/>
      <c r="HYO37" s="830"/>
      <c r="HYP37" s="830"/>
      <c r="HYQ37" s="830"/>
      <c r="HYR37" s="830"/>
      <c r="HYS37" s="830"/>
      <c r="HYT37" s="830"/>
      <c r="HYU37" s="830"/>
      <c r="HYV37" s="830"/>
      <c r="HYW37" s="830"/>
      <c r="HYX37" s="830"/>
      <c r="HYY37" s="830"/>
      <c r="HYZ37" s="830"/>
      <c r="HZA37" s="830"/>
      <c r="HZB37" s="830"/>
      <c r="HZC37" s="830"/>
      <c r="HZD37" s="830"/>
      <c r="HZE37" s="830"/>
      <c r="HZF37" s="830"/>
      <c r="HZG37" s="830"/>
      <c r="HZH37" s="830"/>
      <c r="HZI37" s="830"/>
      <c r="HZJ37" s="830"/>
      <c r="HZK37" s="830"/>
      <c r="HZL37" s="830"/>
      <c r="HZM37" s="830"/>
      <c r="HZN37" s="830"/>
      <c r="HZO37" s="830"/>
      <c r="HZP37" s="830"/>
      <c r="HZQ37" s="830"/>
      <c r="HZR37" s="830"/>
      <c r="HZS37" s="830"/>
      <c r="HZT37" s="830"/>
      <c r="HZU37" s="830"/>
      <c r="HZV37" s="830"/>
      <c r="HZW37" s="830"/>
      <c r="HZX37" s="830"/>
      <c r="HZY37" s="830"/>
      <c r="HZZ37" s="830"/>
      <c r="IAA37" s="830"/>
      <c r="IAB37" s="830"/>
      <c r="IAC37" s="830"/>
      <c r="IAD37" s="830"/>
      <c r="IAE37" s="830"/>
      <c r="IAF37" s="830"/>
      <c r="IAG37" s="830"/>
      <c r="IAH37" s="830"/>
      <c r="IAI37" s="830"/>
      <c r="IAJ37" s="830"/>
      <c r="IAK37" s="830"/>
      <c r="IAL37" s="830"/>
      <c r="IAM37" s="830"/>
      <c r="IAN37" s="830"/>
      <c r="IAO37" s="830"/>
      <c r="IAP37" s="830"/>
      <c r="IAQ37" s="830"/>
      <c r="IAR37" s="830"/>
      <c r="IAS37" s="830"/>
      <c r="IAT37" s="830"/>
      <c r="IAU37" s="830"/>
      <c r="IAV37" s="830"/>
      <c r="IAW37" s="830"/>
      <c r="IAX37" s="830"/>
      <c r="IAY37" s="830"/>
      <c r="IAZ37" s="830"/>
      <c r="IBA37" s="830"/>
      <c r="IBB37" s="830"/>
      <c r="IBC37" s="830"/>
      <c r="IBD37" s="830"/>
      <c r="IBE37" s="830"/>
      <c r="IBF37" s="830"/>
      <c r="IBG37" s="830"/>
      <c r="IBH37" s="830"/>
      <c r="IBI37" s="830"/>
      <c r="IBJ37" s="830"/>
      <c r="IBK37" s="830"/>
      <c r="IBL37" s="830"/>
      <c r="IBM37" s="830"/>
      <c r="IBN37" s="830"/>
      <c r="IBO37" s="830"/>
      <c r="IBP37" s="830"/>
      <c r="IBQ37" s="830"/>
      <c r="IBR37" s="830"/>
      <c r="IBS37" s="830"/>
      <c r="IBT37" s="830"/>
      <c r="IBU37" s="830"/>
      <c r="IBV37" s="830"/>
      <c r="IBW37" s="830"/>
      <c r="IBX37" s="830"/>
      <c r="IBY37" s="830"/>
      <c r="IBZ37" s="830"/>
      <c r="ICA37" s="830"/>
      <c r="ICB37" s="830"/>
      <c r="ICC37" s="830"/>
      <c r="ICD37" s="830"/>
      <c r="ICE37" s="830"/>
      <c r="ICF37" s="830"/>
      <c r="ICG37" s="830"/>
      <c r="ICH37" s="830"/>
      <c r="ICI37" s="830"/>
      <c r="ICJ37" s="830"/>
      <c r="ICK37" s="830"/>
      <c r="ICL37" s="830"/>
      <c r="ICM37" s="830"/>
      <c r="ICN37" s="830"/>
      <c r="ICO37" s="830"/>
      <c r="ICP37" s="830"/>
      <c r="ICQ37" s="830"/>
      <c r="ICR37" s="830"/>
      <c r="ICS37" s="830"/>
      <c r="ICT37" s="830"/>
      <c r="ICU37" s="830"/>
      <c r="ICV37" s="830"/>
      <c r="ICW37" s="830"/>
      <c r="ICX37" s="830"/>
      <c r="ICY37" s="830"/>
      <c r="ICZ37" s="830"/>
      <c r="IDA37" s="830"/>
      <c r="IDB37" s="830"/>
      <c r="IDC37" s="830"/>
      <c r="IDD37" s="830"/>
      <c r="IDE37" s="830"/>
      <c r="IDF37" s="830"/>
      <c r="IDG37" s="830"/>
      <c r="IDH37" s="830"/>
      <c r="IDI37" s="830"/>
      <c r="IDJ37" s="830"/>
      <c r="IDK37" s="830"/>
      <c r="IDL37" s="830"/>
      <c r="IDM37" s="830"/>
      <c r="IDN37" s="830"/>
      <c r="IDO37" s="830"/>
      <c r="IDP37" s="830"/>
      <c r="IDQ37" s="830"/>
      <c r="IDR37" s="830"/>
      <c r="IDS37" s="830"/>
      <c r="IDT37" s="830"/>
      <c r="IDU37" s="830"/>
      <c r="IDV37" s="830"/>
      <c r="IDW37" s="830"/>
      <c r="IDX37" s="830"/>
      <c r="IDY37" s="830"/>
      <c r="IDZ37" s="830"/>
      <c r="IEA37" s="830"/>
      <c r="IEB37" s="830"/>
      <c r="IEC37" s="830"/>
      <c r="IED37" s="830"/>
      <c r="IEE37" s="830"/>
      <c r="IEF37" s="830"/>
      <c r="IEG37" s="830"/>
      <c r="IEH37" s="830"/>
      <c r="IEI37" s="830"/>
      <c r="IEJ37" s="830"/>
      <c r="IEK37" s="830"/>
      <c r="IEL37" s="830"/>
      <c r="IEM37" s="830"/>
      <c r="IEN37" s="830"/>
      <c r="IEO37" s="830"/>
      <c r="IEP37" s="830"/>
      <c r="IEQ37" s="830"/>
      <c r="IER37" s="830"/>
      <c r="IES37" s="830"/>
      <c r="IET37" s="830"/>
      <c r="IEU37" s="830"/>
      <c r="IEV37" s="830"/>
      <c r="IEW37" s="830"/>
      <c r="IEX37" s="830"/>
      <c r="IEY37" s="830"/>
      <c r="IEZ37" s="830"/>
      <c r="IFA37" s="830"/>
      <c r="IFB37" s="830"/>
      <c r="IFC37" s="830"/>
      <c r="IFD37" s="830"/>
      <c r="IFE37" s="830"/>
      <c r="IFF37" s="830"/>
      <c r="IFG37" s="830"/>
      <c r="IFH37" s="830"/>
      <c r="IFI37" s="830"/>
      <c r="IFJ37" s="830"/>
      <c r="IFK37" s="830"/>
      <c r="IFL37" s="830"/>
      <c r="IFM37" s="830"/>
      <c r="IFN37" s="830"/>
      <c r="IFO37" s="830"/>
      <c r="IFP37" s="830"/>
      <c r="IFQ37" s="830"/>
      <c r="IFR37" s="830"/>
      <c r="IFS37" s="830"/>
      <c r="IFT37" s="830"/>
      <c r="IFU37" s="830"/>
      <c r="IFV37" s="830"/>
      <c r="IFW37" s="830"/>
      <c r="IFX37" s="830"/>
      <c r="IFY37" s="830"/>
      <c r="IFZ37" s="830"/>
      <c r="IGA37" s="830"/>
      <c r="IGB37" s="830"/>
      <c r="IGC37" s="830"/>
      <c r="IGD37" s="830"/>
      <c r="IGE37" s="830"/>
      <c r="IGF37" s="830"/>
      <c r="IGG37" s="830"/>
      <c r="IGH37" s="830"/>
      <c r="IGI37" s="830"/>
      <c r="IGJ37" s="830"/>
      <c r="IGK37" s="830"/>
      <c r="IGL37" s="830"/>
      <c r="IGM37" s="830"/>
      <c r="IGN37" s="830"/>
      <c r="IGO37" s="830"/>
      <c r="IGP37" s="830"/>
      <c r="IGQ37" s="830"/>
      <c r="IGR37" s="830"/>
      <c r="IGS37" s="830"/>
      <c r="IGT37" s="830"/>
      <c r="IGU37" s="830"/>
      <c r="IGV37" s="830"/>
      <c r="IGW37" s="830"/>
      <c r="IGX37" s="830"/>
      <c r="IGY37" s="830"/>
      <c r="IGZ37" s="830"/>
      <c r="IHA37" s="830"/>
      <c r="IHB37" s="830"/>
      <c r="IHC37" s="830"/>
      <c r="IHD37" s="830"/>
      <c r="IHE37" s="830"/>
      <c r="IHF37" s="830"/>
      <c r="IHG37" s="830"/>
      <c r="IHH37" s="830"/>
      <c r="IHI37" s="830"/>
      <c r="IHJ37" s="830"/>
      <c r="IHK37" s="830"/>
      <c r="IHL37" s="830"/>
      <c r="IHM37" s="830"/>
      <c r="IHN37" s="830"/>
      <c r="IHO37" s="830"/>
      <c r="IHP37" s="830"/>
      <c r="IHQ37" s="830"/>
      <c r="IHR37" s="830"/>
      <c r="IHS37" s="830"/>
      <c r="IHT37" s="830"/>
      <c r="IHU37" s="830"/>
      <c r="IHV37" s="830"/>
      <c r="IHW37" s="830"/>
      <c r="IHX37" s="830"/>
      <c r="IHY37" s="830"/>
      <c r="IHZ37" s="830"/>
      <c r="IIA37" s="830"/>
      <c r="IIB37" s="830"/>
      <c r="IIC37" s="830"/>
      <c r="IID37" s="830"/>
      <c r="IIE37" s="830"/>
      <c r="IIF37" s="830"/>
      <c r="IIG37" s="830"/>
      <c r="IIH37" s="830"/>
      <c r="III37" s="830"/>
      <c r="IIJ37" s="830"/>
      <c r="IIK37" s="830"/>
      <c r="IIL37" s="830"/>
      <c r="IIM37" s="830"/>
      <c r="IIN37" s="830"/>
      <c r="IIO37" s="830"/>
      <c r="IIP37" s="830"/>
      <c r="IIQ37" s="830"/>
      <c r="IIR37" s="830"/>
      <c r="IIS37" s="830"/>
      <c r="IIT37" s="830"/>
      <c r="IIU37" s="830"/>
      <c r="IIV37" s="830"/>
      <c r="IIW37" s="830"/>
      <c r="IIX37" s="830"/>
      <c r="IIY37" s="830"/>
      <c r="IIZ37" s="830"/>
      <c r="IJA37" s="830"/>
      <c r="IJB37" s="830"/>
      <c r="IJC37" s="830"/>
      <c r="IJD37" s="830"/>
      <c r="IJE37" s="830"/>
      <c r="IJF37" s="830"/>
      <c r="IJG37" s="830"/>
      <c r="IJH37" s="830"/>
      <c r="IJI37" s="830"/>
      <c r="IJJ37" s="830"/>
      <c r="IJK37" s="830"/>
      <c r="IJL37" s="830"/>
      <c r="IJM37" s="830"/>
      <c r="IJN37" s="830"/>
      <c r="IJO37" s="830"/>
      <c r="IJP37" s="830"/>
      <c r="IJQ37" s="830"/>
      <c r="IJR37" s="830"/>
      <c r="IJS37" s="830"/>
      <c r="IJT37" s="830"/>
      <c r="IJU37" s="830"/>
      <c r="IJV37" s="830"/>
      <c r="IJW37" s="830"/>
      <c r="IJX37" s="830"/>
      <c r="IJY37" s="830"/>
      <c r="IJZ37" s="830"/>
      <c r="IKA37" s="830"/>
      <c r="IKB37" s="830"/>
      <c r="IKC37" s="830"/>
      <c r="IKD37" s="830"/>
      <c r="IKE37" s="830"/>
      <c r="IKF37" s="830"/>
      <c r="IKG37" s="830"/>
      <c r="IKH37" s="830"/>
      <c r="IKI37" s="830"/>
      <c r="IKJ37" s="830"/>
      <c r="IKK37" s="830"/>
      <c r="IKL37" s="830"/>
      <c r="IKM37" s="830"/>
      <c r="IKN37" s="830"/>
      <c r="IKO37" s="830"/>
      <c r="IKP37" s="830"/>
      <c r="IKQ37" s="830"/>
      <c r="IKR37" s="830"/>
      <c r="IKS37" s="830"/>
      <c r="IKT37" s="830"/>
      <c r="IKU37" s="830"/>
      <c r="IKV37" s="830"/>
      <c r="IKW37" s="830"/>
      <c r="IKX37" s="830"/>
      <c r="IKY37" s="830"/>
      <c r="IKZ37" s="830"/>
      <c r="ILA37" s="830"/>
      <c r="ILB37" s="830"/>
      <c r="ILC37" s="830"/>
      <c r="ILD37" s="830"/>
      <c r="ILE37" s="830"/>
      <c r="ILF37" s="830"/>
      <c r="ILG37" s="830"/>
      <c r="ILH37" s="830"/>
      <c r="ILI37" s="830"/>
      <c r="ILJ37" s="830"/>
      <c r="ILK37" s="830"/>
      <c r="ILL37" s="830"/>
      <c r="ILM37" s="830"/>
      <c r="ILN37" s="830"/>
      <c r="ILO37" s="830"/>
      <c r="ILP37" s="830"/>
      <c r="ILQ37" s="830"/>
      <c r="ILR37" s="830"/>
      <c r="ILS37" s="830"/>
      <c r="ILT37" s="830"/>
      <c r="ILU37" s="830"/>
      <c r="ILV37" s="830"/>
      <c r="ILW37" s="830"/>
      <c r="ILX37" s="830"/>
      <c r="ILY37" s="830"/>
      <c r="ILZ37" s="830"/>
      <c r="IMA37" s="830"/>
      <c r="IMB37" s="830"/>
      <c r="IMC37" s="830"/>
      <c r="IMD37" s="830"/>
      <c r="IME37" s="830"/>
      <c r="IMF37" s="830"/>
      <c r="IMG37" s="830"/>
      <c r="IMH37" s="830"/>
      <c r="IMI37" s="830"/>
      <c r="IMJ37" s="830"/>
      <c r="IMK37" s="830"/>
      <c r="IML37" s="830"/>
      <c r="IMM37" s="830"/>
      <c r="IMN37" s="830"/>
      <c r="IMO37" s="830"/>
      <c r="IMP37" s="830"/>
      <c r="IMQ37" s="830"/>
      <c r="IMR37" s="830"/>
      <c r="IMS37" s="830"/>
      <c r="IMT37" s="830"/>
      <c r="IMU37" s="830"/>
      <c r="IMV37" s="830"/>
      <c r="IMW37" s="830"/>
      <c r="IMX37" s="830"/>
      <c r="IMY37" s="830"/>
      <c r="IMZ37" s="830"/>
      <c r="INA37" s="830"/>
      <c r="INB37" s="830"/>
      <c r="INC37" s="830"/>
      <c r="IND37" s="830"/>
      <c r="INE37" s="830"/>
      <c r="INF37" s="830"/>
      <c r="ING37" s="830"/>
      <c r="INH37" s="830"/>
      <c r="INI37" s="830"/>
      <c r="INJ37" s="830"/>
      <c r="INK37" s="830"/>
      <c r="INL37" s="830"/>
      <c r="INM37" s="830"/>
      <c r="INN37" s="830"/>
      <c r="INO37" s="830"/>
      <c r="INP37" s="830"/>
      <c r="INQ37" s="830"/>
      <c r="INR37" s="830"/>
      <c r="INS37" s="830"/>
      <c r="INT37" s="830"/>
      <c r="INU37" s="830"/>
      <c r="INV37" s="830"/>
      <c r="INW37" s="830"/>
      <c r="INX37" s="830"/>
      <c r="INY37" s="830"/>
      <c r="INZ37" s="830"/>
      <c r="IOA37" s="830"/>
      <c r="IOB37" s="830"/>
      <c r="IOC37" s="830"/>
      <c r="IOD37" s="830"/>
      <c r="IOE37" s="830"/>
      <c r="IOF37" s="830"/>
      <c r="IOG37" s="830"/>
      <c r="IOH37" s="830"/>
      <c r="IOI37" s="830"/>
      <c r="IOJ37" s="830"/>
      <c r="IOK37" s="830"/>
      <c r="IOL37" s="830"/>
      <c r="IOM37" s="830"/>
      <c r="ION37" s="830"/>
      <c r="IOO37" s="830"/>
      <c r="IOP37" s="830"/>
      <c r="IOQ37" s="830"/>
      <c r="IOR37" s="830"/>
      <c r="IOS37" s="830"/>
      <c r="IOT37" s="830"/>
      <c r="IOU37" s="830"/>
      <c r="IOV37" s="830"/>
      <c r="IOW37" s="830"/>
      <c r="IOX37" s="830"/>
      <c r="IOY37" s="830"/>
      <c r="IOZ37" s="830"/>
      <c r="IPA37" s="830"/>
      <c r="IPB37" s="830"/>
      <c r="IPC37" s="830"/>
      <c r="IPD37" s="830"/>
      <c r="IPE37" s="830"/>
      <c r="IPF37" s="830"/>
      <c r="IPG37" s="830"/>
      <c r="IPH37" s="830"/>
      <c r="IPI37" s="830"/>
      <c r="IPJ37" s="830"/>
      <c r="IPK37" s="830"/>
      <c r="IPL37" s="830"/>
      <c r="IPM37" s="830"/>
      <c r="IPN37" s="830"/>
      <c r="IPO37" s="830"/>
      <c r="IPP37" s="830"/>
      <c r="IPQ37" s="830"/>
      <c r="IPR37" s="830"/>
      <c r="IPS37" s="830"/>
      <c r="IPT37" s="830"/>
      <c r="IPU37" s="830"/>
      <c r="IPV37" s="830"/>
      <c r="IPW37" s="830"/>
      <c r="IPX37" s="830"/>
      <c r="IPY37" s="830"/>
      <c r="IPZ37" s="830"/>
      <c r="IQA37" s="830"/>
      <c r="IQB37" s="830"/>
      <c r="IQC37" s="830"/>
      <c r="IQD37" s="830"/>
      <c r="IQE37" s="830"/>
      <c r="IQF37" s="830"/>
      <c r="IQG37" s="830"/>
      <c r="IQH37" s="830"/>
      <c r="IQI37" s="830"/>
      <c r="IQJ37" s="830"/>
      <c r="IQK37" s="830"/>
      <c r="IQL37" s="830"/>
      <c r="IQM37" s="830"/>
      <c r="IQN37" s="830"/>
      <c r="IQO37" s="830"/>
      <c r="IQP37" s="830"/>
      <c r="IQQ37" s="830"/>
      <c r="IQR37" s="830"/>
      <c r="IQS37" s="830"/>
      <c r="IQT37" s="830"/>
      <c r="IQU37" s="830"/>
      <c r="IQV37" s="830"/>
      <c r="IQW37" s="830"/>
      <c r="IQX37" s="830"/>
      <c r="IQY37" s="830"/>
      <c r="IQZ37" s="830"/>
      <c r="IRA37" s="830"/>
      <c r="IRB37" s="830"/>
      <c r="IRC37" s="830"/>
      <c r="IRD37" s="830"/>
      <c r="IRE37" s="830"/>
      <c r="IRF37" s="830"/>
      <c r="IRG37" s="830"/>
      <c r="IRH37" s="830"/>
      <c r="IRI37" s="830"/>
      <c r="IRJ37" s="830"/>
      <c r="IRK37" s="830"/>
      <c r="IRL37" s="830"/>
      <c r="IRM37" s="830"/>
      <c r="IRN37" s="830"/>
      <c r="IRO37" s="830"/>
      <c r="IRP37" s="830"/>
      <c r="IRQ37" s="830"/>
      <c r="IRR37" s="830"/>
      <c r="IRS37" s="830"/>
      <c r="IRT37" s="830"/>
      <c r="IRU37" s="830"/>
      <c r="IRV37" s="830"/>
      <c r="IRW37" s="830"/>
      <c r="IRX37" s="830"/>
      <c r="IRY37" s="830"/>
      <c r="IRZ37" s="830"/>
      <c r="ISA37" s="830"/>
      <c r="ISB37" s="830"/>
      <c r="ISC37" s="830"/>
      <c r="ISD37" s="830"/>
      <c r="ISE37" s="830"/>
      <c r="ISF37" s="830"/>
      <c r="ISG37" s="830"/>
      <c r="ISH37" s="830"/>
      <c r="ISI37" s="830"/>
      <c r="ISJ37" s="830"/>
      <c r="ISK37" s="830"/>
      <c r="ISL37" s="830"/>
      <c r="ISM37" s="830"/>
      <c r="ISN37" s="830"/>
      <c r="ISO37" s="830"/>
      <c r="ISP37" s="830"/>
      <c r="ISQ37" s="830"/>
      <c r="ISR37" s="830"/>
      <c r="ISS37" s="830"/>
      <c r="IST37" s="830"/>
      <c r="ISU37" s="830"/>
      <c r="ISV37" s="830"/>
      <c r="ISW37" s="830"/>
      <c r="ISX37" s="830"/>
      <c r="ISY37" s="830"/>
      <c r="ISZ37" s="830"/>
      <c r="ITA37" s="830"/>
      <c r="ITB37" s="830"/>
      <c r="ITC37" s="830"/>
      <c r="ITD37" s="830"/>
      <c r="ITE37" s="830"/>
      <c r="ITF37" s="830"/>
      <c r="ITG37" s="830"/>
      <c r="ITH37" s="830"/>
      <c r="ITI37" s="830"/>
      <c r="ITJ37" s="830"/>
      <c r="ITK37" s="830"/>
      <c r="ITL37" s="830"/>
      <c r="ITM37" s="830"/>
      <c r="ITN37" s="830"/>
      <c r="ITO37" s="830"/>
      <c r="ITP37" s="830"/>
      <c r="ITQ37" s="830"/>
      <c r="ITR37" s="830"/>
      <c r="ITS37" s="830"/>
      <c r="ITT37" s="830"/>
      <c r="ITU37" s="830"/>
      <c r="ITV37" s="830"/>
      <c r="ITW37" s="830"/>
      <c r="ITX37" s="830"/>
      <c r="ITY37" s="830"/>
      <c r="ITZ37" s="830"/>
      <c r="IUA37" s="830"/>
      <c r="IUB37" s="830"/>
      <c r="IUC37" s="830"/>
      <c r="IUD37" s="830"/>
      <c r="IUE37" s="830"/>
      <c r="IUF37" s="830"/>
      <c r="IUG37" s="830"/>
      <c r="IUH37" s="830"/>
      <c r="IUI37" s="830"/>
      <c r="IUJ37" s="830"/>
      <c r="IUK37" s="830"/>
      <c r="IUL37" s="830"/>
      <c r="IUM37" s="830"/>
      <c r="IUN37" s="830"/>
      <c r="IUO37" s="830"/>
      <c r="IUP37" s="830"/>
      <c r="IUQ37" s="830"/>
      <c r="IUR37" s="830"/>
      <c r="IUS37" s="830"/>
      <c r="IUT37" s="830"/>
      <c r="IUU37" s="830"/>
      <c r="IUV37" s="830"/>
      <c r="IUW37" s="830"/>
      <c r="IUX37" s="830"/>
      <c r="IUY37" s="830"/>
      <c r="IUZ37" s="830"/>
      <c r="IVA37" s="830"/>
      <c r="IVB37" s="830"/>
      <c r="IVC37" s="830"/>
      <c r="IVD37" s="830"/>
      <c r="IVE37" s="830"/>
      <c r="IVF37" s="830"/>
      <c r="IVG37" s="830"/>
      <c r="IVH37" s="830"/>
      <c r="IVI37" s="830"/>
      <c r="IVJ37" s="830"/>
      <c r="IVK37" s="830"/>
      <c r="IVL37" s="830"/>
      <c r="IVM37" s="830"/>
      <c r="IVN37" s="830"/>
      <c r="IVO37" s="830"/>
      <c r="IVP37" s="830"/>
      <c r="IVQ37" s="830"/>
      <c r="IVR37" s="830"/>
      <c r="IVS37" s="830"/>
      <c r="IVT37" s="830"/>
      <c r="IVU37" s="830"/>
      <c r="IVV37" s="830"/>
      <c r="IVW37" s="830"/>
      <c r="IVX37" s="830"/>
      <c r="IVY37" s="830"/>
      <c r="IVZ37" s="830"/>
      <c r="IWA37" s="830"/>
      <c r="IWB37" s="830"/>
      <c r="IWC37" s="830"/>
      <c r="IWD37" s="830"/>
      <c r="IWE37" s="830"/>
      <c r="IWF37" s="830"/>
      <c r="IWG37" s="830"/>
      <c r="IWH37" s="830"/>
      <c r="IWI37" s="830"/>
      <c r="IWJ37" s="830"/>
      <c r="IWK37" s="830"/>
      <c r="IWL37" s="830"/>
      <c r="IWM37" s="830"/>
      <c r="IWN37" s="830"/>
      <c r="IWO37" s="830"/>
      <c r="IWP37" s="830"/>
      <c r="IWQ37" s="830"/>
      <c r="IWR37" s="830"/>
      <c r="IWS37" s="830"/>
      <c r="IWT37" s="830"/>
      <c r="IWU37" s="830"/>
      <c r="IWV37" s="830"/>
      <c r="IWW37" s="830"/>
      <c r="IWX37" s="830"/>
      <c r="IWY37" s="830"/>
      <c r="IWZ37" s="830"/>
      <c r="IXA37" s="830"/>
      <c r="IXB37" s="830"/>
      <c r="IXC37" s="830"/>
      <c r="IXD37" s="830"/>
      <c r="IXE37" s="830"/>
      <c r="IXF37" s="830"/>
      <c r="IXG37" s="830"/>
      <c r="IXH37" s="830"/>
      <c r="IXI37" s="830"/>
      <c r="IXJ37" s="830"/>
      <c r="IXK37" s="830"/>
      <c r="IXL37" s="830"/>
      <c r="IXM37" s="830"/>
      <c r="IXN37" s="830"/>
      <c r="IXO37" s="830"/>
      <c r="IXP37" s="830"/>
      <c r="IXQ37" s="830"/>
      <c r="IXR37" s="830"/>
      <c r="IXS37" s="830"/>
      <c r="IXT37" s="830"/>
      <c r="IXU37" s="830"/>
      <c r="IXV37" s="830"/>
      <c r="IXW37" s="830"/>
      <c r="IXX37" s="830"/>
      <c r="IXY37" s="830"/>
      <c r="IXZ37" s="830"/>
      <c r="IYA37" s="830"/>
      <c r="IYB37" s="830"/>
      <c r="IYC37" s="830"/>
      <c r="IYD37" s="830"/>
      <c r="IYE37" s="830"/>
      <c r="IYF37" s="830"/>
      <c r="IYG37" s="830"/>
      <c r="IYH37" s="830"/>
      <c r="IYI37" s="830"/>
      <c r="IYJ37" s="830"/>
      <c r="IYK37" s="830"/>
      <c r="IYL37" s="830"/>
      <c r="IYM37" s="830"/>
      <c r="IYN37" s="830"/>
      <c r="IYO37" s="830"/>
      <c r="IYP37" s="830"/>
      <c r="IYQ37" s="830"/>
      <c r="IYR37" s="830"/>
      <c r="IYS37" s="830"/>
      <c r="IYT37" s="830"/>
      <c r="IYU37" s="830"/>
      <c r="IYV37" s="830"/>
      <c r="IYW37" s="830"/>
      <c r="IYX37" s="830"/>
      <c r="IYY37" s="830"/>
      <c r="IYZ37" s="830"/>
      <c r="IZA37" s="830"/>
      <c r="IZB37" s="830"/>
      <c r="IZC37" s="830"/>
      <c r="IZD37" s="830"/>
      <c r="IZE37" s="830"/>
      <c r="IZF37" s="830"/>
      <c r="IZG37" s="830"/>
      <c r="IZH37" s="830"/>
      <c r="IZI37" s="830"/>
      <c r="IZJ37" s="830"/>
      <c r="IZK37" s="830"/>
      <c r="IZL37" s="830"/>
      <c r="IZM37" s="830"/>
      <c r="IZN37" s="830"/>
      <c r="IZO37" s="830"/>
      <c r="IZP37" s="830"/>
      <c r="IZQ37" s="830"/>
      <c r="IZR37" s="830"/>
      <c r="IZS37" s="830"/>
      <c r="IZT37" s="830"/>
      <c r="IZU37" s="830"/>
      <c r="IZV37" s="830"/>
      <c r="IZW37" s="830"/>
      <c r="IZX37" s="830"/>
      <c r="IZY37" s="830"/>
      <c r="IZZ37" s="830"/>
      <c r="JAA37" s="830"/>
      <c r="JAB37" s="830"/>
      <c r="JAC37" s="830"/>
      <c r="JAD37" s="830"/>
      <c r="JAE37" s="830"/>
      <c r="JAF37" s="830"/>
      <c r="JAG37" s="830"/>
      <c r="JAH37" s="830"/>
      <c r="JAI37" s="830"/>
      <c r="JAJ37" s="830"/>
      <c r="JAK37" s="830"/>
      <c r="JAL37" s="830"/>
      <c r="JAM37" s="830"/>
      <c r="JAN37" s="830"/>
      <c r="JAO37" s="830"/>
      <c r="JAP37" s="830"/>
      <c r="JAQ37" s="830"/>
      <c r="JAR37" s="830"/>
      <c r="JAS37" s="830"/>
      <c r="JAT37" s="830"/>
      <c r="JAU37" s="830"/>
      <c r="JAV37" s="830"/>
      <c r="JAW37" s="830"/>
      <c r="JAX37" s="830"/>
      <c r="JAY37" s="830"/>
      <c r="JAZ37" s="830"/>
      <c r="JBA37" s="830"/>
      <c r="JBB37" s="830"/>
      <c r="JBC37" s="830"/>
      <c r="JBD37" s="830"/>
      <c r="JBE37" s="830"/>
      <c r="JBF37" s="830"/>
      <c r="JBG37" s="830"/>
      <c r="JBH37" s="830"/>
      <c r="JBI37" s="830"/>
      <c r="JBJ37" s="830"/>
      <c r="JBK37" s="830"/>
      <c r="JBL37" s="830"/>
      <c r="JBM37" s="830"/>
      <c r="JBN37" s="830"/>
      <c r="JBO37" s="830"/>
      <c r="JBP37" s="830"/>
      <c r="JBQ37" s="830"/>
      <c r="JBR37" s="830"/>
      <c r="JBS37" s="830"/>
      <c r="JBT37" s="830"/>
      <c r="JBU37" s="830"/>
      <c r="JBV37" s="830"/>
      <c r="JBW37" s="830"/>
      <c r="JBX37" s="830"/>
      <c r="JBY37" s="830"/>
      <c r="JBZ37" s="830"/>
      <c r="JCA37" s="830"/>
      <c r="JCB37" s="830"/>
      <c r="JCC37" s="830"/>
      <c r="JCD37" s="830"/>
      <c r="JCE37" s="830"/>
      <c r="JCF37" s="830"/>
      <c r="JCG37" s="830"/>
      <c r="JCH37" s="830"/>
      <c r="JCI37" s="830"/>
      <c r="JCJ37" s="830"/>
      <c r="JCK37" s="830"/>
      <c r="JCL37" s="830"/>
      <c r="JCM37" s="830"/>
      <c r="JCN37" s="830"/>
      <c r="JCO37" s="830"/>
      <c r="JCP37" s="830"/>
      <c r="JCQ37" s="830"/>
      <c r="JCR37" s="830"/>
      <c r="JCS37" s="830"/>
      <c r="JCT37" s="830"/>
      <c r="JCU37" s="830"/>
      <c r="JCV37" s="830"/>
      <c r="JCW37" s="830"/>
      <c r="JCX37" s="830"/>
      <c r="JCY37" s="830"/>
      <c r="JCZ37" s="830"/>
      <c r="JDA37" s="830"/>
      <c r="JDB37" s="830"/>
      <c r="JDC37" s="830"/>
      <c r="JDD37" s="830"/>
      <c r="JDE37" s="830"/>
      <c r="JDF37" s="830"/>
      <c r="JDG37" s="830"/>
      <c r="JDH37" s="830"/>
      <c r="JDI37" s="830"/>
      <c r="JDJ37" s="830"/>
      <c r="JDK37" s="830"/>
      <c r="JDL37" s="830"/>
      <c r="JDM37" s="830"/>
      <c r="JDN37" s="830"/>
      <c r="JDO37" s="830"/>
      <c r="JDP37" s="830"/>
      <c r="JDQ37" s="830"/>
      <c r="JDR37" s="830"/>
      <c r="JDS37" s="830"/>
      <c r="JDT37" s="830"/>
      <c r="JDU37" s="830"/>
      <c r="JDV37" s="830"/>
      <c r="JDW37" s="830"/>
      <c r="JDX37" s="830"/>
      <c r="JDY37" s="830"/>
      <c r="JDZ37" s="830"/>
      <c r="JEA37" s="830"/>
      <c r="JEB37" s="830"/>
      <c r="JEC37" s="830"/>
      <c r="JED37" s="830"/>
      <c r="JEE37" s="830"/>
      <c r="JEF37" s="830"/>
      <c r="JEG37" s="830"/>
      <c r="JEH37" s="830"/>
      <c r="JEI37" s="830"/>
      <c r="JEJ37" s="830"/>
      <c r="JEK37" s="830"/>
      <c r="JEL37" s="830"/>
      <c r="JEM37" s="830"/>
      <c r="JEN37" s="830"/>
      <c r="JEO37" s="830"/>
      <c r="JEP37" s="830"/>
      <c r="JEQ37" s="830"/>
      <c r="JER37" s="830"/>
      <c r="JES37" s="830"/>
      <c r="JET37" s="830"/>
      <c r="JEU37" s="830"/>
      <c r="JEV37" s="830"/>
      <c r="JEW37" s="830"/>
      <c r="JEX37" s="830"/>
      <c r="JEY37" s="830"/>
      <c r="JEZ37" s="830"/>
      <c r="JFA37" s="830"/>
      <c r="JFB37" s="830"/>
      <c r="JFC37" s="830"/>
      <c r="JFD37" s="830"/>
      <c r="JFE37" s="830"/>
      <c r="JFF37" s="830"/>
      <c r="JFG37" s="830"/>
      <c r="JFH37" s="830"/>
      <c r="JFI37" s="830"/>
      <c r="JFJ37" s="830"/>
      <c r="JFK37" s="830"/>
      <c r="JFL37" s="830"/>
      <c r="JFM37" s="830"/>
      <c r="JFN37" s="830"/>
      <c r="JFO37" s="830"/>
      <c r="JFP37" s="830"/>
      <c r="JFQ37" s="830"/>
      <c r="JFR37" s="830"/>
      <c r="JFS37" s="830"/>
      <c r="JFT37" s="830"/>
      <c r="JFU37" s="830"/>
      <c r="JFV37" s="830"/>
      <c r="JFW37" s="830"/>
      <c r="JFX37" s="830"/>
      <c r="JFY37" s="830"/>
      <c r="JFZ37" s="830"/>
      <c r="JGA37" s="830"/>
      <c r="JGB37" s="830"/>
      <c r="JGC37" s="830"/>
      <c r="JGD37" s="830"/>
      <c r="JGE37" s="830"/>
      <c r="JGF37" s="830"/>
      <c r="JGG37" s="830"/>
      <c r="JGH37" s="830"/>
      <c r="JGI37" s="830"/>
      <c r="JGJ37" s="830"/>
      <c r="JGK37" s="830"/>
      <c r="JGL37" s="830"/>
      <c r="JGM37" s="830"/>
      <c r="JGN37" s="830"/>
      <c r="JGO37" s="830"/>
      <c r="JGP37" s="830"/>
      <c r="JGQ37" s="830"/>
      <c r="JGR37" s="830"/>
      <c r="JGS37" s="830"/>
      <c r="JGT37" s="830"/>
      <c r="JGU37" s="830"/>
      <c r="JGV37" s="830"/>
      <c r="JGW37" s="830"/>
      <c r="JGX37" s="830"/>
      <c r="JGY37" s="830"/>
      <c r="JGZ37" s="830"/>
      <c r="JHA37" s="830"/>
      <c r="JHB37" s="830"/>
      <c r="JHC37" s="830"/>
      <c r="JHD37" s="830"/>
      <c r="JHE37" s="830"/>
      <c r="JHF37" s="830"/>
      <c r="JHG37" s="830"/>
      <c r="JHH37" s="830"/>
      <c r="JHI37" s="830"/>
      <c r="JHJ37" s="830"/>
      <c r="JHK37" s="830"/>
      <c r="JHL37" s="830"/>
      <c r="JHM37" s="830"/>
      <c r="JHN37" s="830"/>
      <c r="JHO37" s="830"/>
      <c r="JHP37" s="830"/>
      <c r="JHQ37" s="830"/>
      <c r="JHR37" s="830"/>
      <c r="JHS37" s="830"/>
      <c r="JHT37" s="830"/>
      <c r="JHU37" s="830"/>
      <c r="JHV37" s="830"/>
      <c r="JHW37" s="830"/>
      <c r="JHX37" s="830"/>
      <c r="JHY37" s="830"/>
      <c r="JHZ37" s="830"/>
      <c r="JIA37" s="830"/>
      <c r="JIB37" s="830"/>
      <c r="JIC37" s="830"/>
      <c r="JID37" s="830"/>
      <c r="JIE37" s="830"/>
      <c r="JIF37" s="830"/>
      <c r="JIG37" s="830"/>
      <c r="JIH37" s="830"/>
      <c r="JII37" s="830"/>
      <c r="JIJ37" s="830"/>
      <c r="JIK37" s="830"/>
      <c r="JIL37" s="830"/>
      <c r="JIM37" s="830"/>
      <c r="JIN37" s="830"/>
      <c r="JIO37" s="830"/>
      <c r="JIP37" s="830"/>
      <c r="JIQ37" s="830"/>
      <c r="JIR37" s="830"/>
      <c r="JIS37" s="830"/>
      <c r="JIT37" s="830"/>
      <c r="JIU37" s="830"/>
      <c r="JIV37" s="830"/>
      <c r="JIW37" s="830"/>
      <c r="JIX37" s="830"/>
      <c r="JIY37" s="830"/>
      <c r="JIZ37" s="830"/>
      <c r="JJA37" s="830"/>
      <c r="JJB37" s="830"/>
      <c r="JJC37" s="830"/>
      <c r="JJD37" s="830"/>
      <c r="JJE37" s="830"/>
      <c r="JJF37" s="830"/>
      <c r="JJG37" s="830"/>
      <c r="JJH37" s="830"/>
      <c r="JJI37" s="830"/>
      <c r="JJJ37" s="830"/>
      <c r="JJK37" s="830"/>
      <c r="JJL37" s="830"/>
      <c r="JJM37" s="830"/>
      <c r="JJN37" s="830"/>
      <c r="JJO37" s="830"/>
      <c r="JJP37" s="830"/>
      <c r="JJQ37" s="830"/>
      <c r="JJR37" s="830"/>
      <c r="JJS37" s="830"/>
      <c r="JJT37" s="830"/>
      <c r="JJU37" s="830"/>
      <c r="JJV37" s="830"/>
      <c r="JJW37" s="830"/>
      <c r="JJX37" s="830"/>
      <c r="JJY37" s="830"/>
      <c r="JJZ37" s="830"/>
      <c r="JKA37" s="830"/>
      <c r="JKB37" s="830"/>
      <c r="JKC37" s="830"/>
      <c r="JKD37" s="830"/>
      <c r="JKE37" s="830"/>
      <c r="JKF37" s="830"/>
      <c r="JKG37" s="830"/>
      <c r="JKH37" s="830"/>
      <c r="JKI37" s="830"/>
      <c r="JKJ37" s="830"/>
      <c r="JKK37" s="830"/>
      <c r="JKL37" s="830"/>
      <c r="JKM37" s="830"/>
      <c r="JKN37" s="830"/>
      <c r="JKO37" s="830"/>
      <c r="JKP37" s="830"/>
      <c r="JKQ37" s="830"/>
      <c r="JKR37" s="830"/>
      <c r="JKS37" s="830"/>
      <c r="JKT37" s="830"/>
      <c r="JKU37" s="830"/>
      <c r="JKV37" s="830"/>
      <c r="JKW37" s="830"/>
      <c r="JKX37" s="830"/>
      <c r="JKY37" s="830"/>
      <c r="JKZ37" s="830"/>
      <c r="JLA37" s="830"/>
      <c r="JLB37" s="830"/>
      <c r="JLC37" s="830"/>
      <c r="JLD37" s="830"/>
      <c r="JLE37" s="830"/>
      <c r="JLF37" s="830"/>
      <c r="JLG37" s="830"/>
      <c r="JLH37" s="830"/>
      <c r="JLI37" s="830"/>
      <c r="JLJ37" s="830"/>
      <c r="JLK37" s="830"/>
      <c r="JLL37" s="830"/>
      <c r="JLM37" s="830"/>
      <c r="JLN37" s="830"/>
      <c r="JLO37" s="830"/>
      <c r="JLP37" s="830"/>
      <c r="JLQ37" s="830"/>
      <c r="JLR37" s="830"/>
      <c r="JLS37" s="830"/>
      <c r="JLT37" s="830"/>
      <c r="JLU37" s="830"/>
      <c r="JLV37" s="830"/>
      <c r="JLW37" s="830"/>
      <c r="JLX37" s="830"/>
      <c r="JLY37" s="830"/>
      <c r="JLZ37" s="830"/>
      <c r="JMA37" s="830"/>
      <c r="JMB37" s="830"/>
      <c r="JMC37" s="830"/>
      <c r="JMD37" s="830"/>
      <c r="JME37" s="830"/>
      <c r="JMF37" s="830"/>
      <c r="JMG37" s="830"/>
      <c r="JMH37" s="830"/>
      <c r="JMI37" s="830"/>
      <c r="JMJ37" s="830"/>
      <c r="JMK37" s="830"/>
      <c r="JML37" s="830"/>
      <c r="JMM37" s="830"/>
      <c r="JMN37" s="830"/>
      <c r="JMO37" s="830"/>
      <c r="JMP37" s="830"/>
      <c r="JMQ37" s="830"/>
      <c r="JMR37" s="830"/>
      <c r="JMS37" s="830"/>
      <c r="JMT37" s="830"/>
      <c r="JMU37" s="830"/>
      <c r="JMV37" s="830"/>
      <c r="JMW37" s="830"/>
      <c r="JMX37" s="830"/>
      <c r="JMY37" s="830"/>
      <c r="JMZ37" s="830"/>
      <c r="JNA37" s="830"/>
      <c r="JNB37" s="830"/>
      <c r="JNC37" s="830"/>
      <c r="JND37" s="830"/>
      <c r="JNE37" s="830"/>
      <c r="JNF37" s="830"/>
      <c r="JNG37" s="830"/>
      <c r="JNH37" s="830"/>
      <c r="JNI37" s="830"/>
      <c r="JNJ37" s="830"/>
      <c r="JNK37" s="830"/>
      <c r="JNL37" s="830"/>
      <c r="JNM37" s="830"/>
      <c r="JNN37" s="830"/>
      <c r="JNO37" s="830"/>
      <c r="JNP37" s="830"/>
      <c r="JNQ37" s="830"/>
      <c r="JNR37" s="830"/>
      <c r="JNS37" s="830"/>
      <c r="JNT37" s="830"/>
      <c r="JNU37" s="830"/>
      <c r="JNV37" s="830"/>
      <c r="JNW37" s="830"/>
      <c r="JNX37" s="830"/>
      <c r="JNY37" s="830"/>
      <c r="JNZ37" s="830"/>
      <c r="JOA37" s="830"/>
      <c r="JOB37" s="830"/>
      <c r="JOC37" s="830"/>
      <c r="JOD37" s="830"/>
      <c r="JOE37" s="830"/>
      <c r="JOF37" s="830"/>
      <c r="JOG37" s="830"/>
      <c r="JOH37" s="830"/>
      <c r="JOI37" s="830"/>
      <c r="JOJ37" s="830"/>
      <c r="JOK37" s="830"/>
      <c r="JOL37" s="830"/>
      <c r="JOM37" s="830"/>
      <c r="JON37" s="830"/>
      <c r="JOO37" s="830"/>
      <c r="JOP37" s="830"/>
      <c r="JOQ37" s="830"/>
      <c r="JOR37" s="830"/>
      <c r="JOS37" s="830"/>
      <c r="JOT37" s="830"/>
      <c r="JOU37" s="830"/>
      <c r="JOV37" s="830"/>
      <c r="JOW37" s="830"/>
      <c r="JOX37" s="830"/>
      <c r="JOY37" s="830"/>
      <c r="JOZ37" s="830"/>
      <c r="JPA37" s="830"/>
      <c r="JPB37" s="830"/>
      <c r="JPC37" s="830"/>
      <c r="JPD37" s="830"/>
      <c r="JPE37" s="830"/>
      <c r="JPF37" s="830"/>
      <c r="JPG37" s="830"/>
      <c r="JPH37" s="830"/>
      <c r="JPI37" s="830"/>
      <c r="JPJ37" s="830"/>
      <c r="JPK37" s="830"/>
      <c r="JPL37" s="830"/>
      <c r="JPM37" s="830"/>
      <c r="JPN37" s="830"/>
      <c r="JPO37" s="830"/>
      <c r="JPP37" s="830"/>
      <c r="JPQ37" s="830"/>
      <c r="JPR37" s="830"/>
      <c r="JPS37" s="830"/>
      <c r="JPT37" s="830"/>
      <c r="JPU37" s="830"/>
      <c r="JPV37" s="830"/>
      <c r="JPW37" s="830"/>
      <c r="JPX37" s="830"/>
      <c r="JPY37" s="830"/>
      <c r="JPZ37" s="830"/>
      <c r="JQA37" s="830"/>
      <c r="JQB37" s="830"/>
      <c r="JQC37" s="830"/>
      <c r="JQD37" s="830"/>
      <c r="JQE37" s="830"/>
      <c r="JQF37" s="830"/>
      <c r="JQG37" s="830"/>
      <c r="JQH37" s="830"/>
      <c r="JQI37" s="830"/>
      <c r="JQJ37" s="830"/>
      <c r="JQK37" s="830"/>
      <c r="JQL37" s="830"/>
      <c r="JQM37" s="830"/>
      <c r="JQN37" s="830"/>
      <c r="JQO37" s="830"/>
      <c r="JQP37" s="830"/>
      <c r="JQQ37" s="830"/>
      <c r="JQR37" s="830"/>
      <c r="JQS37" s="830"/>
      <c r="JQT37" s="830"/>
      <c r="JQU37" s="830"/>
      <c r="JQV37" s="830"/>
      <c r="JQW37" s="830"/>
      <c r="JQX37" s="830"/>
      <c r="JQY37" s="830"/>
      <c r="JQZ37" s="830"/>
      <c r="JRA37" s="830"/>
      <c r="JRB37" s="830"/>
      <c r="JRC37" s="830"/>
      <c r="JRD37" s="830"/>
      <c r="JRE37" s="830"/>
      <c r="JRF37" s="830"/>
      <c r="JRG37" s="830"/>
      <c r="JRH37" s="830"/>
      <c r="JRI37" s="830"/>
      <c r="JRJ37" s="830"/>
      <c r="JRK37" s="830"/>
      <c r="JRL37" s="830"/>
      <c r="JRM37" s="830"/>
      <c r="JRN37" s="830"/>
      <c r="JRO37" s="830"/>
      <c r="JRP37" s="830"/>
      <c r="JRQ37" s="830"/>
      <c r="JRR37" s="830"/>
      <c r="JRS37" s="830"/>
      <c r="JRT37" s="830"/>
      <c r="JRU37" s="830"/>
      <c r="JRV37" s="830"/>
      <c r="JRW37" s="830"/>
      <c r="JRX37" s="830"/>
      <c r="JRY37" s="830"/>
      <c r="JRZ37" s="830"/>
      <c r="JSA37" s="830"/>
      <c r="JSB37" s="830"/>
      <c r="JSC37" s="830"/>
      <c r="JSD37" s="830"/>
      <c r="JSE37" s="830"/>
      <c r="JSF37" s="830"/>
      <c r="JSG37" s="830"/>
      <c r="JSH37" s="830"/>
      <c r="JSI37" s="830"/>
      <c r="JSJ37" s="830"/>
      <c r="JSK37" s="830"/>
      <c r="JSL37" s="830"/>
      <c r="JSM37" s="830"/>
      <c r="JSN37" s="830"/>
      <c r="JSO37" s="830"/>
      <c r="JSP37" s="830"/>
      <c r="JSQ37" s="830"/>
      <c r="JSR37" s="830"/>
      <c r="JSS37" s="830"/>
      <c r="JST37" s="830"/>
      <c r="JSU37" s="830"/>
      <c r="JSV37" s="830"/>
      <c r="JSW37" s="830"/>
      <c r="JSX37" s="830"/>
      <c r="JSY37" s="830"/>
      <c r="JSZ37" s="830"/>
      <c r="JTA37" s="830"/>
      <c r="JTB37" s="830"/>
      <c r="JTC37" s="830"/>
      <c r="JTD37" s="830"/>
      <c r="JTE37" s="830"/>
      <c r="JTF37" s="830"/>
      <c r="JTG37" s="830"/>
      <c r="JTH37" s="830"/>
      <c r="JTI37" s="830"/>
      <c r="JTJ37" s="830"/>
      <c r="JTK37" s="830"/>
      <c r="JTL37" s="830"/>
      <c r="JTM37" s="830"/>
      <c r="JTN37" s="830"/>
      <c r="JTO37" s="830"/>
      <c r="JTP37" s="830"/>
      <c r="JTQ37" s="830"/>
      <c r="JTR37" s="830"/>
      <c r="JTS37" s="830"/>
      <c r="JTT37" s="830"/>
      <c r="JTU37" s="830"/>
      <c r="JTV37" s="830"/>
      <c r="JTW37" s="830"/>
      <c r="JTX37" s="830"/>
      <c r="JTY37" s="830"/>
      <c r="JTZ37" s="830"/>
      <c r="JUA37" s="830"/>
      <c r="JUB37" s="830"/>
      <c r="JUC37" s="830"/>
      <c r="JUD37" s="830"/>
      <c r="JUE37" s="830"/>
      <c r="JUF37" s="830"/>
      <c r="JUG37" s="830"/>
      <c r="JUH37" s="830"/>
      <c r="JUI37" s="830"/>
      <c r="JUJ37" s="830"/>
      <c r="JUK37" s="830"/>
      <c r="JUL37" s="830"/>
      <c r="JUM37" s="830"/>
      <c r="JUN37" s="830"/>
      <c r="JUO37" s="830"/>
      <c r="JUP37" s="830"/>
      <c r="JUQ37" s="830"/>
      <c r="JUR37" s="830"/>
      <c r="JUS37" s="830"/>
      <c r="JUT37" s="830"/>
      <c r="JUU37" s="830"/>
      <c r="JUV37" s="830"/>
      <c r="JUW37" s="830"/>
      <c r="JUX37" s="830"/>
      <c r="JUY37" s="830"/>
      <c r="JUZ37" s="830"/>
      <c r="JVA37" s="830"/>
      <c r="JVB37" s="830"/>
      <c r="JVC37" s="830"/>
      <c r="JVD37" s="830"/>
      <c r="JVE37" s="830"/>
      <c r="JVF37" s="830"/>
      <c r="JVG37" s="830"/>
      <c r="JVH37" s="830"/>
      <c r="JVI37" s="830"/>
      <c r="JVJ37" s="830"/>
      <c r="JVK37" s="830"/>
      <c r="JVL37" s="830"/>
      <c r="JVM37" s="830"/>
      <c r="JVN37" s="830"/>
      <c r="JVO37" s="830"/>
      <c r="JVP37" s="830"/>
      <c r="JVQ37" s="830"/>
      <c r="JVR37" s="830"/>
      <c r="JVS37" s="830"/>
      <c r="JVT37" s="830"/>
      <c r="JVU37" s="830"/>
      <c r="JVV37" s="830"/>
      <c r="JVW37" s="830"/>
      <c r="JVX37" s="830"/>
      <c r="JVY37" s="830"/>
      <c r="JVZ37" s="830"/>
      <c r="JWA37" s="830"/>
      <c r="JWB37" s="830"/>
      <c r="JWC37" s="830"/>
      <c r="JWD37" s="830"/>
      <c r="JWE37" s="830"/>
      <c r="JWF37" s="830"/>
      <c r="JWG37" s="830"/>
      <c r="JWH37" s="830"/>
      <c r="JWI37" s="830"/>
      <c r="JWJ37" s="830"/>
      <c r="JWK37" s="830"/>
      <c r="JWL37" s="830"/>
      <c r="JWM37" s="830"/>
      <c r="JWN37" s="830"/>
      <c r="JWO37" s="830"/>
      <c r="JWP37" s="830"/>
      <c r="JWQ37" s="830"/>
      <c r="JWR37" s="830"/>
      <c r="JWS37" s="830"/>
      <c r="JWT37" s="830"/>
      <c r="JWU37" s="830"/>
      <c r="JWV37" s="830"/>
      <c r="JWW37" s="830"/>
      <c r="JWX37" s="830"/>
      <c r="JWY37" s="830"/>
      <c r="JWZ37" s="830"/>
      <c r="JXA37" s="830"/>
      <c r="JXB37" s="830"/>
      <c r="JXC37" s="830"/>
      <c r="JXD37" s="830"/>
      <c r="JXE37" s="830"/>
      <c r="JXF37" s="830"/>
      <c r="JXG37" s="830"/>
      <c r="JXH37" s="830"/>
      <c r="JXI37" s="830"/>
      <c r="JXJ37" s="830"/>
      <c r="JXK37" s="830"/>
      <c r="JXL37" s="830"/>
      <c r="JXM37" s="830"/>
      <c r="JXN37" s="830"/>
      <c r="JXO37" s="830"/>
      <c r="JXP37" s="830"/>
      <c r="JXQ37" s="830"/>
      <c r="JXR37" s="830"/>
      <c r="JXS37" s="830"/>
      <c r="JXT37" s="830"/>
      <c r="JXU37" s="830"/>
      <c r="JXV37" s="830"/>
      <c r="JXW37" s="830"/>
      <c r="JXX37" s="830"/>
      <c r="JXY37" s="830"/>
      <c r="JXZ37" s="830"/>
      <c r="JYA37" s="830"/>
      <c r="JYB37" s="830"/>
      <c r="JYC37" s="830"/>
      <c r="JYD37" s="830"/>
      <c r="JYE37" s="830"/>
      <c r="JYF37" s="830"/>
      <c r="JYG37" s="830"/>
      <c r="JYH37" s="830"/>
      <c r="JYI37" s="830"/>
      <c r="JYJ37" s="830"/>
      <c r="JYK37" s="830"/>
      <c r="JYL37" s="830"/>
      <c r="JYM37" s="830"/>
      <c r="JYN37" s="830"/>
      <c r="JYO37" s="830"/>
      <c r="JYP37" s="830"/>
      <c r="JYQ37" s="830"/>
      <c r="JYR37" s="830"/>
      <c r="JYS37" s="830"/>
      <c r="JYT37" s="830"/>
      <c r="JYU37" s="830"/>
      <c r="JYV37" s="830"/>
      <c r="JYW37" s="830"/>
      <c r="JYX37" s="830"/>
      <c r="JYY37" s="830"/>
      <c r="JYZ37" s="830"/>
      <c r="JZA37" s="830"/>
      <c r="JZB37" s="830"/>
      <c r="JZC37" s="830"/>
      <c r="JZD37" s="830"/>
      <c r="JZE37" s="830"/>
      <c r="JZF37" s="830"/>
      <c r="JZG37" s="830"/>
      <c r="JZH37" s="830"/>
      <c r="JZI37" s="830"/>
      <c r="JZJ37" s="830"/>
      <c r="JZK37" s="830"/>
      <c r="JZL37" s="830"/>
      <c r="JZM37" s="830"/>
      <c r="JZN37" s="830"/>
      <c r="JZO37" s="830"/>
      <c r="JZP37" s="830"/>
      <c r="JZQ37" s="830"/>
      <c r="JZR37" s="830"/>
      <c r="JZS37" s="830"/>
      <c r="JZT37" s="830"/>
      <c r="JZU37" s="830"/>
      <c r="JZV37" s="830"/>
      <c r="JZW37" s="830"/>
      <c r="JZX37" s="830"/>
      <c r="JZY37" s="830"/>
      <c r="JZZ37" s="830"/>
      <c r="KAA37" s="830"/>
      <c r="KAB37" s="830"/>
      <c r="KAC37" s="830"/>
      <c r="KAD37" s="830"/>
      <c r="KAE37" s="830"/>
      <c r="KAF37" s="830"/>
      <c r="KAG37" s="830"/>
      <c r="KAH37" s="830"/>
      <c r="KAI37" s="830"/>
      <c r="KAJ37" s="830"/>
      <c r="KAK37" s="830"/>
      <c r="KAL37" s="830"/>
      <c r="KAM37" s="830"/>
      <c r="KAN37" s="830"/>
      <c r="KAO37" s="830"/>
      <c r="KAP37" s="830"/>
      <c r="KAQ37" s="830"/>
      <c r="KAR37" s="830"/>
      <c r="KAS37" s="830"/>
      <c r="KAT37" s="830"/>
      <c r="KAU37" s="830"/>
      <c r="KAV37" s="830"/>
      <c r="KAW37" s="830"/>
      <c r="KAX37" s="830"/>
      <c r="KAY37" s="830"/>
      <c r="KAZ37" s="830"/>
      <c r="KBA37" s="830"/>
      <c r="KBB37" s="830"/>
      <c r="KBC37" s="830"/>
      <c r="KBD37" s="830"/>
      <c r="KBE37" s="830"/>
      <c r="KBF37" s="830"/>
      <c r="KBG37" s="830"/>
      <c r="KBH37" s="830"/>
      <c r="KBI37" s="830"/>
      <c r="KBJ37" s="830"/>
      <c r="KBK37" s="830"/>
      <c r="KBL37" s="830"/>
      <c r="KBM37" s="830"/>
      <c r="KBN37" s="830"/>
      <c r="KBO37" s="830"/>
      <c r="KBP37" s="830"/>
      <c r="KBQ37" s="830"/>
      <c r="KBR37" s="830"/>
      <c r="KBS37" s="830"/>
      <c r="KBT37" s="830"/>
      <c r="KBU37" s="830"/>
      <c r="KBV37" s="830"/>
      <c r="KBW37" s="830"/>
      <c r="KBX37" s="830"/>
      <c r="KBY37" s="830"/>
      <c r="KBZ37" s="830"/>
      <c r="KCA37" s="830"/>
      <c r="KCB37" s="830"/>
      <c r="KCC37" s="830"/>
      <c r="KCD37" s="830"/>
      <c r="KCE37" s="830"/>
      <c r="KCF37" s="830"/>
      <c r="KCG37" s="830"/>
      <c r="KCH37" s="830"/>
      <c r="KCI37" s="830"/>
      <c r="KCJ37" s="830"/>
      <c r="KCK37" s="830"/>
      <c r="KCL37" s="830"/>
      <c r="KCM37" s="830"/>
      <c r="KCN37" s="830"/>
      <c r="KCO37" s="830"/>
      <c r="KCP37" s="830"/>
      <c r="KCQ37" s="830"/>
      <c r="KCR37" s="830"/>
      <c r="KCS37" s="830"/>
      <c r="KCT37" s="830"/>
      <c r="KCU37" s="830"/>
      <c r="KCV37" s="830"/>
      <c r="KCW37" s="830"/>
      <c r="KCX37" s="830"/>
      <c r="KCY37" s="830"/>
      <c r="KCZ37" s="830"/>
      <c r="KDA37" s="830"/>
      <c r="KDB37" s="830"/>
      <c r="KDC37" s="830"/>
      <c r="KDD37" s="830"/>
      <c r="KDE37" s="830"/>
      <c r="KDF37" s="830"/>
      <c r="KDG37" s="830"/>
      <c r="KDH37" s="830"/>
      <c r="KDI37" s="830"/>
      <c r="KDJ37" s="830"/>
      <c r="KDK37" s="830"/>
      <c r="KDL37" s="830"/>
      <c r="KDM37" s="830"/>
      <c r="KDN37" s="830"/>
      <c r="KDO37" s="830"/>
      <c r="KDP37" s="830"/>
      <c r="KDQ37" s="830"/>
      <c r="KDR37" s="830"/>
      <c r="KDS37" s="830"/>
      <c r="KDT37" s="830"/>
      <c r="KDU37" s="830"/>
      <c r="KDV37" s="830"/>
      <c r="KDW37" s="830"/>
      <c r="KDX37" s="830"/>
      <c r="KDY37" s="830"/>
      <c r="KDZ37" s="830"/>
      <c r="KEA37" s="830"/>
      <c r="KEB37" s="830"/>
      <c r="KEC37" s="830"/>
      <c r="KED37" s="830"/>
      <c r="KEE37" s="830"/>
      <c r="KEF37" s="830"/>
      <c r="KEG37" s="830"/>
      <c r="KEH37" s="830"/>
      <c r="KEI37" s="830"/>
      <c r="KEJ37" s="830"/>
      <c r="KEK37" s="830"/>
      <c r="KEL37" s="830"/>
      <c r="KEM37" s="830"/>
      <c r="KEN37" s="830"/>
      <c r="KEO37" s="830"/>
      <c r="KEP37" s="830"/>
      <c r="KEQ37" s="830"/>
      <c r="KER37" s="830"/>
      <c r="KES37" s="830"/>
      <c r="KET37" s="830"/>
      <c r="KEU37" s="830"/>
      <c r="KEV37" s="830"/>
      <c r="KEW37" s="830"/>
      <c r="KEX37" s="830"/>
      <c r="KEY37" s="830"/>
      <c r="KEZ37" s="830"/>
      <c r="KFA37" s="830"/>
      <c r="KFB37" s="830"/>
      <c r="KFC37" s="830"/>
      <c r="KFD37" s="830"/>
      <c r="KFE37" s="830"/>
      <c r="KFF37" s="830"/>
      <c r="KFG37" s="830"/>
      <c r="KFH37" s="830"/>
      <c r="KFI37" s="830"/>
      <c r="KFJ37" s="830"/>
      <c r="KFK37" s="830"/>
      <c r="KFL37" s="830"/>
      <c r="KFM37" s="830"/>
      <c r="KFN37" s="830"/>
      <c r="KFO37" s="830"/>
      <c r="KFP37" s="830"/>
      <c r="KFQ37" s="830"/>
      <c r="KFR37" s="830"/>
      <c r="KFS37" s="830"/>
      <c r="KFT37" s="830"/>
      <c r="KFU37" s="830"/>
      <c r="KFV37" s="830"/>
      <c r="KFW37" s="830"/>
      <c r="KFX37" s="830"/>
      <c r="KFY37" s="830"/>
      <c r="KFZ37" s="830"/>
      <c r="KGA37" s="830"/>
      <c r="KGB37" s="830"/>
      <c r="KGC37" s="830"/>
      <c r="KGD37" s="830"/>
      <c r="KGE37" s="830"/>
      <c r="KGF37" s="830"/>
      <c r="KGG37" s="830"/>
      <c r="KGH37" s="830"/>
      <c r="KGI37" s="830"/>
      <c r="KGJ37" s="830"/>
      <c r="KGK37" s="830"/>
      <c r="KGL37" s="830"/>
      <c r="KGM37" s="830"/>
      <c r="KGN37" s="830"/>
      <c r="KGO37" s="830"/>
      <c r="KGP37" s="830"/>
      <c r="KGQ37" s="830"/>
      <c r="KGR37" s="830"/>
      <c r="KGS37" s="830"/>
      <c r="KGT37" s="830"/>
      <c r="KGU37" s="830"/>
      <c r="KGV37" s="830"/>
      <c r="KGW37" s="830"/>
      <c r="KGX37" s="830"/>
      <c r="KGY37" s="830"/>
      <c r="KGZ37" s="830"/>
      <c r="KHA37" s="830"/>
      <c r="KHB37" s="830"/>
      <c r="KHC37" s="830"/>
      <c r="KHD37" s="830"/>
      <c r="KHE37" s="830"/>
      <c r="KHF37" s="830"/>
      <c r="KHG37" s="830"/>
      <c r="KHH37" s="830"/>
      <c r="KHI37" s="830"/>
      <c r="KHJ37" s="830"/>
      <c r="KHK37" s="830"/>
      <c r="KHL37" s="830"/>
      <c r="KHM37" s="830"/>
      <c r="KHN37" s="830"/>
      <c r="KHO37" s="830"/>
      <c r="KHP37" s="830"/>
      <c r="KHQ37" s="830"/>
      <c r="KHR37" s="830"/>
      <c r="KHS37" s="830"/>
      <c r="KHT37" s="830"/>
      <c r="KHU37" s="830"/>
      <c r="KHV37" s="830"/>
      <c r="KHW37" s="830"/>
      <c r="KHX37" s="830"/>
      <c r="KHY37" s="830"/>
      <c r="KHZ37" s="830"/>
      <c r="KIA37" s="830"/>
      <c r="KIB37" s="830"/>
      <c r="KIC37" s="830"/>
      <c r="KID37" s="830"/>
      <c r="KIE37" s="830"/>
      <c r="KIF37" s="830"/>
      <c r="KIG37" s="830"/>
      <c r="KIH37" s="830"/>
      <c r="KII37" s="830"/>
      <c r="KIJ37" s="830"/>
      <c r="KIK37" s="830"/>
      <c r="KIL37" s="830"/>
      <c r="KIM37" s="830"/>
      <c r="KIN37" s="830"/>
      <c r="KIO37" s="830"/>
      <c r="KIP37" s="830"/>
      <c r="KIQ37" s="830"/>
      <c r="KIR37" s="830"/>
      <c r="KIS37" s="830"/>
      <c r="KIT37" s="830"/>
      <c r="KIU37" s="830"/>
      <c r="KIV37" s="830"/>
      <c r="KIW37" s="830"/>
      <c r="KIX37" s="830"/>
      <c r="KIY37" s="830"/>
      <c r="KIZ37" s="830"/>
      <c r="KJA37" s="830"/>
      <c r="KJB37" s="830"/>
      <c r="KJC37" s="830"/>
      <c r="KJD37" s="830"/>
      <c r="KJE37" s="830"/>
      <c r="KJF37" s="830"/>
      <c r="KJG37" s="830"/>
      <c r="KJH37" s="830"/>
      <c r="KJI37" s="830"/>
      <c r="KJJ37" s="830"/>
      <c r="KJK37" s="830"/>
      <c r="KJL37" s="830"/>
      <c r="KJM37" s="830"/>
      <c r="KJN37" s="830"/>
      <c r="KJO37" s="830"/>
      <c r="KJP37" s="830"/>
      <c r="KJQ37" s="830"/>
      <c r="KJR37" s="830"/>
      <c r="KJS37" s="830"/>
      <c r="KJT37" s="830"/>
      <c r="KJU37" s="830"/>
      <c r="KJV37" s="830"/>
      <c r="KJW37" s="830"/>
      <c r="KJX37" s="830"/>
      <c r="KJY37" s="830"/>
      <c r="KJZ37" s="830"/>
      <c r="KKA37" s="830"/>
      <c r="KKB37" s="830"/>
      <c r="KKC37" s="830"/>
      <c r="KKD37" s="830"/>
      <c r="KKE37" s="830"/>
      <c r="KKF37" s="830"/>
      <c r="KKG37" s="830"/>
      <c r="KKH37" s="830"/>
      <c r="KKI37" s="830"/>
      <c r="KKJ37" s="830"/>
      <c r="KKK37" s="830"/>
      <c r="KKL37" s="830"/>
      <c r="KKM37" s="830"/>
      <c r="KKN37" s="830"/>
      <c r="KKO37" s="830"/>
      <c r="KKP37" s="830"/>
      <c r="KKQ37" s="830"/>
      <c r="KKR37" s="830"/>
      <c r="KKS37" s="830"/>
      <c r="KKT37" s="830"/>
      <c r="KKU37" s="830"/>
      <c r="KKV37" s="830"/>
      <c r="KKW37" s="830"/>
      <c r="KKX37" s="830"/>
      <c r="KKY37" s="830"/>
      <c r="KKZ37" s="830"/>
      <c r="KLA37" s="830"/>
      <c r="KLB37" s="830"/>
      <c r="KLC37" s="830"/>
      <c r="KLD37" s="830"/>
      <c r="KLE37" s="830"/>
      <c r="KLF37" s="830"/>
      <c r="KLG37" s="830"/>
      <c r="KLH37" s="830"/>
      <c r="KLI37" s="830"/>
      <c r="KLJ37" s="830"/>
      <c r="KLK37" s="830"/>
      <c r="KLL37" s="830"/>
      <c r="KLM37" s="830"/>
      <c r="KLN37" s="830"/>
      <c r="KLO37" s="830"/>
      <c r="KLP37" s="830"/>
      <c r="KLQ37" s="830"/>
      <c r="KLR37" s="830"/>
      <c r="KLS37" s="830"/>
      <c r="KLT37" s="830"/>
      <c r="KLU37" s="830"/>
      <c r="KLV37" s="830"/>
      <c r="KLW37" s="830"/>
      <c r="KLX37" s="830"/>
      <c r="KLY37" s="830"/>
      <c r="KLZ37" s="830"/>
      <c r="KMA37" s="830"/>
      <c r="KMB37" s="830"/>
      <c r="KMC37" s="830"/>
      <c r="KMD37" s="830"/>
      <c r="KME37" s="830"/>
      <c r="KMF37" s="830"/>
      <c r="KMG37" s="830"/>
      <c r="KMH37" s="830"/>
      <c r="KMI37" s="830"/>
      <c r="KMJ37" s="830"/>
      <c r="KMK37" s="830"/>
      <c r="KML37" s="830"/>
      <c r="KMM37" s="830"/>
      <c r="KMN37" s="830"/>
      <c r="KMO37" s="830"/>
      <c r="KMP37" s="830"/>
      <c r="KMQ37" s="830"/>
      <c r="KMR37" s="830"/>
      <c r="KMS37" s="830"/>
      <c r="KMT37" s="830"/>
      <c r="KMU37" s="830"/>
      <c r="KMV37" s="830"/>
      <c r="KMW37" s="830"/>
      <c r="KMX37" s="830"/>
      <c r="KMY37" s="830"/>
      <c r="KMZ37" s="830"/>
      <c r="KNA37" s="830"/>
      <c r="KNB37" s="830"/>
      <c r="KNC37" s="830"/>
      <c r="KND37" s="830"/>
      <c r="KNE37" s="830"/>
      <c r="KNF37" s="830"/>
      <c r="KNG37" s="830"/>
      <c r="KNH37" s="830"/>
      <c r="KNI37" s="830"/>
      <c r="KNJ37" s="830"/>
      <c r="KNK37" s="830"/>
      <c r="KNL37" s="830"/>
      <c r="KNM37" s="830"/>
      <c r="KNN37" s="830"/>
      <c r="KNO37" s="830"/>
      <c r="KNP37" s="830"/>
      <c r="KNQ37" s="830"/>
      <c r="KNR37" s="830"/>
      <c r="KNS37" s="830"/>
      <c r="KNT37" s="830"/>
      <c r="KNU37" s="830"/>
      <c r="KNV37" s="830"/>
      <c r="KNW37" s="830"/>
      <c r="KNX37" s="830"/>
      <c r="KNY37" s="830"/>
      <c r="KNZ37" s="830"/>
      <c r="KOA37" s="830"/>
      <c r="KOB37" s="830"/>
      <c r="KOC37" s="830"/>
      <c r="KOD37" s="830"/>
      <c r="KOE37" s="830"/>
      <c r="KOF37" s="830"/>
      <c r="KOG37" s="830"/>
      <c r="KOH37" s="830"/>
      <c r="KOI37" s="830"/>
      <c r="KOJ37" s="830"/>
      <c r="KOK37" s="830"/>
      <c r="KOL37" s="830"/>
      <c r="KOM37" s="830"/>
      <c r="KON37" s="830"/>
      <c r="KOO37" s="830"/>
      <c r="KOP37" s="830"/>
      <c r="KOQ37" s="830"/>
      <c r="KOR37" s="830"/>
      <c r="KOS37" s="830"/>
      <c r="KOT37" s="830"/>
      <c r="KOU37" s="830"/>
      <c r="KOV37" s="830"/>
      <c r="KOW37" s="830"/>
      <c r="KOX37" s="830"/>
      <c r="KOY37" s="830"/>
      <c r="KOZ37" s="830"/>
      <c r="KPA37" s="830"/>
      <c r="KPB37" s="830"/>
      <c r="KPC37" s="830"/>
      <c r="KPD37" s="830"/>
      <c r="KPE37" s="830"/>
      <c r="KPF37" s="830"/>
      <c r="KPG37" s="830"/>
      <c r="KPH37" s="830"/>
      <c r="KPI37" s="830"/>
      <c r="KPJ37" s="830"/>
      <c r="KPK37" s="830"/>
      <c r="KPL37" s="830"/>
      <c r="KPM37" s="830"/>
      <c r="KPN37" s="830"/>
      <c r="KPO37" s="830"/>
      <c r="KPP37" s="830"/>
      <c r="KPQ37" s="830"/>
      <c r="KPR37" s="830"/>
      <c r="KPS37" s="830"/>
      <c r="KPT37" s="830"/>
      <c r="KPU37" s="830"/>
      <c r="KPV37" s="830"/>
      <c r="KPW37" s="830"/>
      <c r="KPX37" s="830"/>
      <c r="KPY37" s="830"/>
      <c r="KPZ37" s="830"/>
      <c r="KQA37" s="830"/>
      <c r="KQB37" s="830"/>
      <c r="KQC37" s="830"/>
      <c r="KQD37" s="830"/>
      <c r="KQE37" s="830"/>
      <c r="KQF37" s="830"/>
      <c r="KQG37" s="830"/>
      <c r="KQH37" s="830"/>
      <c r="KQI37" s="830"/>
      <c r="KQJ37" s="830"/>
      <c r="KQK37" s="830"/>
      <c r="KQL37" s="830"/>
      <c r="KQM37" s="830"/>
      <c r="KQN37" s="830"/>
      <c r="KQO37" s="830"/>
      <c r="KQP37" s="830"/>
      <c r="KQQ37" s="830"/>
      <c r="KQR37" s="830"/>
      <c r="KQS37" s="830"/>
      <c r="KQT37" s="830"/>
      <c r="KQU37" s="830"/>
      <c r="KQV37" s="830"/>
      <c r="KQW37" s="830"/>
      <c r="KQX37" s="830"/>
      <c r="KQY37" s="830"/>
      <c r="KQZ37" s="830"/>
      <c r="KRA37" s="830"/>
      <c r="KRB37" s="830"/>
      <c r="KRC37" s="830"/>
      <c r="KRD37" s="830"/>
      <c r="KRE37" s="830"/>
      <c r="KRF37" s="830"/>
      <c r="KRG37" s="830"/>
      <c r="KRH37" s="830"/>
      <c r="KRI37" s="830"/>
      <c r="KRJ37" s="830"/>
      <c r="KRK37" s="830"/>
      <c r="KRL37" s="830"/>
      <c r="KRM37" s="830"/>
      <c r="KRN37" s="830"/>
      <c r="KRO37" s="830"/>
      <c r="KRP37" s="830"/>
      <c r="KRQ37" s="830"/>
      <c r="KRR37" s="830"/>
      <c r="KRS37" s="830"/>
      <c r="KRT37" s="830"/>
      <c r="KRU37" s="830"/>
      <c r="KRV37" s="830"/>
      <c r="KRW37" s="830"/>
      <c r="KRX37" s="830"/>
      <c r="KRY37" s="830"/>
      <c r="KRZ37" s="830"/>
      <c r="KSA37" s="830"/>
      <c r="KSB37" s="830"/>
      <c r="KSC37" s="830"/>
      <c r="KSD37" s="830"/>
      <c r="KSE37" s="830"/>
      <c r="KSF37" s="830"/>
      <c r="KSG37" s="830"/>
      <c r="KSH37" s="830"/>
      <c r="KSI37" s="830"/>
      <c r="KSJ37" s="830"/>
      <c r="KSK37" s="830"/>
      <c r="KSL37" s="830"/>
      <c r="KSM37" s="830"/>
      <c r="KSN37" s="830"/>
      <c r="KSO37" s="830"/>
      <c r="KSP37" s="830"/>
      <c r="KSQ37" s="830"/>
      <c r="KSR37" s="830"/>
      <c r="KSS37" s="830"/>
      <c r="KST37" s="830"/>
      <c r="KSU37" s="830"/>
      <c r="KSV37" s="830"/>
      <c r="KSW37" s="830"/>
      <c r="KSX37" s="830"/>
      <c r="KSY37" s="830"/>
      <c r="KSZ37" s="830"/>
      <c r="KTA37" s="830"/>
      <c r="KTB37" s="830"/>
      <c r="KTC37" s="830"/>
      <c r="KTD37" s="830"/>
      <c r="KTE37" s="830"/>
      <c r="KTF37" s="830"/>
      <c r="KTG37" s="830"/>
      <c r="KTH37" s="830"/>
      <c r="KTI37" s="830"/>
      <c r="KTJ37" s="830"/>
      <c r="KTK37" s="830"/>
      <c r="KTL37" s="830"/>
      <c r="KTM37" s="830"/>
      <c r="KTN37" s="830"/>
      <c r="KTO37" s="830"/>
      <c r="KTP37" s="830"/>
      <c r="KTQ37" s="830"/>
      <c r="KTR37" s="830"/>
      <c r="KTS37" s="830"/>
      <c r="KTT37" s="830"/>
      <c r="KTU37" s="830"/>
      <c r="KTV37" s="830"/>
      <c r="KTW37" s="830"/>
      <c r="KTX37" s="830"/>
      <c r="KTY37" s="830"/>
      <c r="KTZ37" s="830"/>
      <c r="KUA37" s="830"/>
      <c r="KUB37" s="830"/>
      <c r="KUC37" s="830"/>
      <c r="KUD37" s="830"/>
      <c r="KUE37" s="830"/>
      <c r="KUF37" s="830"/>
      <c r="KUG37" s="830"/>
      <c r="KUH37" s="830"/>
      <c r="KUI37" s="830"/>
      <c r="KUJ37" s="830"/>
      <c r="KUK37" s="830"/>
      <c r="KUL37" s="830"/>
      <c r="KUM37" s="830"/>
      <c r="KUN37" s="830"/>
      <c r="KUO37" s="830"/>
      <c r="KUP37" s="830"/>
      <c r="KUQ37" s="830"/>
      <c r="KUR37" s="830"/>
      <c r="KUS37" s="830"/>
      <c r="KUT37" s="830"/>
      <c r="KUU37" s="830"/>
      <c r="KUV37" s="830"/>
      <c r="KUW37" s="830"/>
      <c r="KUX37" s="830"/>
      <c r="KUY37" s="830"/>
      <c r="KUZ37" s="830"/>
      <c r="KVA37" s="830"/>
      <c r="KVB37" s="830"/>
      <c r="KVC37" s="830"/>
      <c r="KVD37" s="830"/>
      <c r="KVE37" s="830"/>
      <c r="KVF37" s="830"/>
      <c r="KVG37" s="830"/>
      <c r="KVH37" s="830"/>
      <c r="KVI37" s="830"/>
      <c r="KVJ37" s="830"/>
      <c r="KVK37" s="830"/>
      <c r="KVL37" s="830"/>
      <c r="KVM37" s="830"/>
      <c r="KVN37" s="830"/>
      <c r="KVO37" s="830"/>
      <c r="KVP37" s="830"/>
      <c r="KVQ37" s="830"/>
      <c r="KVR37" s="830"/>
      <c r="KVS37" s="830"/>
      <c r="KVT37" s="830"/>
      <c r="KVU37" s="830"/>
      <c r="KVV37" s="830"/>
      <c r="KVW37" s="830"/>
      <c r="KVX37" s="830"/>
      <c r="KVY37" s="830"/>
      <c r="KVZ37" s="830"/>
      <c r="KWA37" s="830"/>
      <c r="KWB37" s="830"/>
      <c r="KWC37" s="830"/>
      <c r="KWD37" s="830"/>
      <c r="KWE37" s="830"/>
      <c r="KWF37" s="830"/>
      <c r="KWG37" s="830"/>
      <c r="KWH37" s="830"/>
      <c r="KWI37" s="830"/>
      <c r="KWJ37" s="830"/>
      <c r="KWK37" s="830"/>
      <c r="KWL37" s="830"/>
      <c r="KWM37" s="830"/>
      <c r="KWN37" s="830"/>
      <c r="KWO37" s="830"/>
      <c r="KWP37" s="830"/>
      <c r="KWQ37" s="830"/>
      <c r="KWR37" s="830"/>
      <c r="KWS37" s="830"/>
      <c r="KWT37" s="830"/>
      <c r="KWU37" s="830"/>
      <c r="KWV37" s="830"/>
      <c r="KWW37" s="830"/>
      <c r="KWX37" s="830"/>
      <c r="KWY37" s="830"/>
      <c r="KWZ37" s="830"/>
      <c r="KXA37" s="830"/>
      <c r="KXB37" s="830"/>
      <c r="KXC37" s="830"/>
      <c r="KXD37" s="830"/>
      <c r="KXE37" s="830"/>
      <c r="KXF37" s="830"/>
      <c r="KXG37" s="830"/>
      <c r="KXH37" s="830"/>
      <c r="KXI37" s="830"/>
      <c r="KXJ37" s="830"/>
      <c r="KXK37" s="830"/>
      <c r="KXL37" s="830"/>
      <c r="KXM37" s="830"/>
      <c r="KXN37" s="830"/>
      <c r="KXO37" s="830"/>
      <c r="KXP37" s="830"/>
      <c r="KXQ37" s="830"/>
      <c r="KXR37" s="830"/>
      <c r="KXS37" s="830"/>
      <c r="KXT37" s="830"/>
      <c r="KXU37" s="830"/>
      <c r="KXV37" s="830"/>
      <c r="KXW37" s="830"/>
      <c r="KXX37" s="830"/>
      <c r="KXY37" s="830"/>
      <c r="KXZ37" s="830"/>
      <c r="KYA37" s="830"/>
      <c r="KYB37" s="830"/>
      <c r="KYC37" s="830"/>
      <c r="KYD37" s="830"/>
      <c r="KYE37" s="830"/>
      <c r="KYF37" s="830"/>
      <c r="KYG37" s="830"/>
      <c r="KYH37" s="830"/>
      <c r="KYI37" s="830"/>
      <c r="KYJ37" s="830"/>
      <c r="KYK37" s="830"/>
      <c r="KYL37" s="830"/>
      <c r="KYM37" s="830"/>
      <c r="KYN37" s="830"/>
      <c r="KYO37" s="830"/>
      <c r="KYP37" s="830"/>
      <c r="KYQ37" s="830"/>
      <c r="KYR37" s="830"/>
      <c r="KYS37" s="830"/>
      <c r="KYT37" s="830"/>
      <c r="KYU37" s="830"/>
      <c r="KYV37" s="830"/>
      <c r="KYW37" s="830"/>
      <c r="KYX37" s="830"/>
      <c r="KYY37" s="830"/>
      <c r="KYZ37" s="830"/>
      <c r="KZA37" s="830"/>
      <c r="KZB37" s="830"/>
      <c r="KZC37" s="830"/>
      <c r="KZD37" s="830"/>
      <c r="KZE37" s="830"/>
      <c r="KZF37" s="830"/>
      <c r="KZG37" s="830"/>
      <c r="KZH37" s="830"/>
      <c r="KZI37" s="830"/>
      <c r="KZJ37" s="830"/>
      <c r="KZK37" s="830"/>
      <c r="KZL37" s="830"/>
      <c r="KZM37" s="830"/>
      <c r="KZN37" s="830"/>
      <c r="KZO37" s="830"/>
      <c r="KZP37" s="830"/>
      <c r="KZQ37" s="830"/>
      <c r="KZR37" s="830"/>
      <c r="KZS37" s="830"/>
      <c r="KZT37" s="830"/>
      <c r="KZU37" s="830"/>
      <c r="KZV37" s="830"/>
      <c r="KZW37" s="830"/>
      <c r="KZX37" s="830"/>
      <c r="KZY37" s="830"/>
      <c r="KZZ37" s="830"/>
      <c r="LAA37" s="830"/>
      <c r="LAB37" s="830"/>
      <c r="LAC37" s="830"/>
      <c r="LAD37" s="830"/>
      <c r="LAE37" s="830"/>
      <c r="LAF37" s="830"/>
      <c r="LAG37" s="830"/>
      <c r="LAH37" s="830"/>
      <c r="LAI37" s="830"/>
      <c r="LAJ37" s="830"/>
      <c r="LAK37" s="830"/>
      <c r="LAL37" s="830"/>
      <c r="LAM37" s="830"/>
      <c r="LAN37" s="830"/>
      <c r="LAO37" s="830"/>
      <c r="LAP37" s="830"/>
      <c r="LAQ37" s="830"/>
      <c r="LAR37" s="830"/>
      <c r="LAS37" s="830"/>
      <c r="LAT37" s="830"/>
      <c r="LAU37" s="830"/>
      <c r="LAV37" s="830"/>
      <c r="LAW37" s="830"/>
      <c r="LAX37" s="830"/>
      <c r="LAY37" s="830"/>
      <c r="LAZ37" s="830"/>
      <c r="LBA37" s="830"/>
      <c r="LBB37" s="830"/>
      <c r="LBC37" s="830"/>
      <c r="LBD37" s="830"/>
      <c r="LBE37" s="830"/>
      <c r="LBF37" s="830"/>
      <c r="LBG37" s="830"/>
      <c r="LBH37" s="830"/>
      <c r="LBI37" s="830"/>
      <c r="LBJ37" s="830"/>
      <c r="LBK37" s="830"/>
      <c r="LBL37" s="830"/>
      <c r="LBM37" s="830"/>
      <c r="LBN37" s="830"/>
      <c r="LBO37" s="830"/>
      <c r="LBP37" s="830"/>
      <c r="LBQ37" s="830"/>
      <c r="LBR37" s="830"/>
      <c r="LBS37" s="830"/>
      <c r="LBT37" s="830"/>
      <c r="LBU37" s="830"/>
      <c r="LBV37" s="830"/>
      <c r="LBW37" s="830"/>
      <c r="LBX37" s="830"/>
      <c r="LBY37" s="830"/>
      <c r="LBZ37" s="830"/>
      <c r="LCA37" s="830"/>
      <c r="LCB37" s="830"/>
      <c r="LCC37" s="830"/>
      <c r="LCD37" s="830"/>
      <c r="LCE37" s="830"/>
      <c r="LCF37" s="830"/>
      <c r="LCG37" s="830"/>
      <c r="LCH37" s="830"/>
      <c r="LCI37" s="830"/>
      <c r="LCJ37" s="830"/>
      <c r="LCK37" s="830"/>
      <c r="LCL37" s="830"/>
      <c r="LCM37" s="830"/>
      <c r="LCN37" s="830"/>
      <c r="LCO37" s="830"/>
      <c r="LCP37" s="830"/>
      <c r="LCQ37" s="830"/>
      <c r="LCR37" s="830"/>
      <c r="LCS37" s="830"/>
      <c r="LCT37" s="830"/>
      <c r="LCU37" s="830"/>
      <c r="LCV37" s="830"/>
      <c r="LCW37" s="830"/>
      <c r="LCX37" s="830"/>
      <c r="LCY37" s="830"/>
      <c r="LCZ37" s="830"/>
      <c r="LDA37" s="830"/>
      <c r="LDB37" s="830"/>
      <c r="LDC37" s="830"/>
      <c r="LDD37" s="830"/>
      <c r="LDE37" s="830"/>
      <c r="LDF37" s="830"/>
      <c r="LDG37" s="830"/>
      <c r="LDH37" s="830"/>
      <c r="LDI37" s="830"/>
      <c r="LDJ37" s="830"/>
      <c r="LDK37" s="830"/>
      <c r="LDL37" s="830"/>
      <c r="LDM37" s="830"/>
      <c r="LDN37" s="830"/>
      <c r="LDO37" s="830"/>
      <c r="LDP37" s="830"/>
      <c r="LDQ37" s="830"/>
      <c r="LDR37" s="830"/>
      <c r="LDS37" s="830"/>
      <c r="LDT37" s="830"/>
      <c r="LDU37" s="830"/>
      <c r="LDV37" s="830"/>
      <c r="LDW37" s="830"/>
      <c r="LDX37" s="830"/>
      <c r="LDY37" s="830"/>
      <c r="LDZ37" s="830"/>
      <c r="LEA37" s="830"/>
      <c r="LEB37" s="830"/>
      <c r="LEC37" s="830"/>
      <c r="LED37" s="830"/>
      <c r="LEE37" s="830"/>
      <c r="LEF37" s="830"/>
      <c r="LEG37" s="830"/>
      <c r="LEH37" s="830"/>
      <c r="LEI37" s="830"/>
      <c r="LEJ37" s="830"/>
      <c r="LEK37" s="830"/>
      <c r="LEL37" s="830"/>
      <c r="LEM37" s="830"/>
      <c r="LEN37" s="830"/>
      <c r="LEO37" s="830"/>
      <c r="LEP37" s="830"/>
      <c r="LEQ37" s="830"/>
      <c r="LER37" s="830"/>
      <c r="LES37" s="830"/>
      <c r="LET37" s="830"/>
      <c r="LEU37" s="830"/>
      <c r="LEV37" s="830"/>
      <c r="LEW37" s="830"/>
      <c r="LEX37" s="830"/>
      <c r="LEY37" s="830"/>
      <c r="LEZ37" s="830"/>
      <c r="LFA37" s="830"/>
      <c r="LFB37" s="830"/>
      <c r="LFC37" s="830"/>
      <c r="LFD37" s="830"/>
      <c r="LFE37" s="830"/>
      <c r="LFF37" s="830"/>
      <c r="LFG37" s="830"/>
      <c r="LFH37" s="830"/>
      <c r="LFI37" s="830"/>
      <c r="LFJ37" s="830"/>
      <c r="LFK37" s="830"/>
      <c r="LFL37" s="830"/>
      <c r="LFM37" s="830"/>
      <c r="LFN37" s="830"/>
      <c r="LFO37" s="830"/>
      <c r="LFP37" s="830"/>
      <c r="LFQ37" s="830"/>
      <c r="LFR37" s="830"/>
      <c r="LFS37" s="830"/>
      <c r="LFT37" s="830"/>
      <c r="LFU37" s="830"/>
      <c r="LFV37" s="830"/>
      <c r="LFW37" s="830"/>
      <c r="LFX37" s="830"/>
      <c r="LFY37" s="830"/>
      <c r="LFZ37" s="830"/>
      <c r="LGA37" s="830"/>
      <c r="LGB37" s="830"/>
      <c r="LGC37" s="830"/>
      <c r="LGD37" s="830"/>
      <c r="LGE37" s="830"/>
      <c r="LGF37" s="830"/>
      <c r="LGG37" s="830"/>
      <c r="LGH37" s="830"/>
      <c r="LGI37" s="830"/>
      <c r="LGJ37" s="830"/>
      <c r="LGK37" s="830"/>
      <c r="LGL37" s="830"/>
      <c r="LGM37" s="830"/>
      <c r="LGN37" s="830"/>
      <c r="LGO37" s="830"/>
      <c r="LGP37" s="830"/>
      <c r="LGQ37" s="830"/>
      <c r="LGR37" s="830"/>
      <c r="LGS37" s="830"/>
      <c r="LGT37" s="830"/>
      <c r="LGU37" s="830"/>
      <c r="LGV37" s="830"/>
      <c r="LGW37" s="830"/>
      <c r="LGX37" s="830"/>
      <c r="LGY37" s="830"/>
      <c r="LGZ37" s="830"/>
      <c r="LHA37" s="830"/>
      <c r="LHB37" s="830"/>
      <c r="LHC37" s="830"/>
      <c r="LHD37" s="830"/>
      <c r="LHE37" s="830"/>
      <c r="LHF37" s="830"/>
      <c r="LHG37" s="830"/>
      <c r="LHH37" s="830"/>
      <c r="LHI37" s="830"/>
      <c r="LHJ37" s="830"/>
      <c r="LHK37" s="830"/>
      <c r="LHL37" s="830"/>
      <c r="LHM37" s="830"/>
      <c r="LHN37" s="830"/>
      <c r="LHO37" s="830"/>
      <c r="LHP37" s="830"/>
      <c r="LHQ37" s="830"/>
      <c r="LHR37" s="830"/>
      <c r="LHS37" s="830"/>
      <c r="LHT37" s="830"/>
      <c r="LHU37" s="830"/>
      <c r="LHV37" s="830"/>
      <c r="LHW37" s="830"/>
      <c r="LHX37" s="830"/>
      <c r="LHY37" s="830"/>
      <c r="LHZ37" s="830"/>
      <c r="LIA37" s="830"/>
      <c r="LIB37" s="830"/>
      <c r="LIC37" s="830"/>
      <c r="LID37" s="830"/>
      <c r="LIE37" s="830"/>
      <c r="LIF37" s="830"/>
      <c r="LIG37" s="830"/>
      <c r="LIH37" s="830"/>
      <c r="LII37" s="830"/>
      <c r="LIJ37" s="830"/>
      <c r="LIK37" s="830"/>
      <c r="LIL37" s="830"/>
      <c r="LIM37" s="830"/>
      <c r="LIN37" s="830"/>
      <c r="LIO37" s="830"/>
      <c r="LIP37" s="830"/>
      <c r="LIQ37" s="830"/>
      <c r="LIR37" s="830"/>
      <c r="LIS37" s="830"/>
      <c r="LIT37" s="830"/>
      <c r="LIU37" s="830"/>
      <c r="LIV37" s="830"/>
      <c r="LIW37" s="830"/>
      <c r="LIX37" s="830"/>
      <c r="LIY37" s="830"/>
      <c r="LIZ37" s="830"/>
      <c r="LJA37" s="830"/>
      <c r="LJB37" s="830"/>
      <c r="LJC37" s="830"/>
      <c r="LJD37" s="830"/>
      <c r="LJE37" s="830"/>
      <c r="LJF37" s="830"/>
      <c r="LJG37" s="830"/>
      <c r="LJH37" s="830"/>
      <c r="LJI37" s="830"/>
      <c r="LJJ37" s="830"/>
      <c r="LJK37" s="830"/>
      <c r="LJL37" s="830"/>
      <c r="LJM37" s="830"/>
      <c r="LJN37" s="830"/>
      <c r="LJO37" s="830"/>
      <c r="LJP37" s="830"/>
      <c r="LJQ37" s="830"/>
      <c r="LJR37" s="830"/>
      <c r="LJS37" s="830"/>
      <c r="LJT37" s="830"/>
      <c r="LJU37" s="830"/>
      <c r="LJV37" s="830"/>
      <c r="LJW37" s="830"/>
      <c r="LJX37" s="830"/>
      <c r="LJY37" s="830"/>
      <c r="LJZ37" s="830"/>
      <c r="LKA37" s="830"/>
      <c r="LKB37" s="830"/>
      <c r="LKC37" s="830"/>
      <c r="LKD37" s="830"/>
      <c r="LKE37" s="830"/>
      <c r="LKF37" s="830"/>
      <c r="LKG37" s="830"/>
      <c r="LKH37" s="830"/>
      <c r="LKI37" s="830"/>
      <c r="LKJ37" s="830"/>
      <c r="LKK37" s="830"/>
      <c r="LKL37" s="830"/>
      <c r="LKM37" s="830"/>
      <c r="LKN37" s="830"/>
      <c r="LKO37" s="830"/>
      <c r="LKP37" s="830"/>
      <c r="LKQ37" s="830"/>
      <c r="LKR37" s="830"/>
      <c r="LKS37" s="830"/>
      <c r="LKT37" s="830"/>
      <c r="LKU37" s="830"/>
      <c r="LKV37" s="830"/>
      <c r="LKW37" s="830"/>
      <c r="LKX37" s="830"/>
      <c r="LKY37" s="830"/>
      <c r="LKZ37" s="830"/>
      <c r="LLA37" s="830"/>
      <c r="LLB37" s="830"/>
      <c r="LLC37" s="830"/>
      <c r="LLD37" s="830"/>
      <c r="LLE37" s="830"/>
      <c r="LLF37" s="830"/>
      <c r="LLG37" s="830"/>
      <c r="LLH37" s="830"/>
      <c r="LLI37" s="830"/>
      <c r="LLJ37" s="830"/>
      <c r="LLK37" s="830"/>
      <c r="LLL37" s="830"/>
      <c r="LLM37" s="830"/>
      <c r="LLN37" s="830"/>
      <c r="LLO37" s="830"/>
      <c r="LLP37" s="830"/>
      <c r="LLQ37" s="830"/>
      <c r="LLR37" s="830"/>
      <c r="LLS37" s="830"/>
      <c r="LLT37" s="830"/>
      <c r="LLU37" s="830"/>
      <c r="LLV37" s="830"/>
      <c r="LLW37" s="830"/>
      <c r="LLX37" s="830"/>
      <c r="LLY37" s="830"/>
      <c r="LLZ37" s="830"/>
      <c r="LMA37" s="830"/>
      <c r="LMB37" s="830"/>
      <c r="LMC37" s="830"/>
      <c r="LMD37" s="830"/>
      <c r="LME37" s="830"/>
      <c r="LMF37" s="830"/>
      <c r="LMG37" s="830"/>
      <c r="LMH37" s="830"/>
      <c r="LMI37" s="830"/>
      <c r="LMJ37" s="830"/>
      <c r="LMK37" s="830"/>
      <c r="LML37" s="830"/>
      <c r="LMM37" s="830"/>
      <c r="LMN37" s="830"/>
      <c r="LMO37" s="830"/>
      <c r="LMP37" s="830"/>
      <c r="LMQ37" s="830"/>
      <c r="LMR37" s="830"/>
      <c r="LMS37" s="830"/>
      <c r="LMT37" s="830"/>
      <c r="LMU37" s="830"/>
      <c r="LMV37" s="830"/>
      <c r="LMW37" s="830"/>
      <c r="LMX37" s="830"/>
      <c r="LMY37" s="830"/>
      <c r="LMZ37" s="830"/>
      <c r="LNA37" s="830"/>
      <c r="LNB37" s="830"/>
      <c r="LNC37" s="830"/>
      <c r="LND37" s="830"/>
      <c r="LNE37" s="830"/>
      <c r="LNF37" s="830"/>
      <c r="LNG37" s="830"/>
      <c r="LNH37" s="830"/>
      <c r="LNI37" s="830"/>
      <c r="LNJ37" s="830"/>
      <c r="LNK37" s="830"/>
      <c r="LNL37" s="830"/>
      <c r="LNM37" s="830"/>
      <c r="LNN37" s="830"/>
      <c r="LNO37" s="830"/>
      <c r="LNP37" s="830"/>
      <c r="LNQ37" s="830"/>
      <c r="LNR37" s="830"/>
      <c r="LNS37" s="830"/>
      <c r="LNT37" s="830"/>
      <c r="LNU37" s="830"/>
      <c r="LNV37" s="830"/>
      <c r="LNW37" s="830"/>
      <c r="LNX37" s="830"/>
      <c r="LNY37" s="830"/>
      <c r="LNZ37" s="830"/>
      <c r="LOA37" s="830"/>
      <c r="LOB37" s="830"/>
      <c r="LOC37" s="830"/>
      <c r="LOD37" s="830"/>
      <c r="LOE37" s="830"/>
      <c r="LOF37" s="830"/>
      <c r="LOG37" s="830"/>
      <c r="LOH37" s="830"/>
      <c r="LOI37" s="830"/>
      <c r="LOJ37" s="830"/>
      <c r="LOK37" s="830"/>
      <c r="LOL37" s="830"/>
      <c r="LOM37" s="830"/>
      <c r="LON37" s="830"/>
      <c r="LOO37" s="830"/>
      <c r="LOP37" s="830"/>
      <c r="LOQ37" s="830"/>
      <c r="LOR37" s="830"/>
      <c r="LOS37" s="830"/>
      <c r="LOT37" s="830"/>
      <c r="LOU37" s="830"/>
      <c r="LOV37" s="830"/>
      <c r="LOW37" s="830"/>
      <c r="LOX37" s="830"/>
      <c r="LOY37" s="830"/>
      <c r="LOZ37" s="830"/>
      <c r="LPA37" s="830"/>
      <c r="LPB37" s="830"/>
      <c r="LPC37" s="830"/>
      <c r="LPD37" s="830"/>
      <c r="LPE37" s="830"/>
      <c r="LPF37" s="830"/>
      <c r="LPG37" s="830"/>
      <c r="LPH37" s="830"/>
      <c r="LPI37" s="830"/>
      <c r="LPJ37" s="830"/>
      <c r="LPK37" s="830"/>
      <c r="LPL37" s="830"/>
      <c r="LPM37" s="830"/>
      <c r="LPN37" s="830"/>
      <c r="LPO37" s="830"/>
      <c r="LPP37" s="830"/>
      <c r="LPQ37" s="830"/>
      <c r="LPR37" s="830"/>
      <c r="LPS37" s="830"/>
      <c r="LPT37" s="830"/>
      <c r="LPU37" s="830"/>
      <c r="LPV37" s="830"/>
      <c r="LPW37" s="830"/>
      <c r="LPX37" s="830"/>
      <c r="LPY37" s="830"/>
      <c r="LPZ37" s="830"/>
      <c r="LQA37" s="830"/>
      <c r="LQB37" s="830"/>
      <c r="LQC37" s="830"/>
      <c r="LQD37" s="830"/>
      <c r="LQE37" s="830"/>
      <c r="LQF37" s="830"/>
      <c r="LQG37" s="830"/>
      <c r="LQH37" s="830"/>
      <c r="LQI37" s="830"/>
      <c r="LQJ37" s="830"/>
      <c r="LQK37" s="830"/>
      <c r="LQL37" s="830"/>
      <c r="LQM37" s="830"/>
      <c r="LQN37" s="830"/>
      <c r="LQO37" s="830"/>
      <c r="LQP37" s="830"/>
      <c r="LQQ37" s="830"/>
      <c r="LQR37" s="830"/>
      <c r="LQS37" s="830"/>
      <c r="LQT37" s="830"/>
      <c r="LQU37" s="830"/>
      <c r="LQV37" s="830"/>
      <c r="LQW37" s="830"/>
      <c r="LQX37" s="830"/>
      <c r="LQY37" s="830"/>
      <c r="LQZ37" s="830"/>
      <c r="LRA37" s="830"/>
      <c r="LRB37" s="830"/>
      <c r="LRC37" s="830"/>
      <c r="LRD37" s="830"/>
      <c r="LRE37" s="830"/>
      <c r="LRF37" s="830"/>
      <c r="LRG37" s="830"/>
      <c r="LRH37" s="830"/>
      <c r="LRI37" s="830"/>
      <c r="LRJ37" s="830"/>
      <c r="LRK37" s="830"/>
      <c r="LRL37" s="830"/>
      <c r="LRM37" s="830"/>
      <c r="LRN37" s="830"/>
      <c r="LRO37" s="830"/>
      <c r="LRP37" s="830"/>
      <c r="LRQ37" s="830"/>
      <c r="LRR37" s="830"/>
      <c r="LRS37" s="830"/>
      <c r="LRT37" s="830"/>
      <c r="LRU37" s="830"/>
      <c r="LRV37" s="830"/>
      <c r="LRW37" s="830"/>
      <c r="LRX37" s="830"/>
      <c r="LRY37" s="830"/>
      <c r="LRZ37" s="830"/>
      <c r="LSA37" s="830"/>
      <c r="LSB37" s="830"/>
      <c r="LSC37" s="830"/>
      <c r="LSD37" s="830"/>
      <c r="LSE37" s="830"/>
      <c r="LSF37" s="830"/>
      <c r="LSG37" s="830"/>
      <c r="LSH37" s="830"/>
      <c r="LSI37" s="830"/>
      <c r="LSJ37" s="830"/>
      <c r="LSK37" s="830"/>
      <c r="LSL37" s="830"/>
      <c r="LSM37" s="830"/>
      <c r="LSN37" s="830"/>
      <c r="LSO37" s="830"/>
      <c r="LSP37" s="830"/>
      <c r="LSQ37" s="830"/>
      <c r="LSR37" s="830"/>
      <c r="LSS37" s="830"/>
      <c r="LST37" s="830"/>
      <c r="LSU37" s="830"/>
      <c r="LSV37" s="830"/>
      <c r="LSW37" s="830"/>
      <c r="LSX37" s="830"/>
      <c r="LSY37" s="830"/>
      <c r="LSZ37" s="830"/>
      <c r="LTA37" s="830"/>
      <c r="LTB37" s="830"/>
      <c r="LTC37" s="830"/>
      <c r="LTD37" s="830"/>
      <c r="LTE37" s="830"/>
      <c r="LTF37" s="830"/>
      <c r="LTG37" s="830"/>
      <c r="LTH37" s="830"/>
      <c r="LTI37" s="830"/>
      <c r="LTJ37" s="830"/>
      <c r="LTK37" s="830"/>
      <c r="LTL37" s="830"/>
      <c r="LTM37" s="830"/>
      <c r="LTN37" s="830"/>
      <c r="LTO37" s="830"/>
      <c r="LTP37" s="830"/>
      <c r="LTQ37" s="830"/>
      <c r="LTR37" s="830"/>
      <c r="LTS37" s="830"/>
      <c r="LTT37" s="830"/>
      <c r="LTU37" s="830"/>
      <c r="LTV37" s="830"/>
      <c r="LTW37" s="830"/>
      <c r="LTX37" s="830"/>
      <c r="LTY37" s="830"/>
      <c r="LTZ37" s="830"/>
      <c r="LUA37" s="830"/>
      <c r="LUB37" s="830"/>
      <c r="LUC37" s="830"/>
      <c r="LUD37" s="830"/>
      <c r="LUE37" s="830"/>
      <c r="LUF37" s="830"/>
      <c r="LUG37" s="830"/>
      <c r="LUH37" s="830"/>
      <c r="LUI37" s="830"/>
      <c r="LUJ37" s="830"/>
      <c r="LUK37" s="830"/>
      <c r="LUL37" s="830"/>
      <c r="LUM37" s="830"/>
      <c r="LUN37" s="830"/>
      <c r="LUO37" s="830"/>
      <c r="LUP37" s="830"/>
      <c r="LUQ37" s="830"/>
      <c r="LUR37" s="830"/>
      <c r="LUS37" s="830"/>
      <c r="LUT37" s="830"/>
      <c r="LUU37" s="830"/>
      <c r="LUV37" s="830"/>
      <c r="LUW37" s="830"/>
      <c r="LUX37" s="830"/>
      <c r="LUY37" s="830"/>
      <c r="LUZ37" s="830"/>
      <c r="LVA37" s="830"/>
      <c r="LVB37" s="830"/>
      <c r="LVC37" s="830"/>
      <c r="LVD37" s="830"/>
      <c r="LVE37" s="830"/>
      <c r="LVF37" s="830"/>
      <c r="LVG37" s="830"/>
      <c r="LVH37" s="830"/>
      <c r="LVI37" s="830"/>
      <c r="LVJ37" s="830"/>
      <c r="LVK37" s="830"/>
      <c r="LVL37" s="830"/>
      <c r="LVM37" s="830"/>
      <c r="LVN37" s="830"/>
      <c r="LVO37" s="830"/>
      <c r="LVP37" s="830"/>
      <c r="LVQ37" s="830"/>
      <c r="LVR37" s="830"/>
      <c r="LVS37" s="830"/>
      <c r="LVT37" s="830"/>
      <c r="LVU37" s="830"/>
      <c r="LVV37" s="830"/>
      <c r="LVW37" s="830"/>
      <c r="LVX37" s="830"/>
      <c r="LVY37" s="830"/>
      <c r="LVZ37" s="830"/>
      <c r="LWA37" s="830"/>
      <c r="LWB37" s="830"/>
      <c r="LWC37" s="830"/>
      <c r="LWD37" s="830"/>
      <c r="LWE37" s="830"/>
      <c r="LWF37" s="830"/>
      <c r="LWG37" s="830"/>
      <c r="LWH37" s="830"/>
      <c r="LWI37" s="830"/>
      <c r="LWJ37" s="830"/>
      <c r="LWK37" s="830"/>
      <c r="LWL37" s="830"/>
      <c r="LWM37" s="830"/>
      <c r="LWN37" s="830"/>
      <c r="LWO37" s="830"/>
      <c r="LWP37" s="830"/>
      <c r="LWQ37" s="830"/>
      <c r="LWR37" s="830"/>
      <c r="LWS37" s="830"/>
      <c r="LWT37" s="830"/>
      <c r="LWU37" s="830"/>
      <c r="LWV37" s="830"/>
      <c r="LWW37" s="830"/>
      <c r="LWX37" s="830"/>
      <c r="LWY37" s="830"/>
      <c r="LWZ37" s="830"/>
      <c r="LXA37" s="830"/>
      <c r="LXB37" s="830"/>
      <c r="LXC37" s="830"/>
      <c r="LXD37" s="830"/>
      <c r="LXE37" s="830"/>
      <c r="LXF37" s="830"/>
      <c r="LXG37" s="830"/>
      <c r="LXH37" s="830"/>
      <c r="LXI37" s="830"/>
      <c r="LXJ37" s="830"/>
      <c r="LXK37" s="830"/>
      <c r="LXL37" s="830"/>
      <c r="LXM37" s="830"/>
      <c r="LXN37" s="830"/>
      <c r="LXO37" s="830"/>
      <c r="LXP37" s="830"/>
      <c r="LXQ37" s="830"/>
      <c r="LXR37" s="830"/>
      <c r="LXS37" s="830"/>
      <c r="LXT37" s="830"/>
      <c r="LXU37" s="830"/>
      <c r="LXV37" s="830"/>
      <c r="LXW37" s="830"/>
      <c r="LXX37" s="830"/>
      <c r="LXY37" s="830"/>
      <c r="LXZ37" s="830"/>
      <c r="LYA37" s="830"/>
      <c r="LYB37" s="830"/>
      <c r="LYC37" s="830"/>
      <c r="LYD37" s="830"/>
      <c r="LYE37" s="830"/>
      <c r="LYF37" s="830"/>
      <c r="LYG37" s="830"/>
      <c r="LYH37" s="830"/>
      <c r="LYI37" s="830"/>
      <c r="LYJ37" s="830"/>
      <c r="LYK37" s="830"/>
      <c r="LYL37" s="830"/>
      <c r="LYM37" s="830"/>
      <c r="LYN37" s="830"/>
      <c r="LYO37" s="830"/>
      <c r="LYP37" s="830"/>
      <c r="LYQ37" s="830"/>
      <c r="LYR37" s="830"/>
      <c r="LYS37" s="830"/>
      <c r="LYT37" s="830"/>
      <c r="LYU37" s="830"/>
      <c r="LYV37" s="830"/>
      <c r="LYW37" s="830"/>
      <c r="LYX37" s="830"/>
      <c r="LYY37" s="830"/>
      <c r="LYZ37" s="830"/>
      <c r="LZA37" s="830"/>
      <c r="LZB37" s="830"/>
      <c r="LZC37" s="830"/>
      <c r="LZD37" s="830"/>
      <c r="LZE37" s="830"/>
      <c r="LZF37" s="830"/>
      <c r="LZG37" s="830"/>
      <c r="LZH37" s="830"/>
      <c r="LZI37" s="830"/>
      <c r="LZJ37" s="830"/>
      <c r="LZK37" s="830"/>
      <c r="LZL37" s="830"/>
      <c r="LZM37" s="830"/>
      <c r="LZN37" s="830"/>
      <c r="LZO37" s="830"/>
      <c r="LZP37" s="830"/>
      <c r="LZQ37" s="830"/>
      <c r="LZR37" s="830"/>
      <c r="LZS37" s="830"/>
      <c r="LZT37" s="830"/>
      <c r="LZU37" s="830"/>
      <c r="LZV37" s="830"/>
      <c r="LZW37" s="830"/>
      <c r="LZX37" s="830"/>
      <c r="LZY37" s="830"/>
      <c r="LZZ37" s="830"/>
      <c r="MAA37" s="830"/>
      <c r="MAB37" s="830"/>
      <c r="MAC37" s="830"/>
      <c r="MAD37" s="830"/>
      <c r="MAE37" s="830"/>
      <c r="MAF37" s="830"/>
      <c r="MAG37" s="830"/>
      <c r="MAH37" s="830"/>
      <c r="MAI37" s="830"/>
      <c r="MAJ37" s="830"/>
      <c r="MAK37" s="830"/>
      <c r="MAL37" s="830"/>
      <c r="MAM37" s="830"/>
      <c r="MAN37" s="830"/>
      <c r="MAO37" s="830"/>
      <c r="MAP37" s="830"/>
      <c r="MAQ37" s="830"/>
      <c r="MAR37" s="830"/>
      <c r="MAS37" s="830"/>
      <c r="MAT37" s="830"/>
      <c r="MAU37" s="830"/>
      <c r="MAV37" s="830"/>
      <c r="MAW37" s="830"/>
      <c r="MAX37" s="830"/>
      <c r="MAY37" s="830"/>
      <c r="MAZ37" s="830"/>
      <c r="MBA37" s="830"/>
      <c r="MBB37" s="830"/>
      <c r="MBC37" s="830"/>
      <c r="MBD37" s="830"/>
      <c r="MBE37" s="830"/>
      <c r="MBF37" s="830"/>
      <c r="MBG37" s="830"/>
      <c r="MBH37" s="830"/>
      <c r="MBI37" s="830"/>
      <c r="MBJ37" s="830"/>
      <c r="MBK37" s="830"/>
      <c r="MBL37" s="830"/>
      <c r="MBM37" s="830"/>
      <c r="MBN37" s="830"/>
      <c r="MBO37" s="830"/>
      <c r="MBP37" s="830"/>
      <c r="MBQ37" s="830"/>
      <c r="MBR37" s="830"/>
      <c r="MBS37" s="830"/>
      <c r="MBT37" s="830"/>
      <c r="MBU37" s="830"/>
      <c r="MBV37" s="830"/>
      <c r="MBW37" s="830"/>
      <c r="MBX37" s="830"/>
      <c r="MBY37" s="830"/>
      <c r="MBZ37" s="830"/>
      <c r="MCA37" s="830"/>
      <c r="MCB37" s="830"/>
      <c r="MCC37" s="830"/>
      <c r="MCD37" s="830"/>
      <c r="MCE37" s="830"/>
      <c r="MCF37" s="830"/>
      <c r="MCG37" s="830"/>
      <c r="MCH37" s="830"/>
      <c r="MCI37" s="830"/>
      <c r="MCJ37" s="830"/>
      <c r="MCK37" s="830"/>
      <c r="MCL37" s="830"/>
      <c r="MCM37" s="830"/>
      <c r="MCN37" s="830"/>
      <c r="MCO37" s="830"/>
      <c r="MCP37" s="830"/>
      <c r="MCQ37" s="830"/>
      <c r="MCR37" s="830"/>
      <c r="MCS37" s="830"/>
      <c r="MCT37" s="830"/>
      <c r="MCU37" s="830"/>
      <c r="MCV37" s="830"/>
      <c r="MCW37" s="830"/>
      <c r="MCX37" s="830"/>
      <c r="MCY37" s="830"/>
      <c r="MCZ37" s="830"/>
      <c r="MDA37" s="830"/>
      <c r="MDB37" s="830"/>
      <c r="MDC37" s="830"/>
      <c r="MDD37" s="830"/>
      <c r="MDE37" s="830"/>
      <c r="MDF37" s="830"/>
      <c r="MDG37" s="830"/>
      <c r="MDH37" s="830"/>
      <c r="MDI37" s="830"/>
      <c r="MDJ37" s="830"/>
      <c r="MDK37" s="830"/>
      <c r="MDL37" s="830"/>
      <c r="MDM37" s="830"/>
      <c r="MDN37" s="830"/>
      <c r="MDO37" s="830"/>
      <c r="MDP37" s="830"/>
      <c r="MDQ37" s="830"/>
      <c r="MDR37" s="830"/>
      <c r="MDS37" s="830"/>
      <c r="MDT37" s="830"/>
      <c r="MDU37" s="830"/>
      <c r="MDV37" s="830"/>
      <c r="MDW37" s="830"/>
      <c r="MDX37" s="830"/>
      <c r="MDY37" s="830"/>
      <c r="MDZ37" s="830"/>
      <c r="MEA37" s="830"/>
      <c r="MEB37" s="830"/>
      <c r="MEC37" s="830"/>
      <c r="MED37" s="830"/>
      <c r="MEE37" s="830"/>
      <c r="MEF37" s="830"/>
      <c r="MEG37" s="830"/>
      <c r="MEH37" s="830"/>
      <c r="MEI37" s="830"/>
      <c r="MEJ37" s="830"/>
      <c r="MEK37" s="830"/>
      <c r="MEL37" s="830"/>
      <c r="MEM37" s="830"/>
      <c r="MEN37" s="830"/>
      <c r="MEO37" s="830"/>
      <c r="MEP37" s="830"/>
      <c r="MEQ37" s="830"/>
      <c r="MER37" s="830"/>
      <c r="MES37" s="830"/>
      <c r="MET37" s="830"/>
      <c r="MEU37" s="830"/>
      <c r="MEV37" s="830"/>
      <c r="MEW37" s="830"/>
      <c r="MEX37" s="830"/>
      <c r="MEY37" s="830"/>
      <c r="MEZ37" s="830"/>
      <c r="MFA37" s="830"/>
      <c r="MFB37" s="830"/>
      <c r="MFC37" s="830"/>
      <c r="MFD37" s="830"/>
      <c r="MFE37" s="830"/>
      <c r="MFF37" s="830"/>
      <c r="MFG37" s="830"/>
      <c r="MFH37" s="830"/>
      <c r="MFI37" s="830"/>
      <c r="MFJ37" s="830"/>
      <c r="MFK37" s="830"/>
      <c r="MFL37" s="830"/>
      <c r="MFM37" s="830"/>
      <c r="MFN37" s="830"/>
      <c r="MFO37" s="830"/>
      <c r="MFP37" s="830"/>
      <c r="MFQ37" s="830"/>
      <c r="MFR37" s="830"/>
      <c r="MFS37" s="830"/>
      <c r="MFT37" s="830"/>
      <c r="MFU37" s="830"/>
      <c r="MFV37" s="830"/>
      <c r="MFW37" s="830"/>
      <c r="MFX37" s="830"/>
      <c r="MFY37" s="830"/>
      <c r="MFZ37" s="830"/>
      <c r="MGA37" s="830"/>
      <c r="MGB37" s="830"/>
      <c r="MGC37" s="830"/>
      <c r="MGD37" s="830"/>
      <c r="MGE37" s="830"/>
      <c r="MGF37" s="830"/>
      <c r="MGG37" s="830"/>
      <c r="MGH37" s="830"/>
      <c r="MGI37" s="830"/>
      <c r="MGJ37" s="830"/>
      <c r="MGK37" s="830"/>
      <c r="MGL37" s="830"/>
      <c r="MGM37" s="830"/>
      <c r="MGN37" s="830"/>
      <c r="MGO37" s="830"/>
      <c r="MGP37" s="830"/>
      <c r="MGQ37" s="830"/>
      <c r="MGR37" s="830"/>
      <c r="MGS37" s="830"/>
      <c r="MGT37" s="830"/>
      <c r="MGU37" s="830"/>
      <c r="MGV37" s="830"/>
      <c r="MGW37" s="830"/>
      <c r="MGX37" s="830"/>
      <c r="MGY37" s="830"/>
      <c r="MGZ37" s="830"/>
      <c r="MHA37" s="830"/>
      <c r="MHB37" s="830"/>
      <c r="MHC37" s="830"/>
      <c r="MHD37" s="830"/>
      <c r="MHE37" s="830"/>
      <c r="MHF37" s="830"/>
      <c r="MHG37" s="830"/>
      <c r="MHH37" s="830"/>
      <c r="MHI37" s="830"/>
      <c r="MHJ37" s="830"/>
      <c r="MHK37" s="830"/>
      <c r="MHL37" s="830"/>
      <c r="MHM37" s="830"/>
      <c r="MHN37" s="830"/>
      <c r="MHO37" s="830"/>
      <c r="MHP37" s="830"/>
      <c r="MHQ37" s="830"/>
      <c r="MHR37" s="830"/>
      <c r="MHS37" s="830"/>
      <c r="MHT37" s="830"/>
      <c r="MHU37" s="830"/>
      <c r="MHV37" s="830"/>
      <c r="MHW37" s="830"/>
      <c r="MHX37" s="830"/>
      <c r="MHY37" s="830"/>
      <c r="MHZ37" s="830"/>
      <c r="MIA37" s="830"/>
      <c r="MIB37" s="830"/>
      <c r="MIC37" s="830"/>
      <c r="MID37" s="830"/>
      <c r="MIE37" s="830"/>
      <c r="MIF37" s="830"/>
      <c r="MIG37" s="830"/>
      <c r="MIH37" s="830"/>
      <c r="MII37" s="830"/>
      <c r="MIJ37" s="830"/>
      <c r="MIK37" s="830"/>
      <c r="MIL37" s="830"/>
      <c r="MIM37" s="830"/>
      <c r="MIN37" s="830"/>
      <c r="MIO37" s="830"/>
      <c r="MIP37" s="830"/>
      <c r="MIQ37" s="830"/>
      <c r="MIR37" s="830"/>
      <c r="MIS37" s="830"/>
      <c r="MIT37" s="830"/>
      <c r="MIU37" s="830"/>
      <c r="MIV37" s="830"/>
      <c r="MIW37" s="830"/>
      <c r="MIX37" s="830"/>
      <c r="MIY37" s="830"/>
      <c r="MIZ37" s="830"/>
      <c r="MJA37" s="830"/>
      <c r="MJB37" s="830"/>
      <c r="MJC37" s="830"/>
      <c r="MJD37" s="830"/>
      <c r="MJE37" s="830"/>
      <c r="MJF37" s="830"/>
      <c r="MJG37" s="830"/>
      <c r="MJH37" s="830"/>
      <c r="MJI37" s="830"/>
      <c r="MJJ37" s="830"/>
      <c r="MJK37" s="830"/>
      <c r="MJL37" s="830"/>
      <c r="MJM37" s="830"/>
      <c r="MJN37" s="830"/>
      <c r="MJO37" s="830"/>
      <c r="MJP37" s="830"/>
      <c r="MJQ37" s="830"/>
      <c r="MJR37" s="830"/>
      <c r="MJS37" s="830"/>
      <c r="MJT37" s="830"/>
      <c r="MJU37" s="830"/>
      <c r="MJV37" s="830"/>
      <c r="MJW37" s="830"/>
      <c r="MJX37" s="830"/>
      <c r="MJY37" s="830"/>
      <c r="MJZ37" s="830"/>
      <c r="MKA37" s="830"/>
      <c r="MKB37" s="830"/>
      <c r="MKC37" s="830"/>
      <c r="MKD37" s="830"/>
      <c r="MKE37" s="830"/>
      <c r="MKF37" s="830"/>
      <c r="MKG37" s="830"/>
      <c r="MKH37" s="830"/>
      <c r="MKI37" s="830"/>
      <c r="MKJ37" s="830"/>
      <c r="MKK37" s="830"/>
      <c r="MKL37" s="830"/>
      <c r="MKM37" s="830"/>
      <c r="MKN37" s="830"/>
      <c r="MKO37" s="830"/>
      <c r="MKP37" s="830"/>
      <c r="MKQ37" s="830"/>
      <c r="MKR37" s="830"/>
      <c r="MKS37" s="830"/>
      <c r="MKT37" s="830"/>
      <c r="MKU37" s="830"/>
      <c r="MKV37" s="830"/>
      <c r="MKW37" s="830"/>
      <c r="MKX37" s="830"/>
      <c r="MKY37" s="830"/>
      <c r="MKZ37" s="830"/>
      <c r="MLA37" s="830"/>
      <c r="MLB37" s="830"/>
      <c r="MLC37" s="830"/>
      <c r="MLD37" s="830"/>
      <c r="MLE37" s="830"/>
      <c r="MLF37" s="830"/>
      <c r="MLG37" s="830"/>
      <c r="MLH37" s="830"/>
      <c r="MLI37" s="830"/>
      <c r="MLJ37" s="830"/>
      <c r="MLK37" s="830"/>
      <c r="MLL37" s="830"/>
      <c r="MLM37" s="830"/>
      <c r="MLN37" s="830"/>
      <c r="MLO37" s="830"/>
      <c r="MLP37" s="830"/>
      <c r="MLQ37" s="830"/>
      <c r="MLR37" s="830"/>
      <c r="MLS37" s="830"/>
      <c r="MLT37" s="830"/>
      <c r="MLU37" s="830"/>
      <c r="MLV37" s="830"/>
      <c r="MLW37" s="830"/>
      <c r="MLX37" s="830"/>
      <c r="MLY37" s="830"/>
      <c r="MLZ37" s="830"/>
      <c r="MMA37" s="830"/>
      <c r="MMB37" s="830"/>
      <c r="MMC37" s="830"/>
      <c r="MMD37" s="830"/>
      <c r="MME37" s="830"/>
      <c r="MMF37" s="830"/>
      <c r="MMG37" s="830"/>
      <c r="MMH37" s="830"/>
      <c r="MMI37" s="830"/>
      <c r="MMJ37" s="830"/>
      <c r="MMK37" s="830"/>
      <c r="MML37" s="830"/>
      <c r="MMM37" s="830"/>
      <c r="MMN37" s="830"/>
      <c r="MMO37" s="830"/>
      <c r="MMP37" s="830"/>
      <c r="MMQ37" s="830"/>
      <c r="MMR37" s="830"/>
      <c r="MMS37" s="830"/>
      <c r="MMT37" s="830"/>
      <c r="MMU37" s="830"/>
      <c r="MMV37" s="830"/>
      <c r="MMW37" s="830"/>
      <c r="MMX37" s="830"/>
      <c r="MMY37" s="830"/>
      <c r="MMZ37" s="830"/>
      <c r="MNA37" s="830"/>
      <c r="MNB37" s="830"/>
      <c r="MNC37" s="830"/>
      <c r="MND37" s="830"/>
      <c r="MNE37" s="830"/>
      <c r="MNF37" s="830"/>
      <c r="MNG37" s="830"/>
      <c r="MNH37" s="830"/>
      <c r="MNI37" s="830"/>
      <c r="MNJ37" s="830"/>
      <c r="MNK37" s="830"/>
      <c r="MNL37" s="830"/>
      <c r="MNM37" s="830"/>
      <c r="MNN37" s="830"/>
      <c r="MNO37" s="830"/>
      <c r="MNP37" s="830"/>
      <c r="MNQ37" s="830"/>
      <c r="MNR37" s="830"/>
      <c r="MNS37" s="830"/>
      <c r="MNT37" s="830"/>
      <c r="MNU37" s="830"/>
      <c r="MNV37" s="830"/>
      <c r="MNW37" s="830"/>
      <c r="MNX37" s="830"/>
      <c r="MNY37" s="830"/>
      <c r="MNZ37" s="830"/>
      <c r="MOA37" s="830"/>
      <c r="MOB37" s="830"/>
      <c r="MOC37" s="830"/>
      <c r="MOD37" s="830"/>
      <c r="MOE37" s="830"/>
      <c r="MOF37" s="830"/>
      <c r="MOG37" s="830"/>
      <c r="MOH37" s="830"/>
      <c r="MOI37" s="830"/>
      <c r="MOJ37" s="830"/>
      <c r="MOK37" s="830"/>
      <c r="MOL37" s="830"/>
      <c r="MOM37" s="830"/>
      <c r="MON37" s="830"/>
      <c r="MOO37" s="830"/>
      <c r="MOP37" s="830"/>
      <c r="MOQ37" s="830"/>
      <c r="MOR37" s="830"/>
      <c r="MOS37" s="830"/>
      <c r="MOT37" s="830"/>
      <c r="MOU37" s="830"/>
      <c r="MOV37" s="830"/>
      <c r="MOW37" s="830"/>
      <c r="MOX37" s="830"/>
      <c r="MOY37" s="830"/>
      <c r="MOZ37" s="830"/>
      <c r="MPA37" s="830"/>
      <c r="MPB37" s="830"/>
      <c r="MPC37" s="830"/>
      <c r="MPD37" s="830"/>
      <c r="MPE37" s="830"/>
      <c r="MPF37" s="830"/>
      <c r="MPG37" s="830"/>
      <c r="MPH37" s="830"/>
      <c r="MPI37" s="830"/>
      <c r="MPJ37" s="830"/>
      <c r="MPK37" s="830"/>
      <c r="MPL37" s="830"/>
      <c r="MPM37" s="830"/>
      <c r="MPN37" s="830"/>
      <c r="MPO37" s="830"/>
      <c r="MPP37" s="830"/>
      <c r="MPQ37" s="830"/>
      <c r="MPR37" s="830"/>
      <c r="MPS37" s="830"/>
      <c r="MPT37" s="830"/>
      <c r="MPU37" s="830"/>
      <c r="MPV37" s="830"/>
      <c r="MPW37" s="830"/>
      <c r="MPX37" s="830"/>
      <c r="MPY37" s="830"/>
      <c r="MPZ37" s="830"/>
      <c r="MQA37" s="830"/>
      <c r="MQB37" s="830"/>
      <c r="MQC37" s="830"/>
      <c r="MQD37" s="830"/>
      <c r="MQE37" s="830"/>
      <c r="MQF37" s="830"/>
      <c r="MQG37" s="830"/>
      <c r="MQH37" s="830"/>
      <c r="MQI37" s="830"/>
      <c r="MQJ37" s="830"/>
      <c r="MQK37" s="830"/>
      <c r="MQL37" s="830"/>
      <c r="MQM37" s="830"/>
      <c r="MQN37" s="830"/>
      <c r="MQO37" s="830"/>
      <c r="MQP37" s="830"/>
      <c r="MQQ37" s="830"/>
      <c r="MQR37" s="830"/>
      <c r="MQS37" s="830"/>
      <c r="MQT37" s="830"/>
      <c r="MQU37" s="830"/>
      <c r="MQV37" s="830"/>
      <c r="MQW37" s="830"/>
      <c r="MQX37" s="830"/>
      <c r="MQY37" s="830"/>
      <c r="MQZ37" s="830"/>
      <c r="MRA37" s="830"/>
      <c r="MRB37" s="830"/>
      <c r="MRC37" s="830"/>
      <c r="MRD37" s="830"/>
      <c r="MRE37" s="830"/>
      <c r="MRF37" s="830"/>
      <c r="MRG37" s="830"/>
      <c r="MRH37" s="830"/>
      <c r="MRI37" s="830"/>
      <c r="MRJ37" s="830"/>
      <c r="MRK37" s="830"/>
      <c r="MRL37" s="830"/>
      <c r="MRM37" s="830"/>
      <c r="MRN37" s="830"/>
      <c r="MRO37" s="830"/>
      <c r="MRP37" s="830"/>
      <c r="MRQ37" s="830"/>
      <c r="MRR37" s="830"/>
      <c r="MRS37" s="830"/>
      <c r="MRT37" s="830"/>
      <c r="MRU37" s="830"/>
      <c r="MRV37" s="830"/>
      <c r="MRW37" s="830"/>
      <c r="MRX37" s="830"/>
      <c r="MRY37" s="830"/>
      <c r="MRZ37" s="830"/>
      <c r="MSA37" s="830"/>
      <c r="MSB37" s="830"/>
      <c r="MSC37" s="830"/>
      <c r="MSD37" s="830"/>
      <c r="MSE37" s="830"/>
      <c r="MSF37" s="830"/>
      <c r="MSG37" s="830"/>
      <c r="MSH37" s="830"/>
      <c r="MSI37" s="830"/>
      <c r="MSJ37" s="830"/>
      <c r="MSK37" s="830"/>
      <c r="MSL37" s="830"/>
      <c r="MSM37" s="830"/>
      <c r="MSN37" s="830"/>
      <c r="MSO37" s="830"/>
      <c r="MSP37" s="830"/>
      <c r="MSQ37" s="830"/>
      <c r="MSR37" s="830"/>
      <c r="MSS37" s="830"/>
      <c r="MST37" s="830"/>
      <c r="MSU37" s="830"/>
      <c r="MSV37" s="830"/>
      <c r="MSW37" s="830"/>
      <c r="MSX37" s="830"/>
      <c r="MSY37" s="830"/>
      <c r="MSZ37" s="830"/>
      <c r="MTA37" s="830"/>
      <c r="MTB37" s="830"/>
      <c r="MTC37" s="830"/>
      <c r="MTD37" s="830"/>
      <c r="MTE37" s="830"/>
      <c r="MTF37" s="830"/>
      <c r="MTG37" s="830"/>
      <c r="MTH37" s="830"/>
      <c r="MTI37" s="830"/>
      <c r="MTJ37" s="830"/>
      <c r="MTK37" s="830"/>
      <c r="MTL37" s="830"/>
      <c r="MTM37" s="830"/>
      <c r="MTN37" s="830"/>
      <c r="MTO37" s="830"/>
      <c r="MTP37" s="830"/>
      <c r="MTQ37" s="830"/>
      <c r="MTR37" s="830"/>
      <c r="MTS37" s="830"/>
      <c r="MTT37" s="830"/>
      <c r="MTU37" s="830"/>
      <c r="MTV37" s="830"/>
      <c r="MTW37" s="830"/>
      <c r="MTX37" s="830"/>
      <c r="MTY37" s="830"/>
      <c r="MTZ37" s="830"/>
      <c r="MUA37" s="830"/>
      <c r="MUB37" s="830"/>
      <c r="MUC37" s="830"/>
      <c r="MUD37" s="830"/>
      <c r="MUE37" s="830"/>
      <c r="MUF37" s="830"/>
      <c r="MUG37" s="830"/>
      <c r="MUH37" s="830"/>
      <c r="MUI37" s="830"/>
      <c r="MUJ37" s="830"/>
      <c r="MUK37" s="830"/>
      <c r="MUL37" s="830"/>
      <c r="MUM37" s="830"/>
      <c r="MUN37" s="830"/>
      <c r="MUO37" s="830"/>
      <c r="MUP37" s="830"/>
      <c r="MUQ37" s="830"/>
      <c r="MUR37" s="830"/>
      <c r="MUS37" s="830"/>
      <c r="MUT37" s="830"/>
      <c r="MUU37" s="830"/>
      <c r="MUV37" s="830"/>
      <c r="MUW37" s="830"/>
      <c r="MUX37" s="830"/>
      <c r="MUY37" s="830"/>
      <c r="MUZ37" s="830"/>
      <c r="MVA37" s="830"/>
      <c r="MVB37" s="830"/>
      <c r="MVC37" s="830"/>
      <c r="MVD37" s="830"/>
      <c r="MVE37" s="830"/>
      <c r="MVF37" s="830"/>
      <c r="MVG37" s="830"/>
      <c r="MVH37" s="830"/>
      <c r="MVI37" s="830"/>
      <c r="MVJ37" s="830"/>
      <c r="MVK37" s="830"/>
      <c r="MVL37" s="830"/>
      <c r="MVM37" s="830"/>
      <c r="MVN37" s="830"/>
      <c r="MVO37" s="830"/>
      <c r="MVP37" s="830"/>
      <c r="MVQ37" s="830"/>
      <c r="MVR37" s="830"/>
      <c r="MVS37" s="830"/>
      <c r="MVT37" s="830"/>
      <c r="MVU37" s="830"/>
      <c r="MVV37" s="830"/>
      <c r="MVW37" s="830"/>
      <c r="MVX37" s="830"/>
      <c r="MVY37" s="830"/>
      <c r="MVZ37" s="830"/>
      <c r="MWA37" s="830"/>
      <c r="MWB37" s="830"/>
      <c r="MWC37" s="830"/>
      <c r="MWD37" s="830"/>
      <c r="MWE37" s="830"/>
      <c r="MWF37" s="830"/>
      <c r="MWG37" s="830"/>
      <c r="MWH37" s="830"/>
      <c r="MWI37" s="830"/>
      <c r="MWJ37" s="830"/>
      <c r="MWK37" s="830"/>
      <c r="MWL37" s="830"/>
      <c r="MWM37" s="830"/>
      <c r="MWN37" s="830"/>
      <c r="MWO37" s="830"/>
      <c r="MWP37" s="830"/>
      <c r="MWQ37" s="830"/>
      <c r="MWR37" s="830"/>
      <c r="MWS37" s="830"/>
      <c r="MWT37" s="830"/>
      <c r="MWU37" s="830"/>
      <c r="MWV37" s="830"/>
      <c r="MWW37" s="830"/>
      <c r="MWX37" s="830"/>
      <c r="MWY37" s="830"/>
      <c r="MWZ37" s="830"/>
      <c r="MXA37" s="830"/>
      <c r="MXB37" s="830"/>
      <c r="MXC37" s="830"/>
      <c r="MXD37" s="830"/>
      <c r="MXE37" s="830"/>
      <c r="MXF37" s="830"/>
      <c r="MXG37" s="830"/>
      <c r="MXH37" s="830"/>
      <c r="MXI37" s="830"/>
      <c r="MXJ37" s="830"/>
      <c r="MXK37" s="830"/>
      <c r="MXL37" s="830"/>
      <c r="MXM37" s="830"/>
      <c r="MXN37" s="830"/>
      <c r="MXO37" s="830"/>
      <c r="MXP37" s="830"/>
      <c r="MXQ37" s="830"/>
      <c r="MXR37" s="830"/>
      <c r="MXS37" s="830"/>
      <c r="MXT37" s="830"/>
      <c r="MXU37" s="830"/>
      <c r="MXV37" s="830"/>
      <c r="MXW37" s="830"/>
      <c r="MXX37" s="830"/>
      <c r="MXY37" s="830"/>
      <c r="MXZ37" s="830"/>
      <c r="MYA37" s="830"/>
      <c r="MYB37" s="830"/>
      <c r="MYC37" s="830"/>
      <c r="MYD37" s="830"/>
      <c r="MYE37" s="830"/>
      <c r="MYF37" s="830"/>
      <c r="MYG37" s="830"/>
      <c r="MYH37" s="830"/>
      <c r="MYI37" s="830"/>
      <c r="MYJ37" s="830"/>
      <c r="MYK37" s="830"/>
      <c r="MYL37" s="830"/>
      <c r="MYM37" s="830"/>
      <c r="MYN37" s="830"/>
      <c r="MYO37" s="830"/>
      <c r="MYP37" s="830"/>
      <c r="MYQ37" s="830"/>
      <c r="MYR37" s="830"/>
      <c r="MYS37" s="830"/>
      <c r="MYT37" s="830"/>
      <c r="MYU37" s="830"/>
      <c r="MYV37" s="830"/>
      <c r="MYW37" s="830"/>
      <c r="MYX37" s="830"/>
      <c r="MYY37" s="830"/>
      <c r="MYZ37" s="830"/>
      <c r="MZA37" s="830"/>
      <c r="MZB37" s="830"/>
      <c r="MZC37" s="830"/>
      <c r="MZD37" s="830"/>
      <c r="MZE37" s="830"/>
      <c r="MZF37" s="830"/>
      <c r="MZG37" s="830"/>
      <c r="MZH37" s="830"/>
      <c r="MZI37" s="830"/>
      <c r="MZJ37" s="830"/>
      <c r="MZK37" s="830"/>
      <c r="MZL37" s="830"/>
      <c r="MZM37" s="830"/>
      <c r="MZN37" s="830"/>
      <c r="MZO37" s="830"/>
      <c r="MZP37" s="830"/>
      <c r="MZQ37" s="830"/>
      <c r="MZR37" s="830"/>
      <c r="MZS37" s="830"/>
      <c r="MZT37" s="830"/>
      <c r="MZU37" s="830"/>
      <c r="MZV37" s="830"/>
      <c r="MZW37" s="830"/>
      <c r="MZX37" s="830"/>
      <c r="MZY37" s="830"/>
      <c r="MZZ37" s="830"/>
      <c r="NAA37" s="830"/>
      <c r="NAB37" s="830"/>
      <c r="NAC37" s="830"/>
      <c r="NAD37" s="830"/>
      <c r="NAE37" s="830"/>
      <c r="NAF37" s="830"/>
      <c r="NAG37" s="830"/>
      <c r="NAH37" s="830"/>
      <c r="NAI37" s="830"/>
      <c r="NAJ37" s="830"/>
      <c r="NAK37" s="830"/>
      <c r="NAL37" s="830"/>
      <c r="NAM37" s="830"/>
      <c r="NAN37" s="830"/>
      <c r="NAO37" s="830"/>
      <c r="NAP37" s="830"/>
      <c r="NAQ37" s="830"/>
      <c r="NAR37" s="830"/>
      <c r="NAS37" s="830"/>
      <c r="NAT37" s="830"/>
      <c r="NAU37" s="830"/>
      <c r="NAV37" s="830"/>
      <c r="NAW37" s="830"/>
      <c r="NAX37" s="830"/>
      <c r="NAY37" s="830"/>
      <c r="NAZ37" s="830"/>
      <c r="NBA37" s="830"/>
      <c r="NBB37" s="830"/>
      <c r="NBC37" s="830"/>
      <c r="NBD37" s="830"/>
      <c r="NBE37" s="830"/>
      <c r="NBF37" s="830"/>
      <c r="NBG37" s="830"/>
      <c r="NBH37" s="830"/>
      <c r="NBI37" s="830"/>
      <c r="NBJ37" s="830"/>
      <c r="NBK37" s="830"/>
      <c r="NBL37" s="830"/>
      <c r="NBM37" s="830"/>
      <c r="NBN37" s="830"/>
      <c r="NBO37" s="830"/>
      <c r="NBP37" s="830"/>
      <c r="NBQ37" s="830"/>
      <c r="NBR37" s="830"/>
      <c r="NBS37" s="830"/>
      <c r="NBT37" s="830"/>
      <c r="NBU37" s="830"/>
      <c r="NBV37" s="830"/>
      <c r="NBW37" s="830"/>
      <c r="NBX37" s="830"/>
      <c r="NBY37" s="830"/>
      <c r="NBZ37" s="830"/>
      <c r="NCA37" s="830"/>
      <c r="NCB37" s="830"/>
      <c r="NCC37" s="830"/>
      <c r="NCD37" s="830"/>
      <c r="NCE37" s="830"/>
      <c r="NCF37" s="830"/>
      <c r="NCG37" s="830"/>
      <c r="NCH37" s="830"/>
      <c r="NCI37" s="830"/>
      <c r="NCJ37" s="830"/>
      <c r="NCK37" s="830"/>
      <c r="NCL37" s="830"/>
      <c r="NCM37" s="830"/>
      <c r="NCN37" s="830"/>
      <c r="NCO37" s="830"/>
      <c r="NCP37" s="830"/>
      <c r="NCQ37" s="830"/>
      <c r="NCR37" s="830"/>
      <c r="NCS37" s="830"/>
      <c r="NCT37" s="830"/>
      <c r="NCU37" s="830"/>
      <c r="NCV37" s="830"/>
      <c r="NCW37" s="830"/>
      <c r="NCX37" s="830"/>
      <c r="NCY37" s="830"/>
      <c r="NCZ37" s="830"/>
      <c r="NDA37" s="830"/>
      <c r="NDB37" s="830"/>
      <c r="NDC37" s="830"/>
      <c r="NDD37" s="830"/>
      <c r="NDE37" s="830"/>
      <c r="NDF37" s="830"/>
      <c r="NDG37" s="830"/>
      <c r="NDH37" s="830"/>
      <c r="NDI37" s="830"/>
      <c r="NDJ37" s="830"/>
      <c r="NDK37" s="830"/>
      <c r="NDL37" s="830"/>
      <c r="NDM37" s="830"/>
      <c r="NDN37" s="830"/>
      <c r="NDO37" s="830"/>
      <c r="NDP37" s="830"/>
      <c r="NDQ37" s="830"/>
      <c r="NDR37" s="830"/>
      <c r="NDS37" s="830"/>
      <c r="NDT37" s="830"/>
      <c r="NDU37" s="830"/>
      <c r="NDV37" s="830"/>
      <c r="NDW37" s="830"/>
      <c r="NDX37" s="830"/>
      <c r="NDY37" s="830"/>
      <c r="NDZ37" s="830"/>
      <c r="NEA37" s="830"/>
      <c r="NEB37" s="830"/>
      <c r="NEC37" s="830"/>
      <c r="NED37" s="830"/>
      <c r="NEE37" s="830"/>
      <c r="NEF37" s="830"/>
      <c r="NEG37" s="830"/>
      <c r="NEH37" s="830"/>
      <c r="NEI37" s="830"/>
      <c r="NEJ37" s="830"/>
      <c r="NEK37" s="830"/>
      <c r="NEL37" s="830"/>
      <c r="NEM37" s="830"/>
      <c r="NEN37" s="830"/>
      <c r="NEO37" s="830"/>
      <c r="NEP37" s="830"/>
      <c r="NEQ37" s="830"/>
      <c r="NER37" s="830"/>
      <c r="NES37" s="830"/>
      <c r="NET37" s="830"/>
      <c r="NEU37" s="830"/>
      <c r="NEV37" s="830"/>
      <c r="NEW37" s="830"/>
      <c r="NEX37" s="830"/>
      <c r="NEY37" s="830"/>
      <c r="NEZ37" s="830"/>
      <c r="NFA37" s="830"/>
      <c r="NFB37" s="830"/>
      <c r="NFC37" s="830"/>
      <c r="NFD37" s="830"/>
      <c r="NFE37" s="830"/>
      <c r="NFF37" s="830"/>
      <c r="NFG37" s="830"/>
      <c r="NFH37" s="830"/>
      <c r="NFI37" s="830"/>
      <c r="NFJ37" s="830"/>
      <c r="NFK37" s="830"/>
      <c r="NFL37" s="830"/>
      <c r="NFM37" s="830"/>
      <c r="NFN37" s="830"/>
      <c r="NFO37" s="830"/>
      <c r="NFP37" s="830"/>
      <c r="NFQ37" s="830"/>
      <c r="NFR37" s="830"/>
      <c r="NFS37" s="830"/>
      <c r="NFT37" s="830"/>
      <c r="NFU37" s="830"/>
      <c r="NFV37" s="830"/>
      <c r="NFW37" s="830"/>
      <c r="NFX37" s="830"/>
      <c r="NFY37" s="830"/>
      <c r="NFZ37" s="830"/>
      <c r="NGA37" s="830"/>
      <c r="NGB37" s="830"/>
      <c r="NGC37" s="830"/>
      <c r="NGD37" s="830"/>
      <c r="NGE37" s="830"/>
      <c r="NGF37" s="830"/>
      <c r="NGG37" s="830"/>
      <c r="NGH37" s="830"/>
      <c r="NGI37" s="830"/>
      <c r="NGJ37" s="830"/>
      <c r="NGK37" s="830"/>
      <c r="NGL37" s="830"/>
      <c r="NGM37" s="830"/>
      <c r="NGN37" s="830"/>
      <c r="NGO37" s="830"/>
      <c r="NGP37" s="830"/>
      <c r="NGQ37" s="830"/>
      <c r="NGR37" s="830"/>
      <c r="NGS37" s="830"/>
      <c r="NGT37" s="830"/>
      <c r="NGU37" s="830"/>
      <c r="NGV37" s="830"/>
      <c r="NGW37" s="830"/>
      <c r="NGX37" s="830"/>
      <c r="NGY37" s="830"/>
      <c r="NGZ37" s="830"/>
      <c r="NHA37" s="830"/>
      <c r="NHB37" s="830"/>
      <c r="NHC37" s="830"/>
      <c r="NHD37" s="830"/>
      <c r="NHE37" s="830"/>
      <c r="NHF37" s="830"/>
      <c r="NHG37" s="830"/>
      <c r="NHH37" s="830"/>
      <c r="NHI37" s="830"/>
      <c r="NHJ37" s="830"/>
      <c r="NHK37" s="830"/>
      <c r="NHL37" s="830"/>
      <c r="NHM37" s="830"/>
      <c r="NHN37" s="830"/>
      <c r="NHO37" s="830"/>
      <c r="NHP37" s="830"/>
      <c r="NHQ37" s="830"/>
      <c r="NHR37" s="830"/>
      <c r="NHS37" s="830"/>
      <c r="NHT37" s="830"/>
      <c r="NHU37" s="830"/>
      <c r="NHV37" s="830"/>
      <c r="NHW37" s="830"/>
      <c r="NHX37" s="830"/>
      <c r="NHY37" s="830"/>
      <c r="NHZ37" s="830"/>
      <c r="NIA37" s="830"/>
      <c r="NIB37" s="830"/>
      <c r="NIC37" s="830"/>
      <c r="NID37" s="830"/>
      <c r="NIE37" s="830"/>
      <c r="NIF37" s="830"/>
      <c r="NIG37" s="830"/>
      <c r="NIH37" s="830"/>
      <c r="NII37" s="830"/>
      <c r="NIJ37" s="830"/>
      <c r="NIK37" s="830"/>
      <c r="NIL37" s="830"/>
      <c r="NIM37" s="830"/>
      <c r="NIN37" s="830"/>
      <c r="NIO37" s="830"/>
      <c r="NIP37" s="830"/>
      <c r="NIQ37" s="830"/>
      <c r="NIR37" s="830"/>
      <c r="NIS37" s="830"/>
      <c r="NIT37" s="830"/>
      <c r="NIU37" s="830"/>
      <c r="NIV37" s="830"/>
      <c r="NIW37" s="830"/>
      <c r="NIX37" s="830"/>
      <c r="NIY37" s="830"/>
      <c r="NIZ37" s="830"/>
      <c r="NJA37" s="830"/>
      <c r="NJB37" s="830"/>
      <c r="NJC37" s="830"/>
      <c r="NJD37" s="830"/>
      <c r="NJE37" s="830"/>
      <c r="NJF37" s="830"/>
      <c r="NJG37" s="830"/>
      <c r="NJH37" s="830"/>
      <c r="NJI37" s="830"/>
      <c r="NJJ37" s="830"/>
      <c r="NJK37" s="830"/>
      <c r="NJL37" s="830"/>
      <c r="NJM37" s="830"/>
      <c r="NJN37" s="830"/>
      <c r="NJO37" s="830"/>
      <c r="NJP37" s="830"/>
      <c r="NJQ37" s="830"/>
      <c r="NJR37" s="830"/>
      <c r="NJS37" s="830"/>
      <c r="NJT37" s="830"/>
      <c r="NJU37" s="830"/>
      <c r="NJV37" s="830"/>
      <c r="NJW37" s="830"/>
      <c r="NJX37" s="830"/>
      <c r="NJY37" s="830"/>
      <c r="NJZ37" s="830"/>
      <c r="NKA37" s="830"/>
      <c r="NKB37" s="830"/>
      <c r="NKC37" s="830"/>
      <c r="NKD37" s="830"/>
      <c r="NKE37" s="830"/>
      <c r="NKF37" s="830"/>
      <c r="NKG37" s="830"/>
      <c r="NKH37" s="830"/>
      <c r="NKI37" s="830"/>
      <c r="NKJ37" s="830"/>
      <c r="NKK37" s="830"/>
      <c r="NKL37" s="830"/>
      <c r="NKM37" s="830"/>
      <c r="NKN37" s="830"/>
      <c r="NKO37" s="830"/>
      <c r="NKP37" s="830"/>
      <c r="NKQ37" s="830"/>
      <c r="NKR37" s="830"/>
      <c r="NKS37" s="830"/>
      <c r="NKT37" s="830"/>
      <c r="NKU37" s="830"/>
      <c r="NKV37" s="830"/>
      <c r="NKW37" s="830"/>
      <c r="NKX37" s="830"/>
      <c r="NKY37" s="830"/>
      <c r="NKZ37" s="830"/>
      <c r="NLA37" s="830"/>
      <c r="NLB37" s="830"/>
      <c r="NLC37" s="830"/>
      <c r="NLD37" s="830"/>
      <c r="NLE37" s="830"/>
      <c r="NLF37" s="830"/>
      <c r="NLG37" s="830"/>
      <c r="NLH37" s="830"/>
      <c r="NLI37" s="830"/>
      <c r="NLJ37" s="830"/>
      <c r="NLK37" s="830"/>
      <c r="NLL37" s="830"/>
      <c r="NLM37" s="830"/>
      <c r="NLN37" s="830"/>
      <c r="NLO37" s="830"/>
      <c r="NLP37" s="830"/>
      <c r="NLQ37" s="830"/>
      <c r="NLR37" s="830"/>
      <c r="NLS37" s="830"/>
      <c r="NLT37" s="830"/>
      <c r="NLU37" s="830"/>
      <c r="NLV37" s="830"/>
      <c r="NLW37" s="830"/>
      <c r="NLX37" s="830"/>
      <c r="NLY37" s="830"/>
      <c r="NLZ37" s="830"/>
      <c r="NMA37" s="830"/>
      <c r="NMB37" s="830"/>
      <c r="NMC37" s="830"/>
      <c r="NMD37" s="830"/>
      <c r="NME37" s="830"/>
      <c r="NMF37" s="830"/>
      <c r="NMG37" s="830"/>
      <c r="NMH37" s="830"/>
      <c r="NMI37" s="830"/>
      <c r="NMJ37" s="830"/>
      <c r="NMK37" s="830"/>
      <c r="NML37" s="830"/>
      <c r="NMM37" s="830"/>
      <c r="NMN37" s="830"/>
      <c r="NMO37" s="830"/>
      <c r="NMP37" s="830"/>
      <c r="NMQ37" s="830"/>
      <c r="NMR37" s="830"/>
      <c r="NMS37" s="830"/>
      <c r="NMT37" s="830"/>
      <c r="NMU37" s="830"/>
      <c r="NMV37" s="830"/>
      <c r="NMW37" s="830"/>
      <c r="NMX37" s="830"/>
      <c r="NMY37" s="830"/>
      <c r="NMZ37" s="830"/>
      <c r="NNA37" s="830"/>
      <c r="NNB37" s="830"/>
      <c r="NNC37" s="830"/>
      <c r="NND37" s="830"/>
      <c r="NNE37" s="830"/>
      <c r="NNF37" s="830"/>
      <c r="NNG37" s="830"/>
      <c r="NNH37" s="830"/>
      <c r="NNI37" s="830"/>
      <c r="NNJ37" s="830"/>
      <c r="NNK37" s="830"/>
      <c r="NNL37" s="830"/>
      <c r="NNM37" s="830"/>
      <c r="NNN37" s="830"/>
      <c r="NNO37" s="830"/>
      <c r="NNP37" s="830"/>
      <c r="NNQ37" s="830"/>
      <c r="NNR37" s="830"/>
      <c r="NNS37" s="830"/>
      <c r="NNT37" s="830"/>
      <c r="NNU37" s="830"/>
      <c r="NNV37" s="830"/>
      <c r="NNW37" s="830"/>
      <c r="NNX37" s="830"/>
      <c r="NNY37" s="830"/>
      <c r="NNZ37" s="830"/>
      <c r="NOA37" s="830"/>
      <c r="NOB37" s="830"/>
      <c r="NOC37" s="830"/>
      <c r="NOD37" s="830"/>
      <c r="NOE37" s="830"/>
      <c r="NOF37" s="830"/>
      <c r="NOG37" s="830"/>
      <c r="NOH37" s="830"/>
      <c r="NOI37" s="830"/>
      <c r="NOJ37" s="830"/>
      <c r="NOK37" s="830"/>
      <c r="NOL37" s="830"/>
      <c r="NOM37" s="830"/>
      <c r="NON37" s="830"/>
      <c r="NOO37" s="830"/>
      <c r="NOP37" s="830"/>
      <c r="NOQ37" s="830"/>
      <c r="NOR37" s="830"/>
      <c r="NOS37" s="830"/>
      <c r="NOT37" s="830"/>
      <c r="NOU37" s="830"/>
      <c r="NOV37" s="830"/>
      <c r="NOW37" s="830"/>
      <c r="NOX37" s="830"/>
      <c r="NOY37" s="830"/>
      <c r="NOZ37" s="830"/>
      <c r="NPA37" s="830"/>
      <c r="NPB37" s="830"/>
      <c r="NPC37" s="830"/>
      <c r="NPD37" s="830"/>
      <c r="NPE37" s="830"/>
      <c r="NPF37" s="830"/>
      <c r="NPG37" s="830"/>
      <c r="NPH37" s="830"/>
      <c r="NPI37" s="830"/>
      <c r="NPJ37" s="830"/>
      <c r="NPK37" s="830"/>
      <c r="NPL37" s="830"/>
      <c r="NPM37" s="830"/>
      <c r="NPN37" s="830"/>
      <c r="NPO37" s="830"/>
      <c r="NPP37" s="830"/>
      <c r="NPQ37" s="830"/>
      <c r="NPR37" s="830"/>
      <c r="NPS37" s="830"/>
      <c r="NPT37" s="830"/>
      <c r="NPU37" s="830"/>
      <c r="NPV37" s="830"/>
      <c r="NPW37" s="830"/>
      <c r="NPX37" s="830"/>
      <c r="NPY37" s="830"/>
      <c r="NPZ37" s="830"/>
      <c r="NQA37" s="830"/>
      <c r="NQB37" s="830"/>
      <c r="NQC37" s="830"/>
      <c r="NQD37" s="830"/>
      <c r="NQE37" s="830"/>
      <c r="NQF37" s="830"/>
      <c r="NQG37" s="830"/>
      <c r="NQH37" s="830"/>
      <c r="NQI37" s="830"/>
      <c r="NQJ37" s="830"/>
      <c r="NQK37" s="830"/>
      <c r="NQL37" s="830"/>
      <c r="NQM37" s="830"/>
      <c r="NQN37" s="830"/>
      <c r="NQO37" s="830"/>
      <c r="NQP37" s="830"/>
      <c r="NQQ37" s="830"/>
      <c r="NQR37" s="830"/>
      <c r="NQS37" s="830"/>
      <c r="NQT37" s="830"/>
      <c r="NQU37" s="830"/>
      <c r="NQV37" s="830"/>
      <c r="NQW37" s="830"/>
      <c r="NQX37" s="830"/>
      <c r="NQY37" s="830"/>
      <c r="NQZ37" s="830"/>
      <c r="NRA37" s="830"/>
      <c r="NRB37" s="830"/>
      <c r="NRC37" s="830"/>
      <c r="NRD37" s="830"/>
      <c r="NRE37" s="830"/>
      <c r="NRF37" s="830"/>
      <c r="NRG37" s="830"/>
      <c r="NRH37" s="830"/>
      <c r="NRI37" s="830"/>
      <c r="NRJ37" s="830"/>
      <c r="NRK37" s="830"/>
      <c r="NRL37" s="830"/>
      <c r="NRM37" s="830"/>
      <c r="NRN37" s="830"/>
      <c r="NRO37" s="830"/>
      <c r="NRP37" s="830"/>
      <c r="NRQ37" s="830"/>
      <c r="NRR37" s="830"/>
      <c r="NRS37" s="830"/>
      <c r="NRT37" s="830"/>
      <c r="NRU37" s="830"/>
      <c r="NRV37" s="830"/>
      <c r="NRW37" s="830"/>
      <c r="NRX37" s="830"/>
      <c r="NRY37" s="830"/>
      <c r="NRZ37" s="830"/>
      <c r="NSA37" s="830"/>
      <c r="NSB37" s="830"/>
      <c r="NSC37" s="830"/>
      <c r="NSD37" s="830"/>
      <c r="NSE37" s="830"/>
      <c r="NSF37" s="830"/>
      <c r="NSG37" s="830"/>
      <c r="NSH37" s="830"/>
      <c r="NSI37" s="830"/>
      <c r="NSJ37" s="830"/>
      <c r="NSK37" s="830"/>
      <c r="NSL37" s="830"/>
      <c r="NSM37" s="830"/>
      <c r="NSN37" s="830"/>
      <c r="NSO37" s="830"/>
      <c r="NSP37" s="830"/>
      <c r="NSQ37" s="830"/>
      <c r="NSR37" s="830"/>
      <c r="NSS37" s="830"/>
      <c r="NST37" s="830"/>
      <c r="NSU37" s="830"/>
      <c r="NSV37" s="830"/>
      <c r="NSW37" s="830"/>
      <c r="NSX37" s="830"/>
      <c r="NSY37" s="830"/>
      <c r="NSZ37" s="830"/>
      <c r="NTA37" s="830"/>
      <c r="NTB37" s="830"/>
      <c r="NTC37" s="830"/>
      <c r="NTD37" s="830"/>
      <c r="NTE37" s="830"/>
      <c r="NTF37" s="830"/>
      <c r="NTG37" s="830"/>
      <c r="NTH37" s="830"/>
      <c r="NTI37" s="830"/>
      <c r="NTJ37" s="830"/>
      <c r="NTK37" s="830"/>
      <c r="NTL37" s="830"/>
      <c r="NTM37" s="830"/>
      <c r="NTN37" s="830"/>
      <c r="NTO37" s="830"/>
      <c r="NTP37" s="830"/>
      <c r="NTQ37" s="830"/>
      <c r="NTR37" s="830"/>
      <c r="NTS37" s="830"/>
      <c r="NTT37" s="830"/>
      <c r="NTU37" s="830"/>
      <c r="NTV37" s="830"/>
      <c r="NTW37" s="830"/>
      <c r="NTX37" s="830"/>
      <c r="NTY37" s="830"/>
      <c r="NTZ37" s="830"/>
      <c r="NUA37" s="830"/>
      <c r="NUB37" s="830"/>
      <c r="NUC37" s="830"/>
      <c r="NUD37" s="830"/>
      <c r="NUE37" s="830"/>
      <c r="NUF37" s="830"/>
      <c r="NUG37" s="830"/>
      <c r="NUH37" s="830"/>
      <c r="NUI37" s="830"/>
      <c r="NUJ37" s="830"/>
      <c r="NUK37" s="830"/>
      <c r="NUL37" s="830"/>
      <c r="NUM37" s="830"/>
      <c r="NUN37" s="830"/>
      <c r="NUO37" s="830"/>
      <c r="NUP37" s="830"/>
      <c r="NUQ37" s="830"/>
      <c r="NUR37" s="830"/>
      <c r="NUS37" s="830"/>
      <c r="NUT37" s="830"/>
      <c r="NUU37" s="830"/>
      <c r="NUV37" s="830"/>
      <c r="NUW37" s="830"/>
      <c r="NUX37" s="830"/>
      <c r="NUY37" s="830"/>
      <c r="NUZ37" s="830"/>
      <c r="NVA37" s="830"/>
      <c r="NVB37" s="830"/>
      <c r="NVC37" s="830"/>
      <c r="NVD37" s="830"/>
      <c r="NVE37" s="830"/>
      <c r="NVF37" s="830"/>
      <c r="NVG37" s="830"/>
      <c r="NVH37" s="830"/>
      <c r="NVI37" s="830"/>
      <c r="NVJ37" s="830"/>
      <c r="NVK37" s="830"/>
      <c r="NVL37" s="830"/>
      <c r="NVM37" s="830"/>
      <c r="NVN37" s="830"/>
      <c r="NVO37" s="830"/>
      <c r="NVP37" s="830"/>
      <c r="NVQ37" s="830"/>
      <c r="NVR37" s="830"/>
      <c r="NVS37" s="830"/>
      <c r="NVT37" s="830"/>
      <c r="NVU37" s="830"/>
      <c r="NVV37" s="830"/>
      <c r="NVW37" s="830"/>
      <c r="NVX37" s="830"/>
      <c r="NVY37" s="830"/>
      <c r="NVZ37" s="830"/>
      <c r="NWA37" s="830"/>
      <c r="NWB37" s="830"/>
      <c r="NWC37" s="830"/>
      <c r="NWD37" s="830"/>
      <c r="NWE37" s="830"/>
      <c r="NWF37" s="830"/>
      <c r="NWG37" s="830"/>
      <c r="NWH37" s="830"/>
      <c r="NWI37" s="830"/>
      <c r="NWJ37" s="830"/>
      <c r="NWK37" s="830"/>
      <c r="NWL37" s="830"/>
      <c r="NWM37" s="830"/>
      <c r="NWN37" s="830"/>
      <c r="NWO37" s="830"/>
      <c r="NWP37" s="830"/>
      <c r="NWQ37" s="830"/>
      <c r="NWR37" s="830"/>
      <c r="NWS37" s="830"/>
      <c r="NWT37" s="830"/>
      <c r="NWU37" s="830"/>
      <c r="NWV37" s="830"/>
      <c r="NWW37" s="830"/>
      <c r="NWX37" s="830"/>
      <c r="NWY37" s="830"/>
      <c r="NWZ37" s="830"/>
      <c r="NXA37" s="830"/>
      <c r="NXB37" s="830"/>
      <c r="NXC37" s="830"/>
      <c r="NXD37" s="830"/>
      <c r="NXE37" s="830"/>
      <c r="NXF37" s="830"/>
      <c r="NXG37" s="830"/>
      <c r="NXH37" s="830"/>
      <c r="NXI37" s="830"/>
      <c r="NXJ37" s="830"/>
      <c r="NXK37" s="830"/>
      <c r="NXL37" s="830"/>
      <c r="NXM37" s="830"/>
      <c r="NXN37" s="830"/>
      <c r="NXO37" s="830"/>
      <c r="NXP37" s="830"/>
      <c r="NXQ37" s="830"/>
      <c r="NXR37" s="830"/>
      <c r="NXS37" s="830"/>
      <c r="NXT37" s="830"/>
      <c r="NXU37" s="830"/>
      <c r="NXV37" s="830"/>
      <c r="NXW37" s="830"/>
      <c r="NXX37" s="830"/>
      <c r="NXY37" s="830"/>
      <c r="NXZ37" s="830"/>
      <c r="NYA37" s="830"/>
      <c r="NYB37" s="830"/>
      <c r="NYC37" s="830"/>
      <c r="NYD37" s="830"/>
      <c r="NYE37" s="830"/>
      <c r="NYF37" s="830"/>
      <c r="NYG37" s="830"/>
      <c r="NYH37" s="830"/>
      <c r="NYI37" s="830"/>
      <c r="NYJ37" s="830"/>
      <c r="NYK37" s="830"/>
      <c r="NYL37" s="830"/>
      <c r="NYM37" s="830"/>
      <c r="NYN37" s="830"/>
      <c r="NYO37" s="830"/>
      <c r="NYP37" s="830"/>
      <c r="NYQ37" s="830"/>
      <c r="NYR37" s="830"/>
      <c r="NYS37" s="830"/>
      <c r="NYT37" s="830"/>
      <c r="NYU37" s="830"/>
      <c r="NYV37" s="830"/>
      <c r="NYW37" s="830"/>
      <c r="NYX37" s="830"/>
      <c r="NYY37" s="830"/>
      <c r="NYZ37" s="830"/>
      <c r="NZA37" s="830"/>
      <c r="NZB37" s="830"/>
      <c r="NZC37" s="830"/>
      <c r="NZD37" s="830"/>
      <c r="NZE37" s="830"/>
      <c r="NZF37" s="830"/>
      <c r="NZG37" s="830"/>
      <c r="NZH37" s="830"/>
      <c r="NZI37" s="830"/>
      <c r="NZJ37" s="830"/>
      <c r="NZK37" s="830"/>
      <c r="NZL37" s="830"/>
      <c r="NZM37" s="830"/>
      <c r="NZN37" s="830"/>
      <c r="NZO37" s="830"/>
      <c r="NZP37" s="830"/>
      <c r="NZQ37" s="830"/>
      <c r="NZR37" s="830"/>
      <c r="NZS37" s="830"/>
      <c r="NZT37" s="830"/>
      <c r="NZU37" s="830"/>
      <c r="NZV37" s="830"/>
      <c r="NZW37" s="830"/>
      <c r="NZX37" s="830"/>
      <c r="NZY37" s="830"/>
      <c r="NZZ37" s="830"/>
      <c r="OAA37" s="830"/>
      <c r="OAB37" s="830"/>
      <c r="OAC37" s="830"/>
      <c r="OAD37" s="830"/>
      <c r="OAE37" s="830"/>
      <c r="OAF37" s="830"/>
      <c r="OAG37" s="830"/>
      <c r="OAH37" s="830"/>
      <c r="OAI37" s="830"/>
      <c r="OAJ37" s="830"/>
      <c r="OAK37" s="830"/>
      <c r="OAL37" s="830"/>
      <c r="OAM37" s="830"/>
      <c r="OAN37" s="830"/>
      <c r="OAO37" s="830"/>
      <c r="OAP37" s="830"/>
      <c r="OAQ37" s="830"/>
      <c r="OAR37" s="830"/>
      <c r="OAS37" s="830"/>
      <c r="OAT37" s="830"/>
      <c r="OAU37" s="830"/>
      <c r="OAV37" s="830"/>
      <c r="OAW37" s="830"/>
      <c r="OAX37" s="830"/>
      <c r="OAY37" s="830"/>
      <c r="OAZ37" s="830"/>
      <c r="OBA37" s="830"/>
      <c r="OBB37" s="830"/>
      <c r="OBC37" s="830"/>
      <c r="OBD37" s="830"/>
      <c r="OBE37" s="830"/>
      <c r="OBF37" s="830"/>
      <c r="OBG37" s="830"/>
      <c r="OBH37" s="830"/>
      <c r="OBI37" s="830"/>
      <c r="OBJ37" s="830"/>
      <c r="OBK37" s="830"/>
      <c r="OBL37" s="830"/>
      <c r="OBM37" s="830"/>
      <c r="OBN37" s="830"/>
      <c r="OBO37" s="830"/>
      <c r="OBP37" s="830"/>
      <c r="OBQ37" s="830"/>
      <c r="OBR37" s="830"/>
      <c r="OBS37" s="830"/>
      <c r="OBT37" s="830"/>
      <c r="OBU37" s="830"/>
      <c r="OBV37" s="830"/>
      <c r="OBW37" s="830"/>
      <c r="OBX37" s="830"/>
      <c r="OBY37" s="830"/>
      <c r="OBZ37" s="830"/>
      <c r="OCA37" s="830"/>
      <c r="OCB37" s="830"/>
      <c r="OCC37" s="830"/>
      <c r="OCD37" s="830"/>
      <c r="OCE37" s="830"/>
      <c r="OCF37" s="830"/>
      <c r="OCG37" s="830"/>
      <c r="OCH37" s="830"/>
      <c r="OCI37" s="830"/>
      <c r="OCJ37" s="830"/>
      <c r="OCK37" s="830"/>
      <c r="OCL37" s="830"/>
      <c r="OCM37" s="830"/>
      <c r="OCN37" s="830"/>
      <c r="OCO37" s="830"/>
      <c r="OCP37" s="830"/>
      <c r="OCQ37" s="830"/>
      <c r="OCR37" s="830"/>
      <c r="OCS37" s="830"/>
      <c r="OCT37" s="830"/>
      <c r="OCU37" s="830"/>
      <c r="OCV37" s="830"/>
      <c r="OCW37" s="830"/>
      <c r="OCX37" s="830"/>
      <c r="OCY37" s="830"/>
      <c r="OCZ37" s="830"/>
      <c r="ODA37" s="830"/>
      <c r="ODB37" s="830"/>
      <c r="ODC37" s="830"/>
      <c r="ODD37" s="830"/>
      <c r="ODE37" s="830"/>
      <c r="ODF37" s="830"/>
      <c r="ODG37" s="830"/>
      <c r="ODH37" s="830"/>
      <c r="ODI37" s="830"/>
      <c r="ODJ37" s="830"/>
      <c r="ODK37" s="830"/>
      <c r="ODL37" s="830"/>
      <c r="ODM37" s="830"/>
      <c r="ODN37" s="830"/>
      <c r="ODO37" s="830"/>
      <c r="ODP37" s="830"/>
      <c r="ODQ37" s="830"/>
      <c r="ODR37" s="830"/>
      <c r="ODS37" s="830"/>
      <c r="ODT37" s="830"/>
      <c r="ODU37" s="830"/>
      <c r="ODV37" s="830"/>
      <c r="ODW37" s="830"/>
      <c r="ODX37" s="830"/>
      <c r="ODY37" s="830"/>
      <c r="ODZ37" s="830"/>
      <c r="OEA37" s="830"/>
      <c r="OEB37" s="830"/>
      <c r="OEC37" s="830"/>
      <c r="OED37" s="830"/>
      <c r="OEE37" s="830"/>
      <c r="OEF37" s="830"/>
      <c r="OEG37" s="830"/>
      <c r="OEH37" s="830"/>
      <c r="OEI37" s="830"/>
      <c r="OEJ37" s="830"/>
      <c r="OEK37" s="830"/>
      <c r="OEL37" s="830"/>
      <c r="OEM37" s="830"/>
      <c r="OEN37" s="830"/>
      <c r="OEO37" s="830"/>
      <c r="OEP37" s="830"/>
      <c r="OEQ37" s="830"/>
      <c r="OER37" s="830"/>
      <c r="OES37" s="830"/>
      <c r="OET37" s="830"/>
      <c r="OEU37" s="830"/>
      <c r="OEV37" s="830"/>
      <c r="OEW37" s="830"/>
      <c r="OEX37" s="830"/>
      <c r="OEY37" s="830"/>
      <c r="OEZ37" s="830"/>
      <c r="OFA37" s="830"/>
      <c r="OFB37" s="830"/>
      <c r="OFC37" s="830"/>
      <c r="OFD37" s="830"/>
      <c r="OFE37" s="830"/>
      <c r="OFF37" s="830"/>
      <c r="OFG37" s="830"/>
      <c r="OFH37" s="830"/>
      <c r="OFI37" s="830"/>
      <c r="OFJ37" s="830"/>
      <c r="OFK37" s="830"/>
      <c r="OFL37" s="830"/>
      <c r="OFM37" s="830"/>
      <c r="OFN37" s="830"/>
      <c r="OFO37" s="830"/>
      <c r="OFP37" s="830"/>
      <c r="OFQ37" s="830"/>
      <c r="OFR37" s="830"/>
      <c r="OFS37" s="830"/>
      <c r="OFT37" s="830"/>
      <c r="OFU37" s="830"/>
      <c r="OFV37" s="830"/>
      <c r="OFW37" s="830"/>
      <c r="OFX37" s="830"/>
      <c r="OFY37" s="830"/>
      <c r="OFZ37" s="830"/>
      <c r="OGA37" s="830"/>
      <c r="OGB37" s="830"/>
      <c r="OGC37" s="830"/>
      <c r="OGD37" s="830"/>
      <c r="OGE37" s="830"/>
      <c r="OGF37" s="830"/>
      <c r="OGG37" s="830"/>
      <c r="OGH37" s="830"/>
      <c r="OGI37" s="830"/>
      <c r="OGJ37" s="830"/>
      <c r="OGK37" s="830"/>
      <c r="OGL37" s="830"/>
      <c r="OGM37" s="830"/>
      <c r="OGN37" s="830"/>
      <c r="OGO37" s="830"/>
      <c r="OGP37" s="830"/>
      <c r="OGQ37" s="830"/>
      <c r="OGR37" s="830"/>
      <c r="OGS37" s="830"/>
      <c r="OGT37" s="830"/>
      <c r="OGU37" s="830"/>
      <c r="OGV37" s="830"/>
      <c r="OGW37" s="830"/>
      <c r="OGX37" s="830"/>
      <c r="OGY37" s="830"/>
      <c r="OGZ37" s="830"/>
      <c r="OHA37" s="830"/>
      <c r="OHB37" s="830"/>
      <c r="OHC37" s="830"/>
      <c r="OHD37" s="830"/>
      <c r="OHE37" s="830"/>
      <c r="OHF37" s="830"/>
      <c r="OHG37" s="830"/>
      <c r="OHH37" s="830"/>
      <c r="OHI37" s="830"/>
      <c r="OHJ37" s="830"/>
      <c r="OHK37" s="830"/>
      <c r="OHL37" s="830"/>
      <c r="OHM37" s="830"/>
      <c r="OHN37" s="830"/>
      <c r="OHO37" s="830"/>
      <c r="OHP37" s="830"/>
      <c r="OHQ37" s="830"/>
      <c r="OHR37" s="830"/>
      <c r="OHS37" s="830"/>
      <c r="OHT37" s="830"/>
      <c r="OHU37" s="830"/>
      <c r="OHV37" s="830"/>
      <c r="OHW37" s="830"/>
      <c r="OHX37" s="830"/>
      <c r="OHY37" s="830"/>
      <c r="OHZ37" s="830"/>
      <c r="OIA37" s="830"/>
      <c r="OIB37" s="830"/>
      <c r="OIC37" s="830"/>
      <c r="OID37" s="830"/>
      <c r="OIE37" s="830"/>
      <c r="OIF37" s="830"/>
      <c r="OIG37" s="830"/>
      <c r="OIH37" s="830"/>
      <c r="OII37" s="830"/>
      <c r="OIJ37" s="830"/>
      <c r="OIK37" s="830"/>
      <c r="OIL37" s="830"/>
      <c r="OIM37" s="830"/>
      <c r="OIN37" s="830"/>
      <c r="OIO37" s="830"/>
      <c r="OIP37" s="830"/>
      <c r="OIQ37" s="830"/>
      <c r="OIR37" s="830"/>
      <c r="OIS37" s="830"/>
      <c r="OIT37" s="830"/>
      <c r="OIU37" s="830"/>
      <c r="OIV37" s="830"/>
      <c r="OIW37" s="830"/>
      <c r="OIX37" s="830"/>
      <c r="OIY37" s="830"/>
      <c r="OIZ37" s="830"/>
      <c r="OJA37" s="830"/>
      <c r="OJB37" s="830"/>
      <c r="OJC37" s="830"/>
      <c r="OJD37" s="830"/>
      <c r="OJE37" s="830"/>
      <c r="OJF37" s="830"/>
      <c r="OJG37" s="830"/>
      <c r="OJH37" s="830"/>
      <c r="OJI37" s="830"/>
      <c r="OJJ37" s="830"/>
      <c r="OJK37" s="830"/>
      <c r="OJL37" s="830"/>
      <c r="OJM37" s="830"/>
      <c r="OJN37" s="830"/>
      <c r="OJO37" s="830"/>
      <c r="OJP37" s="830"/>
      <c r="OJQ37" s="830"/>
      <c r="OJR37" s="830"/>
      <c r="OJS37" s="830"/>
      <c r="OJT37" s="830"/>
      <c r="OJU37" s="830"/>
      <c r="OJV37" s="830"/>
      <c r="OJW37" s="830"/>
      <c r="OJX37" s="830"/>
      <c r="OJY37" s="830"/>
      <c r="OJZ37" s="830"/>
      <c r="OKA37" s="830"/>
      <c r="OKB37" s="830"/>
      <c r="OKC37" s="830"/>
      <c r="OKD37" s="830"/>
      <c r="OKE37" s="830"/>
      <c r="OKF37" s="830"/>
      <c r="OKG37" s="830"/>
      <c r="OKH37" s="830"/>
      <c r="OKI37" s="830"/>
      <c r="OKJ37" s="830"/>
      <c r="OKK37" s="830"/>
      <c r="OKL37" s="830"/>
      <c r="OKM37" s="830"/>
      <c r="OKN37" s="830"/>
      <c r="OKO37" s="830"/>
      <c r="OKP37" s="830"/>
      <c r="OKQ37" s="830"/>
      <c r="OKR37" s="830"/>
      <c r="OKS37" s="830"/>
      <c r="OKT37" s="830"/>
      <c r="OKU37" s="830"/>
      <c r="OKV37" s="830"/>
      <c r="OKW37" s="830"/>
      <c r="OKX37" s="830"/>
      <c r="OKY37" s="830"/>
      <c r="OKZ37" s="830"/>
      <c r="OLA37" s="830"/>
      <c r="OLB37" s="830"/>
      <c r="OLC37" s="830"/>
      <c r="OLD37" s="830"/>
      <c r="OLE37" s="830"/>
      <c r="OLF37" s="830"/>
      <c r="OLG37" s="830"/>
      <c r="OLH37" s="830"/>
      <c r="OLI37" s="830"/>
      <c r="OLJ37" s="830"/>
      <c r="OLK37" s="830"/>
      <c r="OLL37" s="830"/>
      <c r="OLM37" s="830"/>
      <c r="OLN37" s="830"/>
      <c r="OLO37" s="830"/>
      <c r="OLP37" s="830"/>
      <c r="OLQ37" s="830"/>
      <c r="OLR37" s="830"/>
      <c r="OLS37" s="830"/>
      <c r="OLT37" s="830"/>
      <c r="OLU37" s="830"/>
      <c r="OLV37" s="830"/>
      <c r="OLW37" s="830"/>
      <c r="OLX37" s="830"/>
      <c r="OLY37" s="830"/>
      <c r="OLZ37" s="830"/>
      <c r="OMA37" s="830"/>
      <c r="OMB37" s="830"/>
      <c r="OMC37" s="830"/>
      <c r="OMD37" s="830"/>
      <c r="OME37" s="830"/>
      <c r="OMF37" s="830"/>
      <c r="OMG37" s="830"/>
      <c r="OMH37" s="830"/>
      <c r="OMI37" s="830"/>
      <c r="OMJ37" s="830"/>
      <c r="OMK37" s="830"/>
      <c r="OML37" s="830"/>
      <c r="OMM37" s="830"/>
      <c r="OMN37" s="830"/>
      <c r="OMO37" s="830"/>
      <c r="OMP37" s="830"/>
      <c r="OMQ37" s="830"/>
      <c r="OMR37" s="830"/>
      <c r="OMS37" s="830"/>
      <c r="OMT37" s="830"/>
      <c r="OMU37" s="830"/>
      <c r="OMV37" s="830"/>
      <c r="OMW37" s="830"/>
      <c r="OMX37" s="830"/>
      <c r="OMY37" s="830"/>
      <c r="OMZ37" s="830"/>
      <c r="ONA37" s="830"/>
      <c r="ONB37" s="830"/>
      <c r="ONC37" s="830"/>
      <c r="OND37" s="830"/>
      <c r="ONE37" s="830"/>
      <c r="ONF37" s="830"/>
      <c r="ONG37" s="830"/>
      <c r="ONH37" s="830"/>
      <c r="ONI37" s="830"/>
      <c r="ONJ37" s="830"/>
      <c r="ONK37" s="830"/>
      <c r="ONL37" s="830"/>
      <c r="ONM37" s="830"/>
      <c r="ONN37" s="830"/>
      <c r="ONO37" s="830"/>
      <c r="ONP37" s="830"/>
      <c r="ONQ37" s="830"/>
      <c r="ONR37" s="830"/>
      <c r="ONS37" s="830"/>
      <c r="ONT37" s="830"/>
      <c r="ONU37" s="830"/>
      <c r="ONV37" s="830"/>
      <c r="ONW37" s="830"/>
      <c r="ONX37" s="830"/>
      <c r="ONY37" s="830"/>
      <c r="ONZ37" s="830"/>
      <c r="OOA37" s="830"/>
      <c r="OOB37" s="830"/>
      <c r="OOC37" s="830"/>
      <c r="OOD37" s="830"/>
      <c r="OOE37" s="830"/>
      <c r="OOF37" s="830"/>
      <c r="OOG37" s="830"/>
      <c r="OOH37" s="830"/>
      <c r="OOI37" s="830"/>
      <c r="OOJ37" s="830"/>
      <c r="OOK37" s="830"/>
      <c r="OOL37" s="830"/>
      <c r="OOM37" s="830"/>
      <c r="OON37" s="830"/>
      <c r="OOO37" s="830"/>
      <c r="OOP37" s="830"/>
      <c r="OOQ37" s="830"/>
      <c r="OOR37" s="830"/>
      <c r="OOS37" s="830"/>
      <c r="OOT37" s="830"/>
      <c r="OOU37" s="830"/>
      <c r="OOV37" s="830"/>
      <c r="OOW37" s="830"/>
      <c r="OOX37" s="830"/>
      <c r="OOY37" s="830"/>
      <c r="OOZ37" s="830"/>
      <c r="OPA37" s="830"/>
      <c r="OPB37" s="830"/>
      <c r="OPC37" s="830"/>
      <c r="OPD37" s="830"/>
      <c r="OPE37" s="830"/>
      <c r="OPF37" s="830"/>
      <c r="OPG37" s="830"/>
      <c r="OPH37" s="830"/>
      <c r="OPI37" s="830"/>
      <c r="OPJ37" s="830"/>
      <c r="OPK37" s="830"/>
      <c r="OPL37" s="830"/>
      <c r="OPM37" s="830"/>
      <c r="OPN37" s="830"/>
      <c r="OPO37" s="830"/>
      <c r="OPP37" s="830"/>
      <c r="OPQ37" s="830"/>
      <c r="OPR37" s="830"/>
      <c r="OPS37" s="830"/>
      <c r="OPT37" s="830"/>
      <c r="OPU37" s="830"/>
      <c r="OPV37" s="830"/>
      <c r="OPW37" s="830"/>
      <c r="OPX37" s="830"/>
      <c r="OPY37" s="830"/>
      <c r="OPZ37" s="830"/>
      <c r="OQA37" s="830"/>
      <c r="OQB37" s="830"/>
      <c r="OQC37" s="830"/>
      <c r="OQD37" s="830"/>
      <c r="OQE37" s="830"/>
      <c r="OQF37" s="830"/>
      <c r="OQG37" s="830"/>
      <c r="OQH37" s="830"/>
      <c r="OQI37" s="830"/>
      <c r="OQJ37" s="830"/>
      <c r="OQK37" s="830"/>
      <c r="OQL37" s="830"/>
      <c r="OQM37" s="830"/>
      <c r="OQN37" s="830"/>
      <c r="OQO37" s="830"/>
      <c r="OQP37" s="830"/>
      <c r="OQQ37" s="830"/>
      <c r="OQR37" s="830"/>
      <c r="OQS37" s="830"/>
      <c r="OQT37" s="830"/>
      <c r="OQU37" s="830"/>
      <c r="OQV37" s="830"/>
      <c r="OQW37" s="830"/>
      <c r="OQX37" s="830"/>
      <c r="OQY37" s="830"/>
      <c r="OQZ37" s="830"/>
      <c r="ORA37" s="830"/>
      <c r="ORB37" s="830"/>
      <c r="ORC37" s="830"/>
      <c r="ORD37" s="830"/>
      <c r="ORE37" s="830"/>
      <c r="ORF37" s="830"/>
      <c r="ORG37" s="830"/>
      <c r="ORH37" s="830"/>
      <c r="ORI37" s="830"/>
      <c r="ORJ37" s="830"/>
      <c r="ORK37" s="830"/>
      <c r="ORL37" s="830"/>
      <c r="ORM37" s="830"/>
      <c r="ORN37" s="830"/>
      <c r="ORO37" s="830"/>
      <c r="ORP37" s="830"/>
      <c r="ORQ37" s="830"/>
      <c r="ORR37" s="830"/>
      <c r="ORS37" s="830"/>
      <c r="ORT37" s="830"/>
      <c r="ORU37" s="830"/>
      <c r="ORV37" s="830"/>
      <c r="ORW37" s="830"/>
      <c r="ORX37" s="830"/>
      <c r="ORY37" s="830"/>
      <c r="ORZ37" s="830"/>
      <c r="OSA37" s="830"/>
      <c r="OSB37" s="830"/>
      <c r="OSC37" s="830"/>
      <c r="OSD37" s="830"/>
      <c r="OSE37" s="830"/>
      <c r="OSF37" s="830"/>
      <c r="OSG37" s="830"/>
      <c r="OSH37" s="830"/>
      <c r="OSI37" s="830"/>
      <c r="OSJ37" s="830"/>
      <c r="OSK37" s="830"/>
      <c r="OSL37" s="830"/>
      <c r="OSM37" s="830"/>
      <c r="OSN37" s="830"/>
      <c r="OSO37" s="830"/>
      <c r="OSP37" s="830"/>
      <c r="OSQ37" s="830"/>
      <c r="OSR37" s="830"/>
      <c r="OSS37" s="830"/>
      <c r="OST37" s="830"/>
      <c r="OSU37" s="830"/>
      <c r="OSV37" s="830"/>
      <c r="OSW37" s="830"/>
      <c r="OSX37" s="830"/>
      <c r="OSY37" s="830"/>
      <c r="OSZ37" s="830"/>
      <c r="OTA37" s="830"/>
      <c r="OTB37" s="830"/>
      <c r="OTC37" s="830"/>
      <c r="OTD37" s="830"/>
      <c r="OTE37" s="830"/>
      <c r="OTF37" s="830"/>
      <c r="OTG37" s="830"/>
      <c r="OTH37" s="830"/>
      <c r="OTI37" s="830"/>
      <c r="OTJ37" s="830"/>
      <c r="OTK37" s="830"/>
      <c r="OTL37" s="830"/>
      <c r="OTM37" s="830"/>
      <c r="OTN37" s="830"/>
      <c r="OTO37" s="830"/>
      <c r="OTP37" s="830"/>
      <c r="OTQ37" s="830"/>
      <c r="OTR37" s="830"/>
      <c r="OTS37" s="830"/>
      <c r="OTT37" s="830"/>
      <c r="OTU37" s="830"/>
      <c r="OTV37" s="830"/>
      <c r="OTW37" s="830"/>
      <c r="OTX37" s="830"/>
      <c r="OTY37" s="830"/>
      <c r="OTZ37" s="830"/>
      <c r="OUA37" s="830"/>
      <c r="OUB37" s="830"/>
      <c r="OUC37" s="830"/>
      <c r="OUD37" s="830"/>
      <c r="OUE37" s="830"/>
      <c r="OUF37" s="830"/>
      <c r="OUG37" s="830"/>
      <c r="OUH37" s="830"/>
      <c r="OUI37" s="830"/>
      <c r="OUJ37" s="830"/>
      <c r="OUK37" s="830"/>
      <c r="OUL37" s="830"/>
      <c r="OUM37" s="830"/>
      <c r="OUN37" s="830"/>
      <c r="OUO37" s="830"/>
      <c r="OUP37" s="830"/>
      <c r="OUQ37" s="830"/>
      <c r="OUR37" s="830"/>
      <c r="OUS37" s="830"/>
      <c r="OUT37" s="830"/>
      <c r="OUU37" s="830"/>
      <c r="OUV37" s="830"/>
      <c r="OUW37" s="830"/>
      <c r="OUX37" s="830"/>
      <c r="OUY37" s="830"/>
      <c r="OUZ37" s="830"/>
      <c r="OVA37" s="830"/>
      <c r="OVB37" s="830"/>
      <c r="OVC37" s="830"/>
      <c r="OVD37" s="830"/>
      <c r="OVE37" s="830"/>
      <c r="OVF37" s="830"/>
      <c r="OVG37" s="830"/>
      <c r="OVH37" s="830"/>
      <c r="OVI37" s="830"/>
      <c r="OVJ37" s="830"/>
      <c r="OVK37" s="830"/>
      <c r="OVL37" s="830"/>
      <c r="OVM37" s="830"/>
      <c r="OVN37" s="830"/>
      <c r="OVO37" s="830"/>
      <c r="OVP37" s="830"/>
      <c r="OVQ37" s="830"/>
      <c r="OVR37" s="830"/>
      <c r="OVS37" s="830"/>
      <c r="OVT37" s="830"/>
      <c r="OVU37" s="830"/>
      <c r="OVV37" s="830"/>
      <c r="OVW37" s="830"/>
      <c r="OVX37" s="830"/>
      <c r="OVY37" s="830"/>
      <c r="OVZ37" s="830"/>
      <c r="OWA37" s="830"/>
      <c r="OWB37" s="830"/>
      <c r="OWC37" s="830"/>
      <c r="OWD37" s="830"/>
      <c r="OWE37" s="830"/>
      <c r="OWF37" s="830"/>
      <c r="OWG37" s="830"/>
      <c r="OWH37" s="830"/>
      <c r="OWI37" s="830"/>
      <c r="OWJ37" s="830"/>
      <c r="OWK37" s="830"/>
      <c r="OWL37" s="830"/>
      <c r="OWM37" s="830"/>
      <c r="OWN37" s="830"/>
      <c r="OWO37" s="830"/>
      <c r="OWP37" s="830"/>
      <c r="OWQ37" s="830"/>
      <c r="OWR37" s="830"/>
      <c r="OWS37" s="830"/>
      <c r="OWT37" s="830"/>
      <c r="OWU37" s="830"/>
      <c r="OWV37" s="830"/>
      <c r="OWW37" s="830"/>
      <c r="OWX37" s="830"/>
      <c r="OWY37" s="830"/>
      <c r="OWZ37" s="830"/>
      <c r="OXA37" s="830"/>
      <c r="OXB37" s="830"/>
      <c r="OXC37" s="830"/>
      <c r="OXD37" s="830"/>
      <c r="OXE37" s="830"/>
      <c r="OXF37" s="830"/>
      <c r="OXG37" s="830"/>
      <c r="OXH37" s="830"/>
      <c r="OXI37" s="830"/>
      <c r="OXJ37" s="830"/>
      <c r="OXK37" s="830"/>
      <c r="OXL37" s="830"/>
      <c r="OXM37" s="830"/>
      <c r="OXN37" s="830"/>
      <c r="OXO37" s="830"/>
      <c r="OXP37" s="830"/>
      <c r="OXQ37" s="830"/>
      <c r="OXR37" s="830"/>
      <c r="OXS37" s="830"/>
      <c r="OXT37" s="830"/>
      <c r="OXU37" s="830"/>
      <c r="OXV37" s="830"/>
      <c r="OXW37" s="830"/>
      <c r="OXX37" s="830"/>
      <c r="OXY37" s="830"/>
      <c r="OXZ37" s="830"/>
      <c r="OYA37" s="830"/>
      <c r="OYB37" s="830"/>
      <c r="OYC37" s="830"/>
      <c r="OYD37" s="830"/>
      <c r="OYE37" s="830"/>
      <c r="OYF37" s="830"/>
      <c r="OYG37" s="830"/>
      <c r="OYH37" s="830"/>
      <c r="OYI37" s="830"/>
      <c r="OYJ37" s="830"/>
      <c r="OYK37" s="830"/>
      <c r="OYL37" s="830"/>
      <c r="OYM37" s="830"/>
      <c r="OYN37" s="830"/>
      <c r="OYO37" s="830"/>
      <c r="OYP37" s="830"/>
      <c r="OYQ37" s="830"/>
      <c r="OYR37" s="830"/>
      <c r="OYS37" s="830"/>
      <c r="OYT37" s="830"/>
      <c r="OYU37" s="830"/>
      <c r="OYV37" s="830"/>
      <c r="OYW37" s="830"/>
      <c r="OYX37" s="830"/>
      <c r="OYY37" s="830"/>
      <c r="OYZ37" s="830"/>
      <c r="OZA37" s="830"/>
      <c r="OZB37" s="830"/>
      <c r="OZC37" s="830"/>
      <c r="OZD37" s="830"/>
      <c r="OZE37" s="830"/>
      <c r="OZF37" s="830"/>
      <c r="OZG37" s="830"/>
      <c r="OZH37" s="830"/>
      <c r="OZI37" s="830"/>
      <c r="OZJ37" s="830"/>
      <c r="OZK37" s="830"/>
      <c r="OZL37" s="830"/>
      <c r="OZM37" s="830"/>
      <c r="OZN37" s="830"/>
      <c r="OZO37" s="830"/>
      <c r="OZP37" s="830"/>
      <c r="OZQ37" s="830"/>
      <c r="OZR37" s="830"/>
      <c r="OZS37" s="830"/>
      <c r="OZT37" s="830"/>
      <c r="OZU37" s="830"/>
      <c r="OZV37" s="830"/>
      <c r="OZW37" s="830"/>
      <c r="OZX37" s="830"/>
      <c r="OZY37" s="830"/>
      <c r="OZZ37" s="830"/>
      <c r="PAA37" s="830"/>
      <c r="PAB37" s="830"/>
      <c r="PAC37" s="830"/>
      <c r="PAD37" s="830"/>
      <c r="PAE37" s="830"/>
      <c r="PAF37" s="830"/>
      <c r="PAG37" s="830"/>
      <c r="PAH37" s="830"/>
      <c r="PAI37" s="830"/>
      <c r="PAJ37" s="830"/>
      <c r="PAK37" s="830"/>
      <c r="PAL37" s="830"/>
      <c r="PAM37" s="830"/>
      <c r="PAN37" s="830"/>
      <c r="PAO37" s="830"/>
      <c r="PAP37" s="830"/>
      <c r="PAQ37" s="830"/>
      <c r="PAR37" s="830"/>
      <c r="PAS37" s="830"/>
      <c r="PAT37" s="830"/>
      <c r="PAU37" s="830"/>
      <c r="PAV37" s="830"/>
      <c r="PAW37" s="830"/>
      <c r="PAX37" s="830"/>
      <c r="PAY37" s="830"/>
      <c r="PAZ37" s="830"/>
      <c r="PBA37" s="830"/>
      <c r="PBB37" s="830"/>
      <c r="PBC37" s="830"/>
      <c r="PBD37" s="830"/>
      <c r="PBE37" s="830"/>
      <c r="PBF37" s="830"/>
      <c r="PBG37" s="830"/>
      <c r="PBH37" s="830"/>
      <c r="PBI37" s="830"/>
      <c r="PBJ37" s="830"/>
      <c r="PBK37" s="830"/>
      <c r="PBL37" s="830"/>
      <c r="PBM37" s="830"/>
      <c r="PBN37" s="830"/>
      <c r="PBO37" s="830"/>
      <c r="PBP37" s="830"/>
      <c r="PBQ37" s="830"/>
      <c r="PBR37" s="830"/>
      <c r="PBS37" s="830"/>
      <c r="PBT37" s="830"/>
      <c r="PBU37" s="830"/>
      <c r="PBV37" s="830"/>
      <c r="PBW37" s="830"/>
      <c r="PBX37" s="830"/>
      <c r="PBY37" s="830"/>
      <c r="PBZ37" s="830"/>
      <c r="PCA37" s="830"/>
      <c r="PCB37" s="830"/>
      <c r="PCC37" s="830"/>
      <c r="PCD37" s="830"/>
      <c r="PCE37" s="830"/>
      <c r="PCF37" s="830"/>
      <c r="PCG37" s="830"/>
      <c r="PCH37" s="830"/>
      <c r="PCI37" s="830"/>
      <c r="PCJ37" s="830"/>
      <c r="PCK37" s="830"/>
      <c r="PCL37" s="830"/>
      <c r="PCM37" s="830"/>
      <c r="PCN37" s="830"/>
      <c r="PCO37" s="830"/>
      <c r="PCP37" s="830"/>
      <c r="PCQ37" s="830"/>
      <c r="PCR37" s="830"/>
      <c r="PCS37" s="830"/>
      <c r="PCT37" s="830"/>
      <c r="PCU37" s="830"/>
      <c r="PCV37" s="830"/>
      <c r="PCW37" s="830"/>
      <c r="PCX37" s="830"/>
      <c r="PCY37" s="830"/>
      <c r="PCZ37" s="830"/>
      <c r="PDA37" s="830"/>
      <c r="PDB37" s="830"/>
      <c r="PDC37" s="830"/>
      <c r="PDD37" s="830"/>
      <c r="PDE37" s="830"/>
      <c r="PDF37" s="830"/>
      <c r="PDG37" s="830"/>
      <c r="PDH37" s="830"/>
      <c r="PDI37" s="830"/>
      <c r="PDJ37" s="830"/>
      <c r="PDK37" s="830"/>
      <c r="PDL37" s="830"/>
      <c r="PDM37" s="830"/>
      <c r="PDN37" s="830"/>
      <c r="PDO37" s="830"/>
      <c r="PDP37" s="830"/>
      <c r="PDQ37" s="830"/>
      <c r="PDR37" s="830"/>
      <c r="PDS37" s="830"/>
      <c r="PDT37" s="830"/>
      <c r="PDU37" s="830"/>
      <c r="PDV37" s="830"/>
      <c r="PDW37" s="830"/>
      <c r="PDX37" s="830"/>
      <c r="PDY37" s="830"/>
      <c r="PDZ37" s="830"/>
      <c r="PEA37" s="830"/>
      <c r="PEB37" s="830"/>
      <c r="PEC37" s="830"/>
      <c r="PED37" s="830"/>
      <c r="PEE37" s="830"/>
      <c r="PEF37" s="830"/>
      <c r="PEG37" s="830"/>
      <c r="PEH37" s="830"/>
      <c r="PEI37" s="830"/>
      <c r="PEJ37" s="830"/>
      <c r="PEK37" s="830"/>
      <c r="PEL37" s="830"/>
      <c r="PEM37" s="830"/>
      <c r="PEN37" s="830"/>
      <c r="PEO37" s="830"/>
      <c r="PEP37" s="830"/>
      <c r="PEQ37" s="830"/>
      <c r="PER37" s="830"/>
      <c r="PES37" s="830"/>
      <c r="PET37" s="830"/>
      <c r="PEU37" s="830"/>
      <c r="PEV37" s="830"/>
      <c r="PEW37" s="830"/>
      <c r="PEX37" s="830"/>
      <c r="PEY37" s="830"/>
      <c r="PEZ37" s="830"/>
      <c r="PFA37" s="830"/>
      <c r="PFB37" s="830"/>
      <c r="PFC37" s="830"/>
      <c r="PFD37" s="830"/>
      <c r="PFE37" s="830"/>
      <c r="PFF37" s="830"/>
      <c r="PFG37" s="830"/>
      <c r="PFH37" s="830"/>
      <c r="PFI37" s="830"/>
      <c r="PFJ37" s="830"/>
      <c r="PFK37" s="830"/>
      <c r="PFL37" s="830"/>
      <c r="PFM37" s="830"/>
      <c r="PFN37" s="830"/>
      <c r="PFO37" s="830"/>
      <c r="PFP37" s="830"/>
      <c r="PFQ37" s="830"/>
      <c r="PFR37" s="830"/>
      <c r="PFS37" s="830"/>
      <c r="PFT37" s="830"/>
      <c r="PFU37" s="830"/>
      <c r="PFV37" s="830"/>
      <c r="PFW37" s="830"/>
      <c r="PFX37" s="830"/>
      <c r="PFY37" s="830"/>
      <c r="PFZ37" s="830"/>
      <c r="PGA37" s="830"/>
      <c r="PGB37" s="830"/>
      <c r="PGC37" s="830"/>
      <c r="PGD37" s="830"/>
      <c r="PGE37" s="830"/>
      <c r="PGF37" s="830"/>
      <c r="PGG37" s="830"/>
      <c r="PGH37" s="830"/>
      <c r="PGI37" s="830"/>
      <c r="PGJ37" s="830"/>
      <c r="PGK37" s="830"/>
      <c r="PGL37" s="830"/>
      <c r="PGM37" s="830"/>
      <c r="PGN37" s="830"/>
      <c r="PGO37" s="830"/>
      <c r="PGP37" s="830"/>
      <c r="PGQ37" s="830"/>
      <c r="PGR37" s="830"/>
      <c r="PGS37" s="830"/>
      <c r="PGT37" s="830"/>
      <c r="PGU37" s="830"/>
      <c r="PGV37" s="830"/>
      <c r="PGW37" s="830"/>
      <c r="PGX37" s="830"/>
      <c r="PGY37" s="830"/>
      <c r="PGZ37" s="830"/>
      <c r="PHA37" s="830"/>
      <c r="PHB37" s="830"/>
      <c r="PHC37" s="830"/>
      <c r="PHD37" s="830"/>
      <c r="PHE37" s="830"/>
      <c r="PHF37" s="830"/>
      <c r="PHG37" s="830"/>
      <c r="PHH37" s="830"/>
      <c r="PHI37" s="830"/>
      <c r="PHJ37" s="830"/>
      <c r="PHK37" s="830"/>
      <c r="PHL37" s="830"/>
      <c r="PHM37" s="830"/>
      <c r="PHN37" s="830"/>
      <c r="PHO37" s="830"/>
      <c r="PHP37" s="830"/>
      <c r="PHQ37" s="830"/>
      <c r="PHR37" s="830"/>
      <c r="PHS37" s="830"/>
      <c r="PHT37" s="830"/>
      <c r="PHU37" s="830"/>
      <c r="PHV37" s="830"/>
      <c r="PHW37" s="830"/>
      <c r="PHX37" s="830"/>
      <c r="PHY37" s="830"/>
      <c r="PHZ37" s="830"/>
      <c r="PIA37" s="830"/>
      <c r="PIB37" s="830"/>
      <c r="PIC37" s="830"/>
      <c r="PID37" s="830"/>
      <c r="PIE37" s="830"/>
      <c r="PIF37" s="830"/>
      <c r="PIG37" s="830"/>
      <c r="PIH37" s="830"/>
      <c r="PII37" s="830"/>
      <c r="PIJ37" s="830"/>
      <c r="PIK37" s="830"/>
      <c r="PIL37" s="830"/>
      <c r="PIM37" s="830"/>
      <c r="PIN37" s="830"/>
      <c r="PIO37" s="830"/>
      <c r="PIP37" s="830"/>
      <c r="PIQ37" s="830"/>
      <c r="PIR37" s="830"/>
      <c r="PIS37" s="830"/>
      <c r="PIT37" s="830"/>
      <c r="PIU37" s="830"/>
      <c r="PIV37" s="830"/>
      <c r="PIW37" s="830"/>
      <c r="PIX37" s="830"/>
      <c r="PIY37" s="830"/>
      <c r="PIZ37" s="830"/>
      <c r="PJA37" s="830"/>
      <c r="PJB37" s="830"/>
      <c r="PJC37" s="830"/>
      <c r="PJD37" s="830"/>
      <c r="PJE37" s="830"/>
      <c r="PJF37" s="830"/>
      <c r="PJG37" s="830"/>
      <c r="PJH37" s="830"/>
      <c r="PJI37" s="830"/>
      <c r="PJJ37" s="830"/>
      <c r="PJK37" s="830"/>
      <c r="PJL37" s="830"/>
      <c r="PJM37" s="830"/>
      <c r="PJN37" s="830"/>
      <c r="PJO37" s="830"/>
      <c r="PJP37" s="830"/>
      <c r="PJQ37" s="830"/>
      <c r="PJR37" s="830"/>
      <c r="PJS37" s="830"/>
      <c r="PJT37" s="830"/>
      <c r="PJU37" s="830"/>
      <c r="PJV37" s="830"/>
      <c r="PJW37" s="830"/>
      <c r="PJX37" s="830"/>
      <c r="PJY37" s="830"/>
      <c r="PJZ37" s="830"/>
      <c r="PKA37" s="830"/>
      <c r="PKB37" s="830"/>
      <c r="PKC37" s="830"/>
      <c r="PKD37" s="830"/>
      <c r="PKE37" s="830"/>
      <c r="PKF37" s="830"/>
      <c r="PKG37" s="830"/>
      <c r="PKH37" s="830"/>
      <c r="PKI37" s="830"/>
      <c r="PKJ37" s="830"/>
      <c r="PKK37" s="830"/>
      <c r="PKL37" s="830"/>
      <c r="PKM37" s="830"/>
      <c r="PKN37" s="830"/>
      <c r="PKO37" s="830"/>
      <c r="PKP37" s="830"/>
      <c r="PKQ37" s="830"/>
      <c r="PKR37" s="830"/>
      <c r="PKS37" s="830"/>
      <c r="PKT37" s="830"/>
      <c r="PKU37" s="830"/>
      <c r="PKV37" s="830"/>
      <c r="PKW37" s="830"/>
      <c r="PKX37" s="830"/>
      <c r="PKY37" s="830"/>
      <c r="PKZ37" s="830"/>
      <c r="PLA37" s="830"/>
      <c r="PLB37" s="830"/>
      <c r="PLC37" s="830"/>
      <c r="PLD37" s="830"/>
      <c r="PLE37" s="830"/>
      <c r="PLF37" s="830"/>
      <c r="PLG37" s="830"/>
      <c r="PLH37" s="830"/>
      <c r="PLI37" s="830"/>
      <c r="PLJ37" s="830"/>
      <c r="PLK37" s="830"/>
      <c r="PLL37" s="830"/>
      <c r="PLM37" s="830"/>
      <c r="PLN37" s="830"/>
      <c r="PLO37" s="830"/>
      <c r="PLP37" s="830"/>
      <c r="PLQ37" s="830"/>
      <c r="PLR37" s="830"/>
      <c r="PLS37" s="830"/>
      <c r="PLT37" s="830"/>
      <c r="PLU37" s="830"/>
      <c r="PLV37" s="830"/>
      <c r="PLW37" s="830"/>
      <c r="PLX37" s="830"/>
      <c r="PLY37" s="830"/>
      <c r="PLZ37" s="830"/>
      <c r="PMA37" s="830"/>
      <c r="PMB37" s="830"/>
      <c r="PMC37" s="830"/>
      <c r="PMD37" s="830"/>
      <c r="PME37" s="830"/>
      <c r="PMF37" s="830"/>
      <c r="PMG37" s="830"/>
      <c r="PMH37" s="830"/>
      <c r="PMI37" s="830"/>
      <c r="PMJ37" s="830"/>
      <c r="PMK37" s="830"/>
      <c r="PML37" s="830"/>
      <c r="PMM37" s="830"/>
      <c r="PMN37" s="830"/>
      <c r="PMO37" s="830"/>
      <c r="PMP37" s="830"/>
      <c r="PMQ37" s="830"/>
      <c r="PMR37" s="830"/>
      <c r="PMS37" s="830"/>
      <c r="PMT37" s="830"/>
      <c r="PMU37" s="830"/>
      <c r="PMV37" s="830"/>
      <c r="PMW37" s="830"/>
      <c r="PMX37" s="830"/>
      <c r="PMY37" s="830"/>
      <c r="PMZ37" s="830"/>
      <c r="PNA37" s="830"/>
      <c r="PNB37" s="830"/>
      <c r="PNC37" s="830"/>
      <c r="PND37" s="830"/>
      <c r="PNE37" s="830"/>
      <c r="PNF37" s="830"/>
      <c r="PNG37" s="830"/>
      <c r="PNH37" s="830"/>
      <c r="PNI37" s="830"/>
      <c r="PNJ37" s="830"/>
      <c r="PNK37" s="830"/>
      <c r="PNL37" s="830"/>
      <c r="PNM37" s="830"/>
      <c r="PNN37" s="830"/>
      <c r="PNO37" s="830"/>
      <c r="PNP37" s="830"/>
      <c r="PNQ37" s="830"/>
      <c r="PNR37" s="830"/>
      <c r="PNS37" s="830"/>
      <c r="PNT37" s="830"/>
      <c r="PNU37" s="830"/>
      <c r="PNV37" s="830"/>
      <c r="PNW37" s="830"/>
      <c r="PNX37" s="830"/>
      <c r="PNY37" s="830"/>
      <c r="PNZ37" s="830"/>
      <c r="POA37" s="830"/>
      <c r="POB37" s="830"/>
      <c r="POC37" s="830"/>
      <c r="POD37" s="830"/>
      <c r="POE37" s="830"/>
      <c r="POF37" s="830"/>
      <c r="POG37" s="830"/>
      <c r="POH37" s="830"/>
      <c r="POI37" s="830"/>
      <c r="POJ37" s="830"/>
      <c r="POK37" s="830"/>
      <c r="POL37" s="830"/>
      <c r="POM37" s="830"/>
      <c r="PON37" s="830"/>
      <c r="POO37" s="830"/>
      <c r="POP37" s="830"/>
      <c r="POQ37" s="830"/>
      <c r="POR37" s="830"/>
      <c r="POS37" s="830"/>
      <c r="POT37" s="830"/>
      <c r="POU37" s="830"/>
      <c r="POV37" s="830"/>
      <c r="POW37" s="830"/>
      <c r="POX37" s="830"/>
      <c r="POY37" s="830"/>
      <c r="POZ37" s="830"/>
      <c r="PPA37" s="830"/>
      <c r="PPB37" s="830"/>
      <c r="PPC37" s="830"/>
      <c r="PPD37" s="830"/>
      <c r="PPE37" s="830"/>
      <c r="PPF37" s="830"/>
      <c r="PPG37" s="830"/>
      <c r="PPH37" s="830"/>
      <c r="PPI37" s="830"/>
      <c r="PPJ37" s="830"/>
      <c r="PPK37" s="830"/>
      <c r="PPL37" s="830"/>
      <c r="PPM37" s="830"/>
      <c r="PPN37" s="830"/>
      <c r="PPO37" s="830"/>
      <c r="PPP37" s="830"/>
      <c r="PPQ37" s="830"/>
      <c r="PPR37" s="830"/>
      <c r="PPS37" s="830"/>
      <c r="PPT37" s="830"/>
      <c r="PPU37" s="830"/>
      <c r="PPV37" s="830"/>
      <c r="PPW37" s="830"/>
      <c r="PPX37" s="830"/>
      <c r="PPY37" s="830"/>
      <c r="PPZ37" s="830"/>
      <c r="PQA37" s="830"/>
      <c r="PQB37" s="830"/>
      <c r="PQC37" s="830"/>
      <c r="PQD37" s="830"/>
      <c r="PQE37" s="830"/>
      <c r="PQF37" s="830"/>
      <c r="PQG37" s="830"/>
      <c r="PQH37" s="830"/>
      <c r="PQI37" s="830"/>
      <c r="PQJ37" s="830"/>
      <c r="PQK37" s="830"/>
      <c r="PQL37" s="830"/>
      <c r="PQM37" s="830"/>
      <c r="PQN37" s="830"/>
      <c r="PQO37" s="830"/>
      <c r="PQP37" s="830"/>
      <c r="PQQ37" s="830"/>
      <c r="PQR37" s="830"/>
      <c r="PQS37" s="830"/>
      <c r="PQT37" s="830"/>
      <c r="PQU37" s="830"/>
      <c r="PQV37" s="830"/>
      <c r="PQW37" s="830"/>
      <c r="PQX37" s="830"/>
      <c r="PQY37" s="830"/>
      <c r="PQZ37" s="830"/>
      <c r="PRA37" s="830"/>
      <c r="PRB37" s="830"/>
      <c r="PRC37" s="830"/>
      <c r="PRD37" s="830"/>
      <c r="PRE37" s="830"/>
      <c r="PRF37" s="830"/>
      <c r="PRG37" s="830"/>
      <c r="PRH37" s="830"/>
      <c r="PRI37" s="830"/>
      <c r="PRJ37" s="830"/>
      <c r="PRK37" s="830"/>
      <c r="PRL37" s="830"/>
      <c r="PRM37" s="830"/>
      <c r="PRN37" s="830"/>
      <c r="PRO37" s="830"/>
      <c r="PRP37" s="830"/>
      <c r="PRQ37" s="830"/>
      <c r="PRR37" s="830"/>
      <c r="PRS37" s="830"/>
      <c r="PRT37" s="830"/>
      <c r="PRU37" s="830"/>
      <c r="PRV37" s="830"/>
      <c r="PRW37" s="830"/>
      <c r="PRX37" s="830"/>
      <c r="PRY37" s="830"/>
      <c r="PRZ37" s="830"/>
      <c r="PSA37" s="830"/>
      <c r="PSB37" s="830"/>
      <c r="PSC37" s="830"/>
      <c r="PSD37" s="830"/>
      <c r="PSE37" s="830"/>
      <c r="PSF37" s="830"/>
      <c r="PSG37" s="830"/>
      <c r="PSH37" s="830"/>
      <c r="PSI37" s="830"/>
      <c r="PSJ37" s="830"/>
      <c r="PSK37" s="830"/>
      <c r="PSL37" s="830"/>
      <c r="PSM37" s="830"/>
      <c r="PSN37" s="830"/>
      <c r="PSO37" s="830"/>
      <c r="PSP37" s="830"/>
      <c r="PSQ37" s="830"/>
      <c r="PSR37" s="830"/>
      <c r="PSS37" s="830"/>
      <c r="PST37" s="830"/>
      <c r="PSU37" s="830"/>
      <c r="PSV37" s="830"/>
      <c r="PSW37" s="830"/>
      <c r="PSX37" s="830"/>
      <c r="PSY37" s="830"/>
      <c r="PSZ37" s="830"/>
      <c r="PTA37" s="830"/>
      <c r="PTB37" s="830"/>
      <c r="PTC37" s="830"/>
      <c r="PTD37" s="830"/>
      <c r="PTE37" s="830"/>
      <c r="PTF37" s="830"/>
      <c r="PTG37" s="830"/>
      <c r="PTH37" s="830"/>
      <c r="PTI37" s="830"/>
      <c r="PTJ37" s="830"/>
      <c r="PTK37" s="830"/>
      <c r="PTL37" s="830"/>
      <c r="PTM37" s="830"/>
      <c r="PTN37" s="830"/>
      <c r="PTO37" s="830"/>
      <c r="PTP37" s="830"/>
      <c r="PTQ37" s="830"/>
      <c r="PTR37" s="830"/>
      <c r="PTS37" s="830"/>
      <c r="PTT37" s="830"/>
      <c r="PTU37" s="830"/>
      <c r="PTV37" s="830"/>
      <c r="PTW37" s="830"/>
      <c r="PTX37" s="830"/>
      <c r="PTY37" s="830"/>
      <c r="PTZ37" s="830"/>
      <c r="PUA37" s="830"/>
      <c r="PUB37" s="830"/>
      <c r="PUC37" s="830"/>
      <c r="PUD37" s="830"/>
      <c r="PUE37" s="830"/>
      <c r="PUF37" s="830"/>
      <c r="PUG37" s="830"/>
      <c r="PUH37" s="830"/>
      <c r="PUI37" s="830"/>
      <c r="PUJ37" s="830"/>
      <c r="PUK37" s="830"/>
      <c r="PUL37" s="830"/>
      <c r="PUM37" s="830"/>
      <c r="PUN37" s="830"/>
      <c r="PUO37" s="830"/>
      <c r="PUP37" s="830"/>
      <c r="PUQ37" s="830"/>
      <c r="PUR37" s="830"/>
      <c r="PUS37" s="830"/>
      <c r="PUT37" s="830"/>
      <c r="PUU37" s="830"/>
      <c r="PUV37" s="830"/>
      <c r="PUW37" s="830"/>
      <c r="PUX37" s="830"/>
      <c r="PUY37" s="830"/>
      <c r="PUZ37" s="830"/>
      <c r="PVA37" s="830"/>
      <c r="PVB37" s="830"/>
      <c r="PVC37" s="830"/>
      <c r="PVD37" s="830"/>
      <c r="PVE37" s="830"/>
      <c r="PVF37" s="830"/>
      <c r="PVG37" s="830"/>
      <c r="PVH37" s="830"/>
      <c r="PVI37" s="830"/>
      <c r="PVJ37" s="830"/>
      <c r="PVK37" s="830"/>
      <c r="PVL37" s="830"/>
      <c r="PVM37" s="830"/>
      <c r="PVN37" s="830"/>
      <c r="PVO37" s="830"/>
      <c r="PVP37" s="830"/>
      <c r="PVQ37" s="830"/>
      <c r="PVR37" s="830"/>
      <c r="PVS37" s="830"/>
      <c r="PVT37" s="830"/>
      <c r="PVU37" s="830"/>
      <c r="PVV37" s="830"/>
      <c r="PVW37" s="830"/>
      <c r="PVX37" s="830"/>
      <c r="PVY37" s="830"/>
      <c r="PVZ37" s="830"/>
      <c r="PWA37" s="830"/>
      <c r="PWB37" s="830"/>
      <c r="PWC37" s="830"/>
      <c r="PWD37" s="830"/>
      <c r="PWE37" s="830"/>
      <c r="PWF37" s="830"/>
      <c r="PWG37" s="830"/>
      <c r="PWH37" s="830"/>
      <c r="PWI37" s="830"/>
      <c r="PWJ37" s="830"/>
      <c r="PWK37" s="830"/>
      <c r="PWL37" s="830"/>
      <c r="PWM37" s="830"/>
      <c r="PWN37" s="830"/>
      <c r="PWO37" s="830"/>
      <c r="PWP37" s="830"/>
      <c r="PWQ37" s="830"/>
      <c r="PWR37" s="830"/>
      <c r="PWS37" s="830"/>
      <c r="PWT37" s="830"/>
      <c r="PWU37" s="830"/>
      <c r="PWV37" s="830"/>
      <c r="PWW37" s="830"/>
      <c r="PWX37" s="830"/>
      <c r="PWY37" s="830"/>
      <c r="PWZ37" s="830"/>
      <c r="PXA37" s="830"/>
      <c r="PXB37" s="830"/>
      <c r="PXC37" s="830"/>
      <c r="PXD37" s="830"/>
      <c r="PXE37" s="830"/>
      <c r="PXF37" s="830"/>
      <c r="PXG37" s="830"/>
      <c r="PXH37" s="830"/>
      <c r="PXI37" s="830"/>
      <c r="PXJ37" s="830"/>
      <c r="PXK37" s="830"/>
      <c r="PXL37" s="830"/>
      <c r="PXM37" s="830"/>
      <c r="PXN37" s="830"/>
      <c r="PXO37" s="830"/>
      <c r="PXP37" s="830"/>
      <c r="PXQ37" s="830"/>
      <c r="PXR37" s="830"/>
      <c r="PXS37" s="830"/>
      <c r="PXT37" s="830"/>
      <c r="PXU37" s="830"/>
      <c r="PXV37" s="830"/>
      <c r="PXW37" s="830"/>
      <c r="PXX37" s="830"/>
      <c r="PXY37" s="830"/>
      <c r="PXZ37" s="830"/>
      <c r="PYA37" s="830"/>
      <c r="PYB37" s="830"/>
      <c r="PYC37" s="830"/>
      <c r="PYD37" s="830"/>
      <c r="PYE37" s="830"/>
      <c r="PYF37" s="830"/>
      <c r="PYG37" s="830"/>
      <c r="PYH37" s="830"/>
      <c r="PYI37" s="830"/>
      <c r="PYJ37" s="830"/>
      <c r="PYK37" s="830"/>
      <c r="PYL37" s="830"/>
      <c r="PYM37" s="830"/>
      <c r="PYN37" s="830"/>
      <c r="PYO37" s="830"/>
      <c r="PYP37" s="830"/>
      <c r="PYQ37" s="830"/>
      <c r="PYR37" s="830"/>
      <c r="PYS37" s="830"/>
      <c r="PYT37" s="830"/>
      <c r="PYU37" s="830"/>
      <c r="PYV37" s="830"/>
      <c r="PYW37" s="830"/>
      <c r="PYX37" s="830"/>
      <c r="PYY37" s="830"/>
      <c r="PYZ37" s="830"/>
      <c r="PZA37" s="830"/>
      <c r="PZB37" s="830"/>
      <c r="PZC37" s="830"/>
      <c r="PZD37" s="830"/>
      <c r="PZE37" s="830"/>
      <c r="PZF37" s="830"/>
      <c r="PZG37" s="830"/>
      <c r="PZH37" s="830"/>
      <c r="PZI37" s="830"/>
      <c r="PZJ37" s="830"/>
      <c r="PZK37" s="830"/>
      <c r="PZL37" s="830"/>
      <c r="PZM37" s="830"/>
      <c r="PZN37" s="830"/>
      <c r="PZO37" s="830"/>
      <c r="PZP37" s="830"/>
      <c r="PZQ37" s="830"/>
      <c r="PZR37" s="830"/>
      <c r="PZS37" s="830"/>
      <c r="PZT37" s="830"/>
      <c r="PZU37" s="830"/>
      <c r="PZV37" s="830"/>
      <c r="PZW37" s="830"/>
      <c r="PZX37" s="830"/>
      <c r="PZY37" s="830"/>
      <c r="PZZ37" s="830"/>
      <c r="QAA37" s="830"/>
      <c r="QAB37" s="830"/>
      <c r="QAC37" s="830"/>
      <c r="QAD37" s="830"/>
      <c r="QAE37" s="830"/>
      <c r="QAF37" s="830"/>
      <c r="QAG37" s="830"/>
      <c r="QAH37" s="830"/>
      <c r="QAI37" s="830"/>
      <c r="QAJ37" s="830"/>
      <c r="QAK37" s="830"/>
      <c r="QAL37" s="830"/>
      <c r="QAM37" s="830"/>
      <c r="QAN37" s="830"/>
      <c r="QAO37" s="830"/>
      <c r="QAP37" s="830"/>
      <c r="QAQ37" s="830"/>
      <c r="QAR37" s="830"/>
      <c r="QAS37" s="830"/>
      <c r="QAT37" s="830"/>
      <c r="QAU37" s="830"/>
      <c r="QAV37" s="830"/>
      <c r="QAW37" s="830"/>
      <c r="QAX37" s="830"/>
      <c r="QAY37" s="830"/>
      <c r="QAZ37" s="830"/>
      <c r="QBA37" s="830"/>
      <c r="QBB37" s="830"/>
      <c r="QBC37" s="830"/>
      <c r="QBD37" s="830"/>
      <c r="QBE37" s="830"/>
      <c r="QBF37" s="830"/>
      <c r="QBG37" s="830"/>
      <c r="QBH37" s="830"/>
      <c r="QBI37" s="830"/>
      <c r="QBJ37" s="830"/>
      <c r="QBK37" s="830"/>
      <c r="QBL37" s="830"/>
      <c r="QBM37" s="830"/>
      <c r="QBN37" s="830"/>
      <c r="QBO37" s="830"/>
      <c r="QBP37" s="830"/>
      <c r="QBQ37" s="830"/>
      <c r="QBR37" s="830"/>
      <c r="QBS37" s="830"/>
      <c r="QBT37" s="830"/>
      <c r="QBU37" s="830"/>
      <c r="QBV37" s="830"/>
      <c r="QBW37" s="830"/>
      <c r="QBX37" s="830"/>
      <c r="QBY37" s="830"/>
      <c r="QBZ37" s="830"/>
      <c r="QCA37" s="830"/>
      <c r="QCB37" s="830"/>
      <c r="QCC37" s="830"/>
      <c r="QCD37" s="830"/>
      <c r="QCE37" s="830"/>
      <c r="QCF37" s="830"/>
      <c r="QCG37" s="830"/>
      <c r="QCH37" s="830"/>
      <c r="QCI37" s="830"/>
      <c r="QCJ37" s="830"/>
      <c r="QCK37" s="830"/>
      <c r="QCL37" s="830"/>
      <c r="QCM37" s="830"/>
      <c r="QCN37" s="830"/>
      <c r="QCO37" s="830"/>
      <c r="QCP37" s="830"/>
      <c r="QCQ37" s="830"/>
      <c r="QCR37" s="830"/>
      <c r="QCS37" s="830"/>
      <c r="QCT37" s="830"/>
      <c r="QCU37" s="830"/>
      <c r="QCV37" s="830"/>
      <c r="QCW37" s="830"/>
      <c r="QCX37" s="830"/>
      <c r="QCY37" s="830"/>
      <c r="QCZ37" s="830"/>
      <c r="QDA37" s="830"/>
      <c r="QDB37" s="830"/>
      <c r="QDC37" s="830"/>
      <c r="QDD37" s="830"/>
      <c r="QDE37" s="830"/>
      <c r="QDF37" s="830"/>
      <c r="QDG37" s="830"/>
      <c r="QDH37" s="830"/>
      <c r="QDI37" s="830"/>
      <c r="QDJ37" s="830"/>
      <c r="QDK37" s="830"/>
      <c r="QDL37" s="830"/>
      <c r="QDM37" s="830"/>
      <c r="QDN37" s="830"/>
      <c r="QDO37" s="830"/>
      <c r="QDP37" s="830"/>
      <c r="QDQ37" s="830"/>
      <c r="QDR37" s="830"/>
      <c r="QDS37" s="830"/>
      <c r="QDT37" s="830"/>
      <c r="QDU37" s="830"/>
      <c r="QDV37" s="830"/>
      <c r="QDW37" s="830"/>
      <c r="QDX37" s="830"/>
      <c r="QDY37" s="830"/>
      <c r="QDZ37" s="830"/>
      <c r="QEA37" s="830"/>
      <c r="QEB37" s="830"/>
      <c r="QEC37" s="830"/>
      <c r="QED37" s="830"/>
      <c r="QEE37" s="830"/>
      <c r="QEF37" s="830"/>
      <c r="QEG37" s="830"/>
      <c r="QEH37" s="830"/>
      <c r="QEI37" s="830"/>
      <c r="QEJ37" s="830"/>
      <c r="QEK37" s="830"/>
      <c r="QEL37" s="830"/>
      <c r="QEM37" s="830"/>
      <c r="QEN37" s="830"/>
      <c r="QEO37" s="830"/>
      <c r="QEP37" s="830"/>
      <c r="QEQ37" s="830"/>
      <c r="QER37" s="830"/>
      <c r="QES37" s="830"/>
      <c r="QET37" s="830"/>
      <c r="QEU37" s="830"/>
      <c r="QEV37" s="830"/>
      <c r="QEW37" s="830"/>
      <c r="QEX37" s="830"/>
      <c r="QEY37" s="830"/>
      <c r="QEZ37" s="830"/>
      <c r="QFA37" s="830"/>
      <c r="QFB37" s="830"/>
      <c r="QFC37" s="830"/>
      <c r="QFD37" s="830"/>
      <c r="QFE37" s="830"/>
      <c r="QFF37" s="830"/>
      <c r="QFG37" s="830"/>
      <c r="QFH37" s="830"/>
      <c r="QFI37" s="830"/>
      <c r="QFJ37" s="830"/>
      <c r="QFK37" s="830"/>
      <c r="QFL37" s="830"/>
      <c r="QFM37" s="830"/>
      <c r="QFN37" s="830"/>
      <c r="QFO37" s="830"/>
      <c r="QFP37" s="830"/>
      <c r="QFQ37" s="830"/>
      <c r="QFR37" s="830"/>
      <c r="QFS37" s="830"/>
      <c r="QFT37" s="830"/>
      <c r="QFU37" s="830"/>
      <c r="QFV37" s="830"/>
      <c r="QFW37" s="830"/>
      <c r="QFX37" s="830"/>
      <c r="QFY37" s="830"/>
      <c r="QFZ37" s="830"/>
      <c r="QGA37" s="830"/>
      <c r="QGB37" s="830"/>
      <c r="QGC37" s="830"/>
      <c r="QGD37" s="830"/>
      <c r="QGE37" s="830"/>
      <c r="QGF37" s="830"/>
      <c r="QGG37" s="830"/>
      <c r="QGH37" s="830"/>
      <c r="QGI37" s="830"/>
      <c r="QGJ37" s="830"/>
      <c r="QGK37" s="830"/>
      <c r="QGL37" s="830"/>
      <c r="QGM37" s="830"/>
      <c r="QGN37" s="830"/>
      <c r="QGO37" s="830"/>
      <c r="QGP37" s="830"/>
      <c r="QGQ37" s="830"/>
      <c r="QGR37" s="830"/>
      <c r="QGS37" s="830"/>
      <c r="QGT37" s="830"/>
      <c r="QGU37" s="830"/>
      <c r="QGV37" s="830"/>
      <c r="QGW37" s="830"/>
      <c r="QGX37" s="830"/>
      <c r="QGY37" s="830"/>
      <c r="QGZ37" s="830"/>
      <c r="QHA37" s="830"/>
      <c r="QHB37" s="830"/>
      <c r="QHC37" s="830"/>
      <c r="QHD37" s="830"/>
      <c r="QHE37" s="830"/>
      <c r="QHF37" s="830"/>
      <c r="QHG37" s="830"/>
      <c r="QHH37" s="830"/>
      <c r="QHI37" s="830"/>
      <c r="QHJ37" s="830"/>
      <c r="QHK37" s="830"/>
      <c r="QHL37" s="830"/>
      <c r="QHM37" s="830"/>
      <c r="QHN37" s="830"/>
      <c r="QHO37" s="830"/>
      <c r="QHP37" s="830"/>
      <c r="QHQ37" s="830"/>
      <c r="QHR37" s="830"/>
      <c r="QHS37" s="830"/>
      <c r="QHT37" s="830"/>
      <c r="QHU37" s="830"/>
      <c r="QHV37" s="830"/>
      <c r="QHW37" s="830"/>
      <c r="QHX37" s="830"/>
      <c r="QHY37" s="830"/>
      <c r="QHZ37" s="830"/>
      <c r="QIA37" s="830"/>
      <c r="QIB37" s="830"/>
      <c r="QIC37" s="830"/>
      <c r="QID37" s="830"/>
      <c r="QIE37" s="830"/>
      <c r="QIF37" s="830"/>
      <c r="QIG37" s="830"/>
      <c r="QIH37" s="830"/>
      <c r="QII37" s="830"/>
      <c r="QIJ37" s="830"/>
      <c r="QIK37" s="830"/>
      <c r="QIL37" s="830"/>
      <c r="QIM37" s="830"/>
      <c r="QIN37" s="830"/>
      <c r="QIO37" s="830"/>
      <c r="QIP37" s="830"/>
      <c r="QIQ37" s="830"/>
      <c r="QIR37" s="830"/>
      <c r="QIS37" s="830"/>
      <c r="QIT37" s="830"/>
      <c r="QIU37" s="830"/>
      <c r="QIV37" s="830"/>
      <c r="QIW37" s="830"/>
      <c r="QIX37" s="830"/>
      <c r="QIY37" s="830"/>
      <c r="QIZ37" s="830"/>
      <c r="QJA37" s="830"/>
      <c r="QJB37" s="830"/>
      <c r="QJC37" s="830"/>
      <c r="QJD37" s="830"/>
      <c r="QJE37" s="830"/>
      <c r="QJF37" s="830"/>
      <c r="QJG37" s="830"/>
      <c r="QJH37" s="830"/>
      <c r="QJI37" s="830"/>
      <c r="QJJ37" s="830"/>
      <c r="QJK37" s="830"/>
      <c r="QJL37" s="830"/>
      <c r="QJM37" s="830"/>
      <c r="QJN37" s="830"/>
      <c r="QJO37" s="830"/>
      <c r="QJP37" s="830"/>
      <c r="QJQ37" s="830"/>
      <c r="QJR37" s="830"/>
      <c r="QJS37" s="830"/>
      <c r="QJT37" s="830"/>
      <c r="QJU37" s="830"/>
      <c r="QJV37" s="830"/>
      <c r="QJW37" s="830"/>
      <c r="QJX37" s="830"/>
      <c r="QJY37" s="830"/>
      <c r="QJZ37" s="830"/>
      <c r="QKA37" s="830"/>
      <c r="QKB37" s="830"/>
      <c r="QKC37" s="830"/>
      <c r="QKD37" s="830"/>
      <c r="QKE37" s="830"/>
      <c r="QKF37" s="830"/>
      <c r="QKG37" s="830"/>
      <c r="QKH37" s="830"/>
      <c r="QKI37" s="830"/>
      <c r="QKJ37" s="830"/>
      <c r="QKK37" s="830"/>
      <c r="QKL37" s="830"/>
      <c r="QKM37" s="830"/>
      <c r="QKN37" s="830"/>
      <c r="QKO37" s="830"/>
      <c r="QKP37" s="830"/>
      <c r="QKQ37" s="830"/>
      <c r="QKR37" s="830"/>
      <c r="QKS37" s="830"/>
      <c r="QKT37" s="830"/>
      <c r="QKU37" s="830"/>
      <c r="QKV37" s="830"/>
      <c r="QKW37" s="830"/>
      <c r="QKX37" s="830"/>
      <c r="QKY37" s="830"/>
      <c r="QKZ37" s="830"/>
      <c r="QLA37" s="830"/>
      <c r="QLB37" s="830"/>
      <c r="QLC37" s="830"/>
      <c r="QLD37" s="830"/>
      <c r="QLE37" s="830"/>
      <c r="QLF37" s="830"/>
      <c r="QLG37" s="830"/>
      <c r="QLH37" s="830"/>
      <c r="QLI37" s="830"/>
      <c r="QLJ37" s="830"/>
      <c r="QLK37" s="830"/>
      <c r="QLL37" s="830"/>
      <c r="QLM37" s="830"/>
      <c r="QLN37" s="830"/>
      <c r="QLO37" s="830"/>
      <c r="QLP37" s="830"/>
      <c r="QLQ37" s="830"/>
      <c r="QLR37" s="830"/>
      <c r="QLS37" s="830"/>
      <c r="QLT37" s="830"/>
      <c r="QLU37" s="830"/>
      <c r="QLV37" s="830"/>
      <c r="QLW37" s="830"/>
      <c r="QLX37" s="830"/>
      <c r="QLY37" s="830"/>
      <c r="QLZ37" s="830"/>
      <c r="QMA37" s="830"/>
      <c r="QMB37" s="830"/>
      <c r="QMC37" s="830"/>
      <c r="QMD37" s="830"/>
      <c r="QME37" s="830"/>
      <c r="QMF37" s="830"/>
      <c r="QMG37" s="830"/>
      <c r="QMH37" s="830"/>
      <c r="QMI37" s="830"/>
      <c r="QMJ37" s="830"/>
      <c r="QMK37" s="830"/>
      <c r="QML37" s="830"/>
      <c r="QMM37" s="830"/>
      <c r="QMN37" s="830"/>
      <c r="QMO37" s="830"/>
      <c r="QMP37" s="830"/>
      <c r="QMQ37" s="830"/>
      <c r="QMR37" s="830"/>
      <c r="QMS37" s="830"/>
      <c r="QMT37" s="830"/>
      <c r="QMU37" s="830"/>
      <c r="QMV37" s="830"/>
      <c r="QMW37" s="830"/>
      <c r="QMX37" s="830"/>
      <c r="QMY37" s="830"/>
      <c r="QMZ37" s="830"/>
      <c r="QNA37" s="830"/>
      <c r="QNB37" s="830"/>
      <c r="QNC37" s="830"/>
      <c r="QND37" s="830"/>
      <c r="QNE37" s="830"/>
      <c r="QNF37" s="830"/>
      <c r="QNG37" s="830"/>
      <c r="QNH37" s="830"/>
      <c r="QNI37" s="830"/>
      <c r="QNJ37" s="830"/>
      <c r="QNK37" s="830"/>
      <c r="QNL37" s="830"/>
      <c r="QNM37" s="830"/>
      <c r="QNN37" s="830"/>
      <c r="QNO37" s="830"/>
      <c r="QNP37" s="830"/>
      <c r="QNQ37" s="830"/>
      <c r="QNR37" s="830"/>
      <c r="QNS37" s="830"/>
      <c r="QNT37" s="830"/>
      <c r="QNU37" s="830"/>
      <c r="QNV37" s="830"/>
      <c r="QNW37" s="830"/>
      <c r="QNX37" s="830"/>
      <c r="QNY37" s="830"/>
      <c r="QNZ37" s="830"/>
      <c r="QOA37" s="830"/>
      <c r="QOB37" s="830"/>
      <c r="QOC37" s="830"/>
      <c r="QOD37" s="830"/>
      <c r="QOE37" s="830"/>
      <c r="QOF37" s="830"/>
      <c r="QOG37" s="830"/>
      <c r="QOH37" s="830"/>
      <c r="QOI37" s="830"/>
      <c r="QOJ37" s="830"/>
      <c r="QOK37" s="830"/>
      <c r="QOL37" s="830"/>
      <c r="QOM37" s="830"/>
      <c r="QON37" s="830"/>
      <c r="QOO37" s="830"/>
      <c r="QOP37" s="830"/>
      <c r="QOQ37" s="830"/>
      <c r="QOR37" s="830"/>
      <c r="QOS37" s="830"/>
      <c r="QOT37" s="830"/>
      <c r="QOU37" s="830"/>
      <c r="QOV37" s="830"/>
      <c r="QOW37" s="830"/>
      <c r="QOX37" s="830"/>
      <c r="QOY37" s="830"/>
      <c r="QOZ37" s="830"/>
      <c r="QPA37" s="830"/>
      <c r="QPB37" s="830"/>
      <c r="QPC37" s="830"/>
      <c r="QPD37" s="830"/>
      <c r="QPE37" s="830"/>
      <c r="QPF37" s="830"/>
      <c r="QPG37" s="830"/>
      <c r="QPH37" s="830"/>
      <c r="QPI37" s="830"/>
      <c r="QPJ37" s="830"/>
      <c r="QPK37" s="830"/>
      <c r="QPL37" s="830"/>
      <c r="QPM37" s="830"/>
      <c r="QPN37" s="830"/>
      <c r="QPO37" s="830"/>
      <c r="QPP37" s="830"/>
      <c r="QPQ37" s="830"/>
      <c r="QPR37" s="830"/>
      <c r="QPS37" s="830"/>
      <c r="QPT37" s="830"/>
      <c r="QPU37" s="830"/>
      <c r="QPV37" s="830"/>
      <c r="QPW37" s="830"/>
      <c r="QPX37" s="830"/>
      <c r="QPY37" s="830"/>
      <c r="QPZ37" s="830"/>
      <c r="QQA37" s="830"/>
      <c r="QQB37" s="830"/>
      <c r="QQC37" s="830"/>
      <c r="QQD37" s="830"/>
      <c r="QQE37" s="830"/>
      <c r="QQF37" s="830"/>
      <c r="QQG37" s="830"/>
      <c r="QQH37" s="830"/>
      <c r="QQI37" s="830"/>
      <c r="QQJ37" s="830"/>
      <c r="QQK37" s="830"/>
      <c r="QQL37" s="830"/>
      <c r="QQM37" s="830"/>
      <c r="QQN37" s="830"/>
      <c r="QQO37" s="830"/>
      <c r="QQP37" s="830"/>
      <c r="QQQ37" s="830"/>
      <c r="QQR37" s="830"/>
      <c r="QQS37" s="830"/>
      <c r="QQT37" s="830"/>
      <c r="QQU37" s="830"/>
      <c r="QQV37" s="830"/>
      <c r="QQW37" s="830"/>
      <c r="QQX37" s="830"/>
      <c r="QQY37" s="830"/>
      <c r="QQZ37" s="830"/>
      <c r="QRA37" s="830"/>
      <c r="QRB37" s="830"/>
      <c r="QRC37" s="830"/>
      <c r="QRD37" s="830"/>
      <c r="QRE37" s="830"/>
      <c r="QRF37" s="830"/>
      <c r="QRG37" s="830"/>
      <c r="QRH37" s="830"/>
      <c r="QRI37" s="830"/>
      <c r="QRJ37" s="830"/>
      <c r="QRK37" s="830"/>
      <c r="QRL37" s="830"/>
      <c r="QRM37" s="830"/>
      <c r="QRN37" s="830"/>
      <c r="QRO37" s="830"/>
      <c r="QRP37" s="830"/>
      <c r="QRQ37" s="830"/>
      <c r="QRR37" s="830"/>
      <c r="QRS37" s="830"/>
      <c r="QRT37" s="830"/>
      <c r="QRU37" s="830"/>
      <c r="QRV37" s="830"/>
      <c r="QRW37" s="830"/>
      <c r="QRX37" s="830"/>
      <c r="QRY37" s="830"/>
      <c r="QRZ37" s="830"/>
      <c r="QSA37" s="830"/>
      <c r="QSB37" s="830"/>
      <c r="QSC37" s="830"/>
      <c r="QSD37" s="830"/>
      <c r="QSE37" s="830"/>
      <c r="QSF37" s="830"/>
      <c r="QSG37" s="830"/>
      <c r="QSH37" s="830"/>
      <c r="QSI37" s="830"/>
      <c r="QSJ37" s="830"/>
      <c r="QSK37" s="830"/>
      <c r="QSL37" s="830"/>
      <c r="QSM37" s="830"/>
      <c r="QSN37" s="830"/>
      <c r="QSO37" s="830"/>
      <c r="QSP37" s="830"/>
      <c r="QSQ37" s="830"/>
      <c r="QSR37" s="830"/>
      <c r="QSS37" s="830"/>
      <c r="QST37" s="830"/>
      <c r="QSU37" s="830"/>
      <c r="QSV37" s="830"/>
      <c r="QSW37" s="830"/>
      <c r="QSX37" s="830"/>
      <c r="QSY37" s="830"/>
      <c r="QSZ37" s="830"/>
      <c r="QTA37" s="830"/>
      <c r="QTB37" s="830"/>
      <c r="QTC37" s="830"/>
      <c r="QTD37" s="830"/>
      <c r="QTE37" s="830"/>
      <c r="QTF37" s="830"/>
      <c r="QTG37" s="830"/>
      <c r="QTH37" s="830"/>
      <c r="QTI37" s="830"/>
      <c r="QTJ37" s="830"/>
      <c r="QTK37" s="830"/>
      <c r="QTL37" s="830"/>
      <c r="QTM37" s="830"/>
      <c r="QTN37" s="830"/>
      <c r="QTO37" s="830"/>
      <c r="QTP37" s="830"/>
      <c r="QTQ37" s="830"/>
      <c r="QTR37" s="830"/>
      <c r="QTS37" s="830"/>
      <c r="QTT37" s="830"/>
      <c r="QTU37" s="830"/>
      <c r="QTV37" s="830"/>
      <c r="QTW37" s="830"/>
      <c r="QTX37" s="830"/>
      <c r="QTY37" s="830"/>
      <c r="QTZ37" s="830"/>
      <c r="QUA37" s="830"/>
      <c r="QUB37" s="830"/>
      <c r="QUC37" s="830"/>
      <c r="QUD37" s="830"/>
      <c r="QUE37" s="830"/>
      <c r="QUF37" s="830"/>
      <c r="QUG37" s="830"/>
      <c r="QUH37" s="830"/>
      <c r="QUI37" s="830"/>
      <c r="QUJ37" s="830"/>
      <c r="QUK37" s="830"/>
      <c r="QUL37" s="830"/>
      <c r="QUM37" s="830"/>
      <c r="QUN37" s="830"/>
      <c r="QUO37" s="830"/>
      <c r="QUP37" s="830"/>
      <c r="QUQ37" s="830"/>
      <c r="QUR37" s="830"/>
      <c r="QUS37" s="830"/>
      <c r="QUT37" s="830"/>
      <c r="QUU37" s="830"/>
      <c r="QUV37" s="830"/>
      <c r="QUW37" s="830"/>
      <c r="QUX37" s="830"/>
      <c r="QUY37" s="830"/>
      <c r="QUZ37" s="830"/>
      <c r="QVA37" s="830"/>
      <c r="QVB37" s="830"/>
      <c r="QVC37" s="830"/>
      <c r="QVD37" s="830"/>
      <c r="QVE37" s="830"/>
      <c r="QVF37" s="830"/>
      <c r="QVG37" s="830"/>
      <c r="QVH37" s="830"/>
      <c r="QVI37" s="830"/>
      <c r="QVJ37" s="830"/>
      <c r="QVK37" s="830"/>
      <c r="QVL37" s="830"/>
      <c r="QVM37" s="830"/>
      <c r="QVN37" s="830"/>
      <c r="QVO37" s="830"/>
      <c r="QVP37" s="830"/>
      <c r="QVQ37" s="830"/>
      <c r="QVR37" s="830"/>
      <c r="QVS37" s="830"/>
      <c r="QVT37" s="830"/>
      <c r="QVU37" s="830"/>
      <c r="QVV37" s="830"/>
      <c r="QVW37" s="830"/>
      <c r="QVX37" s="830"/>
      <c r="QVY37" s="830"/>
      <c r="QVZ37" s="830"/>
      <c r="QWA37" s="830"/>
      <c r="QWB37" s="830"/>
      <c r="QWC37" s="830"/>
      <c r="QWD37" s="830"/>
      <c r="QWE37" s="830"/>
      <c r="QWF37" s="830"/>
      <c r="QWG37" s="830"/>
      <c r="QWH37" s="830"/>
      <c r="QWI37" s="830"/>
      <c r="QWJ37" s="830"/>
      <c r="QWK37" s="830"/>
      <c r="QWL37" s="830"/>
      <c r="QWM37" s="830"/>
      <c r="QWN37" s="830"/>
      <c r="QWO37" s="830"/>
      <c r="QWP37" s="830"/>
      <c r="QWQ37" s="830"/>
      <c r="QWR37" s="830"/>
      <c r="QWS37" s="830"/>
      <c r="QWT37" s="830"/>
      <c r="QWU37" s="830"/>
      <c r="QWV37" s="830"/>
      <c r="QWW37" s="830"/>
      <c r="QWX37" s="830"/>
      <c r="QWY37" s="830"/>
      <c r="QWZ37" s="830"/>
      <c r="QXA37" s="830"/>
      <c r="QXB37" s="830"/>
      <c r="QXC37" s="830"/>
      <c r="QXD37" s="830"/>
      <c r="QXE37" s="830"/>
      <c r="QXF37" s="830"/>
      <c r="QXG37" s="830"/>
      <c r="QXH37" s="830"/>
      <c r="QXI37" s="830"/>
      <c r="QXJ37" s="830"/>
      <c r="QXK37" s="830"/>
      <c r="QXL37" s="830"/>
      <c r="QXM37" s="830"/>
      <c r="QXN37" s="830"/>
      <c r="QXO37" s="830"/>
      <c r="QXP37" s="830"/>
      <c r="QXQ37" s="830"/>
      <c r="QXR37" s="830"/>
      <c r="QXS37" s="830"/>
      <c r="QXT37" s="830"/>
      <c r="QXU37" s="830"/>
      <c r="QXV37" s="830"/>
      <c r="QXW37" s="830"/>
      <c r="QXX37" s="830"/>
      <c r="QXY37" s="830"/>
      <c r="QXZ37" s="830"/>
      <c r="QYA37" s="830"/>
      <c r="QYB37" s="830"/>
      <c r="QYC37" s="830"/>
      <c r="QYD37" s="830"/>
      <c r="QYE37" s="830"/>
      <c r="QYF37" s="830"/>
      <c r="QYG37" s="830"/>
      <c r="QYH37" s="830"/>
      <c r="QYI37" s="830"/>
      <c r="QYJ37" s="830"/>
      <c r="QYK37" s="830"/>
      <c r="QYL37" s="830"/>
      <c r="QYM37" s="830"/>
      <c r="QYN37" s="830"/>
      <c r="QYO37" s="830"/>
      <c r="QYP37" s="830"/>
      <c r="QYQ37" s="830"/>
      <c r="QYR37" s="830"/>
      <c r="QYS37" s="830"/>
      <c r="QYT37" s="830"/>
      <c r="QYU37" s="830"/>
      <c r="QYV37" s="830"/>
      <c r="QYW37" s="830"/>
      <c r="QYX37" s="830"/>
      <c r="QYY37" s="830"/>
      <c r="QYZ37" s="830"/>
      <c r="QZA37" s="830"/>
      <c r="QZB37" s="830"/>
      <c r="QZC37" s="830"/>
      <c r="QZD37" s="830"/>
      <c r="QZE37" s="830"/>
      <c r="QZF37" s="830"/>
      <c r="QZG37" s="830"/>
      <c r="QZH37" s="830"/>
      <c r="QZI37" s="830"/>
      <c r="QZJ37" s="830"/>
      <c r="QZK37" s="830"/>
      <c r="QZL37" s="830"/>
      <c r="QZM37" s="830"/>
      <c r="QZN37" s="830"/>
      <c r="QZO37" s="830"/>
      <c r="QZP37" s="830"/>
      <c r="QZQ37" s="830"/>
      <c r="QZR37" s="830"/>
      <c r="QZS37" s="830"/>
      <c r="QZT37" s="830"/>
      <c r="QZU37" s="830"/>
      <c r="QZV37" s="830"/>
      <c r="QZW37" s="830"/>
      <c r="QZX37" s="830"/>
      <c r="QZY37" s="830"/>
      <c r="QZZ37" s="830"/>
      <c r="RAA37" s="830"/>
      <c r="RAB37" s="830"/>
      <c r="RAC37" s="830"/>
      <c r="RAD37" s="830"/>
      <c r="RAE37" s="830"/>
      <c r="RAF37" s="830"/>
      <c r="RAG37" s="830"/>
      <c r="RAH37" s="830"/>
      <c r="RAI37" s="830"/>
      <c r="RAJ37" s="830"/>
      <c r="RAK37" s="830"/>
      <c r="RAL37" s="830"/>
      <c r="RAM37" s="830"/>
      <c r="RAN37" s="830"/>
      <c r="RAO37" s="830"/>
      <c r="RAP37" s="830"/>
      <c r="RAQ37" s="830"/>
      <c r="RAR37" s="830"/>
      <c r="RAS37" s="830"/>
      <c r="RAT37" s="830"/>
      <c r="RAU37" s="830"/>
      <c r="RAV37" s="830"/>
      <c r="RAW37" s="830"/>
      <c r="RAX37" s="830"/>
      <c r="RAY37" s="830"/>
      <c r="RAZ37" s="830"/>
      <c r="RBA37" s="830"/>
      <c r="RBB37" s="830"/>
      <c r="RBC37" s="830"/>
      <c r="RBD37" s="830"/>
      <c r="RBE37" s="830"/>
      <c r="RBF37" s="830"/>
      <c r="RBG37" s="830"/>
      <c r="RBH37" s="830"/>
      <c r="RBI37" s="830"/>
      <c r="RBJ37" s="830"/>
      <c r="RBK37" s="830"/>
      <c r="RBL37" s="830"/>
      <c r="RBM37" s="830"/>
      <c r="RBN37" s="830"/>
      <c r="RBO37" s="830"/>
      <c r="RBP37" s="830"/>
      <c r="RBQ37" s="830"/>
      <c r="RBR37" s="830"/>
      <c r="RBS37" s="830"/>
      <c r="RBT37" s="830"/>
      <c r="RBU37" s="830"/>
      <c r="RBV37" s="830"/>
      <c r="RBW37" s="830"/>
      <c r="RBX37" s="830"/>
      <c r="RBY37" s="830"/>
      <c r="RBZ37" s="830"/>
      <c r="RCA37" s="830"/>
      <c r="RCB37" s="830"/>
      <c r="RCC37" s="830"/>
      <c r="RCD37" s="830"/>
      <c r="RCE37" s="830"/>
      <c r="RCF37" s="830"/>
      <c r="RCG37" s="830"/>
      <c r="RCH37" s="830"/>
      <c r="RCI37" s="830"/>
      <c r="RCJ37" s="830"/>
      <c r="RCK37" s="830"/>
      <c r="RCL37" s="830"/>
      <c r="RCM37" s="830"/>
      <c r="RCN37" s="830"/>
      <c r="RCO37" s="830"/>
      <c r="RCP37" s="830"/>
      <c r="RCQ37" s="830"/>
      <c r="RCR37" s="830"/>
      <c r="RCS37" s="830"/>
      <c r="RCT37" s="830"/>
      <c r="RCU37" s="830"/>
      <c r="RCV37" s="830"/>
      <c r="RCW37" s="830"/>
      <c r="RCX37" s="830"/>
      <c r="RCY37" s="830"/>
      <c r="RCZ37" s="830"/>
      <c r="RDA37" s="830"/>
      <c r="RDB37" s="830"/>
      <c r="RDC37" s="830"/>
      <c r="RDD37" s="830"/>
      <c r="RDE37" s="830"/>
      <c r="RDF37" s="830"/>
      <c r="RDG37" s="830"/>
      <c r="RDH37" s="830"/>
      <c r="RDI37" s="830"/>
      <c r="RDJ37" s="830"/>
      <c r="RDK37" s="830"/>
      <c r="RDL37" s="830"/>
      <c r="RDM37" s="830"/>
      <c r="RDN37" s="830"/>
      <c r="RDO37" s="830"/>
      <c r="RDP37" s="830"/>
      <c r="RDQ37" s="830"/>
      <c r="RDR37" s="830"/>
      <c r="RDS37" s="830"/>
      <c r="RDT37" s="830"/>
      <c r="RDU37" s="830"/>
      <c r="RDV37" s="830"/>
      <c r="RDW37" s="830"/>
      <c r="RDX37" s="830"/>
      <c r="RDY37" s="830"/>
      <c r="RDZ37" s="830"/>
      <c r="REA37" s="830"/>
      <c r="REB37" s="830"/>
      <c r="REC37" s="830"/>
      <c r="RED37" s="830"/>
      <c r="REE37" s="830"/>
      <c r="REF37" s="830"/>
      <c r="REG37" s="830"/>
      <c r="REH37" s="830"/>
      <c r="REI37" s="830"/>
      <c r="REJ37" s="830"/>
      <c r="REK37" s="830"/>
      <c r="REL37" s="830"/>
      <c r="REM37" s="830"/>
      <c r="REN37" s="830"/>
      <c r="REO37" s="830"/>
      <c r="REP37" s="830"/>
      <c r="REQ37" s="830"/>
      <c r="RER37" s="830"/>
      <c r="RES37" s="830"/>
      <c r="RET37" s="830"/>
      <c r="REU37" s="830"/>
      <c r="REV37" s="830"/>
      <c r="REW37" s="830"/>
      <c r="REX37" s="830"/>
      <c r="REY37" s="830"/>
      <c r="REZ37" s="830"/>
      <c r="RFA37" s="830"/>
      <c r="RFB37" s="830"/>
      <c r="RFC37" s="830"/>
      <c r="RFD37" s="830"/>
      <c r="RFE37" s="830"/>
      <c r="RFF37" s="830"/>
      <c r="RFG37" s="830"/>
      <c r="RFH37" s="830"/>
      <c r="RFI37" s="830"/>
      <c r="RFJ37" s="830"/>
      <c r="RFK37" s="830"/>
      <c r="RFL37" s="830"/>
      <c r="RFM37" s="830"/>
      <c r="RFN37" s="830"/>
      <c r="RFO37" s="830"/>
      <c r="RFP37" s="830"/>
      <c r="RFQ37" s="830"/>
      <c r="RFR37" s="830"/>
      <c r="RFS37" s="830"/>
      <c r="RFT37" s="830"/>
      <c r="RFU37" s="830"/>
      <c r="RFV37" s="830"/>
      <c r="RFW37" s="830"/>
      <c r="RFX37" s="830"/>
      <c r="RFY37" s="830"/>
      <c r="RFZ37" s="830"/>
      <c r="RGA37" s="830"/>
      <c r="RGB37" s="830"/>
      <c r="RGC37" s="830"/>
      <c r="RGD37" s="830"/>
      <c r="RGE37" s="830"/>
      <c r="RGF37" s="830"/>
      <c r="RGG37" s="830"/>
      <c r="RGH37" s="830"/>
      <c r="RGI37" s="830"/>
      <c r="RGJ37" s="830"/>
      <c r="RGK37" s="830"/>
      <c r="RGL37" s="830"/>
      <c r="RGM37" s="830"/>
      <c r="RGN37" s="830"/>
      <c r="RGO37" s="830"/>
      <c r="RGP37" s="830"/>
      <c r="RGQ37" s="830"/>
      <c r="RGR37" s="830"/>
      <c r="RGS37" s="830"/>
      <c r="RGT37" s="830"/>
      <c r="RGU37" s="830"/>
      <c r="RGV37" s="830"/>
      <c r="RGW37" s="830"/>
      <c r="RGX37" s="830"/>
      <c r="RGY37" s="830"/>
      <c r="RGZ37" s="830"/>
      <c r="RHA37" s="830"/>
      <c r="RHB37" s="830"/>
      <c r="RHC37" s="830"/>
      <c r="RHD37" s="830"/>
      <c r="RHE37" s="830"/>
      <c r="RHF37" s="830"/>
      <c r="RHG37" s="830"/>
      <c r="RHH37" s="830"/>
      <c r="RHI37" s="830"/>
      <c r="RHJ37" s="830"/>
      <c r="RHK37" s="830"/>
      <c r="RHL37" s="830"/>
      <c r="RHM37" s="830"/>
      <c r="RHN37" s="830"/>
      <c r="RHO37" s="830"/>
      <c r="RHP37" s="830"/>
      <c r="RHQ37" s="830"/>
      <c r="RHR37" s="830"/>
      <c r="RHS37" s="830"/>
      <c r="RHT37" s="830"/>
      <c r="RHU37" s="830"/>
      <c r="RHV37" s="830"/>
      <c r="RHW37" s="830"/>
      <c r="RHX37" s="830"/>
      <c r="RHY37" s="830"/>
      <c r="RHZ37" s="830"/>
      <c r="RIA37" s="830"/>
      <c r="RIB37" s="830"/>
      <c r="RIC37" s="830"/>
      <c r="RID37" s="830"/>
      <c r="RIE37" s="830"/>
      <c r="RIF37" s="830"/>
      <c r="RIG37" s="830"/>
      <c r="RIH37" s="830"/>
      <c r="RII37" s="830"/>
      <c r="RIJ37" s="830"/>
      <c r="RIK37" s="830"/>
      <c r="RIL37" s="830"/>
      <c r="RIM37" s="830"/>
      <c r="RIN37" s="830"/>
      <c r="RIO37" s="830"/>
      <c r="RIP37" s="830"/>
      <c r="RIQ37" s="830"/>
      <c r="RIR37" s="830"/>
      <c r="RIS37" s="830"/>
      <c r="RIT37" s="830"/>
      <c r="RIU37" s="830"/>
      <c r="RIV37" s="830"/>
      <c r="RIW37" s="830"/>
      <c r="RIX37" s="830"/>
      <c r="RIY37" s="830"/>
      <c r="RIZ37" s="830"/>
      <c r="RJA37" s="830"/>
      <c r="RJB37" s="830"/>
      <c r="RJC37" s="830"/>
      <c r="RJD37" s="830"/>
      <c r="RJE37" s="830"/>
      <c r="RJF37" s="830"/>
      <c r="RJG37" s="830"/>
      <c r="RJH37" s="830"/>
      <c r="RJI37" s="830"/>
      <c r="RJJ37" s="830"/>
      <c r="RJK37" s="830"/>
      <c r="RJL37" s="830"/>
      <c r="RJM37" s="830"/>
      <c r="RJN37" s="830"/>
      <c r="RJO37" s="830"/>
      <c r="RJP37" s="830"/>
      <c r="RJQ37" s="830"/>
      <c r="RJR37" s="830"/>
      <c r="RJS37" s="830"/>
      <c r="RJT37" s="830"/>
      <c r="RJU37" s="830"/>
      <c r="RJV37" s="830"/>
      <c r="RJW37" s="830"/>
      <c r="RJX37" s="830"/>
      <c r="RJY37" s="830"/>
      <c r="RJZ37" s="830"/>
      <c r="RKA37" s="830"/>
      <c r="RKB37" s="830"/>
      <c r="RKC37" s="830"/>
      <c r="RKD37" s="830"/>
      <c r="RKE37" s="830"/>
      <c r="RKF37" s="830"/>
      <c r="RKG37" s="830"/>
      <c r="RKH37" s="830"/>
      <c r="RKI37" s="830"/>
      <c r="RKJ37" s="830"/>
      <c r="RKK37" s="830"/>
      <c r="RKL37" s="830"/>
      <c r="RKM37" s="830"/>
      <c r="RKN37" s="830"/>
      <c r="RKO37" s="830"/>
      <c r="RKP37" s="830"/>
      <c r="RKQ37" s="830"/>
      <c r="RKR37" s="830"/>
      <c r="RKS37" s="830"/>
      <c r="RKT37" s="830"/>
      <c r="RKU37" s="830"/>
      <c r="RKV37" s="830"/>
      <c r="RKW37" s="830"/>
      <c r="RKX37" s="830"/>
      <c r="RKY37" s="830"/>
      <c r="RKZ37" s="830"/>
      <c r="RLA37" s="830"/>
      <c r="RLB37" s="830"/>
      <c r="RLC37" s="830"/>
      <c r="RLD37" s="830"/>
      <c r="RLE37" s="830"/>
      <c r="RLF37" s="830"/>
      <c r="RLG37" s="830"/>
      <c r="RLH37" s="830"/>
      <c r="RLI37" s="830"/>
      <c r="RLJ37" s="830"/>
      <c r="RLK37" s="830"/>
      <c r="RLL37" s="830"/>
      <c r="RLM37" s="830"/>
      <c r="RLN37" s="830"/>
      <c r="RLO37" s="830"/>
      <c r="RLP37" s="830"/>
      <c r="RLQ37" s="830"/>
      <c r="RLR37" s="830"/>
      <c r="RLS37" s="830"/>
      <c r="RLT37" s="830"/>
      <c r="RLU37" s="830"/>
      <c r="RLV37" s="830"/>
      <c r="RLW37" s="830"/>
      <c r="RLX37" s="830"/>
      <c r="RLY37" s="830"/>
      <c r="RLZ37" s="830"/>
      <c r="RMA37" s="830"/>
      <c r="RMB37" s="830"/>
      <c r="RMC37" s="830"/>
      <c r="RMD37" s="830"/>
      <c r="RME37" s="830"/>
      <c r="RMF37" s="830"/>
      <c r="RMG37" s="830"/>
      <c r="RMH37" s="830"/>
      <c r="RMI37" s="830"/>
      <c r="RMJ37" s="830"/>
      <c r="RMK37" s="830"/>
      <c r="RML37" s="830"/>
      <c r="RMM37" s="830"/>
      <c r="RMN37" s="830"/>
      <c r="RMO37" s="830"/>
      <c r="RMP37" s="830"/>
      <c r="RMQ37" s="830"/>
      <c r="RMR37" s="830"/>
      <c r="RMS37" s="830"/>
      <c r="RMT37" s="830"/>
      <c r="RMU37" s="830"/>
      <c r="RMV37" s="830"/>
      <c r="RMW37" s="830"/>
      <c r="RMX37" s="830"/>
      <c r="RMY37" s="830"/>
      <c r="RMZ37" s="830"/>
      <c r="RNA37" s="830"/>
      <c r="RNB37" s="830"/>
      <c r="RNC37" s="830"/>
      <c r="RND37" s="830"/>
      <c r="RNE37" s="830"/>
      <c r="RNF37" s="830"/>
      <c r="RNG37" s="830"/>
      <c r="RNH37" s="830"/>
      <c r="RNI37" s="830"/>
      <c r="RNJ37" s="830"/>
      <c r="RNK37" s="830"/>
      <c r="RNL37" s="830"/>
      <c r="RNM37" s="830"/>
      <c r="RNN37" s="830"/>
      <c r="RNO37" s="830"/>
      <c r="RNP37" s="830"/>
      <c r="RNQ37" s="830"/>
      <c r="RNR37" s="830"/>
      <c r="RNS37" s="830"/>
      <c r="RNT37" s="830"/>
      <c r="RNU37" s="830"/>
      <c r="RNV37" s="830"/>
      <c r="RNW37" s="830"/>
      <c r="RNX37" s="830"/>
      <c r="RNY37" s="830"/>
      <c r="RNZ37" s="830"/>
      <c r="ROA37" s="830"/>
      <c r="ROB37" s="830"/>
      <c r="ROC37" s="830"/>
      <c r="ROD37" s="830"/>
      <c r="ROE37" s="830"/>
      <c r="ROF37" s="830"/>
      <c r="ROG37" s="830"/>
      <c r="ROH37" s="830"/>
      <c r="ROI37" s="830"/>
      <c r="ROJ37" s="830"/>
      <c r="ROK37" s="830"/>
      <c r="ROL37" s="830"/>
      <c r="ROM37" s="830"/>
      <c r="RON37" s="830"/>
      <c r="ROO37" s="830"/>
      <c r="ROP37" s="830"/>
      <c r="ROQ37" s="830"/>
      <c r="ROR37" s="830"/>
      <c r="ROS37" s="830"/>
      <c r="ROT37" s="830"/>
      <c r="ROU37" s="830"/>
      <c r="ROV37" s="830"/>
      <c r="ROW37" s="830"/>
      <c r="ROX37" s="830"/>
      <c r="ROY37" s="830"/>
      <c r="ROZ37" s="830"/>
      <c r="RPA37" s="830"/>
      <c r="RPB37" s="830"/>
      <c r="RPC37" s="830"/>
      <c r="RPD37" s="830"/>
      <c r="RPE37" s="830"/>
      <c r="RPF37" s="830"/>
      <c r="RPG37" s="830"/>
      <c r="RPH37" s="830"/>
      <c r="RPI37" s="830"/>
      <c r="RPJ37" s="830"/>
      <c r="RPK37" s="830"/>
      <c r="RPL37" s="830"/>
      <c r="RPM37" s="830"/>
      <c r="RPN37" s="830"/>
      <c r="RPO37" s="830"/>
      <c r="RPP37" s="830"/>
      <c r="RPQ37" s="830"/>
      <c r="RPR37" s="830"/>
      <c r="RPS37" s="830"/>
      <c r="RPT37" s="830"/>
      <c r="RPU37" s="830"/>
      <c r="RPV37" s="830"/>
      <c r="RPW37" s="830"/>
      <c r="RPX37" s="830"/>
      <c r="RPY37" s="830"/>
      <c r="RPZ37" s="830"/>
      <c r="RQA37" s="830"/>
      <c r="RQB37" s="830"/>
      <c r="RQC37" s="830"/>
      <c r="RQD37" s="830"/>
      <c r="RQE37" s="830"/>
      <c r="RQF37" s="830"/>
      <c r="RQG37" s="830"/>
      <c r="RQH37" s="830"/>
      <c r="RQI37" s="830"/>
      <c r="RQJ37" s="830"/>
      <c r="RQK37" s="830"/>
      <c r="RQL37" s="830"/>
      <c r="RQM37" s="830"/>
      <c r="RQN37" s="830"/>
      <c r="RQO37" s="830"/>
      <c r="RQP37" s="830"/>
      <c r="RQQ37" s="830"/>
      <c r="RQR37" s="830"/>
      <c r="RQS37" s="830"/>
      <c r="RQT37" s="830"/>
      <c r="RQU37" s="830"/>
      <c r="RQV37" s="830"/>
      <c r="RQW37" s="830"/>
      <c r="RQX37" s="830"/>
      <c r="RQY37" s="830"/>
      <c r="RQZ37" s="830"/>
      <c r="RRA37" s="830"/>
      <c r="RRB37" s="830"/>
      <c r="RRC37" s="830"/>
      <c r="RRD37" s="830"/>
      <c r="RRE37" s="830"/>
      <c r="RRF37" s="830"/>
      <c r="RRG37" s="830"/>
      <c r="RRH37" s="830"/>
      <c r="RRI37" s="830"/>
      <c r="RRJ37" s="830"/>
      <c r="RRK37" s="830"/>
      <c r="RRL37" s="830"/>
      <c r="RRM37" s="830"/>
      <c r="RRN37" s="830"/>
      <c r="RRO37" s="830"/>
      <c r="RRP37" s="830"/>
      <c r="RRQ37" s="830"/>
      <c r="RRR37" s="830"/>
      <c r="RRS37" s="830"/>
      <c r="RRT37" s="830"/>
      <c r="RRU37" s="830"/>
      <c r="RRV37" s="830"/>
      <c r="RRW37" s="830"/>
      <c r="RRX37" s="830"/>
      <c r="RRY37" s="830"/>
      <c r="RRZ37" s="830"/>
      <c r="RSA37" s="830"/>
      <c r="RSB37" s="830"/>
      <c r="RSC37" s="830"/>
      <c r="RSD37" s="830"/>
      <c r="RSE37" s="830"/>
      <c r="RSF37" s="830"/>
      <c r="RSG37" s="830"/>
      <c r="RSH37" s="830"/>
      <c r="RSI37" s="830"/>
      <c r="RSJ37" s="830"/>
      <c r="RSK37" s="830"/>
      <c r="RSL37" s="830"/>
      <c r="RSM37" s="830"/>
      <c r="RSN37" s="830"/>
      <c r="RSO37" s="830"/>
      <c r="RSP37" s="830"/>
      <c r="RSQ37" s="830"/>
      <c r="RSR37" s="830"/>
      <c r="RSS37" s="830"/>
      <c r="RST37" s="830"/>
      <c r="RSU37" s="830"/>
      <c r="RSV37" s="830"/>
      <c r="RSW37" s="830"/>
      <c r="RSX37" s="830"/>
      <c r="RSY37" s="830"/>
      <c r="RSZ37" s="830"/>
      <c r="RTA37" s="830"/>
      <c r="RTB37" s="830"/>
      <c r="RTC37" s="830"/>
      <c r="RTD37" s="830"/>
      <c r="RTE37" s="830"/>
      <c r="RTF37" s="830"/>
      <c r="RTG37" s="830"/>
      <c r="RTH37" s="830"/>
      <c r="RTI37" s="830"/>
      <c r="RTJ37" s="830"/>
      <c r="RTK37" s="830"/>
      <c r="RTL37" s="830"/>
      <c r="RTM37" s="830"/>
      <c r="RTN37" s="830"/>
      <c r="RTO37" s="830"/>
      <c r="RTP37" s="830"/>
      <c r="RTQ37" s="830"/>
      <c r="RTR37" s="830"/>
      <c r="RTS37" s="830"/>
      <c r="RTT37" s="830"/>
      <c r="RTU37" s="830"/>
      <c r="RTV37" s="830"/>
      <c r="RTW37" s="830"/>
      <c r="RTX37" s="830"/>
      <c r="RTY37" s="830"/>
      <c r="RTZ37" s="830"/>
      <c r="RUA37" s="830"/>
      <c r="RUB37" s="830"/>
      <c r="RUC37" s="830"/>
      <c r="RUD37" s="830"/>
      <c r="RUE37" s="830"/>
      <c r="RUF37" s="830"/>
      <c r="RUG37" s="830"/>
      <c r="RUH37" s="830"/>
      <c r="RUI37" s="830"/>
      <c r="RUJ37" s="830"/>
      <c r="RUK37" s="830"/>
      <c r="RUL37" s="830"/>
      <c r="RUM37" s="830"/>
      <c r="RUN37" s="830"/>
      <c r="RUO37" s="830"/>
      <c r="RUP37" s="830"/>
      <c r="RUQ37" s="830"/>
      <c r="RUR37" s="830"/>
      <c r="RUS37" s="830"/>
      <c r="RUT37" s="830"/>
      <c r="RUU37" s="830"/>
      <c r="RUV37" s="830"/>
      <c r="RUW37" s="830"/>
      <c r="RUX37" s="830"/>
      <c r="RUY37" s="830"/>
      <c r="RUZ37" s="830"/>
      <c r="RVA37" s="830"/>
      <c r="RVB37" s="830"/>
      <c r="RVC37" s="830"/>
      <c r="RVD37" s="830"/>
      <c r="RVE37" s="830"/>
      <c r="RVF37" s="830"/>
      <c r="RVG37" s="830"/>
      <c r="RVH37" s="830"/>
      <c r="RVI37" s="830"/>
      <c r="RVJ37" s="830"/>
      <c r="RVK37" s="830"/>
      <c r="RVL37" s="830"/>
      <c r="RVM37" s="830"/>
      <c r="RVN37" s="830"/>
      <c r="RVO37" s="830"/>
      <c r="RVP37" s="830"/>
      <c r="RVQ37" s="830"/>
      <c r="RVR37" s="830"/>
      <c r="RVS37" s="830"/>
      <c r="RVT37" s="830"/>
      <c r="RVU37" s="830"/>
      <c r="RVV37" s="830"/>
      <c r="RVW37" s="830"/>
      <c r="RVX37" s="830"/>
      <c r="RVY37" s="830"/>
      <c r="RVZ37" s="830"/>
      <c r="RWA37" s="830"/>
      <c r="RWB37" s="830"/>
      <c r="RWC37" s="830"/>
      <c r="RWD37" s="830"/>
      <c r="RWE37" s="830"/>
      <c r="RWF37" s="830"/>
      <c r="RWG37" s="830"/>
      <c r="RWH37" s="830"/>
      <c r="RWI37" s="830"/>
      <c r="RWJ37" s="830"/>
      <c r="RWK37" s="830"/>
      <c r="RWL37" s="830"/>
      <c r="RWM37" s="830"/>
      <c r="RWN37" s="830"/>
      <c r="RWO37" s="830"/>
      <c r="RWP37" s="830"/>
      <c r="RWQ37" s="830"/>
      <c r="RWR37" s="830"/>
      <c r="RWS37" s="830"/>
      <c r="RWT37" s="830"/>
      <c r="RWU37" s="830"/>
      <c r="RWV37" s="830"/>
      <c r="RWW37" s="830"/>
      <c r="RWX37" s="830"/>
      <c r="RWY37" s="830"/>
      <c r="RWZ37" s="830"/>
      <c r="RXA37" s="830"/>
      <c r="RXB37" s="830"/>
      <c r="RXC37" s="830"/>
      <c r="RXD37" s="830"/>
      <c r="RXE37" s="830"/>
      <c r="RXF37" s="830"/>
      <c r="RXG37" s="830"/>
      <c r="RXH37" s="830"/>
      <c r="RXI37" s="830"/>
      <c r="RXJ37" s="830"/>
      <c r="RXK37" s="830"/>
      <c r="RXL37" s="830"/>
      <c r="RXM37" s="830"/>
      <c r="RXN37" s="830"/>
      <c r="RXO37" s="830"/>
      <c r="RXP37" s="830"/>
      <c r="RXQ37" s="830"/>
      <c r="RXR37" s="830"/>
      <c r="RXS37" s="830"/>
      <c r="RXT37" s="830"/>
      <c r="RXU37" s="830"/>
      <c r="RXV37" s="830"/>
      <c r="RXW37" s="830"/>
      <c r="RXX37" s="830"/>
      <c r="RXY37" s="830"/>
      <c r="RXZ37" s="830"/>
      <c r="RYA37" s="830"/>
      <c r="RYB37" s="830"/>
      <c r="RYC37" s="830"/>
      <c r="RYD37" s="830"/>
      <c r="RYE37" s="830"/>
      <c r="RYF37" s="830"/>
      <c r="RYG37" s="830"/>
      <c r="RYH37" s="830"/>
      <c r="RYI37" s="830"/>
      <c r="RYJ37" s="830"/>
      <c r="RYK37" s="830"/>
      <c r="RYL37" s="830"/>
      <c r="RYM37" s="830"/>
      <c r="RYN37" s="830"/>
      <c r="RYO37" s="830"/>
      <c r="RYP37" s="830"/>
      <c r="RYQ37" s="830"/>
      <c r="RYR37" s="830"/>
      <c r="RYS37" s="830"/>
      <c r="RYT37" s="830"/>
      <c r="RYU37" s="830"/>
      <c r="RYV37" s="830"/>
      <c r="RYW37" s="830"/>
      <c r="RYX37" s="830"/>
      <c r="RYY37" s="830"/>
      <c r="RYZ37" s="830"/>
      <c r="RZA37" s="830"/>
      <c r="RZB37" s="830"/>
      <c r="RZC37" s="830"/>
      <c r="RZD37" s="830"/>
      <c r="RZE37" s="830"/>
      <c r="RZF37" s="830"/>
      <c r="RZG37" s="830"/>
      <c r="RZH37" s="830"/>
      <c r="RZI37" s="830"/>
      <c r="RZJ37" s="830"/>
      <c r="RZK37" s="830"/>
      <c r="RZL37" s="830"/>
      <c r="RZM37" s="830"/>
      <c r="RZN37" s="830"/>
      <c r="RZO37" s="830"/>
      <c r="RZP37" s="830"/>
      <c r="RZQ37" s="830"/>
      <c r="RZR37" s="830"/>
      <c r="RZS37" s="830"/>
      <c r="RZT37" s="830"/>
      <c r="RZU37" s="830"/>
      <c r="RZV37" s="830"/>
      <c r="RZW37" s="830"/>
      <c r="RZX37" s="830"/>
      <c r="RZY37" s="830"/>
      <c r="RZZ37" s="830"/>
      <c r="SAA37" s="830"/>
      <c r="SAB37" s="830"/>
      <c r="SAC37" s="830"/>
      <c r="SAD37" s="830"/>
      <c r="SAE37" s="830"/>
      <c r="SAF37" s="830"/>
      <c r="SAG37" s="830"/>
      <c r="SAH37" s="830"/>
      <c r="SAI37" s="830"/>
      <c r="SAJ37" s="830"/>
      <c r="SAK37" s="830"/>
      <c r="SAL37" s="830"/>
      <c r="SAM37" s="830"/>
      <c r="SAN37" s="830"/>
      <c r="SAO37" s="830"/>
      <c r="SAP37" s="830"/>
      <c r="SAQ37" s="830"/>
      <c r="SAR37" s="830"/>
      <c r="SAS37" s="830"/>
      <c r="SAT37" s="830"/>
      <c r="SAU37" s="830"/>
      <c r="SAV37" s="830"/>
      <c r="SAW37" s="830"/>
      <c r="SAX37" s="830"/>
      <c r="SAY37" s="830"/>
      <c r="SAZ37" s="830"/>
      <c r="SBA37" s="830"/>
      <c r="SBB37" s="830"/>
      <c r="SBC37" s="830"/>
      <c r="SBD37" s="830"/>
      <c r="SBE37" s="830"/>
      <c r="SBF37" s="830"/>
      <c r="SBG37" s="830"/>
      <c r="SBH37" s="830"/>
      <c r="SBI37" s="830"/>
      <c r="SBJ37" s="830"/>
      <c r="SBK37" s="830"/>
      <c r="SBL37" s="830"/>
      <c r="SBM37" s="830"/>
      <c r="SBN37" s="830"/>
      <c r="SBO37" s="830"/>
      <c r="SBP37" s="830"/>
      <c r="SBQ37" s="830"/>
      <c r="SBR37" s="830"/>
      <c r="SBS37" s="830"/>
      <c r="SBT37" s="830"/>
      <c r="SBU37" s="830"/>
      <c r="SBV37" s="830"/>
      <c r="SBW37" s="830"/>
      <c r="SBX37" s="830"/>
      <c r="SBY37" s="830"/>
      <c r="SBZ37" s="830"/>
      <c r="SCA37" s="830"/>
      <c r="SCB37" s="830"/>
      <c r="SCC37" s="830"/>
      <c r="SCD37" s="830"/>
      <c r="SCE37" s="830"/>
      <c r="SCF37" s="830"/>
      <c r="SCG37" s="830"/>
      <c r="SCH37" s="830"/>
      <c r="SCI37" s="830"/>
      <c r="SCJ37" s="830"/>
      <c r="SCK37" s="830"/>
      <c r="SCL37" s="830"/>
      <c r="SCM37" s="830"/>
      <c r="SCN37" s="830"/>
      <c r="SCO37" s="830"/>
      <c r="SCP37" s="830"/>
      <c r="SCQ37" s="830"/>
      <c r="SCR37" s="830"/>
      <c r="SCS37" s="830"/>
      <c r="SCT37" s="830"/>
      <c r="SCU37" s="830"/>
      <c r="SCV37" s="830"/>
      <c r="SCW37" s="830"/>
      <c r="SCX37" s="830"/>
      <c r="SCY37" s="830"/>
      <c r="SCZ37" s="830"/>
      <c r="SDA37" s="830"/>
      <c r="SDB37" s="830"/>
      <c r="SDC37" s="830"/>
      <c r="SDD37" s="830"/>
      <c r="SDE37" s="830"/>
      <c r="SDF37" s="830"/>
      <c r="SDG37" s="830"/>
      <c r="SDH37" s="830"/>
      <c r="SDI37" s="830"/>
      <c r="SDJ37" s="830"/>
      <c r="SDK37" s="830"/>
      <c r="SDL37" s="830"/>
      <c r="SDM37" s="830"/>
      <c r="SDN37" s="830"/>
      <c r="SDO37" s="830"/>
      <c r="SDP37" s="830"/>
      <c r="SDQ37" s="830"/>
      <c r="SDR37" s="830"/>
      <c r="SDS37" s="830"/>
      <c r="SDT37" s="830"/>
      <c r="SDU37" s="830"/>
      <c r="SDV37" s="830"/>
      <c r="SDW37" s="830"/>
      <c r="SDX37" s="830"/>
      <c r="SDY37" s="830"/>
      <c r="SDZ37" s="830"/>
      <c r="SEA37" s="830"/>
      <c r="SEB37" s="830"/>
      <c r="SEC37" s="830"/>
      <c r="SED37" s="830"/>
      <c r="SEE37" s="830"/>
      <c r="SEF37" s="830"/>
      <c r="SEG37" s="830"/>
      <c r="SEH37" s="830"/>
      <c r="SEI37" s="830"/>
      <c r="SEJ37" s="830"/>
      <c r="SEK37" s="830"/>
      <c r="SEL37" s="830"/>
      <c r="SEM37" s="830"/>
      <c r="SEN37" s="830"/>
      <c r="SEO37" s="830"/>
      <c r="SEP37" s="830"/>
      <c r="SEQ37" s="830"/>
      <c r="SER37" s="830"/>
      <c r="SES37" s="830"/>
      <c r="SET37" s="830"/>
      <c r="SEU37" s="830"/>
      <c r="SEV37" s="830"/>
      <c r="SEW37" s="830"/>
      <c r="SEX37" s="830"/>
      <c r="SEY37" s="830"/>
      <c r="SEZ37" s="830"/>
      <c r="SFA37" s="830"/>
      <c r="SFB37" s="830"/>
      <c r="SFC37" s="830"/>
      <c r="SFD37" s="830"/>
      <c r="SFE37" s="830"/>
      <c r="SFF37" s="830"/>
      <c r="SFG37" s="830"/>
      <c r="SFH37" s="830"/>
      <c r="SFI37" s="830"/>
      <c r="SFJ37" s="830"/>
      <c r="SFK37" s="830"/>
      <c r="SFL37" s="830"/>
      <c r="SFM37" s="830"/>
      <c r="SFN37" s="830"/>
      <c r="SFO37" s="830"/>
      <c r="SFP37" s="830"/>
      <c r="SFQ37" s="830"/>
      <c r="SFR37" s="830"/>
      <c r="SFS37" s="830"/>
      <c r="SFT37" s="830"/>
      <c r="SFU37" s="830"/>
      <c r="SFV37" s="830"/>
      <c r="SFW37" s="830"/>
      <c r="SFX37" s="830"/>
      <c r="SFY37" s="830"/>
      <c r="SFZ37" s="830"/>
      <c r="SGA37" s="830"/>
      <c r="SGB37" s="830"/>
      <c r="SGC37" s="830"/>
      <c r="SGD37" s="830"/>
      <c r="SGE37" s="830"/>
      <c r="SGF37" s="830"/>
      <c r="SGG37" s="830"/>
      <c r="SGH37" s="830"/>
      <c r="SGI37" s="830"/>
      <c r="SGJ37" s="830"/>
      <c r="SGK37" s="830"/>
      <c r="SGL37" s="830"/>
      <c r="SGM37" s="830"/>
      <c r="SGN37" s="830"/>
      <c r="SGO37" s="830"/>
      <c r="SGP37" s="830"/>
      <c r="SGQ37" s="830"/>
      <c r="SGR37" s="830"/>
      <c r="SGS37" s="830"/>
      <c r="SGT37" s="830"/>
      <c r="SGU37" s="830"/>
      <c r="SGV37" s="830"/>
      <c r="SGW37" s="830"/>
      <c r="SGX37" s="830"/>
      <c r="SGY37" s="830"/>
      <c r="SGZ37" s="830"/>
      <c r="SHA37" s="830"/>
      <c r="SHB37" s="830"/>
      <c r="SHC37" s="830"/>
      <c r="SHD37" s="830"/>
      <c r="SHE37" s="830"/>
      <c r="SHF37" s="830"/>
      <c r="SHG37" s="830"/>
      <c r="SHH37" s="830"/>
      <c r="SHI37" s="830"/>
      <c r="SHJ37" s="830"/>
      <c r="SHK37" s="830"/>
      <c r="SHL37" s="830"/>
      <c r="SHM37" s="830"/>
      <c r="SHN37" s="830"/>
      <c r="SHO37" s="830"/>
      <c r="SHP37" s="830"/>
      <c r="SHQ37" s="830"/>
      <c r="SHR37" s="830"/>
      <c r="SHS37" s="830"/>
      <c r="SHT37" s="830"/>
      <c r="SHU37" s="830"/>
      <c r="SHV37" s="830"/>
      <c r="SHW37" s="830"/>
      <c r="SHX37" s="830"/>
      <c r="SHY37" s="830"/>
      <c r="SHZ37" s="830"/>
      <c r="SIA37" s="830"/>
      <c r="SIB37" s="830"/>
      <c r="SIC37" s="830"/>
      <c r="SID37" s="830"/>
      <c r="SIE37" s="830"/>
      <c r="SIF37" s="830"/>
      <c r="SIG37" s="830"/>
      <c r="SIH37" s="830"/>
      <c r="SII37" s="830"/>
      <c r="SIJ37" s="830"/>
      <c r="SIK37" s="830"/>
      <c r="SIL37" s="830"/>
      <c r="SIM37" s="830"/>
      <c r="SIN37" s="830"/>
      <c r="SIO37" s="830"/>
      <c r="SIP37" s="830"/>
      <c r="SIQ37" s="830"/>
      <c r="SIR37" s="830"/>
      <c r="SIS37" s="830"/>
      <c r="SIT37" s="830"/>
      <c r="SIU37" s="830"/>
      <c r="SIV37" s="830"/>
      <c r="SIW37" s="830"/>
      <c r="SIX37" s="830"/>
      <c r="SIY37" s="830"/>
      <c r="SIZ37" s="830"/>
      <c r="SJA37" s="830"/>
      <c r="SJB37" s="830"/>
      <c r="SJC37" s="830"/>
      <c r="SJD37" s="830"/>
      <c r="SJE37" s="830"/>
      <c r="SJF37" s="830"/>
      <c r="SJG37" s="830"/>
      <c r="SJH37" s="830"/>
      <c r="SJI37" s="830"/>
      <c r="SJJ37" s="830"/>
      <c r="SJK37" s="830"/>
      <c r="SJL37" s="830"/>
      <c r="SJM37" s="830"/>
      <c r="SJN37" s="830"/>
      <c r="SJO37" s="830"/>
      <c r="SJP37" s="830"/>
      <c r="SJQ37" s="830"/>
      <c r="SJR37" s="830"/>
      <c r="SJS37" s="830"/>
      <c r="SJT37" s="830"/>
      <c r="SJU37" s="830"/>
      <c r="SJV37" s="830"/>
      <c r="SJW37" s="830"/>
      <c r="SJX37" s="830"/>
      <c r="SJY37" s="830"/>
      <c r="SJZ37" s="830"/>
      <c r="SKA37" s="830"/>
      <c r="SKB37" s="830"/>
      <c r="SKC37" s="830"/>
      <c r="SKD37" s="830"/>
      <c r="SKE37" s="830"/>
      <c r="SKF37" s="830"/>
      <c r="SKG37" s="830"/>
      <c r="SKH37" s="830"/>
      <c r="SKI37" s="830"/>
      <c r="SKJ37" s="830"/>
      <c r="SKK37" s="830"/>
      <c r="SKL37" s="830"/>
      <c r="SKM37" s="830"/>
      <c r="SKN37" s="830"/>
      <c r="SKO37" s="830"/>
      <c r="SKP37" s="830"/>
      <c r="SKQ37" s="830"/>
      <c r="SKR37" s="830"/>
      <c r="SKS37" s="830"/>
      <c r="SKT37" s="830"/>
      <c r="SKU37" s="830"/>
      <c r="SKV37" s="830"/>
      <c r="SKW37" s="830"/>
      <c r="SKX37" s="830"/>
      <c r="SKY37" s="830"/>
      <c r="SKZ37" s="830"/>
      <c r="SLA37" s="830"/>
      <c r="SLB37" s="830"/>
      <c r="SLC37" s="830"/>
      <c r="SLD37" s="830"/>
      <c r="SLE37" s="830"/>
      <c r="SLF37" s="830"/>
      <c r="SLG37" s="830"/>
      <c r="SLH37" s="830"/>
      <c r="SLI37" s="830"/>
      <c r="SLJ37" s="830"/>
      <c r="SLK37" s="830"/>
      <c r="SLL37" s="830"/>
      <c r="SLM37" s="830"/>
      <c r="SLN37" s="830"/>
      <c r="SLO37" s="830"/>
      <c r="SLP37" s="830"/>
      <c r="SLQ37" s="830"/>
      <c r="SLR37" s="830"/>
      <c r="SLS37" s="830"/>
      <c r="SLT37" s="830"/>
      <c r="SLU37" s="830"/>
      <c r="SLV37" s="830"/>
      <c r="SLW37" s="830"/>
      <c r="SLX37" s="830"/>
      <c r="SLY37" s="830"/>
      <c r="SLZ37" s="830"/>
      <c r="SMA37" s="830"/>
      <c r="SMB37" s="830"/>
      <c r="SMC37" s="830"/>
      <c r="SMD37" s="830"/>
      <c r="SME37" s="830"/>
      <c r="SMF37" s="830"/>
      <c r="SMG37" s="830"/>
      <c r="SMH37" s="830"/>
      <c r="SMI37" s="830"/>
      <c r="SMJ37" s="830"/>
      <c r="SMK37" s="830"/>
      <c r="SML37" s="830"/>
      <c r="SMM37" s="830"/>
      <c r="SMN37" s="830"/>
      <c r="SMO37" s="830"/>
      <c r="SMP37" s="830"/>
      <c r="SMQ37" s="830"/>
      <c r="SMR37" s="830"/>
      <c r="SMS37" s="830"/>
      <c r="SMT37" s="830"/>
      <c r="SMU37" s="830"/>
      <c r="SMV37" s="830"/>
      <c r="SMW37" s="830"/>
      <c r="SMX37" s="830"/>
      <c r="SMY37" s="830"/>
      <c r="SMZ37" s="830"/>
      <c r="SNA37" s="830"/>
      <c r="SNB37" s="830"/>
      <c r="SNC37" s="830"/>
      <c r="SND37" s="830"/>
      <c r="SNE37" s="830"/>
      <c r="SNF37" s="830"/>
      <c r="SNG37" s="830"/>
      <c r="SNH37" s="830"/>
      <c r="SNI37" s="830"/>
      <c r="SNJ37" s="830"/>
      <c r="SNK37" s="830"/>
      <c r="SNL37" s="830"/>
      <c r="SNM37" s="830"/>
      <c r="SNN37" s="830"/>
      <c r="SNO37" s="830"/>
      <c r="SNP37" s="830"/>
      <c r="SNQ37" s="830"/>
      <c r="SNR37" s="830"/>
      <c r="SNS37" s="830"/>
      <c r="SNT37" s="830"/>
      <c r="SNU37" s="830"/>
      <c r="SNV37" s="830"/>
      <c r="SNW37" s="830"/>
      <c r="SNX37" s="830"/>
      <c r="SNY37" s="830"/>
      <c r="SNZ37" s="830"/>
      <c r="SOA37" s="830"/>
      <c r="SOB37" s="830"/>
      <c r="SOC37" s="830"/>
      <c r="SOD37" s="830"/>
      <c r="SOE37" s="830"/>
      <c r="SOF37" s="830"/>
      <c r="SOG37" s="830"/>
      <c r="SOH37" s="830"/>
      <c r="SOI37" s="830"/>
      <c r="SOJ37" s="830"/>
      <c r="SOK37" s="830"/>
      <c r="SOL37" s="830"/>
      <c r="SOM37" s="830"/>
      <c r="SON37" s="830"/>
      <c r="SOO37" s="830"/>
      <c r="SOP37" s="830"/>
      <c r="SOQ37" s="830"/>
      <c r="SOR37" s="830"/>
      <c r="SOS37" s="830"/>
      <c r="SOT37" s="830"/>
      <c r="SOU37" s="830"/>
      <c r="SOV37" s="830"/>
      <c r="SOW37" s="830"/>
      <c r="SOX37" s="830"/>
      <c r="SOY37" s="830"/>
      <c r="SOZ37" s="830"/>
      <c r="SPA37" s="830"/>
      <c r="SPB37" s="830"/>
      <c r="SPC37" s="830"/>
      <c r="SPD37" s="830"/>
      <c r="SPE37" s="830"/>
      <c r="SPF37" s="830"/>
      <c r="SPG37" s="830"/>
      <c r="SPH37" s="830"/>
      <c r="SPI37" s="830"/>
      <c r="SPJ37" s="830"/>
      <c r="SPK37" s="830"/>
      <c r="SPL37" s="830"/>
      <c r="SPM37" s="830"/>
      <c r="SPN37" s="830"/>
      <c r="SPO37" s="830"/>
      <c r="SPP37" s="830"/>
      <c r="SPQ37" s="830"/>
      <c r="SPR37" s="830"/>
      <c r="SPS37" s="830"/>
      <c r="SPT37" s="830"/>
      <c r="SPU37" s="830"/>
      <c r="SPV37" s="830"/>
      <c r="SPW37" s="830"/>
      <c r="SPX37" s="830"/>
      <c r="SPY37" s="830"/>
      <c r="SPZ37" s="830"/>
      <c r="SQA37" s="830"/>
      <c r="SQB37" s="830"/>
      <c r="SQC37" s="830"/>
      <c r="SQD37" s="830"/>
      <c r="SQE37" s="830"/>
      <c r="SQF37" s="830"/>
      <c r="SQG37" s="830"/>
      <c r="SQH37" s="830"/>
      <c r="SQI37" s="830"/>
      <c r="SQJ37" s="830"/>
      <c r="SQK37" s="830"/>
      <c r="SQL37" s="830"/>
      <c r="SQM37" s="830"/>
      <c r="SQN37" s="830"/>
      <c r="SQO37" s="830"/>
      <c r="SQP37" s="830"/>
      <c r="SQQ37" s="830"/>
      <c r="SQR37" s="830"/>
      <c r="SQS37" s="830"/>
      <c r="SQT37" s="830"/>
      <c r="SQU37" s="830"/>
      <c r="SQV37" s="830"/>
      <c r="SQW37" s="830"/>
      <c r="SQX37" s="830"/>
      <c r="SQY37" s="830"/>
      <c r="SQZ37" s="830"/>
      <c r="SRA37" s="830"/>
      <c r="SRB37" s="830"/>
      <c r="SRC37" s="830"/>
      <c r="SRD37" s="830"/>
      <c r="SRE37" s="830"/>
      <c r="SRF37" s="830"/>
      <c r="SRG37" s="830"/>
      <c r="SRH37" s="830"/>
      <c r="SRI37" s="830"/>
      <c r="SRJ37" s="830"/>
      <c r="SRK37" s="830"/>
      <c r="SRL37" s="830"/>
      <c r="SRM37" s="830"/>
      <c r="SRN37" s="830"/>
      <c r="SRO37" s="830"/>
      <c r="SRP37" s="830"/>
      <c r="SRQ37" s="830"/>
      <c r="SRR37" s="830"/>
      <c r="SRS37" s="830"/>
      <c r="SRT37" s="830"/>
      <c r="SRU37" s="830"/>
      <c r="SRV37" s="830"/>
      <c r="SRW37" s="830"/>
      <c r="SRX37" s="830"/>
      <c r="SRY37" s="830"/>
      <c r="SRZ37" s="830"/>
      <c r="SSA37" s="830"/>
      <c r="SSB37" s="830"/>
      <c r="SSC37" s="830"/>
      <c r="SSD37" s="830"/>
      <c r="SSE37" s="830"/>
      <c r="SSF37" s="830"/>
      <c r="SSG37" s="830"/>
      <c r="SSH37" s="830"/>
      <c r="SSI37" s="830"/>
      <c r="SSJ37" s="830"/>
      <c r="SSK37" s="830"/>
      <c r="SSL37" s="830"/>
      <c r="SSM37" s="830"/>
      <c r="SSN37" s="830"/>
      <c r="SSO37" s="830"/>
      <c r="SSP37" s="830"/>
      <c r="SSQ37" s="830"/>
      <c r="SSR37" s="830"/>
      <c r="SSS37" s="830"/>
      <c r="SST37" s="830"/>
      <c r="SSU37" s="830"/>
      <c r="SSV37" s="830"/>
      <c r="SSW37" s="830"/>
      <c r="SSX37" s="830"/>
      <c r="SSY37" s="830"/>
      <c r="SSZ37" s="830"/>
      <c r="STA37" s="830"/>
      <c r="STB37" s="830"/>
      <c r="STC37" s="830"/>
      <c r="STD37" s="830"/>
      <c r="STE37" s="830"/>
      <c r="STF37" s="830"/>
      <c r="STG37" s="830"/>
      <c r="STH37" s="830"/>
      <c r="STI37" s="830"/>
      <c r="STJ37" s="830"/>
      <c r="STK37" s="830"/>
      <c r="STL37" s="830"/>
      <c r="STM37" s="830"/>
      <c r="STN37" s="830"/>
      <c r="STO37" s="830"/>
      <c r="STP37" s="830"/>
      <c r="STQ37" s="830"/>
      <c r="STR37" s="830"/>
      <c r="STS37" s="830"/>
      <c r="STT37" s="830"/>
      <c r="STU37" s="830"/>
      <c r="STV37" s="830"/>
      <c r="STW37" s="830"/>
      <c r="STX37" s="830"/>
      <c r="STY37" s="830"/>
      <c r="STZ37" s="830"/>
      <c r="SUA37" s="830"/>
      <c r="SUB37" s="830"/>
      <c r="SUC37" s="830"/>
      <c r="SUD37" s="830"/>
      <c r="SUE37" s="830"/>
      <c r="SUF37" s="830"/>
      <c r="SUG37" s="830"/>
      <c r="SUH37" s="830"/>
      <c r="SUI37" s="830"/>
      <c r="SUJ37" s="830"/>
      <c r="SUK37" s="830"/>
      <c r="SUL37" s="830"/>
      <c r="SUM37" s="830"/>
      <c r="SUN37" s="830"/>
      <c r="SUO37" s="830"/>
      <c r="SUP37" s="830"/>
      <c r="SUQ37" s="830"/>
      <c r="SUR37" s="830"/>
      <c r="SUS37" s="830"/>
      <c r="SUT37" s="830"/>
      <c r="SUU37" s="830"/>
      <c r="SUV37" s="830"/>
      <c r="SUW37" s="830"/>
      <c r="SUX37" s="830"/>
      <c r="SUY37" s="830"/>
      <c r="SUZ37" s="830"/>
      <c r="SVA37" s="830"/>
      <c r="SVB37" s="830"/>
      <c r="SVC37" s="830"/>
      <c r="SVD37" s="830"/>
      <c r="SVE37" s="830"/>
      <c r="SVF37" s="830"/>
      <c r="SVG37" s="830"/>
      <c r="SVH37" s="830"/>
      <c r="SVI37" s="830"/>
      <c r="SVJ37" s="830"/>
      <c r="SVK37" s="830"/>
      <c r="SVL37" s="830"/>
      <c r="SVM37" s="830"/>
      <c r="SVN37" s="830"/>
      <c r="SVO37" s="830"/>
      <c r="SVP37" s="830"/>
      <c r="SVQ37" s="830"/>
      <c r="SVR37" s="830"/>
      <c r="SVS37" s="830"/>
      <c r="SVT37" s="830"/>
      <c r="SVU37" s="830"/>
      <c r="SVV37" s="830"/>
      <c r="SVW37" s="830"/>
      <c r="SVX37" s="830"/>
      <c r="SVY37" s="830"/>
      <c r="SVZ37" s="830"/>
      <c r="SWA37" s="830"/>
      <c r="SWB37" s="830"/>
      <c r="SWC37" s="830"/>
      <c r="SWD37" s="830"/>
      <c r="SWE37" s="830"/>
      <c r="SWF37" s="830"/>
      <c r="SWG37" s="830"/>
      <c r="SWH37" s="830"/>
      <c r="SWI37" s="830"/>
      <c r="SWJ37" s="830"/>
      <c r="SWK37" s="830"/>
      <c r="SWL37" s="830"/>
      <c r="SWM37" s="830"/>
      <c r="SWN37" s="830"/>
      <c r="SWO37" s="830"/>
      <c r="SWP37" s="830"/>
      <c r="SWQ37" s="830"/>
      <c r="SWR37" s="830"/>
      <c r="SWS37" s="830"/>
      <c r="SWT37" s="830"/>
      <c r="SWU37" s="830"/>
      <c r="SWV37" s="830"/>
      <c r="SWW37" s="830"/>
      <c r="SWX37" s="830"/>
      <c r="SWY37" s="830"/>
      <c r="SWZ37" s="830"/>
      <c r="SXA37" s="830"/>
      <c r="SXB37" s="830"/>
      <c r="SXC37" s="830"/>
      <c r="SXD37" s="830"/>
      <c r="SXE37" s="830"/>
      <c r="SXF37" s="830"/>
      <c r="SXG37" s="830"/>
      <c r="SXH37" s="830"/>
      <c r="SXI37" s="830"/>
      <c r="SXJ37" s="830"/>
      <c r="SXK37" s="830"/>
      <c r="SXL37" s="830"/>
      <c r="SXM37" s="830"/>
      <c r="SXN37" s="830"/>
      <c r="SXO37" s="830"/>
      <c r="SXP37" s="830"/>
      <c r="SXQ37" s="830"/>
      <c r="SXR37" s="830"/>
      <c r="SXS37" s="830"/>
      <c r="SXT37" s="830"/>
      <c r="SXU37" s="830"/>
      <c r="SXV37" s="830"/>
      <c r="SXW37" s="830"/>
      <c r="SXX37" s="830"/>
      <c r="SXY37" s="830"/>
      <c r="SXZ37" s="830"/>
      <c r="SYA37" s="830"/>
      <c r="SYB37" s="830"/>
      <c r="SYC37" s="830"/>
      <c r="SYD37" s="830"/>
      <c r="SYE37" s="830"/>
      <c r="SYF37" s="830"/>
      <c r="SYG37" s="830"/>
      <c r="SYH37" s="830"/>
      <c r="SYI37" s="830"/>
      <c r="SYJ37" s="830"/>
      <c r="SYK37" s="830"/>
      <c r="SYL37" s="830"/>
      <c r="SYM37" s="830"/>
      <c r="SYN37" s="830"/>
      <c r="SYO37" s="830"/>
      <c r="SYP37" s="830"/>
      <c r="SYQ37" s="830"/>
      <c r="SYR37" s="830"/>
      <c r="SYS37" s="830"/>
      <c r="SYT37" s="830"/>
      <c r="SYU37" s="830"/>
      <c r="SYV37" s="830"/>
      <c r="SYW37" s="830"/>
      <c r="SYX37" s="830"/>
      <c r="SYY37" s="830"/>
      <c r="SYZ37" s="830"/>
      <c r="SZA37" s="830"/>
      <c r="SZB37" s="830"/>
      <c r="SZC37" s="830"/>
      <c r="SZD37" s="830"/>
      <c r="SZE37" s="830"/>
      <c r="SZF37" s="830"/>
      <c r="SZG37" s="830"/>
      <c r="SZH37" s="830"/>
      <c r="SZI37" s="830"/>
      <c r="SZJ37" s="830"/>
      <c r="SZK37" s="830"/>
      <c r="SZL37" s="830"/>
      <c r="SZM37" s="830"/>
      <c r="SZN37" s="830"/>
      <c r="SZO37" s="830"/>
      <c r="SZP37" s="830"/>
      <c r="SZQ37" s="830"/>
      <c r="SZR37" s="830"/>
      <c r="SZS37" s="830"/>
      <c r="SZT37" s="830"/>
      <c r="SZU37" s="830"/>
      <c r="SZV37" s="830"/>
      <c r="SZW37" s="830"/>
      <c r="SZX37" s="830"/>
      <c r="SZY37" s="830"/>
      <c r="SZZ37" s="830"/>
      <c r="TAA37" s="830"/>
      <c r="TAB37" s="830"/>
      <c r="TAC37" s="830"/>
      <c r="TAD37" s="830"/>
      <c r="TAE37" s="830"/>
      <c r="TAF37" s="830"/>
      <c r="TAG37" s="830"/>
      <c r="TAH37" s="830"/>
      <c r="TAI37" s="830"/>
      <c r="TAJ37" s="830"/>
      <c r="TAK37" s="830"/>
      <c r="TAL37" s="830"/>
      <c r="TAM37" s="830"/>
      <c r="TAN37" s="830"/>
      <c r="TAO37" s="830"/>
      <c r="TAP37" s="830"/>
      <c r="TAQ37" s="830"/>
      <c r="TAR37" s="830"/>
      <c r="TAS37" s="830"/>
      <c r="TAT37" s="830"/>
      <c r="TAU37" s="830"/>
      <c r="TAV37" s="830"/>
      <c r="TAW37" s="830"/>
      <c r="TAX37" s="830"/>
      <c r="TAY37" s="830"/>
      <c r="TAZ37" s="830"/>
      <c r="TBA37" s="830"/>
      <c r="TBB37" s="830"/>
      <c r="TBC37" s="830"/>
      <c r="TBD37" s="830"/>
      <c r="TBE37" s="830"/>
      <c r="TBF37" s="830"/>
      <c r="TBG37" s="830"/>
      <c r="TBH37" s="830"/>
      <c r="TBI37" s="830"/>
      <c r="TBJ37" s="830"/>
      <c r="TBK37" s="830"/>
      <c r="TBL37" s="830"/>
      <c r="TBM37" s="830"/>
      <c r="TBN37" s="830"/>
      <c r="TBO37" s="830"/>
      <c r="TBP37" s="830"/>
      <c r="TBQ37" s="830"/>
      <c r="TBR37" s="830"/>
      <c r="TBS37" s="830"/>
      <c r="TBT37" s="830"/>
      <c r="TBU37" s="830"/>
      <c r="TBV37" s="830"/>
      <c r="TBW37" s="830"/>
      <c r="TBX37" s="830"/>
      <c r="TBY37" s="830"/>
      <c r="TBZ37" s="830"/>
      <c r="TCA37" s="830"/>
      <c r="TCB37" s="830"/>
      <c r="TCC37" s="830"/>
      <c r="TCD37" s="830"/>
      <c r="TCE37" s="830"/>
      <c r="TCF37" s="830"/>
      <c r="TCG37" s="830"/>
      <c r="TCH37" s="830"/>
      <c r="TCI37" s="830"/>
      <c r="TCJ37" s="830"/>
      <c r="TCK37" s="830"/>
      <c r="TCL37" s="830"/>
      <c r="TCM37" s="830"/>
      <c r="TCN37" s="830"/>
      <c r="TCO37" s="830"/>
      <c r="TCP37" s="830"/>
      <c r="TCQ37" s="830"/>
      <c r="TCR37" s="830"/>
      <c r="TCS37" s="830"/>
      <c r="TCT37" s="830"/>
      <c r="TCU37" s="830"/>
      <c r="TCV37" s="830"/>
      <c r="TCW37" s="830"/>
      <c r="TCX37" s="830"/>
      <c r="TCY37" s="830"/>
      <c r="TCZ37" s="830"/>
      <c r="TDA37" s="830"/>
      <c r="TDB37" s="830"/>
      <c r="TDC37" s="830"/>
      <c r="TDD37" s="830"/>
      <c r="TDE37" s="830"/>
      <c r="TDF37" s="830"/>
      <c r="TDG37" s="830"/>
      <c r="TDH37" s="830"/>
      <c r="TDI37" s="830"/>
      <c r="TDJ37" s="830"/>
      <c r="TDK37" s="830"/>
      <c r="TDL37" s="830"/>
      <c r="TDM37" s="830"/>
      <c r="TDN37" s="830"/>
      <c r="TDO37" s="830"/>
      <c r="TDP37" s="830"/>
      <c r="TDQ37" s="830"/>
      <c r="TDR37" s="830"/>
      <c r="TDS37" s="830"/>
      <c r="TDT37" s="830"/>
      <c r="TDU37" s="830"/>
      <c r="TDV37" s="830"/>
      <c r="TDW37" s="830"/>
      <c r="TDX37" s="830"/>
      <c r="TDY37" s="830"/>
      <c r="TDZ37" s="830"/>
      <c r="TEA37" s="830"/>
      <c r="TEB37" s="830"/>
      <c r="TEC37" s="830"/>
      <c r="TED37" s="830"/>
      <c r="TEE37" s="830"/>
      <c r="TEF37" s="830"/>
      <c r="TEG37" s="830"/>
      <c r="TEH37" s="830"/>
      <c r="TEI37" s="830"/>
      <c r="TEJ37" s="830"/>
      <c r="TEK37" s="830"/>
      <c r="TEL37" s="830"/>
      <c r="TEM37" s="830"/>
      <c r="TEN37" s="830"/>
      <c r="TEO37" s="830"/>
      <c r="TEP37" s="830"/>
      <c r="TEQ37" s="830"/>
      <c r="TER37" s="830"/>
      <c r="TES37" s="830"/>
      <c r="TET37" s="830"/>
      <c r="TEU37" s="830"/>
      <c r="TEV37" s="830"/>
      <c r="TEW37" s="830"/>
      <c r="TEX37" s="830"/>
      <c r="TEY37" s="830"/>
      <c r="TEZ37" s="830"/>
      <c r="TFA37" s="830"/>
      <c r="TFB37" s="830"/>
      <c r="TFC37" s="830"/>
      <c r="TFD37" s="830"/>
      <c r="TFE37" s="830"/>
      <c r="TFF37" s="830"/>
      <c r="TFG37" s="830"/>
      <c r="TFH37" s="830"/>
      <c r="TFI37" s="830"/>
      <c r="TFJ37" s="830"/>
      <c r="TFK37" s="830"/>
      <c r="TFL37" s="830"/>
      <c r="TFM37" s="830"/>
      <c r="TFN37" s="830"/>
      <c r="TFO37" s="830"/>
      <c r="TFP37" s="830"/>
      <c r="TFQ37" s="830"/>
      <c r="TFR37" s="830"/>
      <c r="TFS37" s="830"/>
      <c r="TFT37" s="830"/>
      <c r="TFU37" s="830"/>
      <c r="TFV37" s="830"/>
      <c r="TFW37" s="830"/>
      <c r="TFX37" s="830"/>
      <c r="TFY37" s="830"/>
      <c r="TFZ37" s="830"/>
      <c r="TGA37" s="830"/>
      <c r="TGB37" s="830"/>
      <c r="TGC37" s="830"/>
      <c r="TGD37" s="830"/>
      <c r="TGE37" s="830"/>
      <c r="TGF37" s="830"/>
      <c r="TGG37" s="830"/>
      <c r="TGH37" s="830"/>
      <c r="TGI37" s="830"/>
      <c r="TGJ37" s="830"/>
      <c r="TGK37" s="830"/>
      <c r="TGL37" s="830"/>
      <c r="TGM37" s="830"/>
      <c r="TGN37" s="830"/>
      <c r="TGO37" s="830"/>
      <c r="TGP37" s="830"/>
      <c r="TGQ37" s="830"/>
      <c r="TGR37" s="830"/>
      <c r="TGS37" s="830"/>
      <c r="TGT37" s="830"/>
      <c r="TGU37" s="830"/>
      <c r="TGV37" s="830"/>
      <c r="TGW37" s="830"/>
      <c r="TGX37" s="830"/>
      <c r="TGY37" s="830"/>
      <c r="TGZ37" s="830"/>
      <c r="THA37" s="830"/>
      <c r="THB37" s="830"/>
      <c r="THC37" s="830"/>
      <c r="THD37" s="830"/>
      <c r="THE37" s="830"/>
      <c r="THF37" s="830"/>
      <c r="THG37" s="830"/>
      <c r="THH37" s="830"/>
      <c r="THI37" s="830"/>
      <c r="THJ37" s="830"/>
      <c r="THK37" s="830"/>
      <c r="THL37" s="830"/>
      <c r="THM37" s="830"/>
      <c r="THN37" s="830"/>
      <c r="THO37" s="830"/>
      <c r="THP37" s="830"/>
      <c r="THQ37" s="830"/>
      <c r="THR37" s="830"/>
      <c r="THS37" s="830"/>
      <c r="THT37" s="830"/>
      <c r="THU37" s="830"/>
      <c r="THV37" s="830"/>
      <c r="THW37" s="830"/>
      <c r="THX37" s="830"/>
      <c r="THY37" s="830"/>
      <c r="THZ37" s="830"/>
      <c r="TIA37" s="830"/>
      <c r="TIB37" s="830"/>
      <c r="TIC37" s="830"/>
      <c r="TID37" s="830"/>
      <c r="TIE37" s="830"/>
      <c r="TIF37" s="830"/>
      <c r="TIG37" s="830"/>
      <c r="TIH37" s="830"/>
      <c r="TII37" s="830"/>
      <c r="TIJ37" s="830"/>
      <c r="TIK37" s="830"/>
      <c r="TIL37" s="830"/>
      <c r="TIM37" s="830"/>
      <c r="TIN37" s="830"/>
      <c r="TIO37" s="830"/>
      <c r="TIP37" s="830"/>
      <c r="TIQ37" s="830"/>
      <c r="TIR37" s="830"/>
      <c r="TIS37" s="830"/>
      <c r="TIT37" s="830"/>
      <c r="TIU37" s="830"/>
      <c r="TIV37" s="830"/>
      <c r="TIW37" s="830"/>
      <c r="TIX37" s="830"/>
      <c r="TIY37" s="830"/>
      <c r="TIZ37" s="830"/>
      <c r="TJA37" s="830"/>
      <c r="TJB37" s="830"/>
      <c r="TJC37" s="830"/>
      <c r="TJD37" s="830"/>
      <c r="TJE37" s="830"/>
      <c r="TJF37" s="830"/>
      <c r="TJG37" s="830"/>
      <c r="TJH37" s="830"/>
      <c r="TJI37" s="830"/>
      <c r="TJJ37" s="830"/>
      <c r="TJK37" s="830"/>
      <c r="TJL37" s="830"/>
      <c r="TJM37" s="830"/>
      <c r="TJN37" s="830"/>
      <c r="TJO37" s="830"/>
      <c r="TJP37" s="830"/>
      <c r="TJQ37" s="830"/>
      <c r="TJR37" s="830"/>
      <c r="TJS37" s="830"/>
      <c r="TJT37" s="830"/>
      <c r="TJU37" s="830"/>
      <c r="TJV37" s="830"/>
      <c r="TJW37" s="830"/>
      <c r="TJX37" s="830"/>
      <c r="TJY37" s="830"/>
      <c r="TJZ37" s="830"/>
      <c r="TKA37" s="830"/>
      <c r="TKB37" s="830"/>
      <c r="TKC37" s="830"/>
      <c r="TKD37" s="830"/>
      <c r="TKE37" s="830"/>
      <c r="TKF37" s="830"/>
      <c r="TKG37" s="830"/>
      <c r="TKH37" s="830"/>
      <c r="TKI37" s="830"/>
      <c r="TKJ37" s="830"/>
      <c r="TKK37" s="830"/>
      <c r="TKL37" s="830"/>
      <c r="TKM37" s="830"/>
      <c r="TKN37" s="830"/>
      <c r="TKO37" s="830"/>
      <c r="TKP37" s="830"/>
      <c r="TKQ37" s="830"/>
      <c r="TKR37" s="830"/>
      <c r="TKS37" s="830"/>
      <c r="TKT37" s="830"/>
      <c r="TKU37" s="830"/>
      <c r="TKV37" s="830"/>
      <c r="TKW37" s="830"/>
      <c r="TKX37" s="830"/>
      <c r="TKY37" s="830"/>
      <c r="TKZ37" s="830"/>
      <c r="TLA37" s="830"/>
      <c r="TLB37" s="830"/>
      <c r="TLC37" s="830"/>
      <c r="TLD37" s="830"/>
      <c r="TLE37" s="830"/>
      <c r="TLF37" s="830"/>
      <c r="TLG37" s="830"/>
      <c r="TLH37" s="830"/>
      <c r="TLI37" s="830"/>
      <c r="TLJ37" s="830"/>
      <c r="TLK37" s="830"/>
      <c r="TLL37" s="830"/>
      <c r="TLM37" s="830"/>
      <c r="TLN37" s="830"/>
      <c r="TLO37" s="830"/>
      <c r="TLP37" s="830"/>
      <c r="TLQ37" s="830"/>
      <c r="TLR37" s="830"/>
      <c r="TLS37" s="830"/>
      <c r="TLT37" s="830"/>
      <c r="TLU37" s="830"/>
      <c r="TLV37" s="830"/>
      <c r="TLW37" s="830"/>
      <c r="TLX37" s="830"/>
      <c r="TLY37" s="830"/>
      <c r="TLZ37" s="830"/>
      <c r="TMA37" s="830"/>
      <c r="TMB37" s="830"/>
      <c r="TMC37" s="830"/>
      <c r="TMD37" s="830"/>
      <c r="TME37" s="830"/>
      <c r="TMF37" s="830"/>
      <c r="TMG37" s="830"/>
      <c r="TMH37" s="830"/>
      <c r="TMI37" s="830"/>
      <c r="TMJ37" s="830"/>
      <c r="TMK37" s="830"/>
      <c r="TML37" s="830"/>
      <c r="TMM37" s="830"/>
      <c r="TMN37" s="830"/>
      <c r="TMO37" s="830"/>
      <c r="TMP37" s="830"/>
      <c r="TMQ37" s="830"/>
      <c r="TMR37" s="830"/>
      <c r="TMS37" s="830"/>
      <c r="TMT37" s="830"/>
      <c r="TMU37" s="830"/>
      <c r="TMV37" s="830"/>
      <c r="TMW37" s="830"/>
      <c r="TMX37" s="830"/>
      <c r="TMY37" s="830"/>
      <c r="TMZ37" s="830"/>
      <c r="TNA37" s="830"/>
      <c r="TNB37" s="830"/>
      <c r="TNC37" s="830"/>
      <c r="TND37" s="830"/>
      <c r="TNE37" s="830"/>
      <c r="TNF37" s="830"/>
      <c r="TNG37" s="830"/>
      <c r="TNH37" s="830"/>
      <c r="TNI37" s="830"/>
      <c r="TNJ37" s="830"/>
      <c r="TNK37" s="830"/>
      <c r="TNL37" s="830"/>
      <c r="TNM37" s="830"/>
      <c r="TNN37" s="830"/>
      <c r="TNO37" s="830"/>
      <c r="TNP37" s="830"/>
      <c r="TNQ37" s="830"/>
      <c r="TNR37" s="830"/>
      <c r="TNS37" s="830"/>
      <c r="TNT37" s="830"/>
      <c r="TNU37" s="830"/>
      <c r="TNV37" s="830"/>
      <c r="TNW37" s="830"/>
      <c r="TNX37" s="830"/>
      <c r="TNY37" s="830"/>
      <c r="TNZ37" s="830"/>
      <c r="TOA37" s="830"/>
      <c r="TOB37" s="830"/>
      <c r="TOC37" s="830"/>
      <c r="TOD37" s="830"/>
      <c r="TOE37" s="830"/>
      <c r="TOF37" s="830"/>
      <c r="TOG37" s="830"/>
      <c r="TOH37" s="830"/>
      <c r="TOI37" s="830"/>
      <c r="TOJ37" s="830"/>
      <c r="TOK37" s="830"/>
      <c r="TOL37" s="830"/>
      <c r="TOM37" s="830"/>
      <c r="TON37" s="830"/>
      <c r="TOO37" s="830"/>
      <c r="TOP37" s="830"/>
      <c r="TOQ37" s="830"/>
      <c r="TOR37" s="830"/>
      <c r="TOS37" s="830"/>
      <c r="TOT37" s="830"/>
      <c r="TOU37" s="830"/>
      <c r="TOV37" s="830"/>
      <c r="TOW37" s="830"/>
      <c r="TOX37" s="830"/>
      <c r="TOY37" s="830"/>
      <c r="TOZ37" s="830"/>
      <c r="TPA37" s="830"/>
      <c r="TPB37" s="830"/>
      <c r="TPC37" s="830"/>
      <c r="TPD37" s="830"/>
      <c r="TPE37" s="830"/>
      <c r="TPF37" s="830"/>
      <c r="TPG37" s="830"/>
      <c r="TPH37" s="830"/>
      <c r="TPI37" s="830"/>
      <c r="TPJ37" s="830"/>
      <c r="TPK37" s="830"/>
      <c r="TPL37" s="830"/>
      <c r="TPM37" s="830"/>
      <c r="TPN37" s="830"/>
      <c r="TPO37" s="830"/>
      <c r="TPP37" s="830"/>
      <c r="TPQ37" s="830"/>
      <c r="TPR37" s="830"/>
      <c r="TPS37" s="830"/>
      <c r="TPT37" s="830"/>
      <c r="TPU37" s="830"/>
      <c r="TPV37" s="830"/>
      <c r="TPW37" s="830"/>
      <c r="TPX37" s="830"/>
      <c r="TPY37" s="830"/>
      <c r="TPZ37" s="830"/>
      <c r="TQA37" s="830"/>
      <c r="TQB37" s="830"/>
      <c r="TQC37" s="830"/>
      <c r="TQD37" s="830"/>
      <c r="TQE37" s="830"/>
      <c r="TQF37" s="830"/>
      <c r="TQG37" s="830"/>
      <c r="TQH37" s="830"/>
      <c r="TQI37" s="830"/>
      <c r="TQJ37" s="830"/>
      <c r="TQK37" s="830"/>
      <c r="TQL37" s="830"/>
      <c r="TQM37" s="830"/>
      <c r="TQN37" s="830"/>
      <c r="TQO37" s="830"/>
      <c r="TQP37" s="830"/>
      <c r="TQQ37" s="830"/>
      <c r="TQR37" s="830"/>
      <c r="TQS37" s="830"/>
      <c r="TQT37" s="830"/>
      <c r="TQU37" s="830"/>
      <c r="TQV37" s="830"/>
      <c r="TQW37" s="830"/>
      <c r="TQX37" s="830"/>
      <c r="TQY37" s="830"/>
      <c r="TQZ37" s="830"/>
      <c r="TRA37" s="830"/>
      <c r="TRB37" s="830"/>
      <c r="TRC37" s="830"/>
      <c r="TRD37" s="830"/>
      <c r="TRE37" s="830"/>
      <c r="TRF37" s="830"/>
      <c r="TRG37" s="830"/>
      <c r="TRH37" s="830"/>
      <c r="TRI37" s="830"/>
      <c r="TRJ37" s="830"/>
      <c r="TRK37" s="830"/>
      <c r="TRL37" s="830"/>
      <c r="TRM37" s="830"/>
      <c r="TRN37" s="830"/>
      <c r="TRO37" s="830"/>
      <c r="TRP37" s="830"/>
      <c r="TRQ37" s="830"/>
      <c r="TRR37" s="830"/>
      <c r="TRS37" s="830"/>
      <c r="TRT37" s="830"/>
      <c r="TRU37" s="830"/>
      <c r="TRV37" s="830"/>
      <c r="TRW37" s="830"/>
      <c r="TRX37" s="830"/>
      <c r="TRY37" s="830"/>
      <c r="TRZ37" s="830"/>
      <c r="TSA37" s="830"/>
      <c r="TSB37" s="830"/>
      <c r="TSC37" s="830"/>
      <c r="TSD37" s="830"/>
      <c r="TSE37" s="830"/>
      <c r="TSF37" s="830"/>
      <c r="TSG37" s="830"/>
      <c r="TSH37" s="830"/>
      <c r="TSI37" s="830"/>
      <c r="TSJ37" s="830"/>
      <c r="TSK37" s="830"/>
      <c r="TSL37" s="830"/>
      <c r="TSM37" s="830"/>
      <c r="TSN37" s="830"/>
      <c r="TSO37" s="830"/>
      <c r="TSP37" s="830"/>
      <c r="TSQ37" s="830"/>
      <c r="TSR37" s="830"/>
      <c r="TSS37" s="830"/>
      <c r="TST37" s="830"/>
      <c r="TSU37" s="830"/>
      <c r="TSV37" s="830"/>
      <c r="TSW37" s="830"/>
      <c r="TSX37" s="830"/>
      <c r="TSY37" s="830"/>
      <c r="TSZ37" s="830"/>
      <c r="TTA37" s="830"/>
      <c r="TTB37" s="830"/>
      <c r="TTC37" s="830"/>
      <c r="TTD37" s="830"/>
      <c r="TTE37" s="830"/>
      <c r="TTF37" s="830"/>
      <c r="TTG37" s="830"/>
      <c r="TTH37" s="830"/>
      <c r="TTI37" s="830"/>
      <c r="TTJ37" s="830"/>
      <c r="TTK37" s="830"/>
      <c r="TTL37" s="830"/>
      <c r="TTM37" s="830"/>
      <c r="TTN37" s="830"/>
      <c r="TTO37" s="830"/>
      <c r="TTP37" s="830"/>
      <c r="TTQ37" s="830"/>
      <c r="TTR37" s="830"/>
      <c r="TTS37" s="830"/>
      <c r="TTT37" s="830"/>
      <c r="TTU37" s="830"/>
      <c r="TTV37" s="830"/>
      <c r="TTW37" s="830"/>
      <c r="TTX37" s="830"/>
      <c r="TTY37" s="830"/>
      <c r="TTZ37" s="830"/>
      <c r="TUA37" s="830"/>
      <c r="TUB37" s="830"/>
      <c r="TUC37" s="830"/>
      <c r="TUD37" s="830"/>
      <c r="TUE37" s="830"/>
      <c r="TUF37" s="830"/>
      <c r="TUG37" s="830"/>
      <c r="TUH37" s="830"/>
      <c r="TUI37" s="830"/>
      <c r="TUJ37" s="830"/>
      <c r="TUK37" s="830"/>
      <c r="TUL37" s="830"/>
      <c r="TUM37" s="830"/>
      <c r="TUN37" s="830"/>
      <c r="TUO37" s="830"/>
      <c r="TUP37" s="830"/>
      <c r="TUQ37" s="830"/>
      <c r="TUR37" s="830"/>
      <c r="TUS37" s="830"/>
      <c r="TUT37" s="830"/>
      <c r="TUU37" s="830"/>
      <c r="TUV37" s="830"/>
      <c r="TUW37" s="830"/>
      <c r="TUX37" s="830"/>
      <c r="TUY37" s="830"/>
      <c r="TUZ37" s="830"/>
      <c r="TVA37" s="830"/>
      <c r="TVB37" s="830"/>
      <c r="TVC37" s="830"/>
      <c r="TVD37" s="830"/>
      <c r="TVE37" s="830"/>
      <c r="TVF37" s="830"/>
      <c r="TVG37" s="830"/>
      <c r="TVH37" s="830"/>
      <c r="TVI37" s="830"/>
      <c r="TVJ37" s="830"/>
      <c r="TVK37" s="830"/>
      <c r="TVL37" s="830"/>
      <c r="TVM37" s="830"/>
      <c r="TVN37" s="830"/>
      <c r="TVO37" s="830"/>
      <c r="TVP37" s="830"/>
      <c r="TVQ37" s="830"/>
      <c r="TVR37" s="830"/>
      <c r="TVS37" s="830"/>
      <c r="TVT37" s="830"/>
      <c r="TVU37" s="830"/>
      <c r="TVV37" s="830"/>
      <c r="TVW37" s="830"/>
      <c r="TVX37" s="830"/>
      <c r="TVY37" s="830"/>
      <c r="TVZ37" s="830"/>
      <c r="TWA37" s="830"/>
      <c r="TWB37" s="830"/>
      <c r="TWC37" s="830"/>
      <c r="TWD37" s="830"/>
      <c r="TWE37" s="830"/>
      <c r="TWF37" s="830"/>
      <c r="TWG37" s="830"/>
      <c r="TWH37" s="830"/>
      <c r="TWI37" s="830"/>
      <c r="TWJ37" s="830"/>
      <c r="TWK37" s="830"/>
      <c r="TWL37" s="830"/>
      <c r="TWM37" s="830"/>
      <c r="TWN37" s="830"/>
      <c r="TWO37" s="830"/>
      <c r="TWP37" s="830"/>
      <c r="TWQ37" s="830"/>
      <c r="TWR37" s="830"/>
      <c r="TWS37" s="830"/>
      <c r="TWT37" s="830"/>
      <c r="TWU37" s="830"/>
      <c r="TWV37" s="830"/>
      <c r="TWW37" s="830"/>
      <c r="TWX37" s="830"/>
      <c r="TWY37" s="830"/>
      <c r="TWZ37" s="830"/>
      <c r="TXA37" s="830"/>
      <c r="TXB37" s="830"/>
      <c r="TXC37" s="830"/>
      <c r="TXD37" s="830"/>
      <c r="TXE37" s="830"/>
      <c r="TXF37" s="830"/>
      <c r="TXG37" s="830"/>
      <c r="TXH37" s="830"/>
      <c r="TXI37" s="830"/>
      <c r="TXJ37" s="830"/>
      <c r="TXK37" s="830"/>
      <c r="TXL37" s="830"/>
      <c r="TXM37" s="830"/>
      <c r="TXN37" s="830"/>
      <c r="TXO37" s="830"/>
      <c r="TXP37" s="830"/>
      <c r="TXQ37" s="830"/>
      <c r="TXR37" s="830"/>
      <c r="TXS37" s="830"/>
      <c r="TXT37" s="830"/>
      <c r="TXU37" s="830"/>
      <c r="TXV37" s="830"/>
      <c r="TXW37" s="830"/>
      <c r="TXX37" s="830"/>
      <c r="TXY37" s="830"/>
      <c r="TXZ37" s="830"/>
      <c r="TYA37" s="830"/>
      <c r="TYB37" s="830"/>
      <c r="TYC37" s="830"/>
      <c r="TYD37" s="830"/>
      <c r="TYE37" s="830"/>
      <c r="TYF37" s="830"/>
      <c r="TYG37" s="830"/>
      <c r="TYH37" s="830"/>
      <c r="TYI37" s="830"/>
      <c r="TYJ37" s="830"/>
      <c r="TYK37" s="830"/>
      <c r="TYL37" s="830"/>
      <c r="TYM37" s="830"/>
      <c r="TYN37" s="830"/>
      <c r="TYO37" s="830"/>
      <c r="TYP37" s="830"/>
      <c r="TYQ37" s="830"/>
      <c r="TYR37" s="830"/>
      <c r="TYS37" s="830"/>
      <c r="TYT37" s="830"/>
      <c r="TYU37" s="830"/>
      <c r="TYV37" s="830"/>
      <c r="TYW37" s="830"/>
      <c r="TYX37" s="830"/>
      <c r="TYY37" s="830"/>
      <c r="TYZ37" s="830"/>
      <c r="TZA37" s="830"/>
      <c r="TZB37" s="830"/>
      <c r="TZC37" s="830"/>
      <c r="TZD37" s="830"/>
      <c r="TZE37" s="830"/>
      <c r="TZF37" s="830"/>
      <c r="TZG37" s="830"/>
      <c r="TZH37" s="830"/>
      <c r="TZI37" s="830"/>
      <c r="TZJ37" s="830"/>
      <c r="TZK37" s="830"/>
      <c r="TZL37" s="830"/>
      <c r="TZM37" s="830"/>
      <c r="TZN37" s="830"/>
      <c r="TZO37" s="830"/>
      <c r="TZP37" s="830"/>
      <c r="TZQ37" s="830"/>
      <c r="TZR37" s="830"/>
      <c r="TZS37" s="830"/>
      <c r="TZT37" s="830"/>
      <c r="TZU37" s="830"/>
      <c r="TZV37" s="830"/>
      <c r="TZW37" s="830"/>
      <c r="TZX37" s="830"/>
      <c r="TZY37" s="830"/>
      <c r="TZZ37" s="830"/>
      <c r="UAA37" s="830"/>
      <c r="UAB37" s="830"/>
      <c r="UAC37" s="830"/>
      <c r="UAD37" s="830"/>
      <c r="UAE37" s="830"/>
      <c r="UAF37" s="830"/>
      <c r="UAG37" s="830"/>
      <c r="UAH37" s="830"/>
      <c r="UAI37" s="830"/>
      <c r="UAJ37" s="830"/>
      <c r="UAK37" s="830"/>
      <c r="UAL37" s="830"/>
      <c r="UAM37" s="830"/>
      <c r="UAN37" s="830"/>
      <c r="UAO37" s="830"/>
      <c r="UAP37" s="830"/>
      <c r="UAQ37" s="830"/>
      <c r="UAR37" s="830"/>
      <c r="UAS37" s="830"/>
      <c r="UAT37" s="830"/>
      <c r="UAU37" s="830"/>
      <c r="UAV37" s="830"/>
      <c r="UAW37" s="830"/>
      <c r="UAX37" s="830"/>
      <c r="UAY37" s="830"/>
      <c r="UAZ37" s="830"/>
      <c r="UBA37" s="830"/>
      <c r="UBB37" s="830"/>
      <c r="UBC37" s="830"/>
      <c r="UBD37" s="830"/>
      <c r="UBE37" s="830"/>
      <c r="UBF37" s="830"/>
      <c r="UBG37" s="830"/>
      <c r="UBH37" s="830"/>
      <c r="UBI37" s="830"/>
      <c r="UBJ37" s="830"/>
      <c r="UBK37" s="830"/>
      <c r="UBL37" s="830"/>
      <c r="UBM37" s="830"/>
      <c r="UBN37" s="830"/>
      <c r="UBO37" s="830"/>
      <c r="UBP37" s="830"/>
      <c r="UBQ37" s="830"/>
      <c r="UBR37" s="830"/>
      <c r="UBS37" s="830"/>
      <c r="UBT37" s="830"/>
      <c r="UBU37" s="830"/>
      <c r="UBV37" s="830"/>
      <c r="UBW37" s="830"/>
      <c r="UBX37" s="830"/>
      <c r="UBY37" s="830"/>
      <c r="UBZ37" s="830"/>
      <c r="UCA37" s="830"/>
      <c r="UCB37" s="830"/>
      <c r="UCC37" s="830"/>
      <c r="UCD37" s="830"/>
      <c r="UCE37" s="830"/>
      <c r="UCF37" s="830"/>
      <c r="UCG37" s="830"/>
      <c r="UCH37" s="830"/>
      <c r="UCI37" s="830"/>
      <c r="UCJ37" s="830"/>
      <c r="UCK37" s="830"/>
      <c r="UCL37" s="830"/>
      <c r="UCM37" s="830"/>
      <c r="UCN37" s="830"/>
      <c r="UCO37" s="830"/>
      <c r="UCP37" s="830"/>
      <c r="UCQ37" s="830"/>
      <c r="UCR37" s="830"/>
      <c r="UCS37" s="830"/>
      <c r="UCT37" s="830"/>
      <c r="UCU37" s="830"/>
      <c r="UCV37" s="830"/>
      <c r="UCW37" s="830"/>
      <c r="UCX37" s="830"/>
      <c r="UCY37" s="830"/>
      <c r="UCZ37" s="830"/>
      <c r="UDA37" s="830"/>
      <c r="UDB37" s="830"/>
      <c r="UDC37" s="830"/>
      <c r="UDD37" s="830"/>
      <c r="UDE37" s="830"/>
      <c r="UDF37" s="830"/>
      <c r="UDG37" s="830"/>
      <c r="UDH37" s="830"/>
      <c r="UDI37" s="830"/>
      <c r="UDJ37" s="830"/>
      <c r="UDK37" s="830"/>
      <c r="UDL37" s="830"/>
      <c r="UDM37" s="830"/>
      <c r="UDN37" s="830"/>
      <c r="UDO37" s="830"/>
      <c r="UDP37" s="830"/>
      <c r="UDQ37" s="830"/>
      <c r="UDR37" s="830"/>
      <c r="UDS37" s="830"/>
      <c r="UDT37" s="830"/>
      <c r="UDU37" s="830"/>
      <c r="UDV37" s="830"/>
      <c r="UDW37" s="830"/>
      <c r="UDX37" s="830"/>
      <c r="UDY37" s="830"/>
      <c r="UDZ37" s="830"/>
      <c r="UEA37" s="830"/>
      <c r="UEB37" s="830"/>
      <c r="UEC37" s="830"/>
      <c r="UED37" s="830"/>
      <c r="UEE37" s="830"/>
      <c r="UEF37" s="830"/>
      <c r="UEG37" s="830"/>
      <c r="UEH37" s="830"/>
      <c r="UEI37" s="830"/>
      <c r="UEJ37" s="830"/>
      <c r="UEK37" s="830"/>
      <c r="UEL37" s="830"/>
      <c r="UEM37" s="830"/>
      <c r="UEN37" s="830"/>
      <c r="UEO37" s="830"/>
      <c r="UEP37" s="830"/>
      <c r="UEQ37" s="830"/>
      <c r="UER37" s="830"/>
      <c r="UES37" s="830"/>
      <c r="UET37" s="830"/>
      <c r="UEU37" s="830"/>
      <c r="UEV37" s="830"/>
      <c r="UEW37" s="830"/>
      <c r="UEX37" s="830"/>
      <c r="UEY37" s="830"/>
      <c r="UEZ37" s="830"/>
      <c r="UFA37" s="830"/>
      <c r="UFB37" s="830"/>
      <c r="UFC37" s="830"/>
      <c r="UFD37" s="830"/>
      <c r="UFE37" s="830"/>
      <c r="UFF37" s="830"/>
      <c r="UFG37" s="830"/>
      <c r="UFH37" s="830"/>
      <c r="UFI37" s="830"/>
      <c r="UFJ37" s="830"/>
      <c r="UFK37" s="830"/>
      <c r="UFL37" s="830"/>
      <c r="UFM37" s="830"/>
      <c r="UFN37" s="830"/>
      <c r="UFO37" s="830"/>
      <c r="UFP37" s="830"/>
      <c r="UFQ37" s="830"/>
      <c r="UFR37" s="830"/>
      <c r="UFS37" s="830"/>
      <c r="UFT37" s="830"/>
      <c r="UFU37" s="830"/>
      <c r="UFV37" s="830"/>
      <c r="UFW37" s="830"/>
      <c r="UFX37" s="830"/>
      <c r="UFY37" s="830"/>
      <c r="UFZ37" s="830"/>
      <c r="UGA37" s="830"/>
      <c r="UGB37" s="830"/>
      <c r="UGC37" s="830"/>
      <c r="UGD37" s="830"/>
      <c r="UGE37" s="830"/>
      <c r="UGF37" s="830"/>
      <c r="UGG37" s="830"/>
      <c r="UGH37" s="830"/>
      <c r="UGI37" s="830"/>
      <c r="UGJ37" s="830"/>
      <c r="UGK37" s="830"/>
      <c r="UGL37" s="830"/>
      <c r="UGM37" s="830"/>
      <c r="UGN37" s="830"/>
      <c r="UGO37" s="830"/>
      <c r="UGP37" s="830"/>
      <c r="UGQ37" s="830"/>
      <c r="UGR37" s="830"/>
      <c r="UGS37" s="830"/>
      <c r="UGT37" s="830"/>
      <c r="UGU37" s="830"/>
      <c r="UGV37" s="830"/>
      <c r="UGW37" s="830"/>
      <c r="UGX37" s="830"/>
      <c r="UGY37" s="830"/>
      <c r="UGZ37" s="830"/>
      <c r="UHA37" s="830"/>
      <c r="UHB37" s="830"/>
      <c r="UHC37" s="830"/>
      <c r="UHD37" s="830"/>
      <c r="UHE37" s="830"/>
      <c r="UHF37" s="830"/>
      <c r="UHG37" s="830"/>
      <c r="UHH37" s="830"/>
      <c r="UHI37" s="830"/>
      <c r="UHJ37" s="830"/>
      <c r="UHK37" s="830"/>
      <c r="UHL37" s="830"/>
      <c r="UHM37" s="830"/>
      <c r="UHN37" s="830"/>
      <c r="UHO37" s="830"/>
      <c r="UHP37" s="830"/>
      <c r="UHQ37" s="830"/>
      <c r="UHR37" s="830"/>
      <c r="UHS37" s="830"/>
      <c r="UHT37" s="830"/>
      <c r="UHU37" s="830"/>
      <c r="UHV37" s="830"/>
      <c r="UHW37" s="830"/>
      <c r="UHX37" s="830"/>
      <c r="UHY37" s="830"/>
      <c r="UHZ37" s="830"/>
      <c r="UIA37" s="830"/>
      <c r="UIB37" s="830"/>
      <c r="UIC37" s="830"/>
      <c r="UID37" s="830"/>
      <c r="UIE37" s="830"/>
      <c r="UIF37" s="830"/>
      <c r="UIG37" s="830"/>
      <c r="UIH37" s="830"/>
      <c r="UII37" s="830"/>
      <c r="UIJ37" s="830"/>
      <c r="UIK37" s="830"/>
      <c r="UIL37" s="830"/>
      <c r="UIM37" s="830"/>
      <c r="UIN37" s="830"/>
      <c r="UIO37" s="830"/>
      <c r="UIP37" s="830"/>
      <c r="UIQ37" s="830"/>
      <c r="UIR37" s="830"/>
      <c r="UIS37" s="830"/>
      <c r="UIT37" s="830"/>
      <c r="UIU37" s="830"/>
      <c r="UIV37" s="830"/>
      <c r="UIW37" s="830"/>
      <c r="UIX37" s="830"/>
      <c r="UIY37" s="830"/>
      <c r="UIZ37" s="830"/>
      <c r="UJA37" s="830"/>
      <c r="UJB37" s="830"/>
      <c r="UJC37" s="830"/>
      <c r="UJD37" s="830"/>
      <c r="UJE37" s="830"/>
      <c r="UJF37" s="830"/>
      <c r="UJG37" s="830"/>
      <c r="UJH37" s="830"/>
      <c r="UJI37" s="830"/>
      <c r="UJJ37" s="830"/>
      <c r="UJK37" s="830"/>
      <c r="UJL37" s="830"/>
      <c r="UJM37" s="830"/>
      <c r="UJN37" s="830"/>
      <c r="UJO37" s="830"/>
      <c r="UJP37" s="830"/>
      <c r="UJQ37" s="830"/>
      <c r="UJR37" s="830"/>
      <c r="UJS37" s="830"/>
      <c r="UJT37" s="830"/>
      <c r="UJU37" s="830"/>
      <c r="UJV37" s="830"/>
      <c r="UJW37" s="830"/>
      <c r="UJX37" s="830"/>
      <c r="UJY37" s="830"/>
      <c r="UJZ37" s="830"/>
      <c r="UKA37" s="830"/>
      <c r="UKB37" s="830"/>
      <c r="UKC37" s="830"/>
      <c r="UKD37" s="830"/>
      <c r="UKE37" s="830"/>
      <c r="UKF37" s="830"/>
      <c r="UKG37" s="830"/>
      <c r="UKH37" s="830"/>
      <c r="UKI37" s="830"/>
      <c r="UKJ37" s="830"/>
      <c r="UKK37" s="830"/>
      <c r="UKL37" s="830"/>
      <c r="UKM37" s="830"/>
      <c r="UKN37" s="830"/>
      <c r="UKO37" s="830"/>
      <c r="UKP37" s="830"/>
      <c r="UKQ37" s="830"/>
      <c r="UKR37" s="830"/>
      <c r="UKS37" s="830"/>
      <c r="UKT37" s="830"/>
      <c r="UKU37" s="830"/>
      <c r="UKV37" s="830"/>
      <c r="UKW37" s="830"/>
      <c r="UKX37" s="830"/>
      <c r="UKY37" s="830"/>
      <c r="UKZ37" s="830"/>
      <c r="ULA37" s="830"/>
      <c r="ULB37" s="830"/>
      <c r="ULC37" s="830"/>
      <c r="ULD37" s="830"/>
      <c r="ULE37" s="830"/>
      <c r="ULF37" s="830"/>
      <c r="ULG37" s="830"/>
      <c r="ULH37" s="830"/>
      <c r="ULI37" s="830"/>
      <c r="ULJ37" s="830"/>
      <c r="ULK37" s="830"/>
      <c r="ULL37" s="830"/>
      <c r="ULM37" s="830"/>
      <c r="ULN37" s="830"/>
      <c r="ULO37" s="830"/>
      <c r="ULP37" s="830"/>
      <c r="ULQ37" s="830"/>
      <c r="ULR37" s="830"/>
      <c r="ULS37" s="830"/>
      <c r="ULT37" s="830"/>
      <c r="ULU37" s="830"/>
      <c r="ULV37" s="830"/>
      <c r="ULW37" s="830"/>
      <c r="ULX37" s="830"/>
      <c r="ULY37" s="830"/>
      <c r="ULZ37" s="830"/>
      <c r="UMA37" s="830"/>
      <c r="UMB37" s="830"/>
      <c r="UMC37" s="830"/>
      <c r="UMD37" s="830"/>
      <c r="UME37" s="830"/>
      <c r="UMF37" s="830"/>
      <c r="UMG37" s="830"/>
      <c r="UMH37" s="830"/>
      <c r="UMI37" s="830"/>
      <c r="UMJ37" s="830"/>
      <c r="UMK37" s="830"/>
      <c r="UML37" s="830"/>
      <c r="UMM37" s="830"/>
      <c r="UMN37" s="830"/>
      <c r="UMO37" s="830"/>
      <c r="UMP37" s="830"/>
      <c r="UMQ37" s="830"/>
      <c r="UMR37" s="830"/>
      <c r="UMS37" s="830"/>
      <c r="UMT37" s="830"/>
      <c r="UMU37" s="830"/>
      <c r="UMV37" s="830"/>
      <c r="UMW37" s="830"/>
      <c r="UMX37" s="830"/>
      <c r="UMY37" s="830"/>
      <c r="UMZ37" s="830"/>
      <c r="UNA37" s="830"/>
      <c r="UNB37" s="830"/>
      <c r="UNC37" s="830"/>
      <c r="UND37" s="830"/>
      <c r="UNE37" s="830"/>
      <c r="UNF37" s="830"/>
      <c r="UNG37" s="830"/>
      <c r="UNH37" s="830"/>
      <c r="UNI37" s="830"/>
      <c r="UNJ37" s="830"/>
      <c r="UNK37" s="830"/>
      <c r="UNL37" s="830"/>
      <c r="UNM37" s="830"/>
      <c r="UNN37" s="830"/>
      <c r="UNO37" s="830"/>
      <c r="UNP37" s="830"/>
      <c r="UNQ37" s="830"/>
      <c r="UNR37" s="830"/>
      <c r="UNS37" s="830"/>
      <c r="UNT37" s="830"/>
      <c r="UNU37" s="830"/>
      <c r="UNV37" s="830"/>
      <c r="UNW37" s="830"/>
      <c r="UNX37" s="830"/>
      <c r="UNY37" s="830"/>
      <c r="UNZ37" s="830"/>
      <c r="UOA37" s="830"/>
      <c r="UOB37" s="830"/>
      <c r="UOC37" s="830"/>
      <c r="UOD37" s="830"/>
      <c r="UOE37" s="830"/>
      <c r="UOF37" s="830"/>
      <c r="UOG37" s="830"/>
      <c r="UOH37" s="830"/>
      <c r="UOI37" s="830"/>
      <c r="UOJ37" s="830"/>
      <c r="UOK37" s="830"/>
      <c r="UOL37" s="830"/>
      <c r="UOM37" s="830"/>
      <c r="UON37" s="830"/>
      <c r="UOO37" s="830"/>
      <c r="UOP37" s="830"/>
      <c r="UOQ37" s="830"/>
      <c r="UOR37" s="830"/>
      <c r="UOS37" s="830"/>
      <c r="UOT37" s="830"/>
      <c r="UOU37" s="830"/>
      <c r="UOV37" s="830"/>
      <c r="UOW37" s="830"/>
      <c r="UOX37" s="830"/>
      <c r="UOY37" s="830"/>
      <c r="UOZ37" s="830"/>
      <c r="UPA37" s="830"/>
      <c r="UPB37" s="830"/>
      <c r="UPC37" s="830"/>
      <c r="UPD37" s="830"/>
      <c r="UPE37" s="830"/>
      <c r="UPF37" s="830"/>
      <c r="UPG37" s="830"/>
      <c r="UPH37" s="830"/>
      <c r="UPI37" s="830"/>
      <c r="UPJ37" s="830"/>
      <c r="UPK37" s="830"/>
      <c r="UPL37" s="830"/>
      <c r="UPM37" s="830"/>
      <c r="UPN37" s="830"/>
      <c r="UPO37" s="830"/>
      <c r="UPP37" s="830"/>
      <c r="UPQ37" s="830"/>
      <c r="UPR37" s="830"/>
      <c r="UPS37" s="830"/>
      <c r="UPT37" s="830"/>
      <c r="UPU37" s="830"/>
      <c r="UPV37" s="830"/>
      <c r="UPW37" s="830"/>
      <c r="UPX37" s="830"/>
      <c r="UPY37" s="830"/>
      <c r="UPZ37" s="830"/>
      <c r="UQA37" s="830"/>
      <c r="UQB37" s="830"/>
      <c r="UQC37" s="830"/>
      <c r="UQD37" s="830"/>
      <c r="UQE37" s="830"/>
      <c r="UQF37" s="830"/>
      <c r="UQG37" s="830"/>
      <c r="UQH37" s="830"/>
      <c r="UQI37" s="830"/>
      <c r="UQJ37" s="830"/>
      <c r="UQK37" s="830"/>
      <c r="UQL37" s="830"/>
      <c r="UQM37" s="830"/>
      <c r="UQN37" s="830"/>
      <c r="UQO37" s="830"/>
      <c r="UQP37" s="830"/>
      <c r="UQQ37" s="830"/>
      <c r="UQR37" s="830"/>
      <c r="UQS37" s="830"/>
      <c r="UQT37" s="830"/>
      <c r="UQU37" s="830"/>
      <c r="UQV37" s="830"/>
      <c r="UQW37" s="830"/>
      <c r="UQX37" s="830"/>
      <c r="UQY37" s="830"/>
      <c r="UQZ37" s="830"/>
      <c r="URA37" s="830"/>
      <c r="URB37" s="830"/>
      <c r="URC37" s="830"/>
      <c r="URD37" s="830"/>
      <c r="URE37" s="830"/>
      <c r="URF37" s="830"/>
      <c r="URG37" s="830"/>
      <c r="URH37" s="830"/>
      <c r="URI37" s="830"/>
      <c r="URJ37" s="830"/>
      <c r="URK37" s="830"/>
      <c r="URL37" s="830"/>
      <c r="URM37" s="830"/>
      <c r="URN37" s="830"/>
      <c r="URO37" s="830"/>
      <c r="URP37" s="830"/>
      <c r="URQ37" s="830"/>
      <c r="URR37" s="830"/>
      <c r="URS37" s="830"/>
      <c r="URT37" s="830"/>
      <c r="URU37" s="830"/>
      <c r="URV37" s="830"/>
      <c r="URW37" s="830"/>
      <c r="URX37" s="830"/>
      <c r="URY37" s="830"/>
      <c r="URZ37" s="830"/>
      <c r="USA37" s="830"/>
      <c r="USB37" s="830"/>
      <c r="USC37" s="830"/>
      <c r="USD37" s="830"/>
      <c r="USE37" s="830"/>
      <c r="USF37" s="830"/>
      <c r="USG37" s="830"/>
      <c r="USH37" s="830"/>
      <c r="USI37" s="830"/>
      <c r="USJ37" s="830"/>
      <c r="USK37" s="830"/>
      <c r="USL37" s="830"/>
      <c r="USM37" s="830"/>
      <c r="USN37" s="830"/>
      <c r="USO37" s="830"/>
      <c r="USP37" s="830"/>
      <c r="USQ37" s="830"/>
      <c r="USR37" s="830"/>
      <c r="USS37" s="830"/>
      <c r="UST37" s="830"/>
      <c r="USU37" s="830"/>
      <c r="USV37" s="830"/>
      <c r="USW37" s="830"/>
      <c r="USX37" s="830"/>
      <c r="USY37" s="830"/>
      <c r="USZ37" s="830"/>
      <c r="UTA37" s="830"/>
      <c r="UTB37" s="830"/>
      <c r="UTC37" s="830"/>
      <c r="UTD37" s="830"/>
      <c r="UTE37" s="830"/>
      <c r="UTF37" s="830"/>
      <c r="UTG37" s="830"/>
      <c r="UTH37" s="830"/>
      <c r="UTI37" s="830"/>
      <c r="UTJ37" s="830"/>
      <c r="UTK37" s="830"/>
      <c r="UTL37" s="830"/>
      <c r="UTM37" s="830"/>
      <c r="UTN37" s="830"/>
      <c r="UTO37" s="830"/>
      <c r="UTP37" s="830"/>
      <c r="UTQ37" s="830"/>
      <c r="UTR37" s="830"/>
      <c r="UTS37" s="830"/>
      <c r="UTT37" s="830"/>
      <c r="UTU37" s="830"/>
      <c r="UTV37" s="830"/>
      <c r="UTW37" s="830"/>
      <c r="UTX37" s="830"/>
      <c r="UTY37" s="830"/>
      <c r="UTZ37" s="830"/>
      <c r="UUA37" s="830"/>
      <c r="UUB37" s="830"/>
      <c r="UUC37" s="830"/>
      <c r="UUD37" s="830"/>
      <c r="UUE37" s="830"/>
      <c r="UUF37" s="830"/>
      <c r="UUG37" s="830"/>
      <c r="UUH37" s="830"/>
      <c r="UUI37" s="830"/>
      <c r="UUJ37" s="830"/>
      <c r="UUK37" s="830"/>
      <c r="UUL37" s="830"/>
      <c r="UUM37" s="830"/>
      <c r="UUN37" s="830"/>
      <c r="UUO37" s="830"/>
      <c r="UUP37" s="830"/>
      <c r="UUQ37" s="830"/>
      <c r="UUR37" s="830"/>
      <c r="UUS37" s="830"/>
      <c r="UUT37" s="830"/>
      <c r="UUU37" s="830"/>
      <c r="UUV37" s="830"/>
      <c r="UUW37" s="830"/>
      <c r="UUX37" s="830"/>
      <c r="UUY37" s="830"/>
      <c r="UUZ37" s="830"/>
      <c r="UVA37" s="830"/>
      <c r="UVB37" s="830"/>
      <c r="UVC37" s="830"/>
      <c r="UVD37" s="830"/>
      <c r="UVE37" s="830"/>
      <c r="UVF37" s="830"/>
      <c r="UVG37" s="830"/>
      <c r="UVH37" s="830"/>
      <c r="UVI37" s="830"/>
      <c r="UVJ37" s="830"/>
      <c r="UVK37" s="830"/>
      <c r="UVL37" s="830"/>
      <c r="UVM37" s="830"/>
      <c r="UVN37" s="830"/>
      <c r="UVO37" s="830"/>
      <c r="UVP37" s="830"/>
      <c r="UVQ37" s="830"/>
      <c r="UVR37" s="830"/>
      <c r="UVS37" s="830"/>
      <c r="UVT37" s="830"/>
      <c r="UVU37" s="830"/>
      <c r="UVV37" s="830"/>
      <c r="UVW37" s="830"/>
      <c r="UVX37" s="830"/>
      <c r="UVY37" s="830"/>
      <c r="UVZ37" s="830"/>
      <c r="UWA37" s="830"/>
      <c r="UWB37" s="830"/>
      <c r="UWC37" s="830"/>
      <c r="UWD37" s="830"/>
      <c r="UWE37" s="830"/>
      <c r="UWF37" s="830"/>
      <c r="UWG37" s="830"/>
      <c r="UWH37" s="830"/>
      <c r="UWI37" s="830"/>
      <c r="UWJ37" s="830"/>
      <c r="UWK37" s="830"/>
      <c r="UWL37" s="830"/>
      <c r="UWM37" s="830"/>
      <c r="UWN37" s="830"/>
      <c r="UWO37" s="830"/>
      <c r="UWP37" s="830"/>
      <c r="UWQ37" s="830"/>
      <c r="UWR37" s="830"/>
      <c r="UWS37" s="830"/>
      <c r="UWT37" s="830"/>
      <c r="UWU37" s="830"/>
      <c r="UWV37" s="830"/>
      <c r="UWW37" s="830"/>
      <c r="UWX37" s="830"/>
      <c r="UWY37" s="830"/>
      <c r="UWZ37" s="830"/>
      <c r="UXA37" s="830"/>
      <c r="UXB37" s="830"/>
      <c r="UXC37" s="830"/>
      <c r="UXD37" s="830"/>
      <c r="UXE37" s="830"/>
      <c r="UXF37" s="830"/>
      <c r="UXG37" s="830"/>
      <c r="UXH37" s="830"/>
      <c r="UXI37" s="830"/>
      <c r="UXJ37" s="830"/>
      <c r="UXK37" s="830"/>
      <c r="UXL37" s="830"/>
      <c r="UXM37" s="830"/>
      <c r="UXN37" s="830"/>
      <c r="UXO37" s="830"/>
      <c r="UXP37" s="830"/>
      <c r="UXQ37" s="830"/>
      <c r="UXR37" s="830"/>
      <c r="UXS37" s="830"/>
      <c r="UXT37" s="830"/>
      <c r="UXU37" s="830"/>
      <c r="UXV37" s="830"/>
      <c r="UXW37" s="830"/>
      <c r="UXX37" s="830"/>
      <c r="UXY37" s="830"/>
      <c r="UXZ37" s="830"/>
      <c r="UYA37" s="830"/>
      <c r="UYB37" s="830"/>
      <c r="UYC37" s="830"/>
      <c r="UYD37" s="830"/>
      <c r="UYE37" s="830"/>
      <c r="UYF37" s="830"/>
      <c r="UYG37" s="830"/>
      <c r="UYH37" s="830"/>
      <c r="UYI37" s="830"/>
      <c r="UYJ37" s="830"/>
      <c r="UYK37" s="830"/>
      <c r="UYL37" s="830"/>
      <c r="UYM37" s="830"/>
      <c r="UYN37" s="830"/>
      <c r="UYO37" s="830"/>
      <c r="UYP37" s="830"/>
      <c r="UYQ37" s="830"/>
      <c r="UYR37" s="830"/>
      <c r="UYS37" s="830"/>
      <c r="UYT37" s="830"/>
      <c r="UYU37" s="830"/>
      <c r="UYV37" s="830"/>
      <c r="UYW37" s="830"/>
      <c r="UYX37" s="830"/>
      <c r="UYY37" s="830"/>
      <c r="UYZ37" s="830"/>
      <c r="UZA37" s="830"/>
      <c r="UZB37" s="830"/>
      <c r="UZC37" s="830"/>
      <c r="UZD37" s="830"/>
      <c r="UZE37" s="830"/>
      <c r="UZF37" s="830"/>
      <c r="UZG37" s="830"/>
      <c r="UZH37" s="830"/>
      <c r="UZI37" s="830"/>
      <c r="UZJ37" s="830"/>
      <c r="UZK37" s="830"/>
      <c r="UZL37" s="830"/>
      <c r="UZM37" s="830"/>
      <c r="UZN37" s="830"/>
      <c r="UZO37" s="830"/>
      <c r="UZP37" s="830"/>
      <c r="UZQ37" s="830"/>
      <c r="UZR37" s="830"/>
      <c r="UZS37" s="830"/>
      <c r="UZT37" s="830"/>
      <c r="UZU37" s="830"/>
      <c r="UZV37" s="830"/>
      <c r="UZW37" s="830"/>
      <c r="UZX37" s="830"/>
      <c r="UZY37" s="830"/>
      <c r="UZZ37" s="830"/>
      <c r="VAA37" s="830"/>
      <c r="VAB37" s="830"/>
      <c r="VAC37" s="830"/>
      <c r="VAD37" s="830"/>
      <c r="VAE37" s="830"/>
      <c r="VAF37" s="830"/>
      <c r="VAG37" s="830"/>
      <c r="VAH37" s="830"/>
      <c r="VAI37" s="830"/>
      <c r="VAJ37" s="830"/>
      <c r="VAK37" s="830"/>
      <c r="VAL37" s="830"/>
      <c r="VAM37" s="830"/>
      <c r="VAN37" s="830"/>
      <c r="VAO37" s="830"/>
      <c r="VAP37" s="830"/>
      <c r="VAQ37" s="830"/>
      <c r="VAR37" s="830"/>
      <c r="VAS37" s="830"/>
      <c r="VAT37" s="830"/>
      <c r="VAU37" s="830"/>
      <c r="VAV37" s="830"/>
      <c r="VAW37" s="830"/>
      <c r="VAX37" s="830"/>
      <c r="VAY37" s="830"/>
      <c r="VAZ37" s="830"/>
      <c r="VBA37" s="830"/>
      <c r="VBB37" s="830"/>
      <c r="VBC37" s="830"/>
      <c r="VBD37" s="830"/>
      <c r="VBE37" s="830"/>
      <c r="VBF37" s="830"/>
      <c r="VBG37" s="830"/>
      <c r="VBH37" s="830"/>
      <c r="VBI37" s="830"/>
      <c r="VBJ37" s="830"/>
      <c r="VBK37" s="830"/>
      <c r="VBL37" s="830"/>
      <c r="VBM37" s="830"/>
      <c r="VBN37" s="830"/>
      <c r="VBO37" s="830"/>
      <c r="VBP37" s="830"/>
      <c r="VBQ37" s="830"/>
      <c r="VBR37" s="830"/>
      <c r="VBS37" s="830"/>
      <c r="VBT37" s="830"/>
      <c r="VBU37" s="830"/>
      <c r="VBV37" s="830"/>
      <c r="VBW37" s="830"/>
      <c r="VBX37" s="830"/>
      <c r="VBY37" s="830"/>
      <c r="VBZ37" s="830"/>
      <c r="VCA37" s="830"/>
      <c r="VCB37" s="830"/>
      <c r="VCC37" s="830"/>
      <c r="VCD37" s="830"/>
      <c r="VCE37" s="830"/>
      <c r="VCF37" s="830"/>
      <c r="VCG37" s="830"/>
      <c r="VCH37" s="830"/>
      <c r="VCI37" s="830"/>
      <c r="VCJ37" s="830"/>
      <c r="VCK37" s="830"/>
      <c r="VCL37" s="830"/>
      <c r="VCM37" s="830"/>
      <c r="VCN37" s="830"/>
      <c r="VCO37" s="830"/>
      <c r="VCP37" s="830"/>
      <c r="VCQ37" s="830"/>
      <c r="VCR37" s="830"/>
      <c r="VCS37" s="830"/>
      <c r="VCT37" s="830"/>
      <c r="VCU37" s="830"/>
      <c r="VCV37" s="830"/>
      <c r="VCW37" s="830"/>
      <c r="VCX37" s="830"/>
      <c r="VCY37" s="830"/>
      <c r="VCZ37" s="830"/>
      <c r="VDA37" s="830"/>
      <c r="VDB37" s="830"/>
      <c r="VDC37" s="830"/>
      <c r="VDD37" s="830"/>
      <c r="VDE37" s="830"/>
      <c r="VDF37" s="830"/>
      <c r="VDG37" s="830"/>
      <c r="VDH37" s="830"/>
      <c r="VDI37" s="830"/>
      <c r="VDJ37" s="830"/>
      <c r="VDK37" s="830"/>
      <c r="VDL37" s="830"/>
      <c r="VDM37" s="830"/>
      <c r="VDN37" s="830"/>
      <c r="VDO37" s="830"/>
      <c r="VDP37" s="830"/>
      <c r="VDQ37" s="830"/>
      <c r="VDR37" s="830"/>
      <c r="VDS37" s="830"/>
      <c r="VDT37" s="830"/>
      <c r="VDU37" s="830"/>
      <c r="VDV37" s="830"/>
      <c r="VDW37" s="830"/>
      <c r="VDX37" s="830"/>
      <c r="VDY37" s="830"/>
      <c r="VDZ37" s="830"/>
      <c r="VEA37" s="830"/>
      <c r="VEB37" s="830"/>
      <c r="VEC37" s="830"/>
      <c r="VED37" s="830"/>
      <c r="VEE37" s="830"/>
      <c r="VEF37" s="830"/>
      <c r="VEG37" s="830"/>
      <c r="VEH37" s="830"/>
      <c r="VEI37" s="830"/>
      <c r="VEJ37" s="830"/>
      <c r="VEK37" s="830"/>
      <c r="VEL37" s="830"/>
      <c r="VEM37" s="830"/>
      <c r="VEN37" s="830"/>
      <c r="VEO37" s="830"/>
      <c r="VEP37" s="830"/>
      <c r="VEQ37" s="830"/>
      <c r="VER37" s="830"/>
      <c r="VES37" s="830"/>
      <c r="VET37" s="830"/>
      <c r="VEU37" s="830"/>
      <c r="VEV37" s="830"/>
      <c r="VEW37" s="830"/>
      <c r="VEX37" s="830"/>
      <c r="VEY37" s="830"/>
      <c r="VEZ37" s="830"/>
      <c r="VFA37" s="830"/>
      <c r="VFB37" s="830"/>
      <c r="VFC37" s="830"/>
      <c r="VFD37" s="830"/>
      <c r="VFE37" s="830"/>
      <c r="VFF37" s="830"/>
      <c r="VFG37" s="830"/>
      <c r="VFH37" s="830"/>
      <c r="VFI37" s="830"/>
      <c r="VFJ37" s="830"/>
      <c r="VFK37" s="830"/>
      <c r="VFL37" s="830"/>
      <c r="VFM37" s="830"/>
      <c r="VFN37" s="830"/>
      <c r="VFO37" s="830"/>
      <c r="VFP37" s="830"/>
      <c r="VFQ37" s="830"/>
      <c r="VFR37" s="830"/>
      <c r="VFS37" s="830"/>
      <c r="VFT37" s="830"/>
      <c r="VFU37" s="830"/>
      <c r="VFV37" s="830"/>
      <c r="VFW37" s="830"/>
      <c r="VFX37" s="830"/>
      <c r="VFY37" s="830"/>
      <c r="VFZ37" s="830"/>
      <c r="VGA37" s="830"/>
      <c r="VGB37" s="830"/>
      <c r="VGC37" s="830"/>
      <c r="VGD37" s="830"/>
      <c r="VGE37" s="830"/>
      <c r="VGF37" s="830"/>
      <c r="VGG37" s="830"/>
      <c r="VGH37" s="830"/>
      <c r="VGI37" s="830"/>
      <c r="VGJ37" s="830"/>
      <c r="VGK37" s="830"/>
      <c r="VGL37" s="830"/>
      <c r="VGM37" s="830"/>
      <c r="VGN37" s="830"/>
      <c r="VGO37" s="830"/>
      <c r="VGP37" s="830"/>
      <c r="VGQ37" s="830"/>
      <c r="VGR37" s="830"/>
      <c r="VGS37" s="830"/>
      <c r="VGT37" s="830"/>
      <c r="VGU37" s="830"/>
      <c r="VGV37" s="830"/>
      <c r="VGW37" s="830"/>
      <c r="VGX37" s="830"/>
      <c r="VGY37" s="830"/>
      <c r="VGZ37" s="830"/>
      <c r="VHA37" s="830"/>
      <c r="VHB37" s="830"/>
      <c r="VHC37" s="830"/>
      <c r="VHD37" s="830"/>
      <c r="VHE37" s="830"/>
      <c r="VHF37" s="830"/>
      <c r="VHG37" s="830"/>
      <c r="VHH37" s="830"/>
      <c r="VHI37" s="830"/>
      <c r="VHJ37" s="830"/>
      <c r="VHK37" s="830"/>
      <c r="VHL37" s="830"/>
      <c r="VHM37" s="830"/>
      <c r="VHN37" s="830"/>
      <c r="VHO37" s="830"/>
      <c r="VHP37" s="830"/>
      <c r="VHQ37" s="830"/>
      <c r="VHR37" s="830"/>
      <c r="VHS37" s="830"/>
      <c r="VHT37" s="830"/>
      <c r="VHU37" s="830"/>
      <c r="VHV37" s="830"/>
      <c r="VHW37" s="830"/>
      <c r="VHX37" s="830"/>
      <c r="VHY37" s="830"/>
      <c r="VHZ37" s="830"/>
      <c r="VIA37" s="830"/>
      <c r="VIB37" s="830"/>
      <c r="VIC37" s="830"/>
      <c r="VID37" s="830"/>
      <c r="VIE37" s="830"/>
      <c r="VIF37" s="830"/>
      <c r="VIG37" s="830"/>
      <c r="VIH37" s="830"/>
      <c r="VII37" s="830"/>
      <c r="VIJ37" s="830"/>
      <c r="VIK37" s="830"/>
      <c r="VIL37" s="830"/>
      <c r="VIM37" s="830"/>
      <c r="VIN37" s="830"/>
      <c r="VIO37" s="830"/>
      <c r="VIP37" s="830"/>
      <c r="VIQ37" s="830"/>
      <c r="VIR37" s="830"/>
      <c r="VIS37" s="830"/>
      <c r="VIT37" s="830"/>
      <c r="VIU37" s="830"/>
      <c r="VIV37" s="830"/>
      <c r="VIW37" s="830"/>
      <c r="VIX37" s="830"/>
      <c r="VIY37" s="830"/>
      <c r="VIZ37" s="830"/>
      <c r="VJA37" s="830"/>
      <c r="VJB37" s="830"/>
      <c r="VJC37" s="830"/>
      <c r="VJD37" s="830"/>
      <c r="VJE37" s="830"/>
      <c r="VJF37" s="830"/>
      <c r="VJG37" s="830"/>
      <c r="VJH37" s="830"/>
      <c r="VJI37" s="830"/>
      <c r="VJJ37" s="830"/>
      <c r="VJK37" s="830"/>
      <c r="VJL37" s="830"/>
      <c r="VJM37" s="830"/>
      <c r="VJN37" s="830"/>
      <c r="VJO37" s="830"/>
      <c r="VJP37" s="830"/>
      <c r="VJQ37" s="830"/>
      <c r="VJR37" s="830"/>
      <c r="VJS37" s="830"/>
      <c r="VJT37" s="830"/>
      <c r="VJU37" s="830"/>
      <c r="VJV37" s="830"/>
      <c r="VJW37" s="830"/>
      <c r="VJX37" s="830"/>
      <c r="VJY37" s="830"/>
      <c r="VJZ37" s="830"/>
      <c r="VKA37" s="830"/>
      <c r="VKB37" s="830"/>
      <c r="VKC37" s="830"/>
      <c r="VKD37" s="830"/>
      <c r="VKE37" s="830"/>
      <c r="VKF37" s="830"/>
      <c r="VKG37" s="830"/>
      <c r="VKH37" s="830"/>
      <c r="VKI37" s="830"/>
      <c r="VKJ37" s="830"/>
      <c r="VKK37" s="830"/>
      <c r="VKL37" s="830"/>
      <c r="VKM37" s="830"/>
      <c r="VKN37" s="830"/>
      <c r="VKO37" s="830"/>
      <c r="VKP37" s="830"/>
      <c r="VKQ37" s="830"/>
      <c r="VKR37" s="830"/>
      <c r="VKS37" s="830"/>
      <c r="VKT37" s="830"/>
      <c r="VKU37" s="830"/>
      <c r="VKV37" s="830"/>
      <c r="VKW37" s="830"/>
      <c r="VKX37" s="830"/>
      <c r="VKY37" s="830"/>
      <c r="VKZ37" s="830"/>
      <c r="VLA37" s="830"/>
      <c r="VLB37" s="830"/>
      <c r="VLC37" s="830"/>
      <c r="VLD37" s="830"/>
      <c r="VLE37" s="830"/>
      <c r="VLF37" s="830"/>
      <c r="VLG37" s="830"/>
      <c r="VLH37" s="830"/>
      <c r="VLI37" s="830"/>
      <c r="VLJ37" s="830"/>
      <c r="VLK37" s="830"/>
      <c r="VLL37" s="830"/>
      <c r="VLM37" s="830"/>
      <c r="VLN37" s="830"/>
      <c r="VLO37" s="830"/>
      <c r="VLP37" s="830"/>
      <c r="VLQ37" s="830"/>
      <c r="VLR37" s="830"/>
      <c r="VLS37" s="830"/>
      <c r="VLT37" s="830"/>
      <c r="VLU37" s="830"/>
      <c r="VLV37" s="830"/>
      <c r="VLW37" s="830"/>
      <c r="VLX37" s="830"/>
      <c r="VLY37" s="830"/>
      <c r="VLZ37" s="830"/>
      <c r="VMA37" s="830"/>
      <c r="VMB37" s="830"/>
      <c r="VMC37" s="830"/>
      <c r="VMD37" s="830"/>
      <c r="VME37" s="830"/>
      <c r="VMF37" s="830"/>
      <c r="VMG37" s="830"/>
      <c r="VMH37" s="830"/>
      <c r="VMI37" s="830"/>
      <c r="VMJ37" s="830"/>
      <c r="VMK37" s="830"/>
      <c r="VML37" s="830"/>
      <c r="VMM37" s="830"/>
      <c r="VMN37" s="830"/>
      <c r="VMO37" s="830"/>
      <c r="VMP37" s="830"/>
      <c r="VMQ37" s="830"/>
      <c r="VMR37" s="830"/>
      <c r="VMS37" s="830"/>
      <c r="VMT37" s="830"/>
      <c r="VMU37" s="830"/>
      <c r="VMV37" s="830"/>
      <c r="VMW37" s="830"/>
      <c r="VMX37" s="830"/>
      <c r="VMY37" s="830"/>
      <c r="VMZ37" s="830"/>
      <c r="VNA37" s="830"/>
      <c r="VNB37" s="830"/>
      <c r="VNC37" s="830"/>
      <c r="VND37" s="830"/>
      <c r="VNE37" s="830"/>
      <c r="VNF37" s="830"/>
      <c r="VNG37" s="830"/>
      <c r="VNH37" s="830"/>
      <c r="VNI37" s="830"/>
      <c r="VNJ37" s="830"/>
      <c r="VNK37" s="830"/>
      <c r="VNL37" s="830"/>
      <c r="VNM37" s="830"/>
      <c r="VNN37" s="830"/>
      <c r="VNO37" s="830"/>
      <c r="VNP37" s="830"/>
      <c r="VNQ37" s="830"/>
      <c r="VNR37" s="830"/>
      <c r="VNS37" s="830"/>
      <c r="VNT37" s="830"/>
      <c r="VNU37" s="830"/>
      <c r="VNV37" s="830"/>
      <c r="VNW37" s="830"/>
      <c r="VNX37" s="830"/>
      <c r="VNY37" s="830"/>
      <c r="VNZ37" s="830"/>
      <c r="VOA37" s="830"/>
      <c r="VOB37" s="830"/>
      <c r="VOC37" s="830"/>
      <c r="VOD37" s="830"/>
      <c r="VOE37" s="830"/>
      <c r="VOF37" s="830"/>
      <c r="VOG37" s="830"/>
      <c r="VOH37" s="830"/>
      <c r="VOI37" s="830"/>
      <c r="VOJ37" s="830"/>
      <c r="VOK37" s="830"/>
      <c r="VOL37" s="830"/>
      <c r="VOM37" s="830"/>
      <c r="VON37" s="830"/>
      <c r="VOO37" s="830"/>
      <c r="VOP37" s="830"/>
      <c r="VOQ37" s="830"/>
      <c r="VOR37" s="830"/>
      <c r="VOS37" s="830"/>
      <c r="VOT37" s="830"/>
      <c r="VOU37" s="830"/>
      <c r="VOV37" s="830"/>
      <c r="VOW37" s="830"/>
      <c r="VOX37" s="830"/>
      <c r="VOY37" s="830"/>
      <c r="VOZ37" s="830"/>
      <c r="VPA37" s="830"/>
      <c r="VPB37" s="830"/>
      <c r="VPC37" s="830"/>
      <c r="VPD37" s="830"/>
      <c r="VPE37" s="830"/>
      <c r="VPF37" s="830"/>
      <c r="VPG37" s="830"/>
      <c r="VPH37" s="830"/>
      <c r="VPI37" s="830"/>
      <c r="VPJ37" s="830"/>
      <c r="VPK37" s="830"/>
      <c r="VPL37" s="830"/>
      <c r="VPM37" s="830"/>
      <c r="VPN37" s="830"/>
      <c r="VPO37" s="830"/>
      <c r="VPP37" s="830"/>
      <c r="VPQ37" s="830"/>
      <c r="VPR37" s="830"/>
      <c r="VPS37" s="830"/>
      <c r="VPT37" s="830"/>
      <c r="VPU37" s="830"/>
      <c r="VPV37" s="830"/>
      <c r="VPW37" s="830"/>
      <c r="VPX37" s="830"/>
      <c r="VPY37" s="830"/>
      <c r="VPZ37" s="830"/>
      <c r="VQA37" s="830"/>
      <c r="VQB37" s="830"/>
      <c r="VQC37" s="830"/>
      <c r="VQD37" s="830"/>
      <c r="VQE37" s="830"/>
      <c r="VQF37" s="830"/>
      <c r="VQG37" s="830"/>
      <c r="VQH37" s="830"/>
      <c r="VQI37" s="830"/>
      <c r="VQJ37" s="830"/>
      <c r="VQK37" s="830"/>
      <c r="VQL37" s="830"/>
      <c r="VQM37" s="830"/>
      <c r="VQN37" s="830"/>
      <c r="VQO37" s="830"/>
      <c r="VQP37" s="830"/>
      <c r="VQQ37" s="830"/>
      <c r="VQR37" s="830"/>
      <c r="VQS37" s="830"/>
      <c r="VQT37" s="830"/>
      <c r="VQU37" s="830"/>
      <c r="VQV37" s="830"/>
      <c r="VQW37" s="830"/>
      <c r="VQX37" s="830"/>
      <c r="VQY37" s="830"/>
      <c r="VQZ37" s="830"/>
      <c r="VRA37" s="830"/>
      <c r="VRB37" s="830"/>
      <c r="VRC37" s="830"/>
      <c r="VRD37" s="830"/>
      <c r="VRE37" s="830"/>
      <c r="VRF37" s="830"/>
      <c r="VRG37" s="830"/>
      <c r="VRH37" s="830"/>
      <c r="VRI37" s="830"/>
      <c r="VRJ37" s="830"/>
      <c r="VRK37" s="830"/>
      <c r="VRL37" s="830"/>
      <c r="VRM37" s="830"/>
      <c r="VRN37" s="830"/>
      <c r="VRO37" s="830"/>
      <c r="VRP37" s="830"/>
      <c r="VRQ37" s="830"/>
      <c r="VRR37" s="830"/>
      <c r="VRS37" s="830"/>
      <c r="VRT37" s="830"/>
      <c r="VRU37" s="830"/>
      <c r="VRV37" s="830"/>
      <c r="VRW37" s="830"/>
      <c r="VRX37" s="830"/>
      <c r="VRY37" s="830"/>
      <c r="VRZ37" s="830"/>
      <c r="VSA37" s="830"/>
      <c r="VSB37" s="830"/>
      <c r="VSC37" s="830"/>
      <c r="VSD37" s="830"/>
      <c r="VSE37" s="830"/>
      <c r="VSF37" s="830"/>
      <c r="VSG37" s="830"/>
      <c r="VSH37" s="830"/>
      <c r="VSI37" s="830"/>
      <c r="VSJ37" s="830"/>
      <c r="VSK37" s="830"/>
      <c r="VSL37" s="830"/>
      <c r="VSM37" s="830"/>
      <c r="VSN37" s="830"/>
      <c r="VSO37" s="830"/>
      <c r="VSP37" s="830"/>
      <c r="VSQ37" s="830"/>
      <c r="VSR37" s="830"/>
      <c r="VSS37" s="830"/>
      <c r="VST37" s="830"/>
      <c r="VSU37" s="830"/>
      <c r="VSV37" s="830"/>
      <c r="VSW37" s="830"/>
      <c r="VSX37" s="830"/>
      <c r="VSY37" s="830"/>
      <c r="VSZ37" s="830"/>
      <c r="VTA37" s="830"/>
      <c r="VTB37" s="830"/>
      <c r="VTC37" s="830"/>
      <c r="VTD37" s="830"/>
      <c r="VTE37" s="830"/>
      <c r="VTF37" s="830"/>
      <c r="VTG37" s="830"/>
      <c r="VTH37" s="830"/>
      <c r="VTI37" s="830"/>
      <c r="VTJ37" s="830"/>
      <c r="VTK37" s="830"/>
      <c r="VTL37" s="830"/>
      <c r="VTM37" s="830"/>
      <c r="VTN37" s="830"/>
      <c r="VTO37" s="830"/>
      <c r="VTP37" s="830"/>
      <c r="VTQ37" s="830"/>
      <c r="VTR37" s="830"/>
      <c r="VTS37" s="830"/>
      <c r="VTT37" s="830"/>
      <c r="VTU37" s="830"/>
      <c r="VTV37" s="830"/>
      <c r="VTW37" s="830"/>
      <c r="VTX37" s="830"/>
      <c r="VTY37" s="830"/>
      <c r="VTZ37" s="830"/>
      <c r="VUA37" s="830"/>
      <c r="VUB37" s="830"/>
      <c r="VUC37" s="830"/>
      <c r="VUD37" s="830"/>
      <c r="VUE37" s="830"/>
      <c r="VUF37" s="830"/>
      <c r="VUG37" s="830"/>
      <c r="VUH37" s="830"/>
      <c r="VUI37" s="830"/>
      <c r="VUJ37" s="830"/>
      <c r="VUK37" s="830"/>
      <c r="VUL37" s="830"/>
      <c r="VUM37" s="830"/>
      <c r="VUN37" s="830"/>
      <c r="VUO37" s="830"/>
      <c r="VUP37" s="830"/>
      <c r="VUQ37" s="830"/>
      <c r="VUR37" s="830"/>
      <c r="VUS37" s="830"/>
      <c r="VUT37" s="830"/>
      <c r="VUU37" s="830"/>
      <c r="VUV37" s="830"/>
      <c r="VUW37" s="830"/>
      <c r="VUX37" s="830"/>
      <c r="VUY37" s="830"/>
      <c r="VUZ37" s="830"/>
      <c r="VVA37" s="830"/>
      <c r="VVB37" s="830"/>
      <c r="VVC37" s="830"/>
      <c r="VVD37" s="830"/>
      <c r="VVE37" s="830"/>
      <c r="VVF37" s="830"/>
      <c r="VVG37" s="830"/>
      <c r="VVH37" s="830"/>
      <c r="VVI37" s="830"/>
      <c r="VVJ37" s="830"/>
      <c r="VVK37" s="830"/>
      <c r="VVL37" s="830"/>
      <c r="VVM37" s="830"/>
      <c r="VVN37" s="830"/>
      <c r="VVO37" s="830"/>
      <c r="VVP37" s="830"/>
      <c r="VVQ37" s="830"/>
      <c r="VVR37" s="830"/>
      <c r="VVS37" s="830"/>
      <c r="VVT37" s="830"/>
      <c r="VVU37" s="830"/>
      <c r="VVV37" s="830"/>
      <c r="VVW37" s="830"/>
      <c r="VVX37" s="830"/>
      <c r="VVY37" s="830"/>
      <c r="VVZ37" s="830"/>
      <c r="VWA37" s="830"/>
      <c r="VWB37" s="830"/>
      <c r="VWC37" s="830"/>
      <c r="VWD37" s="830"/>
      <c r="VWE37" s="830"/>
      <c r="VWF37" s="830"/>
      <c r="VWG37" s="830"/>
      <c r="VWH37" s="830"/>
      <c r="VWI37" s="830"/>
      <c r="VWJ37" s="830"/>
      <c r="VWK37" s="830"/>
      <c r="VWL37" s="830"/>
      <c r="VWM37" s="830"/>
      <c r="VWN37" s="830"/>
      <c r="VWO37" s="830"/>
      <c r="VWP37" s="830"/>
      <c r="VWQ37" s="830"/>
      <c r="VWR37" s="830"/>
      <c r="VWS37" s="830"/>
      <c r="VWT37" s="830"/>
      <c r="VWU37" s="830"/>
      <c r="VWV37" s="830"/>
      <c r="VWW37" s="830"/>
      <c r="VWX37" s="830"/>
      <c r="VWY37" s="830"/>
      <c r="VWZ37" s="830"/>
      <c r="VXA37" s="830"/>
      <c r="VXB37" s="830"/>
      <c r="VXC37" s="830"/>
      <c r="VXD37" s="830"/>
      <c r="VXE37" s="830"/>
      <c r="VXF37" s="830"/>
      <c r="VXG37" s="830"/>
      <c r="VXH37" s="830"/>
      <c r="VXI37" s="830"/>
      <c r="VXJ37" s="830"/>
      <c r="VXK37" s="830"/>
      <c r="VXL37" s="830"/>
      <c r="VXM37" s="830"/>
      <c r="VXN37" s="830"/>
      <c r="VXO37" s="830"/>
      <c r="VXP37" s="830"/>
      <c r="VXQ37" s="830"/>
      <c r="VXR37" s="830"/>
      <c r="VXS37" s="830"/>
      <c r="VXT37" s="830"/>
      <c r="VXU37" s="830"/>
      <c r="VXV37" s="830"/>
      <c r="VXW37" s="830"/>
      <c r="VXX37" s="830"/>
      <c r="VXY37" s="830"/>
      <c r="VXZ37" s="830"/>
      <c r="VYA37" s="830"/>
      <c r="VYB37" s="830"/>
      <c r="VYC37" s="830"/>
      <c r="VYD37" s="830"/>
      <c r="VYE37" s="830"/>
      <c r="VYF37" s="830"/>
      <c r="VYG37" s="830"/>
      <c r="VYH37" s="830"/>
      <c r="VYI37" s="830"/>
      <c r="VYJ37" s="830"/>
      <c r="VYK37" s="830"/>
      <c r="VYL37" s="830"/>
      <c r="VYM37" s="830"/>
      <c r="VYN37" s="830"/>
      <c r="VYO37" s="830"/>
      <c r="VYP37" s="830"/>
      <c r="VYQ37" s="830"/>
      <c r="VYR37" s="830"/>
      <c r="VYS37" s="830"/>
      <c r="VYT37" s="830"/>
      <c r="VYU37" s="830"/>
      <c r="VYV37" s="830"/>
      <c r="VYW37" s="830"/>
      <c r="VYX37" s="830"/>
      <c r="VYY37" s="830"/>
      <c r="VYZ37" s="830"/>
      <c r="VZA37" s="830"/>
      <c r="VZB37" s="830"/>
      <c r="VZC37" s="830"/>
      <c r="VZD37" s="830"/>
      <c r="VZE37" s="830"/>
      <c r="VZF37" s="830"/>
      <c r="VZG37" s="830"/>
      <c r="VZH37" s="830"/>
      <c r="VZI37" s="830"/>
      <c r="VZJ37" s="830"/>
      <c r="VZK37" s="830"/>
      <c r="VZL37" s="830"/>
      <c r="VZM37" s="830"/>
      <c r="VZN37" s="830"/>
      <c r="VZO37" s="830"/>
      <c r="VZP37" s="830"/>
      <c r="VZQ37" s="830"/>
      <c r="VZR37" s="830"/>
      <c r="VZS37" s="830"/>
      <c r="VZT37" s="830"/>
      <c r="VZU37" s="830"/>
      <c r="VZV37" s="830"/>
      <c r="VZW37" s="830"/>
      <c r="VZX37" s="830"/>
      <c r="VZY37" s="830"/>
      <c r="VZZ37" s="830"/>
      <c r="WAA37" s="830"/>
      <c r="WAB37" s="830"/>
      <c r="WAC37" s="830"/>
      <c r="WAD37" s="830"/>
      <c r="WAE37" s="830"/>
      <c r="WAF37" s="830"/>
      <c r="WAG37" s="830"/>
      <c r="WAH37" s="830"/>
      <c r="WAI37" s="830"/>
      <c r="WAJ37" s="830"/>
      <c r="WAK37" s="830"/>
      <c r="WAL37" s="830"/>
      <c r="WAM37" s="830"/>
      <c r="WAN37" s="830"/>
      <c r="WAO37" s="830"/>
      <c r="WAP37" s="830"/>
      <c r="WAQ37" s="830"/>
      <c r="WAR37" s="830"/>
      <c r="WAS37" s="830"/>
      <c r="WAT37" s="830"/>
      <c r="WAU37" s="830"/>
      <c r="WAV37" s="830"/>
      <c r="WAW37" s="830"/>
      <c r="WAX37" s="830"/>
      <c r="WAY37" s="830"/>
      <c r="WAZ37" s="830"/>
      <c r="WBA37" s="830"/>
      <c r="WBB37" s="830"/>
      <c r="WBC37" s="830"/>
      <c r="WBD37" s="830"/>
      <c r="WBE37" s="830"/>
      <c r="WBF37" s="830"/>
      <c r="WBG37" s="830"/>
      <c r="WBH37" s="830"/>
      <c r="WBI37" s="830"/>
      <c r="WBJ37" s="830"/>
      <c r="WBK37" s="830"/>
      <c r="WBL37" s="830"/>
      <c r="WBM37" s="830"/>
      <c r="WBN37" s="830"/>
      <c r="WBO37" s="830"/>
      <c r="WBP37" s="830"/>
      <c r="WBQ37" s="830"/>
      <c r="WBR37" s="830"/>
      <c r="WBS37" s="830"/>
      <c r="WBT37" s="830"/>
      <c r="WBU37" s="830"/>
      <c r="WBV37" s="830"/>
      <c r="WBW37" s="830"/>
      <c r="WBX37" s="830"/>
      <c r="WBY37" s="830"/>
      <c r="WBZ37" s="830"/>
      <c r="WCA37" s="830"/>
      <c r="WCB37" s="830"/>
      <c r="WCC37" s="830"/>
      <c r="WCD37" s="830"/>
      <c r="WCE37" s="830"/>
      <c r="WCF37" s="830"/>
      <c r="WCG37" s="830"/>
      <c r="WCH37" s="830"/>
      <c r="WCI37" s="830"/>
      <c r="WCJ37" s="830"/>
      <c r="WCK37" s="830"/>
      <c r="WCL37" s="830"/>
      <c r="WCM37" s="830"/>
      <c r="WCN37" s="830"/>
      <c r="WCO37" s="830"/>
      <c r="WCP37" s="830"/>
      <c r="WCQ37" s="830"/>
      <c r="WCR37" s="830"/>
      <c r="WCS37" s="830"/>
      <c r="WCT37" s="830"/>
      <c r="WCU37" s="830"/>
      <c r="WCV37" s="830"/>
      <c r="WCW37" s="830"/>
      <c r="WCX37" s="830"/>
      <c r="WCY37" s="830"/>
      <c r="WCZ37" s="830"/>
      <c r="WDA37" s="830"/>
      <c r="WDB37" s="830"/>
      <c r="WDC37" s="830"/>
      <c r="WDD37" s="830"/>
      <c r="WDE37" s="830"/>
      <c r="WDF37" s="830"/>
      <c r="WDG37" s="830"/>
      <c r="WDH37" s="830"/>
      <c r="WDI37" s="830"/>
      <c r="WDJ37" s="830"/>
      <c r="WDK37" s="830"/>
      <c r="WDL37" s="830"/>
      <c r="WDM37" s="830"/>
      <c r="WDN37" s="830"/>
      <c r="WDO37" s="830"/>
      <c r="WDP37" s="830"/>
      <c r="WDQ37" s="830"/>
      <c r="WDR37" s="830"/>
      <c r="WDS37" s="830"/>
      <c r="WDT37" s="830"/>
      <c r="WDU37" s="830"/>
      <c r="WDV37" s="830"/>
      <c r="WDW37" s="830"/>
      <c r="WDX37" s="830"/>
      <c r="WDY37" s="830"/>
      <c r="WDZ37" s="830"/>
      <c r="WEA37" s="830"/>
      <c r="WEB37" s="830"/>
      <c r="WEC37" s="830"/>
      <c r="WED37" s="830"/>
      <c r="WEE37" s="830"/>
      <c r="WEF37" s="830"/>
      <c r="WEG37" s="830"/>
      <c r="WEH37" s="830"/>
      <c r="WEI37" s="830"/>
      <c r="WEJ37" s="830"/>
      <c r="WEK37" s="830"/>
      <c r="WEL37" s="830"/>
      <c r="WEM37" s="830"/>
      <c r="WEN37" s="830"/>
      <c r="WEO37" s="830"/>
      <c r="WEP37" s="830"/>
      <c r="WEQ37" s="830"/>
      <c r="WER37" s="830"/>
      <c r="WES37" s="830"/>
      <c r="WET37" s="830"/>
      <c r="WEU37" s="830"/>
      <c r="WEV37" s="830"/>
      <c r="WEW37" s="830"/>
      <c r="WEX37" s="830"/>
      <c r="WEY37" s="830"/>
      <c r="WEZ37" s="830"/>
      <c r="WFA37" s="830"/>
      <c r="WFB37" s="830"/>
      <c r="WFC37" s="830"/>
      <c r="WFD37" s="830"/>
      <c r="WFE37" s="830"/>
      <c r="WFF37" s="830"/>
      <c r="WFG37" s="830"/>
      <c r="WFH37" s="830"/>
      <c r="WFI37" s="830"/>
      <c r="WFJ37" s="830"/>
      <c r="WFK37" s="830"/>
      <c r="WFL37" s="830"/>
      <c r="WFM37" s="830"/>
      <c r="WFN37" s="830"/>
      <c r="WFO37" s="830"/>
      <c r="WFP37" s="830"/>
      <c r="WFQ37" s="830"/>
      <c r="WFR37" s="830"/>
      <c r="WFS37" s="830"/>
      <c r="WFT37" s="830"/>
      <c r="WFU37" s="830"/>
      <c r="WFV37" s="830"/>
      <c r="WFW37" s="830"/>
      <c r="WFX37" s="830"/>
      <c r="WFY37" s="830"/>
      <c r="WFZ37" s="830"/>
      <c r="WGA37" s="830"/>
      <c r="WGB37" s="830"/>
      <c r="WGC37" s="830"/>
      <c r="WGD37" s="830"/>
      <c r="WGE37" s="830"/>
      <c r="WGF37" s="830"/>
      <c r="WGG37" s="830"/>
      <c r="WGH37" s="830"/>
      <c r="WGI37" s="830"/>
      <c r="WGJ37" s="830"/>
      <c r="WGK37" s="830"/>
      <c r="WGL37" s="830"/>
      <c r="WGM37" s="830"/>
      <c r="WGN37" s="830"/>
      <c r="WGO37" s="830"/>
      <c r="WGP37" s="830"/>
      <c r="WGQ37" s="830"/>
      <c r="WGR37" s="830"/>
      <c r="WGS37" s="830"/>
      <c r="WGT37" s="830"/>
      <c r="WGU37" s="830"/>
      <c r="WGV37" s="830"/>
      <c r="WGW37" s="830"/>
      <c r="WGX37" s="830"/>
      <c r="WGY37" s="830"/>
      <c r="WGZ37" s="830"/>
      <c r="WHA37" s="830"/>
      <c r="WHB37" s="830"/>
      <c r="WHC37" s="830"/>
      <c r="WHD37" s="830"/>
      <c r="WHE37" s="830"/>
      <c r="WHF37" s="830"/>
      <c r="WHG37" s="830"/>
      <c r="WHH37" s="830"/>
      <c r="WHI37" s="830"/>
      <c r="WHJ37" s="830"/>
      <c r="WHK37" s="830"/>
      <c r="WHL37" s="830"/>
      <c r="WHM37" s="830"/>
      <c r="WHN37" s="830"/>
      <c r="WHO37" s="830"/>
      <c r="WHP37" s="830"/>
      <c r="WHQ37" s="830"/>
      <c r="WHR37" s="830"/>
      <c r="WHS37" s="830"/>
      <c r="WHT37" s="830"/>
      <c r="WHU37" s="830"/>
      <c r="WHV37" s="830"/>
      <c r="WHW37" s="830"/>
      <c r="WHX37" s="830"/>
      <c r="WHY37" s="830"/>
      <c r="WHZ37" s="830"/>
      <c r="WIA37" s="830"/>
      <c r="WIB37" s="830"/>
      <c r="WIC37" s="830"/>
      <c r="WID37" s="830"/>
      <c r="WIE37" s="830"/>
      <c r="WIF37" s="830"/>
      <c r="WIG37" s="830"/>
      <c r="WIH37" s="830"/>
      <c r="WII37" s="830"/>
      <c r="WIJ37" s="830"/>
      <c r="WIK37" s="830"/>
      <c r="WIL37" s="830"/>
      <c r="WIM37" s="830"/>
      <c r="WIN37" s="830"/>
      <c r="WIO37" s="830"/>
      <c r="WIP37" s="830"/>
      <c r="WIQ37" s="830"/>
      <c r="WIR37" s="830"/>
      <c r="WIS37" s="830"/>
      <c r="WIT37" s="830"/>
      <c r="WIU37" s="830"/>
      <c r="WIV37" s="830"/>
      <c r="WIW37" s="830"/>
      <c r="WIX37" s="830"/>
      <c r="WIY37" s="830"/>
      <c r="WIZ37" s="830"/>
      <c r="WJA37" s="830"/>
      <c r="WJB37" s="830"/>
      <c r="WJC37" s="830"/>
      <c r="WJD37" s="830"/>
      <c r="WJE37" s="830"/>
      <c r="WJF37" s="830"/>
      <c r="WJG37" s="830"/>
      <c r="WJH37" s="830"/>
      <c r="WJI37" s="830"/>
      <c r="WJJ37" s="830"/>
      <c r="WJK37" s="830"/>
      <c r="WJL37" s="830"/>
      <c r="WJM37" s="830"/>
      <c r="WJN37" s="830"/>
      <c r="WJO37" s="830"/>
      <c r="WJP37" s="830"/>
      <c r="WJQ37" s="830"/>
      <c r="WJR37" s="830"/>
      <c r="WJS37" s="830"/>
      <c r="WJT37" s="830"/>
      <c r="WJU37" s="830"/>
      <c r="WJV37" s="830"/>
      <c r="WJW37" s="830"/>
      <c r="WJX37" s="830"/>
      <c r="WJY37" s="830"/>
      <c r="WJZ37" s="830"/>
      <c r="WKA37" s="830"/>
      <c r="WKB37" s="830"/>
      <c r="WKC37" s="830"/>
      <c r="WKD37" s="830"/>
      <c r="WKE37" s="830"/>
      <c r="WKF37" s="830"/>
      <c r="WKG37" s="830"/>
      <c r="WKH37" s="830"/>
      <c r="WKI37" s="830"/>
      <c r="WKJ37" s="830"/>
      <c r="WKK37" s="830"/>
      <c r="WKL37" s="830"/>
      <c r="WKM37" s="830"/>
      <c r="WKN37" s="830"/>
      <c r="WKO37" s="830"/>
      <c r="WKP37" s="830"/>
      <c r="WKQ37" s="830"/>
      <c r="WKR37" s="830"/>
      <c r="WKS37" s="830"/>
      <c r="WKT37" s="830"/>
      <c r="WKU37" s="830"/>
      <c r="WKV37" s="830"/>
      <c r="WKW37" s="830"/>
      <c r="WKX37" s="830"/>
      <c r="WKY37" s="830"/>
      <c r="WKZ37" s="830"/>
      <c r="WLA37" s="830"/>
      <c r="WLB37" s="830"/>
      <c r="WLC37" s="830"/>
      <c r="WLD37" s="830"/>
      <c r="WLE37" s="830"/>
      <c r="WLF37" s="830"/>
      <c r="WLG37" s="830"/>
      <c r="WLH37" s="830"/>
      <c r="WLI37" s="830"/>
      <c r="WLJ37" s="830"/>
      <c r="WLK37" s="830"/>
      <c r="WLL37" s="830"/>
      <c r="WLM37" s="830"/>
      <c r="WLN37" s="830"/>
      <c r="WLO37" s="830"/>
      <c r="WLP37" s="830"/>
      <c r="WLQ37" s="830"/>
      <c r="WLR37" s="830"/>
      <c r="WLS37" s="830"/>
      <c r="WLT37" s="830"/>
      <c r="WLU37" s="830"/>
      <c r="WLV37" s="830"/>
      <c r="WLW37" s="830"/>
      <c r="WLX37" s="830"/>
      <c r="WLY37" s="830"/>
      <c r="WLZ37" s="830"/>
      <c r="WMA37" s="830"/>
      <c r="WMB37" s="830"/>
      <c r="WMC37" s="830"/>
      <c r="WMD37" s="830"/>
      <c r="WME37" s="830"/>
      <c r="WMF37" s="830"/>
      <c r="WMG37" s="830"/>
      <c r="WMH37" s="830"/>
      <c r="WMI37" s="830"/>
      <c r="WMJ37" s="830"/>
      <c r="WMK37" s="830"/>
      <c r="WML37" s="830"/>
      <c r="WMM37" s="830"/>
      <c r="WMN37" s="830"/>
      <c r="WMO37" s="830"/>
      <c r="WMP37" s="830"/>
      <c r="WMQ37" s="830"/>
      <c r="WMR37" s="830"/>
      <c r="WMS37" s="830"/>
      <c r="WMT37" s="830"/>
      <c r="WMU37" s="830"/>
      <c r="WMV37" s="830"/>
      <c r="WMW37" s="830"/>
      <c r="WMX37" s="830"/>
      <c r="WMY37" s="830"/>
      <c r="WMZ37" s="830"/>
      <c r="WNA37" s="830"/>
      <c r="WNB37" s="830"/>
      <c r="WNC37" s="830"/>
      <c r="WND37" s="830"/>
      <c r="WNE37" s="830"/>
      <c r="WNF37" s="830"/>
      <c r="WNG37" s="830"/>
      <c r="WNH37" s="830"/>
      <c r="WNI37" s="830"/>
      <c r="WNJ37" s="830"/>
      <c r="WNK37" s="830"/>
      <c r="WNL37" s="830"/>
      <c r="WNM37" s="830"/>
      <c r="WNN37" s="830"/>
      <c r="WNO37" s="830"/>
      <c r="WNP37" s="830"/>
      <c r="WNQ37" s="830"/>
      <c r="WNR37" s="830"/>
      <c r="WNS37" s="830"/>
      <c r="WNT37" s="830"/>
      <c r="WNU37" s="830"/>
      <c r="WNV37" s="830"/>
      <c r="WNW37" s="830"/>
      <c r="WNX37" s="830"/>
      <c r="WNY37" s="830"/>
      <c r="WNZ37" s="830"/>
      <c r="WOA37" s="830"/>
      <c r="WOB37" s="830"/>
      <c r="WOC37" s="830"/>
      <c r="WOD37" s="830"/>
      <c r="WOE37" s="830"/>
      <c r="WOF37" s="830"/>
      <c r="WOG37" s="830"/>
      <c r="WOH37" s="830"/>
      <c r="WOI37" s="830"/>
      <c r="WOJ37" s="830"/>
      <c r="WOK37" s="830"/>
      <c r="WOL37" s="830"/>
      <c r="WOM37" s="830"/>
      <c r="WON37" s="830"/>
      <c r="WOO37" s="830"/>
      <c r="WOP37" s="830"/>
      <c r="WOQ37" s="830"/>
      <c r="WOR37" s="830"/>
      <c r="WOS37" s="830"/>
      <c r="WOT37" s="830"/>
      <c r="WOU37" s="830"/>
      <c r="WOV37" s="830"/>
      <c r="WOW37" s="830"/>
      <c r="WOX37" s="830"/>
      <c r="WOY37" s="830"/>
      <c r="WOZ37" s="830"/>
      <c r="WPA37" s="830"/>
      <c r="WPB37" s="830"/>
      <c r="WPC37" s="830"/>
      <c r="WPD37" s="830"/>
      <c r="WPE37" s="830"/>
      <c r="WPF37" s="830"/>
      <c r="WPG37" s="830"/>
      <c r="WPH37" s="830"/>
      <c r="WPI37" s="830"/>
      <c r="WPJ37" s="830"/>
      <c r="WPK37" s="830"/>
      <c r="WPL37" s="830"/>
      <c r="WPM37" s="830"/>
      <c r="WPN37" s="830"/>
      <c r="WPO37" s="830"/>
      <c r="WPP37" s="830"/>
      <c r="WPQ37" s="830"/>
      <c r="WPR37" s="830"/>
      <c r="WPS37" s="830"/>
      <c r="WPT37" s="830"/>
      <c r="WPU37" s="830"/>
      <c r="WPV37" s="830"/>
      <c r="WPW37" s="830"/>
      <c r="WPX37" s="830"/>
      <c r="WPY37" s="830"/>
      <c r="WPZ37" s="830"/>
      <c r="WQA37" s="830"/>
      <c r="WQB37" s="830"/>
      <c r="WQC37" s="830"/>
      <c r="WQD37" s="830"/>
      <c r="WQE37" s="830"/>
      <c r="WQF37" s="830"/>
      <c r="WQG37" s="830"/>
      <c r="WQH37" s="830"/>
      <c r="WQI37" s="830"/>
      <c r="WQJ37" s="830"/>
      <c r="WQK37" s="830"/>
      <c r="WQL37" s="830"/>
      <c r="WQM37" s="830"/>
      <c r="WQN37" s="830"/>
      <c r="WQO37" s="830"/>
      <c r="WQP37" s="830"/>
      <c r="WQQ37" s="830"/>
      <c r="WQR37" s="830"/>
      <c r="WQS37" s="830"/>
      <c r="WQT37" s="830"/>
      <c r="WQU37" s="830"/>
      <c r="WQV37" s="830"/>
      <c r="WQW37" s="830"/>
      <c r="WQX37" s="830"/>
      <c r="WQY37" s="830"/>
      <c r="WQZ37" s="830"/>
      <c r="WRA37" s="830"/>
      <c r="WRB37" s="830"/>
      <c r="WRC37" s="830"/>
      <c r="WRD37" s="830"/>
      <c r="WRE37" s="830"/>
      <c r="WRF37" s="830"/>
      <c r="WRG37" s="830"/>
      <c r="WRH37" s="830"/>
      <c r="WRI37" s="830"/>
      <c r="WRJ37" s="830"/>
      <c r="WRK37" s="830"/>
      <c r="WRL37" s="830"/>
      <c r="WRM37" s="830"/>
      <c r="WRN37" s="830"/>
      <c r="WRO37" s="830"/>
      <c r="WRP37" s="830"/>
      <c r="WRQ37" s="830"/>
      <c r="WRR37" s="830"/>
      <c r="WRS37" s="830"/>
      <c r="WRT37" s="830"/>
      <c r="WRU37" s="830"/>
      <c r="WRV37" s="830"/>
      <c r="WRW37" s="830"/>
      <c r="WRX37" s="830"/>
      <c r="WRY37" s="830"/>
      <c r="WRZ37" s="830"/>
      <c r="WSA37" s="830"/>
      <c r="WSB37" s="830"/>
      <c r="WSC37" s="830"/>
      <c r="WSD37" s="830"/>
      <c r="WSE37" s="830"/>
      <c r="WSF37" s="830"/>
      <c r="WSG37" s="830"/>
      <c r="WSH37" s="830"/>
      <c r="WSI37" s="830"/>
      <c r="WSJ37" s="830"/>
      <c r="WSK37" s="830"/>
      <c r="WSL37" s="830"/>
      <c r="WSM37" s="830"/>
      <c r="WSN37" s="830"/>
      <c r="WSO37" s="830"/>
      <c r="WSP37" s="830"/>
      <c r="WSQ37" s="830"/>
      <c r="WSR37" s="830"/>
      <c r="WSS37" s="830"/>
      <c r="WST37" s="830"/>
      <c r="WSU37" s="830"/>
      <c r="WSV37" s="830"/>
      <c r="WSW37" s="830"/>
      <c r="WSX37" s="830"/>
      <c r="WSY37" s="830"/>
      <c r="WSZ37" s="830"/>
      <c r="WTA37" s="830"/>
      <c r="WTB37" s="830"/>
      <c r="WTC37" s="830"/>
      <c r="WTD37" s="830"/>
      <c r="WTE37" s="830"/>
      <c r="WTF37" s="830"/>
      <c r="WTG37" s="830"/>
      <c r="WTH37" s="830"/>
      <c r="WTI37" s="830"/>
      <c r="WTJ37" s="830"/>
      <c r="WTK37" s="830"/>
      <c r="WTL37" s="830"/>
      <c r="WTM37" s="830"/>
      <c r="WTN37" s="830"/>
      <c r="WTO37" s="830"/>
      <c r="WTP37" s="830"/>
      <c r="WTQ37" s="830"/>
      <c r="WTR37" s="830"/>
      <c r="WTS37" s="830"/>
      <c r="WTT37" s="830"/>
      <c r="WTU37" s="830"/>
      <c r="WTV37" s="830"/>
      <c r="WTW37" s="830"/>
      <c r="WTX37" s="830"/>
      <c r="WTY37" s="830"/>
      <c r="WTZ37" s="830"/>
      <c r="WUA37" s="830"/>
      <c r="WUB37" s="830"/>
      <c r="WUC37" s="830"/>
      <c r="WUD37" s="830"/>
      <c r="WUE37" s="830"/>
      <c r="WUF37" s="830"/>
      <c r="WUG37" s="830"/>
      <c r="WUH37" s="830"/>
      <c r="WUI37" s="830"/>
      <c r="WUJ37" s="830"/>
      <c r="WUK37" s="830"/>
      <c r="WUL37" s="830"/>
      <c r="WUM37" s="830"/>
      <c r="WUN37" s="830"/>
      <c r="WUO37" s="830"/>
      <c r="WUP37" s="830"/>
      <c r="WUQ37" s="830"/>
      <c r="WUR37" s="830"/>
      <c r="WUS37" s="830"/>
      <c r="WUT37" s="830"/>
      <c r="WUU37" s="830"/>
      <c r="WUV37" s="830"/>
      <c r="WUW37" s="830"/>
      <c r="WUX37" s="830"/>
      <c r="WUY37" s="830"/>
      <c r="WUZ37" s="830"/>
      <c r="WVA37" s="830"/>
      <c r="WVB37" s="830"/>
      <c r="WVC37" s="830"/>
      <c r="WVD37" s="830"/>
      <c r="WVE37" s="830"/>
      <c r="WVF37" s="830"/>
      <c r="WVG37" s="830"/>
      <c r="WVH37" s="830"/>
      <c r="WVI37" s="830"/>
      <c r="WVJ37" s="830"/>
      <c r="WVK37" s="830"/>
      <c r="WVL37" s="830"/>
      <c r="WVM37" s="830"/>
      <c r="WVN37" s="830"/>
      <c r="WVO37" s="830"/>
      <c r="WVP37" s="830"/>
      <c r="WVQ37" s="830"/>
      <c r="WVR37" s="830"/>
      <c r="WVS37" s="830"/>
      <c r="WVT37" s="830"/>
      <c r="WVU37" s="830"/>
      <c r="WVV37" s="830"/>
      <c r="WVW37" s="830"/>
      <c r="WVX37" s="830"/>
      <c r="WVY37" s="830"/>
      <c r="WVZ37" s="830"/>
      <c r="WWA37" s="830"/>
      <c r="WWB37" s="830"/>
      <c r="WWC37" s="830"/>
      <c r="WWD37" s="830"/>
      <c r="WWE37" s="830"/>
      <c r="WWF37" s="830"/>
      <c r="WWG37" s="830"/>
      <c r="WWH37" s="830"/>
      <c r="WWI37" s="830"/>
    </row>
    <row r="38" spans="1:16155" ht="2.25" customHeight="1">
      <c r="B38" s="471"/>
      <c r="C38" s="485"/>
      <c r="D38" s="1664"/>
      <c r="E38" s="1664"/>
      <c r="F38" s="1664"/>
      <c r="G38" s="1664"/>
      <c r="H38" s="1664"/>
      <c r="I38" s="1664"/>
      <c r="J38" s="1665"/>
      <c r="K38" s="486"/>
      <c r="L38" s="487"/>
      <c r="M38" s="487"/>
      <c r="N38" s="487"/>
      <c r="O38" s="487"/>
      <c r="P38" s="675"/>
      <c r="Q38" s="488"/>
      <c r="R38" s="684"/>
      <c r="S38" s="552"/>
      <c r="T38" s="483"/>
      <c r="U38" s="483"/>
      <c r="V38" s="483"/>
      <c r="W38" s="491"/>
      <c r="X38" s="680"/>
      <c r="Y38" s="473"/>
      <c r="AF38" s="824"/>
    </row>
    <row r="39" spans="1:16155" s="834" customFormat="1" ht="19.5" customHeight="1">
      <c r="A39" s="830"/>
      <c r="B39" s="831"/>
      <c r="C39" s="610"/>
      <c r="D39" s="1664"/>
      <c r="E39" s="1664"/>
      <c r="F39" s="1664"/>
      <c r="G39" s="1664"/>
      <c r="H39" s="1664"/>
      <c r="I39" s="1664"/>
      <c r="J39" s="1665"/>
      <c r="K39" s="602"/>
      <c r="L39" s="603" t="s">
        <v>2604</v>
      </c>
      <c r="M39" s="603"/>
      <c r="N39" s="603"/>
      <c r="O39" s="603"/>
      <c r="P39" s="603"/>
      <c r="Q39" s="603"/>
      <c r="R39" s="1669">
        <f>'共通様式1 '!$J$40</f>
        <v>0</v>
      </c>
      <c r="S39" s="1669"/>
      <c r="T39" s="1669"/>
      <c r="U39" s="1669"/>
      <c r="V39" s="1669"/>
      <c r="W39" s="603" t="s">
        <v>2602</v>
      </c>
      <c r="X39" s="604" t="s">
        <v>2603</v>
      </c>
      <c r="Y39" s="833"/>
      <c r="AB39" s="500"/>
      <c r="AC39" s="830"/>
      <c r="AE39" s="830"/>
      <c r="AF39" s="824"/>
      <c r="AG39" s="830"/>
      <c r="AH39" s="830"/>
      <c r="AI39" s="830"/>
      <c r="AJ39" s="830"/>
      <c r="AK39" s="830"/>
      <c r="AL39" s="830"/>
      <c r="AM39" s="830"/>
      <c r="AN39" s="830"/>
      <c r="AO39" s="830"/>
      <c r="AP39" s="830"/>
      <c r="AQ39" s="830"/>
      <c r="AR39" s="830"/>
      <c r="AS39" s="830"/>
      <c r="AT39" s="830"/>
      <c r="AU39" s="830"/>
      <c r="AV39" s="830"/>
      <c r="AW39" s="830"/>
      <c r="AX39" s="830"/>
      <c r="AY39" s="830"/>
      <c r="AZ39" s="830"/>
      <c r="BA39" s="830"/>
      <c r="BB39" s="830"/>
      <c r="BC39" s="830"/>
      <c r="BD39" s="830"/>
      <c r="BE39" s="830"/>
      <c r="BF39" s="830"/>
      <c r="BG39" s="830"/>
      <c r="BH39" s="830"/>
      <c r="BI39" s="830"/>
      <c r="BJ39" s="830"/>
      <c r="BK39" s="830"/>
      <c r="BL39" s="830"/>
      <c r="BM39" s="830"/>
      <c r="BN39" s="830"/>
      <c r="BO39" s="830"/>
      <c r="BP39" s="830"/>
      <c r="BQ39" s="830"/>
      <c r="BR39" s="830"/>
      <c r="BS39" s="830"/>
      <c r="BT39" s="830"/>
      <c r="BU39" s="830"/>
      <c r="BV39" s="830"/>
      <c r="BW39" s="830"/>
      <c r="BX39" s="830"/>
      <c r="BY39" s="830"/>
      <c r="BZ39" s="830"/>
      <c r="CA39" s="830"/>
      <c r="CB39" s="830"/>
      <c r="CC39" s="830"/>
      <c r="CD39" s="830"/>
      <c r="CE39" s="830"/>
      <c r="CF39" s="830"/>
      <c r="CG39" s="830"/>
      <c r="CH39" s="830"/>
      <c r="CI39" s="830"/>
      <c r="CJ39" s="830"/>
      <c r="CK39" s="830"/>
      <c r="CL39" s="830"/>
      <c r="CM39" s="830"/>
      <c r="CN39" s="830"/>
      <c r="CO39" s="830"/>
      <c r="CP39" s="830"/>
      <c r="CQ39" s="830"/>
      <c r="CR39" s="830"/>
      <c r="CS39" s="830"/>
      <c r="CT39" s="830"/>
      <c r="CU39" s="830"/>
      <c r="CV39" s="830"/>
      <c r="CW39" s="830"/>
      <c r="CX39" s="830"/>
      <c r="CY39" s="830"/>
      <c r="CZ39" s="830"/>
      <c r="DA39" s="830"/>
      <c r="DB39" s="830"/>
      <c r="DC39" s="830"/>
      <c r="DD39" s="830"/>
      <c r="DE39" s="830"/>
      <c r="DF39" s="830"/>
      <c r="DG39" s="830"/>
      <c r="DH39" s="830"/>
      <c r="DI39" s="830"/>
      <c r="DJ39" s="830"/>
      <c r="DK39" s="830"/>
      <c r="DL39" s="830"/>
      <c r="DM39" s="830"/>
      <c r="DN39" s="830"/>
      <c r="DO39" s="830"/>
      <c r="DP39" s="830"/>
      <c r="DQ39" s="830"/>
      <c r="DR39" s="830"/>
      <c r="DS39" s="830"/>
      <c r="DT39" s="830"/>
      <c r="DU39" s="830"/>
      <c r="DV39" s="830"/>
      <c r="DW39" s="830"/>
      <c r="DX39" s="830"/>
      <c r="DY39" s="830"/>
      <c r="DZ39" s="830"/>
      <c r="EA39" s="830"/>
      <c r="EB39" s="830"/>
      <c r="EC39" s="830"/>
      <c r="ED39" s="830"/>
      <c r="EE39" s="830"/>
      <c r="EF39" s="830"/>
      <c r="EG39" s="830"/>
      <c r="EH39" s="830"/>
      <c r="EI39" s="830"/>
      <c r="EJ39" s="830"/>
      <c r="EK39" s="830"/>
      <c r="EL39" s="830"/>
      <c r="EM39" s="830"/>
      <c r="EN39" s="830"/>
      <c r="EO39" s="830"/>
      <c r="EP39" s="830"/>
      <c r="EQ39" s="830"/>
      <c r="ER39" s="830"/>
      <c r="ES39" s="830"/>
      <c r="ET39" s="830"/>
      <c r="EU39" s="830"/>
      <c r="EV39" s="830"/>
      <c r="EW39" s="830"/>
      <c r="EX39" s="830"/>
      <c r="EY39" s="830"/>
      <c r="EZ39" s="830"/>
      <c r="FA39" s="830"/>
      <c r="FB39" s="830"/>
      <c r="FC39" s="830"/>
      <c r="FD39" s="830"/>
      <c r="FE39" s="830"/>
      <c r="FF39" s="830"/>
      <c r="FG39" s="830"/>
      <c r="FH39" s="830"/>
      <c r="FI39" s="830"/>
      <c r="FJ39" s="830"/>
      <c r="FK39" s="830"/>
      <c r="FL39" s="830"/>
      <c r="FM39" s="830"/>
      <c r="FN39" s="830"/>
      <c r="FO39" s="830"/>
      <c r="FP39" s="830"/>
      <c r="FQ39" s="830"/>
      <c r="FR39" s="830"/>
      <c r="FS39" s="830"/>
      <c r="FT39" s="830"/>
      <c r="FU39" s="830"/>
      <c r="FV39" s="830"/>
      <c r="FW39" s="830"/>
      <c r="FX39" s="830"/>
      <c r="FY39" s="830"/>
      <c r="FZ39" s="830"/>
      <c r="GA39" s="830"/>
      <c r="GB39" s="830"/>
      <c r="GC39" s="830"/>
      <c r="GD39" s="830"/>
      <c r="GE39" s="830"/>
      <c r="GF39" s="830"/>
      <c r="GG39" s="830"/>
      <c r="GH39" s="830"/>
      <c r="GI39" s="830"/>
      <c r="GJ39" s="830"/>
      <c r="GK39" s="830"/>
      <c r="GL39" s="830"/>
      <c r="GM39" s="830"/>
      <c r="GN39" s="830"/>
      <c r="GO39" s="830"/>
      <c r="GP39" s="830"/>
      <c r="GQ39" s="830"/>
      <c r="GR39" s="830"/>
      <c r="GS39" s="830"/>
      <c r="GT39" s="830"/>
      <c r="GU39" s="830"/>
      <c r="GV39" s="830"/>
      <c r="GW39" s="830"/>
      <c r="GX39" s="830"/>
      <c r="GY39" s="830"/>
      <c r="GZ39" s="830"/>
      <c r="HA39" s="830"/>
      <c r="HB39" s="830"/>
      <c r="HC39" s="830"/>
      <c r="HD39" s="830"/>
      <c r="HE39" s="830"/>
      <c r="HF39" s="830"/>
      <c r="HG39" s="830"/>
      <c r="HH39" s="830"/>
      <c r="HI39" s="830"/>
      <c r="HJ39" s="830"/>
      <c r="HK39" s="830"/>
      <c r="HL39" s="830"/>
      <c r="HM39" s="830"/>
      <c r="HN39" s="830"/>
      <c r="HO39" s="830"/>
      <c r="HP39" s="830"/>
      <c r="HQ39" s="830"/>
      <c r="HR39" s="830"/>
      <c r="HS39" s="830"/>
      <c r="HT39" s="830"/>
      <c r="HU39" s="830"/>
      <c r="HV39" s="830"/>
      <c r="HW39" s="830"/>
      <c r="HX39" s="830"/>
      <c r="HY39" s="830"/>
      <c r="HZ39" s="830"/>
      <c r="IA39" s="830"/>
      <c r="IB39" s="830"/>
      <c r="IC39" s="830"/>
      <c r="ID39" s="830"/>
      <c r="IE39" s="830"/>
      <c r="IF39" s="830"/>
      <c r="IG39" s="830"/>
      <c r="IH39" s="830"/>
      <c r="II39" s="830"/>
      <c r="IJ39" s="830"/>
      <c r="IK39" s="830"/>
      <c r="IL39" s="830"/>
      <c r="IM39" s="830"/>
      <c r="IN39" s="830"/>
      <c r="IO39" s="830"/>
      <c r="IP39" s="830"/>
      <c r="IQ39" s="830"/>
      <c r="IR39" s="830"/>
      <c r="IS39" s="830"/>
      <c r="IT39" s="830"/>
      <c r="IU39" s="830"/>
      <c r="IV39" s="830"/>
      <c r="IW39" s="830"/>
      <c r="IX39" s="830"/>
      <c r="IY39" s="830"/>
      <c r="IZ39" s="830"/>
      <c r="JA39" s="830"/>
      <c r="JB39" s="830"/>
      <c r="JC39" s="830"/>
      <c r="JD39" s="830"/>
      <c r="JE39" s="830"/>
      <c r="JF39" s="830"/>
      <c r="JG39" s="830"/>
      <c r="JH39" s="830"/>
      <c r="JI39" s="830"/>
      <c r="JJ39" s="830"/>
      <c r="JK39" s="830"/>
      <c r="JL39" s="830"/>
      <c r="JM39" s="830"/>
      <c r="JN39" s="830"/>
      <c r="JO39" s="830"/>
      <c r="JP39" s="830"/>
      <c r="JQ39" s="830"/>
      <c r="JR39" s="830"/>
      <c r="JS39" s="830"/>
      <c r="JT39" s="830"/>
      <c r="JU39" s="830"/>
      <c r="JV39" s="830"/>
      <c r="JW39" s="830"/>
      <c r="JX39" s="830"/>
      <c r="JY39" s="830"/>
      <c r="JZ39" s="830"/>
      <c r="KA39" s="830"/>
      <c r="KB39" s="830"/>
      <c r="KC39" s="830"/>
      <c r="KD39" s="830"/>
      <c r="KE39" s="830"/>
      <c r="KF39" s="830"/>
      <c r="KG39" s="830"/>
      <c r="KH39" s="830"/>
      <c r="KI39" s="830"/>
      <c r="KJ39" s="830"/>
      <c r="KK39" s="830"/>
      <c r="KL39" s="830"/>
      <c r="KM39" s="830"/>
      <c r="KN39" s="830"/>
      <c r="KO39" s="830"/>
      <c r="KP39" s="830"/>
      <c r="KQ39" s="830"/>
      <c r="KR39" s="830"/>
      <c r="KS39" s="830"/>
      <c r="KT39" s="830"/>
      <c r="KU39" s="830"/>
      <c r="KV39" s="830"/>
      <c r="KW39" s="830"/>
      <c r="KX39" s="830"/>
      <c r="KY39" s="830"/>
      <c r="KZ39" s="830"/>
      <c r="LA39" s="830"/>
      <c r="LB39" s="830"/>
      <c r="LC39" s="830"/>
      <c r="LD39" s="830"/>
      <c r="LE39" s="830"/>
      <c r="LF39" s="830"/>
      <c r="LG39" s="830"/>
      <c r="LH39" s="830"/>
      <c r="LI39" s="830"/>
      <c r="LJ39" s="830"/>
      <c r="LK39" s="830"/>
      <c r="LL39" s="830"/>
      <c r="LM39" s="830"/>
      <c r="LN39" s="830"/>
      <c r="LO39" s="830"/>
      <c r="LP39" s="830"/>
      <c r="LQ39" s="830"/>
      <c r="LR39" s="830"/>
      <c r="LS39" s="830"/>
      <c r="LT39" s="830"/>
      <c r="LU39" s="830"/>
      <c r="LV39" s="830"/>
      <c r="LW39" s="830"/>
      <c r="LX39" s="830"/>
      <c r="LY39" s="830"/>
      <c r="LZ39" s="830"/>
      <c r="MA39" s="830"/>
      <c r="MB39" s="830"/>
      <c r="MC39" s="830"/>
      <c r="MD39" s="830"/>
      <c r="ME39" s="830"/>
      <c r="MF39" s="830"/>
      <c r="MG39" s="830"/>
      <c r="MH39" s="830"/>
      <c r="MI39" s="830"/>
      <c r="MJ39" s="830"/>
      <c r="MK39" s="830"/>
      <c r="ML39" s="830"/>
      <c r="MM39" s="830"/>
      <c r="MN39" s="830"/>
      <c r="MO39" s="830"/>
      <c r="MP39" s="830"/>
      <c r="MQ39" s="830"/>
      <c r="MR39" s="830"/>
      <c r="MS39" s="830"/>
      <c r="MT39" s="830"/>
      <c r="MU39" s="830"/>
      <c r="MV39" s="830"/>
      <c r="MW39" s="830"/>
      <c r="MX39" s="830"/>
      <c r="MY39" s="830"/>
      <c r="MZ39" s="830"/>
      <c r="NA39" s="830"/>
      <c r="NB39" s="830"/>
      <c r="NC39" s="830"/>
      <c r="ND39" s="830"/>
      <c r="NE39" s="830"/>
      <c r="NF39" s="830"/>
      <c r="NG39" s="830"/>
      <c r="NH39" s="830"/>
      <c r="NI39" s="830"/>
      <c r="NJ39" s="830"/>
      <c r="NK39" s="830"/>
      <c r="NL39" s="830"/>
      <c r="NM39" s="830"/>
      <c r="NN39" s="830"/>
      <c r="NO39" s="830"/>
      <c r="NP39" s="830"/>
      <c r="NQ39" s="830"/>
      <c r="NR39" s="830"/>
      <c r="NS39" s="830"/>
      <c r="NT39" s="830"/>
      <c r="NU39" s="830"/>
      <c r="NV39" s="830"/>
      <c r="NW39" s="830"/>
      <c r="NX39" s="830"/>
      <c r="NY39" s="830"/>
      <c r="NZ39" s="830"/>
      <c r="OA39" s="830"/>
      <c r="OB39" s="830"/>
      <c r="OC39" s="830"/>
      <c r="OD39" s="830"/>
      <c r="OE39" s="830"/>
      <c r="OF39" s="830"/>
      <c r="OG39" s="830"/>
      <c r="OH39" s="830"/>
      <c r="OI39" s="830"/>
      <c r="OJ39" s="830"/>
      <c r="OK39" s="830"/>
      <c r="OL39" s="830"/>
      <c r="OM39" s="830"/>
      <c r="ON39" s="830"/>
      <c r="OO39" s="830"/>
      <c r="OP39" s="830"/>
      <c r="OQ39" s="830"/>
      <c r="OR39" s="830"/>
      <c r="OS39" s="830"/>
      <c r="OT39" s="830"/>
      <c r="OU39" s="830"/>
      <c r="OV39" s="830"/>
      <c r="OW39" s="830"/>
      <c r="OX39" s="830"/>
      <c r="OY39" s="830"/>
      <c r="OZ39" s="830"/>
      <c r="PA39" s="830"/>
      <c r="PB39" s="830"/>
      <c r="PC39" s="830"/>
      <c r="PD39" s="830"/>
      <c r="PE39" s="830"/>
      <c r="PF39" s="830"/>
      <c r="PG39" s="830"/>
      <c r="PH39" s="830"/>
      <c r="PI39" s="830"/>
      <c r="PJ39" s="830"/>
      <c r="PK39" s="830"/>
      <c r="PL39" s="830"/>
      <c r="PM39" s="830"/>
      <c r="PN39" s="830"/>
      <c r="PO39" s="830"/>
      <c r="PP39" s="830"/>
      <c r="PQ39" s="830"/>
      <c r="PR39" s="830"/>
      <c r="PS39" s="830"/>
      <c r="PT39" s="830"/>
      <c r="PU39" s="830"/>
      <c r="PV39" s="830"/>
      <c r="PW39" s="830"/>
      <c r="PX39" s="830"/>
      <c r="PY39" s="830"/>
      <c r="PZ39" s="830"/>
      <c r="QA39" s="830"/>
      <c r="QB39" s="830"/>
      <c r="QC39" s="830"/>
      <c r="QD39" s="830"/>
      <c r="QE39" s="830"/>
      <c r="QF39" s="830"/>
      <c r="QG39" s="830"/>
      <c r="QH39" s="830"/>
      <c r="QI39" s="830"/>
      <c r="QJ39" s="830"/>
      <c r="QK39" s="830"/>
      <c r="QL39" s="830"/>
      <c r="QM39" s="830"/>
      <c r="QN39" s="830"/>
      <c r="QO39" s="830"/>
      <c r="QP39" s="830"/>
      <c r="QQ39" s="830"/>
      <c r="QR39" s="830"/>
      <c r="QS39" s="830"/>
      <c r="QT39" s="830"/>
      <c r="QU39" s="830"/>
      <c r="QV39" s="830"/>
      <c r="QW39" s="830"/>
      <c r="QX39" s="830"/>
      <c r="QY39" s="830"/>
      <c r="QZ39" s="830"/>
      <c r="RA39" s="830"/>
      <c r="RB39" s="830"/>
      <c r="RC39" s="830"/>
      <c r="RD39" s="830"/>
      <c r="RE39" s="830"/>
      <c r="RF39" s="830"/>
      <c r="RG39" s="830"/>
      <c r="RH39" s="830"/>
      <c r="RI39" s="830"/>
      <c r="RJ39" s="830"/>
      <c r="RK39" s="830"/>
      <c r="RL39" s="830"/>
      <c r="RM39" s="830"/>
      <c r="RN39" s="830"/>
      <c r="RO39" s="830"/>
      <c r="RP39" s="830"/>
      <c r="RQ39" s="830"/>
      <c r="RR39" s="830"/>
      <c r="RS39" s="830"/>
      <c r="RT39" s="830"/>
      <c r="RU39" s="830"/>
      <c r="RV39" s="830"/>
      <c r="RW39" s="830"/>
      <c r="RX39" s="830"/>
      <c r="RY39" s="830"/>
      <c r="RZ39" s="830"/>
      <c r="SA39" s="830"/>
      <c r="SB39" s="830"/>
      <c r="SC39" s="830"/>
      <c r="SD39" s="830"/>
      <c r="SE39" s="830"/>
      <c r="SF39" s="830"/>
      <c r="SG39" s="830"/>
      <c r="SH39" s="830"/>
      <c r="SI39" s="830"/>
      <c r="SJ39" s="830"/>
      <c r="SK39" s="830"/>
      <c r="SL39" s="830"/>
      <c r="SM39" s="830"/>
      <c r="SN39" s="830"/>
      <c r="SO39" s="830"/>
      <c r="SP39" s="830"/>
      <c r="SQ39" s="830"/>
      <c r="SR39" s="830"/>
      <c r="SS39" s="830"/>
      <c r="ST39" s="830"/>
      <c r="SU39" s="830"/>
      <c r="SV39" s="830"/>
      <c r="SW39" s="830"/>
      <c r="SX39" s="830"/>
      <c r="SY39" s="830"/>
      <c r="SZ39" s="830"/>
      <c r="TA39" s="830"/>
      <c r="TB39" s="830"/>
      <c r="TC39" s="830"/>
      <c r="TD39" s="830"/>
      <c r="TE39" s="830"/>
      <c r="TF39" s="830"/>
      <c r="TG39" s="830"/>
      <c r="TH39" s="830"/>
      <c r="TI39" s="830"/>
      <c r="TJ39" s="830"/>
      <c r="TK39" s="830"/>
      <c r="TL39" s="830"/>
      <c r="TM39" s="830"/>
      <c r="TN39" s="830"/>
      <c r="TO39" s="830"/>
      <c r="TP39" s="830"/>
      <c r="TQ39" s="830"/>
      <c r="TR39" s="830"/>
      <c r="TS39" s="830"/>
      <c r="TT39" s="830"/>
      <c r="TU39" s="830"/>
      <c r="TV39" s="830"/>
      <c r="TW39" s="830"/>
      <c r="TX39" s="830"/>
      <c r="TY39" s="830"/>
      <c r="TZ39" s="830"/>
      <c r="UA39" s="830"/>
      <c r="UB39" s="830"/>
      <c r="UC39" s="830"/>
      <c r="UD39" s="830"/>
      <c r="UE39" s="830"/>
      <c r="UF39" s="830"/>
      <c r="UG39" s="830"/>
      <c r="UH39" s="830"/>
      <c r="UI39" s="830"/>
      <c r="UJ39" s="830"/>
      <c r="UK39" s="830"/>
      <c r="UL39" s="830"/>
      <c r="UM39" s="830"/>
      <c r="UN39" s="830"/>
      <c r="UO39" s="830"/>
      <c r="UP39" s="830"/>
      <c r="UQ39" s="830"/>
      <c r="UR39" s="830"/>
      <c r="US39" s="830"/>
      <c r="UT39" s="830"/>
      <c r="UU39" s="830"/>
      <c r="UV39" s="830"/>
      <c r="UW39" s="830"/>
      <c r="UX39" s="830"/>
      <c r="UY39" s="830"/>
      <c r="UZ39" s="830"/>
      <c r="VA39" s="830"/>
      <c r="VB39" s="830"/>
      <c r="VC39" s="830"/>
      <c r="VD39" s="830"/>
      <c r="VE39" s="830"/>
      <c r="VF39" s="830"/>
      <c r="VG39" s="830"/>
      <c r="VH39" s="830"/>
      <c r="VI39" s="830"/>
      <c r="VJ39" s="830"/>
      <c r="VK39" s="830"/>
      <c r="VL39" s="830"/>
      <c r="VM39" s="830"/>
      <c r="VN39" s="830"/>
      <c r="VO39" s="830"/>
      <c r="VP39" s="830"/>
      <c r="VQ39" s="830"/>
      <c r="VR39" s="830"/>
      <c r="VS39" s="830"/>
      <c r="VT39" s="830"/>
      <c r="VU39" s="830"/>
      <c r="VV39" s="830"/>
      <c r="VW39" s="830"/>
      <c r="VX39" s="830"/>
      <c r="VY39" s="830"/>
      <c r="VZ39" s="830"/>
      <c r="WA39" s="830"/>
      <c r="WB39" s="830"/>
      <c r="WC39" s="830"/>
      <c r="WD39" s="830"/>
      <c r="WE39" s="830"/>
      <c r="WF39" s="830"/>
      <c r="WG39" s="830"/>
      <c r="WH39" s="830"/>
      <c r="WI39" s="830"/>
      <c r="WJ39" s="830"/>
      <c r="WK39" s="830"/>
      <c r="WL39" s="830"/>
      <c r="WM39" s="830"/>
      <c r="WN39" s="830"/>
      <c r="WO39" s="830"/>
      <c r="WP39" s="830"/>
      <c r="WQ39" s="830"/>
      <c r="WR39" s="830"/>
      <c r="WS39" s="830"/>
      <c r="WT39" s="830"/>
      <c r="WU39" s="830"/>
      <c r="WV39" s="830"/>
      <c r="WW39" s="830"/>
      <c r="WX39" s="830"/>
      <c r="WY39" s="830"/>
      <c r="WZ39" s="830"/>
      <c r="XA39" s="830"/>
      <c r="XB39" s="830"/>
      <c r="XC39" s="830"/>
      <c r="XD39" s="830"/>
      <c r="XE39" s="830"/>
      <c r="XF39" s="830"/>
      <c r="XG39" s="830"/>
      <c r="XH39" s="830"/>
      <c r="XI39" s="830"/>
      <c r="XJ39" s="830"/>
      <c r="XK39" s="830"/>
      <c r="XL39" s="830"/>
      <c r="XM39" s="830"/>
      <c r="XN39" s="830"/>
      <c r="XO39" s="830"/>
      <c r="XP39" s="830"/>
      <c r="XQ39" s="830"/>
      <c r="XR39" s="830"/>
      <c r="XS39" s="830"/>
      <c r="XT39" s="830"/>
      <c r="XU39" s="830"/>
      <c r="XV39" s="830"/>
      <c r="XW39" s="830"/>
      <c r="XX39" s="830"/>
      <c r="XY39" s="830"/>
      <c r="XZ39" s="830"/>
      <c r="YA39" s="830"/>
      <c r="YB39" s="830"/>
      <c r="YC39" s="830"/>
      <c r="YD39" s="830"/>
      <c r="YE39" s="830"/>
      <c r="YF39" s="830"/>
      <c r="YG39" s="830"/>
      <c r="YH39" s="830"/>
      <c r="YI39" s="830"/>
      <c r="YJ39" s="830"/>
      <c r="YK39" s="830"/>
      <c r="YL39" s="830"/>
      <c r="YM39" s="830"/>
      <c r="YN39" s="830"/>
      <c r="YO39" s="830"/>
      <c r="YP39" s="830"/>
      <c r="YQ39" s="830"/>
      <c r="YR39" s="830"/>
      <c r="YS39" s="830"/>
      <c r="YT39" s="830"/>
      <c r="YU39" s="830"/>
      <c r="YV39" s="830"/>
      <c r="YW39" s="830"/>
      <c r="YX39" s="830"/>
      <c r="YY39" s="830"/>
      <c r="YZ39" s="830"/>
      <c r="ZA39" s="830"/>
      <c r="ZB39" s="830"/>
      <c r="ZC39" s="830"/>
      <c r="ZD39" s="830"/>
      <c r="ZE39" s="830"/>
      <c r="ZF39" s="830"/>
      <c r="ZG39" s="830"/>
      <c r="ZH39" s="830"/>
      <c r="ZI39" s="830"/>
      <c r="ZJ39" s="830"/>
      <c r="ZK39" s="830"/>
      <c r="ZL39" s="830"/>
      <c r="ZM39" s="830"/>
      <c r="ZN39" s="830"/>
      <c r="ZO39" s="830"/>
      <c r="ZP39" s="830"/>
      <c r="ZQ39" s="830"/>
      <c r="ZR39" s="830"/>
      <c r="ZS39" s="830"/>
      <c r="ZT39" s="830"/>
      <c r="ZU39" s="830"/>
      <c r="ZV39" s="830"/>
      <c r="ZW39" s="830"/>
      <c r="ZX39" s="830"/>
      <c r="ZY39" s="830"/>
      <c r="ZZ39" s="830"/>
      <c r="AAA39" s="830"/>
      <c r="AAB39" s="830"/>
      <c r="AAC39" s="830"/>
      <c r="AAD39" s="830"/>
      <c r="AAE39" s="830"/>
      <c r="AAF39" s="830"/>
      <c r="AAG39" s="830"/>
      <c r="AAH39" s="830"/>
      <c r="AAI39" s="830"/>
      <c r="AAJ39" s="830"/>
      <c r="AAK39" s="830"/>
      <c r="AAL39" s="830"/>
      <c r="AAM39" s="830"/>
      <c r="AAN39" s="830"/>
      <c r="AAO39" s="830"/>
      <c r="AAP39" s="830"/>
      <c r="AAQ39" s="830"/>
      <c r="AAR39" s="830"/>
      <c r="AAS39" s="830"/>
      <c r="AAT39" s="830"/>
      <c r="AAU39" s="830"/>
      <c r="AAV39" s="830"/>
      <c r="AAW39" s="830"/>
      <c r="AAX39" s="830"/>
      <c r="AAY39" s="830"/>
      <c r="AAZ39" s="830"/>
      <c r="ABA39" s="830"/>
      <c r="ABB39" s="830"/>
      <c r="ABC39" s="830"/>
      <c r="ABD39" s="830"/>
      <c r="ABE39" s="830"/>
      <c r="ABF39" s="830"/>
      <c r="ABG39" s="830"/>
      <c r="ABH39" s="830"/>
      <c r="ABI39" s="830"/>
      <c r="ABJ39" s="830"/>
      <c r="ABK39" s="830"/>
      <c r="ABL39" s="830"/>
      <c r="ABM39" s="830"/>
      <c r="ABN39" s="830"/>
      <c r="ABO39" s="830"/>
      <c r="ABP39" s="830"/>
      <c r="ABQ39" s="830"/>
      <c r="ABR39" s="830"/>
      <c r="ABS39" s="830"/>
      <c r="ABT39" s="830"/>
      <c r="ABU39" s="830"/>
      <c r="ABV39" s="830"/>
      <c r="ABW39" s="830"/>
      <c r="ABX39" s="830"/>
      <c r="ABY39" s="830"/>
      <c r="ABZ39" s="830"/>
      <c r="ACA39" s="830"/>
      <c r="ACB39" s="830"/>
      <c r="ACC39" s="830"/>
      <c r="ACD39" s="830"/>
      <c r="ACE39" s="830"/>
      <c r="ACF39" s="830"/>
      <c r="ACG39" s="830"/>
      <c r="ACH39" s="830"/>
      <c r="ACI39" s="830"/>
      <c r="ACJ39" s="830"/>
      <c r="ACK39" s="830"/>
      <c r="ACL39" s="830"/>
      <c r="ACM39" s="830"/>
      <c r="ACN39" s="830"/>
      <c r="ACO39" s="830"/>
      <c r="ACP39" s="830"/>
      <c r="ACQ39" s="830"/>
      <c r="ACR39" s="830"/>
      <c r="ACS39" s="830"/>
      <c r="ACT39" s="830"/>
      <c r="ACU39" s="830"/>
      <c r="ACV39" s="830"/>
      <c r="ACW39" s="830"/>
      <c r="ACX39" s="830"/>
      <c r="ACY39" s="830"/>
      <c r="ACZ39" s="830"/>
      <c r="ADA39" s="830"/>
      <c r="ADB39" s="830"/>
      <c r="ADC39" s="830"/>
      <c r="ADD39" s="830"/>
      <c r="ADE39" s="830"/>
      <c r="ADF39" s="830"/>
      <c r="ADG39" s="830"/>
      <c r="ADH39" s="830"/>
      <c r="ADI39" s="830"/>
      <c r="ADJ39" s="830"/>
      <c r="ADK39" s="830"/>
      <c r="ADL39" s="830"/>
      <c r="ADM39" s="830"/>
      <c r="ADN39" s="830"/>
      <c r="ADO39" s="830"/>
      <c r="ADP39" s="830"/>
      <c r="ADQ39" s="830"/>
      <c r="ADR39" s="830"/>
      <c r="ADS39" s="830"/>
      <c r="ADT39" s="830"/>
      <c r="ADU39" s="830"/>
      <c r="ADV39" s="830"/>
      <c r="ADW39" s="830"/>
      <c r="ADX39" s="830"/>
      <c r="ADY39" s="830"/>
      <c r="ADZ39" s="830"/>
      <c r="AEA39" s="830"/>
      <c r="AEB39" s="830"/>
      <c r="AEC39" s="830"/>
      <c r="AED39" s="830"/>
      <c r="AEE39" s="830"/>
      <c r="AEF39" s="830"/>
      <c r="AEG39" s="830"/>
      <c r="AEH39" s="830"/>
      <c r="AEI39" s="830"/>
      <c r="AEJ39" s="830"/>
      <c r="AEK39" s="830"/>
      <c r="AEL39" s="830"/>
      <c r="AEM39" s="830"/>
      <c r="AEN39" s="830"/>
      <c r="AEO39" s="830"/>
      <c r="AEP39" s="830"/>
      <c r="AEQ39" s="830"/>
      <c r="AER39" s="830"/>
      <c r="AES39" s="830"/>
      <c r="AET39" s="830"/>
      <c r="AEU39" s="830"/>
      <c r="AEV39" s="830"/>
      <c r="AEW39" s="830"/>
      <c r="AEX39" s="830"/>
      <c r="AEY39" s="830"/>
      <c r="AEZ39" s="830"/>
      <c r="AFA39" s="830"/>
      <c r="AFB39" s="830"/>
      <c r="AFC39" s="830"/>
      <c r="AFD39" s="830"/>
      <c r="AFE39" s="830"/>
      <c r="AFF39" s="830"/>
      <c r="AFG39" s="830"/>
      <c r="AFH39" s="830"/>
      <c r="AFI39" s="830"/>
      <c r="AFJ39" s="830"/>
      <c r="AFK39" s="830"/>
      <c r="AFL39" s="830"/>
      <c r="AFM39" s="830"/>
      <c r="AFN39" s="830"/>
      <c r="AFO39" s="830"/>
      <c r="AFP39" s="830"/>
      <c r="AFQ39" s="830"/>
      <c r="AFR39" s="830"/>
      <c r="AFS39" s="830"/>
      <c r="AFT39" s="830"/>
      <c r="AFU39" s="830"/>
      <c r="AFV39" s="830"/>
      <c r="AFW39" s="830"/>
      <c r="AFX39" s="830"/>
      <c r="AFY39" s="830"/>
      <c r="AFZ39" s="830"/>
      <c r="AGA39" s="830"/>
      <c r="AGB39" s="830"/>
      <c r="AGC39" s="830"/>
      <c r="AGD39" s="830"/>
      <c r="AGE39" s="830"/>
      <c r="AGF39" s="830"/>
      <c r="AGG39" s="830"/>
      <c r="AGH39" s="830"/>
      <c r="AGI39" s="830"/>
      <c r="AGJ39" s="830"/>
      <c r="AGK39" s="830"/>
      <c r="AGL39" s="830"/>
      <c r="AGM39" s="830"/>
      <c r="AGN39" s="830"/>
      <c r="AGO39" s="830"/>
      <c r="AGP39" s="830"/>
      <c r="AGQ39" s="830"/>
      <c r="AGR39" s="830"/>
      <c r="AGS39" s="830"/>
      <c r="AGT39" s="830"/>
      <c r="AGU39" s="830"/>
      <c r="AGV39" s="830"/>
      <c r="AGW39" s="830"/>
      <c r="AGX39" s="830"/>
      <c r="AGY39" s="830"/>
      <c r="AGZ39" s="830"/>
      <c r="AHA39" s="830"/>
      <c r="AHB39" s="830"/>
      <c r="AHC39" s="830"/>
      <c r="AHD39" s="830"/>
      <c r="AHE39" s="830"/>
      <c r="AHF39" s="830"/>
      <c r="AHG39" s="830"/>
      <c r="AHH39" s="830"/>
      <c r="AHI39" s="830"/>
      <c r="AHJ39" s="830"/>
      <c r="AHK39" s="830"/>
      <c r="AHL39" s="830"/>
      <c r="AHM39" s="830"/>
      <c r="AHN39" s="830"/>
      <c r="AHO39" s="830"/>
      <c r="AHP39" s="830"/>
      <c r="AHQ39" s="830"/>
      <c r="AHR39" s="830"/>
      <c r="AHS39" s="830"/>
      <c r="AHT39" s="830"/>
      <c r="AHU39" s="830"/>
      <c r="AHV39" s="830"/>
      <c r="AHW39" s="830"/>
      <c r="AHX39" s="830"/>
      <c r="AHY39" s="830"/>
      <c r="AHZ39" s="830"/>
      <c r="AIA39" s="830"/>
      <c r="AIB39" s="830"/>
      <c r="AIC39" s="830"/>
      <c r="AID39" s="830"/>
      <c r="AIE39" s="830"/>
      <c r="AIF39" s="830"/>
      <c r="AIG39" s="830"/>
      <c r="AIH39" s="830"/>
      <c r="AII39" s="830"/>
      <c r="AIJ39" s="830"/>
      <c r="AIK39" s="830"/>
      <c r="AIL39" s="830"/>
      <c r="AIM39" s="830"/>
      <c r="AIN39" s="830"/>
      <c r="AIO39" s="830"/>
      <c r="AIP39" s="830"/>
      <c r="AIQ39" s="830"/>
      <c r="AIR39" s="830"/>
      <c r="AIS39" s="830"/>
      <c r="AIT39" s="830"/>
      <c r="AIU39" s="830"/>
      <c r="AIV39" s="830"/>
      <c r="AIW39" s="830"/>
      <c r="AIX39" s="830"/>
      <c r="AIY39" s="830"/>
      <c r="AIZ39" s="830"/>
      <c r="AJA39" s="830"/>
      <c r="AJB39" s="830"/>
      <c r="AJC39" s="830"/>
      <c r="AJD39" s="830"/>
      <c r="AJE39" s="830"/>
      <c r="AJF39" s="830"/>
      <c r="AJG39" s="830"/>
      <c r="AJH39" s="830"/>
      <c r="AJI39" s="830"/>
      <c r="AJJ39" s="830"/>
      <c r="AJK39" s="830"/>
      <c r="AJL39" s="830"/>
      <c r="AJM39" s="830"/>
      <c r="AJN39" s="830"/>
      <c r="AJO39" s="830"/>
      <c r="AJP39" s="830"/>
      <c r="AJQ39" s="830"/>
      <c r="AJR39" s="830"/>
      <c r="AJS39" s="830"/>
      <c r="AJT39" s="830"/>
      <c r="AJU39" s="830"/>
      <c r="AJV39" s="830"/>
      <c r="AJW39" s="830"/>
      <c r="AJX39" s="830"/>
      <c r="AJY39" s="830"/>
      <c r="AJZ39" s="830"/>
      <c r="AKA39" s="830"/>
      <c r="AKB39" s="830"/>
      <c r="AKC39" s="830"/>
      <c r="AKD39" s="830"/>
      <c r="AKE39" s="830"/>
      <c r="AKF39" s="830"/>
      <c r="AKG39" s="830"/>
      <c r="AKH39" s="830"/>
      <c r="AKI39" s="830"/>
      <c r="AKJ39" s="830"/>
      <c r="AKK39" s="830"/>
      <c r="AKL39" s="830"/>
      <c r="AKM39" s="830"/>
      <c r="AKN39" s="830"/>
      <c r="AKO39" s="830"/>
      <c r="AKP39" s="830"/>
      <c r="AKQ39" s="830"/>
      <c r="AKR39" s="830"/>
      <c r="AKS39" s="830"/>
      <c r="AKT39" s="830"/>
      <c r="AKU39" s="830"/>
      <c r="AKV39" s="830"/>
      <c r="AKW39" s="830"/>
      <c r="AKX39" s="830"/>
      <c r="AKY39" s="830"/>
      <c r="AKZ39" s="830"/>
      <c r="ALA39" s="830"/>
      <c r="ALB39" s="830"/>
      <c r="ALC39" s="830"/>
      <c r="ALD39" s="830"/>
      <c r="ALE39" s="830"/>
      <c r="ALF39" s="830"/>
      <c r="ALG39" s="830"/>
      <c r="ALH39" s="830"/>
      <c r="ALI39" s="830"/>
      <c r="ALJ39" s="830"/>
      <c r="ALK39" s="830"/>
      <c r="ALL39" s="830"/>
      <c r="ALM39" s="830"/>
      <c r="ALN39" s="830"/>
      <c r="ALO39" s="830"/>
      <c r="ALP39" s="830"/>
      <c r="ALQ39" s="830"/>
      <c r="ALR39" s="830"/>
      <c r="ALS39" s="830"/>
      <c r="ALT39" s="830"/>
      <c r="ALU39" s="830"/>
      <c r="ALV39" s="830"/>
      <c r="ALW39" s="830"/>
      <c r="ALX39" s="830"/>
      <c r="ALY39" s="830"/>
      <c r="ALZ39" s="830"/>
      <c r="AMA39" s="830"/>
      <c r="AMB39" s="830"/>
      <c r="AMC39" s="830"/>
      <c r="AMD39" s="830"/>
      <c r="AME39" s="830"/>
      <c r="AMF39" s="830"/>
      <c r="AMG39" s="830"/>
      <c r="AMH39" s="830"/>
      <c r="AMI39" s="830"/>
      <c r="AMJ39" s="830"/>
      <c r="AMK39" s="830"/>
      <c r="AML39" s="830"/>
      <c r="AMM39" s="830"/>
      <c r="AMN39" s="830"/>
      <c r="AMO39" s="830"/>
      <c r="AMP39" s="830"/>
      <c r="AMQ39" s="830"/>
      <c r="AMR39" s="830"/>
      <c r="AMS39" s="830"/>
      <c r="AMT39" s="830"/>
      <c r="AMU39" s="830"/>
      <c r="AMV39" s="830"/>
      <c r="AMW39" s="830"/>
      <c r="AMX39" s="830"/>
      <c r="AMY39" s="830"/>
      <c r="AMZ39" s="830"/>
      <c r="ANA39" s="830"/>
      <c r="ANB39" s="830"/>
      <c r="ANC39" s="830"/>
      <c r="AND39" s="830"/>
      <c r="ANE39" s="830"/>
      <c r="ANF39" s="830"/>
      <c r="ANG39" s="830"/>
      <c r="ANH39" s="830"/>
      <c r="ANI39" s="830"/>
      <c r="ANJ39" s="830"/>
      <c r="ANK39" s="830"/>
      <c r="ANL39" s="830"/>
      <c r="ANM39" s="830"/>
      <c r="ANN39" s="830"/>
      <c r="ANO39" s="830"/>
      <c r="ANP39" s="830"/>
      <c r="ANQ39" s="830"/>
      <c r="ANR39" s="830"/>
      <c r="ANS39" s="830"/>
      <c r="ANT39" s="830"/>
      <c r="ANU39" s="830"/>
      <c r="ANV39" s="830"/>
      <c r="ANW39" s="830"/>
      <c r="ANX39" s="830"/>
      <c r="ANY39" s="830"/>
      <c r="ANZ39" s="830"/>
      <c r="AOA39" s="830"/>
      <c r="AOB39" s="830"/>
      <c r="AOC39" s="830"/>
      <c r="AOD39" s="830"/>
      <c r="AOE39" s="830"/>
      <c r="AOF39" s="830"/>
      <c r="AOG39" s="830"/>
      <c r="AOH39" s="830"/>
      <c r="AOI39" s="830"/>
      <c r="AOJ39" s="830"/>
      <c r="AOK39" s="830"/>
      <c r="AOL39" s="830"/>
      <c r="AOM39" s="830"/>
      <c r="AON39" s="830"/>
      <c r="AOO39" s="830"/>
      <c r="AOP39" s="830"/>
      <c r="AOQ39" s="830"/>
      <c r="AOR39" s="830"/>
      <c r="AOS39" s="830"/>
      <c r="AOT39" s="830"/>
      <c r="AOU39" s="830"/>
      <c r="AOV39" s="830"/>
      <c r="AOW39" s="830"/>
      <c r="AOX39" s="830"/>
      <c r="AOY39" s="830"/>
      <c r="AOZ39" s="830"/>
      <c r="APA39" s="830"/>
      <c r="APB39" s="830"/>
      <c r="APC39" s="830"/>
      <c r="APD39" s="830"/>
      <c r="APE39" s="830"/>
      <c r="APF39" s="830"/>
      <c r="APG39" s="830"/>
      <c r="APH39" s="830"/>
      <c r="API39" s="830"/>
      <c r="APJ39" s="830"/>
      <c r="APK39" s="830"/>
      <c r="APL39" s="830"/>
      <c r="APM39" s="830"/>
      <c r="APN39" s="830"/>
      <c r="APO39" s="830"/>
      <c r="APP39" s="830"/>
      <c r="APQ39" s="830"/>
      <c r="APR39" s="830"/>
      <c r="APS39" s="830"/>
      <c r="APT39" s="830"/>
      <c r="APU39" s="830"/>
      <c r="APV39" s="830"/>
      <c r="APW39" s="830"/>
      <c r="APX39" s="830"/>
      <c r="APY39" s="830"/>
      <c r="APZ39" s="830"/>
      <c r="AQA39" s="830"/>
      <c r="AQB39" s="830"/>
      <c r="AQC39" s="830"/>
      <c r="AQD39" s="830"/>
      <c r="AQE39" s="830"/>
      <c r="AQF39" s="830"/>
      <c r="AQG39" s="830"/>
      <c r="AQH39" s="830"/>
      <c r="AQI39" s="830"/>
      <c r="AQJ39" s="830"/>
      <c r="AQK39" s="830"/>
      <c r="AQL39" s="830"/>
      <c r="AQM39" s="830"/>
      <c r="AQN39" s="830"/>
      <c r="AQO39" s="830"/>
      <c r="AQP39" s="830"/>
      <c r="AQQ39" s="830"/>
      <c r="AQR39" s="830"/>
      <c r="AQS39" s="830"/>
      <c r="AQT39" s="830"/>
      <c r="AQU39" s="830"/>
      <c r="AQV39" s="830"/>
      <c r="AQW39" s="830"/>
      <c r="AQX39" s="830"/>
      <c r="AQY39" s="830"/>
      <c r="AQZ39" s="830"/>
      <c r="ARA39" s="830"/>
      <c r="ARB39" s="830"/>
      <c r="ARC39" s="830"/>
      <c r="ARD39" s="830"/>
      <c r="ARE39" s="830"/>
      <c r="ARF39" s="830"/>
      <c r="ARG39" s="830"/>
      <c r="ARH39" s="830"/>
      <c r="ARI39" s="830"/>
      <c r="ARJ39" s="830"/>
      <c r="ARK39" s="830"/>
      <c r="ARL39" s="830"/>
      <c r="ARM39" s="830"/>
      <c r="ARN39" s="830"/>
      <c r="ARO39" s="830"/>
      <c r="ARP39" s="830"/>
      <c r="ARQ39" s="830"/>
      <c r="ARR39" s="830"/>
      <c r="ARS39" s="830"/>
      <c r="ART39" s="830"/>
      <c r="ARU39" s="830"/>
      <c r="ARV39" s="830"/>
      <c r="ARW39" s="830"/>
      <c r="ARX39" s="830"/>
      <c r="ARY39" s="830"/>
      <c r="ARZ39" s="830"/>
      <c r="ASA39" s="830"/>
      <c r="ASB39" s="830"/>
      <c r="ASC39" s="830"/>
      <c r="ASD39" s="830"/>
      <c r="ASE39" s="830"/>
      <c r="ASF39" s="830"/>
      <c r="ASG39" s="830"/>
      <c r="ASH39" s="830"/>
      <c r="ASI39" s="830"/>
      <c r="ASJ39" s="830"/>
      <c r="ASK39" s="830"/>
      <c r="ASL39" s="830"/>
      <c r="ASM39" s="830"/>
      <c r="ASN39" s="830"/>
      <c r="ASO39" s="830"/>
      <c r="ASP39" s="830"/>
      <c r="ASQ39" s="830"/>
      <c r="ASR39" s="830"/>
      <c r="ASS39" s="830"/>
      <c r="AST39" s="830"/>
      <c r="ASU39" s="830"/>
      <c r="ASV39" s="830"/>
      <c r="ASW39" s="830"/>
      <c r="ASX39" s="830"/>
      <c r="ASY39" s="830"/>
      <c r="ASZ39" s="830"/>
      <c r="ATA39" s="830"/>
      <c r="ATB39" s="830"/>
      <c r="ATC39" s="830"/>
      <c r="ATD39" s="830"/>
      <c r="ATE39" s="830"/>
      <c r="ATF39" s="830"/>
      <c r="ATG39" s="830"/>
      <c r="ATH39" s="830"/>
      <c r="ATI39" s="830"/>
      <c r="ATJ39" s="830"/>
      <c r="ATK39" s="830"/>
      <c r="ATL39" s="830"/>
      <c r="ATM39" s="830"/>
      <c r="ATN39" s="830"/>
      <c r="ATO39" s="830"/>
      <c r="ATP39" s="830"/>
      <c r="ATQ39" s="830"/>
      <c r="ATR39" s="830"/>
      <c r="ATS39" s="830"/>
      <c r="ATT39" s="830"/>
      <c r="ATU39" s="830"/>
      <c r="ATV39" s="830"/>
      <c r="ATW39" s="830"/>
      <c r="ATX39" s="830"/>
      <c r="ATY39" s="830"/>
      <c r="ATZ39" s="830"/>
      <c r="AUA39" s="830"/>
      <c r="AUB39" s="830"/>
      <c r="AUC39" s="830"/>
      <c r="AUD39" s="830"/>
      <c r="AUE39" s="830"/>
      <c r="AUF39" s="830"/>
      <c r="AUG39" s="830"/>
      <c r="AUH39" s="830"/>
      <c r="AUI39" s="830"/>
      <c r="AUJ39" s="830"/>
      <c r="AUK39" s="830"/>
      <c r="AUL39" s="830"/>
      <c r="AUM39" s="830"/>
      <c r="AUN39" s="830"/>
      <c r="AUO39" s="830"/>
      <c r="AUP39" s="830"/>
      <c r="AUQ39" s="830"/>
      <c r="AUR39" s="830"/>
      <c r="AUS39" s="830"/>
      <c r="AUT39" s="830"/>
      <c r="AUU39" s="830"/>
      <c r="AUV39" s="830"/>
      <c r="AUW39" s="830"/>
      <c r="AUX39" s="830"/>
      <c r="AUY39" s="830"/>
      <c r="AUZ39" s="830"/>
      <c r="AVA39" s="830"/>
      <c r="AVB39" s="830"/>
      <c r="AVC39" s="830"/>
      <c r="AVD39" s="830"/>
      <c r="AVE39" s="830"/>
      <c r="AVF39" s="830"/>
      <c r="AVG39" s="830"/>
      <c r="AVH39" s="830"/>
      <c r="AVI39" s="830"/>
      <c r="AVJ39" s="830"/>
      <c r="AVK39" s="830"/>
      <c r="AVL39" s="830"/>
      <c r="AVM39" s="830"/>
      <c r="AVN39" s="830"/>
      <c r="AVO39" s="830"/>
      <c r="AVP39" s="830"/>
      <c r="AVQ39" s="830"/>
      <c r="AVR39" s="830"/>
      <c r="AVS39" s="830"/>
      <c r="AVT39" s="830"/>
      <c r="AVU39" s="830"/>
      <c r="AVV39" s="830"/>
      <c r="AVW39" s="830"/>
      <c r="AVX39" s="830"/>
      <c r="AVY39" s="830"/>
      <c r="AVZ39" s="830"/>
      <c r="AWA39" s="830"/>
      <c r="AWB39" s="830"/>
      <c r="AWC39" s="830"/>
      <c r="AWD39" s="830"/>
      <c r="AWE39" s="830"/>
      <c r="AWF39" s="830"/>
      <c r="AWG39" s="830"/>
      <c r="AWH39" s="830"/>
      <c r="AWI39" s="830"/>
      <c r="AWJ39" s="830"/>
      <c r="AWK39" s="830"/>
      <c r="AWL39" s="830"/>
      <c r="AWM39" s="830"/>
      <c r="AWN39" s="830"/>
      <c r="AWO39" s="830"/>
      <c r="AWP39" s="830"/>
      <c r="AWQ39" s="830"/>
      <c r="AWR39" s="830"/>
      <c r="AWS39" s="830"/>
      <c r="AWT39" s="830"/>
      <c r="AWU39" s="830"/>
      <c r="AWV39" s="830"/>
      <c r="AWW39" s="830"/>
      <c r="AWX39" s="830"/>
      <c r="AWY39" s="830"/>
      <c r="AWZ39" s="830"/>
      <c r="AXA39" s="830"/>
      <c r="AXB39" s="830"/>
      <c r="AXC39" s="830"/>
      <c r="AXD39" s="830"/>
      <c r="AXE39" s="830"/>
      <c r="AXF39" s="830"/>
      <c r="AXG39" s="830"/>
      <c r="AXH39" s="830"/>
      <c r="AXI39" s="830"/>
      <c r="AXJ39" s="830"/>
      <c r="AXK39" s="830"/>
      <c r="AXL39" s="830"/>
      <c r="AXM39" s="830"/>
      <c r="AXN39" s="830"/>
      <c r="AXO39" s="830"/>
      <c r="AXP39" s="830"/>
      <c r="AXQ39" s="830"/>
      <c r="AXR39" s="830"/>
      <c r="AXS39" s="830"/>
      <c r="AXT39" s="830"/>
      <c r="AXU39" s="830"/>
      <c r="AXV39" s="830"/>
      <c r="AXW39" s="830"/>
      <c r="AXX39" s="830"/>
      <c r="AXY39" s="830"/>
      <c r="AXZ39" s="830"/>
      <c r="AYA39" s="830"/>
      <c r="AYB39" s="830"/>
      <c r="AYC39" s="830"/>
      <c r="AYD39" s="830"/>
      <c r="AYE39" s="830"/>
      <c r="AYF39" s="830"/>
      <c r="AYG39" s="830"/>
      <c r="AYH39" s="830"/>
      <c r="AYI39" s="830"/>
      <c r="AYJ39" s="830"/>
      <c r="AYK39" s="830"/>
      <c r="AYL39" s="830"/>
      <c r="AYM39" s="830"/>
      <c r="AYN39" s="830"/>
      <c r="AYO39" s="830"/>
      <c r="AYP39" s="830"/>
      <c r="AYQ39" s="830"/>
      <c r="AYR39" s="830"/>
      <c r="AYS39" s="830"/>
      <c r="AYT39" s="830"/>
      <c r="AYU39" s="830"/>
      <c r="AYV39" s="830"/>
      <c r="AYW39" s="830"/>
      <c r="AYX39" s="830"/>
      <c r="AYY39" s="830"/>
      <c r="AYZ39" s="830"/>
      <c r="AZA39" s="830"/>
      <c r="AZB39" s="830"/>
      <c r="AZC39" s="830"/>
      <c r="AZD39" s="830"/>
      <c r="AZE39" s="830"/>
      <c r="AZF39" s="830"/>
      <c r="AZG39" s="830"/>
      <c r="AZH39" s="830"/>
      <c r="AZI39" s="830"/>
      <c r="AZJ39" s="830"/>
      <c r="AZK39" s="830"/>
      <c r="AZL39" s="830"/>
      <c r="AZM39" s="830"/>
      <c r="AZN39" s="830"/>
      <c r="AZO39" s="830"/>
      <c r="AZP39" s="830"/>
      <c r="AZQ39" s="830"/>
      <c r="AZR39" s="830"/>
      <c r="AZS39" s="830"/>
      <c r="AZT39" s="830"/>
      <c r="AZU39" s="830"/>
      <c r="AZV39" s="830"/>
      <c r="AZW39" s="830"/>
      <c r="AZX39" s="830"/>
      <c r="AZY39" s="830"/>
      <c r="AZZ39" s="830"/>
      <c r="BAA39" s="830"/>
      <c r="BAB39" s="830"/>
      <c r="BAC39" s="830"/>
      <c r="BAD39" s="830"/>
      <c r="BAE39" s="830"/>
      <c r="BAF39" s="830"/>
      <c r="BAG39" s="830"/>
      <c r="BAH39" s="830"/>
      <c r="BAI39" s="830"/>
      <c r="BAJ39" s="830"/>
      <c r="BAK39" s="830"/>
      <c r="BAL39" s="830"/>
      <c r="BAM39" s="830"/>
      <c r="BAN39" s="830"/>
      <c r="BAO39" s="830"/>
      <c r="BAP39" s="830"/>
      <c r="BAQ39" s="830"/>
      <c r="BAR39" s="830"/>
      <c r="BAS39" s="830"/>
      <c r="BAT39" s="830"/>
      <c r="BAU39" s="830"/>
      <c r="BAV39" s="830"/>
      <c r="BAW39" s="830"/>
      <c r="BAX39" s="830"/>
      <c r="BAY39" s="830"/>
      <c r="BAZ39" s="830"/>
      <c r="BBA39" s="830"/>
      <c r="BBB39" s="830"/>
      <c r="BBC39" s="830"/>
      <c r="BBD39" s="830"/>
      <c r="BBE39" s="830"/>
      <c r="BBF39" s="830"/>
      <c r="BBG39" s="830"/>
      <c r="BBH39" s="830"/>
      <c r="BBI39" s="830"/>
      <c r="BBJ39" s="830"/>
      <c r="BBK39" s="830"/>
      <c r="BBL39" s="830"/>
      <c r="BBM39" s="830"/>
      <c r="BBN39" s="830"/>
      <c r="BBO39" s="830"/>
      <c r="BBP39" s="830"/>
      <c r="BBQ39" s="830"/>
      <c r="BBR39" s="830"/>
      <c r="BBS39" s="830"/>
      <c r="BBT39" s="830"/>
      <c r="BBU39" s="830"/>
      <c r="BBV39" s="830"/>
      <c r="BBW39" s="830"/>
      <c r="BBX39" s="830"/>
      <c r="BBY39" s="830"/>
      <c r="BBZ39" s="830"/>
      <c r="BCA39" s="830"/>
      <c r="BCB39" s="830"/>
      <c r="BCC39" s="830"/>
      <c r="BCD39" s="830"/>
      <c r="BCE39" s="830"/>
      <c r="BCF39" s="830"/>
      <c r="BCG39" s="830"/>
      <c r="BCH39" s="830"/>
      <c r="BCI39" s="830"/>
      <c r="BCJ39" s="830"/>
      <c r="BCK39" s="830"/>
      <c r="BCL39" s="830"/>
      <c r="BCM39" s="830"/>
      <c r="BCN39" s="830"/>
      <c r="BCO39" s="830"/>
      <c r="BCP39" s="830"/>
      <c r="BCQ39" s="830"/>
      <c r="BCR39" s="830"/>
      <c r="BCS39" s="830"/>
      <c r="BCT39" s="830"/>
      <c r="BCU39" s="830"/>
      <c r="BCV39" s="830"/>
      <c r="BCW39" s="830"/>
      <c r="BCX39" s="830"/>
      <c r="BCY39" s="830"/>
      <c r="BCZ39" s="830"/>
      <c r="BDA39" s="830"/>
      <c r="BDB39" s="830"/>
      <c r="BDC39" s="830"/>
      <c r="BDD39" s="830"/>
      <c r="BDE39" s="830"/>
      <c r="BDF39" s="830"/>
      <c r="BDG39" s="830"/>
      <c r="BDH39" s="830"/>
      <c r="BDI39" s="830"/>
      <c r="BDJ39" s="830"/>
      <c r="BDK39" s="830"/>
      <c r="BDL39" s="830"/>
      <c r="BDM39" s="830"/>
      <c r="BDN39" s="830"/>
      <c r="BDO39" s="830"/>
      <c r="BDP39" s="830"/>
      <c r="BDQ39" s="830"/>
      <c r="BDR39" s="830"/>
      <c r="BDS39" s="830"/>
      <c r="BDT39" s="830"/>
      <c r="BDU39" s="830"/>
      <c r="BDV39" s="830"/>
      <c r="BDW39" s="830"/>
      <c r="BDX39" s="830"/>
      <c r="BDY39" s="830"/>
      <c r="BDZ39" s="830"/>
      <c r="BEA39" s="830"/>
      <c r="BEB39" s="830"/>
      <c r="BEC39" s="830"/>
      <c r="BED39" s="830"/>
      <c r="BEE39" s="830"/>
      <c r="BEF39" s="830"/>
      <c r="BEG39" s="830"/>
      <c r="BEH39" s="830"/>
      <c r="BEI39" s="830"/>
      <c r="BEJ39" s="830"/>
      <c r="BEK39" s="830"/>
      <c r="BEL39" s="830"/>
      <c r="BEM39" s="830"/>
      <c r="BEN39" s="830"/>
      <c r="BEO39" s="830"/>
      <c r="BEP39" s="830"/>
      <c r="BEQ39" s="830"/>
      <c r="BER39" s="830"/>
      <c r="BES39" s="830"/>
      <c r="BET39" s="830"/>
      <c r="BEU39" s="830"/>
      <c r="BEV39" s="830"/>
      <c r="BEW39" s="830"/>
      <c r="BEX39" s="830"/>
      <c r="BEY39" s="830"/>
      <c r="BEZ39" s="830"/>
      <c r="BFA39" s="830"/>
      <c r="BFB39" s="830"/>
      <c r="BFC39" s="830"/>
      <c r="BFD39" s="830"/>
      <c r="BFE39" s="830"/>
      <c r="BFF39" s="830"/>
      <c r="BFG39" s="830"/>
      <c r="BFH39" s="830"/>
      <c r="BFI39" s="830"/>
      <c r="BFJ39" s="830"/>
      <c r="BFK39" s="830"/>
      <c r="BFL39" s="830"/>
      <c r="BFM39" s="830"/>
      <c r="BFN39" s="830"/>
      <c r="BFO39" s="830"/>
      <c r="BFP39" s="830"/>
      <c r="BFQ39" s="830"/>
      <c r="BFR39" s="830"/>
      <c r="BFS39" s="830"/>
      <c r="BFT39" s="830"/>
      <c r="BFU39" s="830"/>
      <c r="BFV39" s="830"/>
      <c r="BFW39" s="830"/>
      <c r="BFX39" s="830"/>
      <c r="BFY39" s="830"/>
      <c r="BFZ39" s="830"/>
      <c r="BGA39" s="830"/>
      <c r="BGB39" s="830"/>
      <c r="BGC39" s="830"/>
      <c r="BGD39" s="830"/>
      <c r="BGE39" s="830"/>
      <c r="BGF39" s="830"/>
      <c r="BGG39" s="830"/>
      <c r="BGH39" s="830"/>
      <c r="BGI39" s="830"/>
      <c r="BGJ39" s="830"/>
      <c r="BGK39" s="830"/>
      <c r="BGL39" s="830"/>
      <c r="BGM39" s="830"/>
      <c r="BGN39" s="830"/>
      <c r="BGO39" s="830"/>
      <c r="BGP39" s="830"/>
      <c r="BGQ39" s="830"/>
      <c r="BGR39" s="830"/>
      <c r="BGS39" s="830"/>
      <c r="BGT39" s="830"/>
      <c r="BGU39" s="830"/>
      <c r="BGV39" s="830"/>
      <c r="BGW39" s="830"/>
      <c r="BGX39" s="830"/>
      <c r="BGY39" s="830"/>
      <c r="BGZ39" s="830"/>
      <c r="BHA39" s="830"/>
      <c r="BHB39" s="830"/>
      <c r="BHC39" s="830"/>
      <c r="BHD39" s="830"/>
      <c r="BHE39" s="830"/>
      <c r="BHF39" s="830"/>
      <c r="BHG39" s="830"/>
      <c r="BHH39" s="830"/>
      <c r="BHI39" s="830"/>
      <c r="BHJ39" s="830"/>
      <c r="BHK39" s="830"/>
      <c r="BHL39" s="830"/>
      <c r="BHM39" s="830"/>
      <c r="BHN39" s="830"/>
      <c r="BHO39" s="830"/>
      <c r="BHP39" s="830"/>
      <c r="BHQ39" s="830"/>
      <c r="BHR39" s="830"/>
      <c r="BHS39" s="830"/>
      <c r="BHT39" s="830"/>
      <c r="BHU39" s="830"/>
      <c r="BHV39" s="830"/>
      <c r="BHW39" s="830"/>
      <c r="BHX39" s="830"/>
      <c r="BHY39" s="830"/>
      <c r="BHZ39" s="830"/>
      <c r="BIA39" s="830"/>
      <c r="BIB39" s="830"/>
      <c r="BIC39" s="830"/>
      <c r="BID39" s="830"/>
      <c r="BIE39" s="830"/>
      <c r="BIF39" s="830"/>
      <c r="BIG39" s="830"/>
      <c r="BIH39" s="830"/>
      <c r="BII39" s="830"/>
      <c r="BIJ39" s="830"/>
      <c r="BIK39" s="830"/>
      <c r="BIL39" s="830"/>
      <c r="BIM39" s="830"/>
      <c r="BIN39" s="830"/>
      <c r="BIO39" s="830"/>
      <c r="BIP39" s="830"/>
      <c r="BIQ39" s="830"/>
      <c r="BIR39" s="830"/>
      <c r="BIS39" s="830"/>
      <c r="BIT39" s="830"/>
      <c r="BIU39" s="830"/>
      <c r="BIV39" s="830"/>
      <c r="BIW39" s="830"/>
      <c r="BIX39" s="830"/>
      <c r="BIY39" s="830"/>
      <c r="BIZ39" s="830"/>
      <c r="BJA39" s="830"/>
      <c r="BJB39" s="830"/>
      <c r="BJC39" s="830"/>
      <c r="BJD39" s="830"/>
      <c r="BJE39" s="830"/>
      <c r="BJF39" s="830"/>
      <c r="BJG39" s="830"/>
      <c r="BJH39" s="830"/>
      <c r="BJI39" s="830"/>
      <c r="BJJ39" s="830"/>
      <c r="BJK39" s="830"/>
      <c r="BJL39" s="830"/>
      <c r="BJM39" s="830"/>
      <c r="BJN39" s="830"/>
      <c r="BJO39" s="830"/>
      <c r="BJP39" s="830"/>
      <c r="BJQ39" s="830"/>
      <c r="BJR39" s="830"/>
      <c r="BJS39" s="830"/>
      <c r="BJT39" s="830"/>
      <c r="BJU39" s="830"/>
      <c r="BJV39" s="830"/>
      <c r="BJW39" s="830"/>
      <c r="BJX39" s="830"/>
      <c r="BJY39" s="830"/>
      <c r="BJZ39" s="830"/>
      <c r="BKA39" s="830"/>
      <c r="BKB39" s="830"/>
      <c r="BKC39" s="830"/>
      <c r="BKD39" s="830"/>
      <c r="BKE39" s="830"/>
      <c r="BKF39" s="830"/>
      <c r="BKG39" s="830"/>
      <c r="BKH39" s="830"/>
      <c r="BKI39" s="830"/>
      <c r="BKJ39" s="830"/>
      <c r="BKK39" s="830"/>
      <c r="BKL39" s="830"/>
      <c r="BKM39" s="830"/>
      <c r="BKN39" s="830"/>
      <c r="BKO39" s="830"/>
      <c r="BKP39" s="830"/>
      <c r="BKQ39" s="830"/>
      <c r="BKR39" s="830"/>
      <c r="BKS39" s="830"/>
      <c r="BKT39" s="830"/>
      <c r="BKU39" s="830"/>
      <c r="BKV39" s="830"/>
      <c r="BKW39" s="830"/>
      <c r="BKX39" s="830"/>
      <c r="BKY39" s="830"/>
      <c r="BKZ39" s="830"/>
      <c r="BLA39" s="830"/>
      <c r="BLB39" s="830"/>
      <c r="BLC39" s="830"/>
      <c r="BLD39" s="830"/>
      <c r="BLE39" s="830"/>
      <c r="BLF39" s="830"/>
      <c r="BLG39" s="830"/>
      <c r="BLH39" s="830"/>
      <c r="BLI39" s="830"/>
      <c r="BLJ39" s="830"/>
      <c r="BLK39" s="830"/>
      <c r="BLL39" s="830"/>
      <c r="BLM39" s="830"/>
      <c r="BLN39" s="830"/>
      <c r="BLO39" s="830"/>
      <c r="BLP39" s="830"/>
      <c r="BLQ39" s="830"/>
      <c r="BLR39" s="830"/>
      <c r="BLS39" s="830"/>
      <c r="BLT39" s="830"/>
      <c r="BLU39" s="830"/>
      <c r="BLV39" s="830"/>
      <c r="BLW39" s="830"/>
      <c r="BLX39" s="830"/>
      <c r="BLY39" s="830"/>
      <c r="BLZ39" s="830"/>
      <c r="BMA39" s="830"/>
      <c r="BMB39" s="830"/>
      <c r="BMC39" s="830"/>
      <c r="BMD39" s="830"/>
      <c r="BME39" s="830"/>
      <c r="BMF39" s="830"/>
      <c r="BMG39" s="830"/>
      <c r="BMH39" s="830"/>
      <c r="BMI39" s="830"/>
      <c r="BMJ39" s="830"/>
      <c r="BMK39" s="830"/>
      <c r="BML39" s="830"/>
      <c r="BMM39" s="830"/>
      <c r="BMN39" s="830"/>
      <c r="BMO39" s="830"/>
      <c r="BMP39" s="830"/>
      <c r="BMQ39" s="830"/>
      <c r="BMR39" s="830"/>
      <c r="BMS39" s="830"/>
      <c r="BMT39" s="830"/>
      <c r="BMU39" s="830"/>
      <c r="BMV39" s="830"/>
      <c r="BMW39" s="830"/>
      <c r="BMX39" s="830"/>
      <c r="BMY39" s="830"/>
      <c r="BMZ39" s="830"/>
      <c r="BNA39" s="830"/>
      <c r="BNB39" s="830"/>
      <c r="BNC39" s="830"/>
      <c r="BND39" s="830"/>
      <c r="BNE39" s="830"/>
      <c r="BNF39" s="830"/>
      <c r="BNG39" s="830"/>
      <c r="BNH39" s="830"/>
      <c r="BNI39" s="830"/>
      <c r="BNJ39" s="830"/>
      <c r="BNK39" s="830"/>
      <c r="BNL39" s="830"/>
      <c r="BNM39" s="830"/>
      <c r="BNN39" s="830"/>
      <c r="BNO39" s="830"/>
      <c r="BNP39" s="830"/>
      <c r="BNQ39" s="830"/>
      <c r="BNR39" s="830"/>
      <c r="BNS39" s="830"/>
      <c r="BNT39" s="830"/>
      <c r="BNU39" s="830"/>
      <c r="BNV39" s="830"/>
      <c r="BNW39" s="830"/>
      <c r="BNX39" s="830"/>
      <c r="BNY39" s="830"/>
      <c r="BNZ39" s="830"/>
      <c r="BOA39" s="830"/>
      <c r="BOB39" s="830"/>
      <c r="BOC39" s="830"/>
      <c r="BOD39" s="830"/>
      <c r="BOE39" s="830"/>
      <c r="BOF39" s="830"/>
      <c r="BOG39" s="830"/>
      <c r="BOH39" s="830"/>
      <c r="BOI39" s="830"/>
      <c r="BOJ39" s="830"/>
      <c r="BOK39" s="830"/>
      <c r="BOL39" s="830"/>
      <c r="BOM39" s="830"/>
      <c r="BON39" s="830"/>
      <c r="BOO39" s="830"/>
      <c r="BOP39" s="830"/>
      <c r="BOQ39" s="830"/>
      <c r="BOR39" s="830"/>
      <c r="BOS39" s="830"/>
      <c r="BOT39" s="830"/>
      <c r="BOU39" s="830"/>
      <c r="BOV39" s="830"/>
      <c r="BOW39" s="830"/>
      <c r="BOX39" s="830"/>
      <c r="BOY39" s="830"/>
      <c r="BOZ39" s="830"/>
      <c r="BPA39" s="830"/>
      <c r="BPB39" s="830"/>
      <c r="BPC39" s="830"/>
      <c r="BPD39" s="830"/>
      <c r="BPE39" s="830"/>
      <c r="BPF39" s="830"/>
      <c r="BPG39" s="830"/>
      <c r="BPH39" s="830"/>
      <c r="BPI39" s="830"/>
      <c r="BPJ39" s="830"/>
      <c r="BPK39" s="830"/>
      <c r="BPL39" s="830"/>
      <c r="BPM39" s="830"/>
      <c r="BPN39" s="830"/>
      <c r="BPO39" s="830"/>
      <c r="BPP39" s="830"/>
      <c r="BPQ39" s="830"/>
      <c r="BPR39" s="830"/>
      <c r="BPS39" s="830"/>
      <c r="BPT39" s="830"/>
      <c r="BPU39" s="830"/>
      <c r="BPV39" s="830"/>
      <c r="BPW39" s="830"/>
      <c r="BPX39" s="830"/>
      <c r="BPY39" s="830"/>
      <c r="BPZ39" s="830"/>
      <c r="BQA39" s="830"/>
      <c r="BQB39" s="830"/>
      <c r="BQC39" s="830"/>
      <c r="BQD39" s="830"/>
      <c r="BQE39" s="830"/>
      <c r="BQF39" s="830"/>
      <c r="BQG39" s="830"/>
      <c r="BQH39" s="830"/>
      <c r="BQI39" s="830"/>
      <c r="BQJ39" s="830"/>
      <c r="BQK39" s="830"/>
      <c r="BQL39" s="830"/>
      <c r="BQM39" s="830"/>
      <c r="BQN39" s="830"/>
      <c r="BQO39" s="830"/>
      <c r="BQP39" s="830"/>
      <c r="BQQ39" s="830"/>
      <c r="BQR39" s="830"/>
      <c r="BQS39" s="830"/>
      <c r="BQT39" s="830"/>
      <c r="BQU39" s="830"/>
      <c r="BQV39" s="830"/>
      <c r="BQW39" s="830"/>
      <c r="BQX39" s="830"/>
      <c r="BQY39" s="830"/>
      <c r="BQZ39" s="830"/>
      <c r="BRA39" s="830"/>
      <c r="BRB39" s="830"/>
      <c r="BRC39" s="830"/>
      <c r="BRD39" s="830"/>
      <c r="BRE39" s="830"/>
      <c r="BRF39" s="830"/>
      <c r="BRG39" s="830"/>
      <c r="BRH39" s="830"/>
      <c r="BRI39" s="830"/>
      <c r="BRJ39" s="830"/>
      <c r="BRK39" s="830"/>
      <c r="BRL39" s="830"/>
      <c r="BRM39" s="830"/>
      <c r="BRN39" s="830"/>
      <c r="BRO39" s="830"/>
      <c r="BRP39" s="830"/>
      <c r="BRQ39" s="830"/>
      <c r="BRR39" s="830"/>
      <c r="BRS39" s="830"/>
      <c r="BRT39" s="830"/>
      <c r="BRU39" s="830"/>
      <c r="BRV39" s="830"/>
      <c r="BRW39" s="830"/>
      <c r="BRX39" s="830"/>
      <c r="BRY39" s="830"/>
      <c r="BRZ39" s="830"/>
      <c r="BSA39" s="830"/>
      <c r="BSB39" s="830"/>
      <c r="BSC39" s="830"/>
      <c r="BSD39" s="830"/>
      <c r="BSE39" s="830"/>
      <c r="BSF39" s="830"/>
      <c r="BSG39" s="830"/>
      <c r="BSH39" s="830"/>
      <c r="BSI39" s="830"/>
      <c r="BSJ39" s="830"/>
      <c r="BSK39" s="830"/>
      <c r="BSL39" s="830"/>
      <c r="BSM39" s="830"/>
      <c r="BSN39" s="830"/>
      <c r="BSO39" s="830"/>
      <c r="BSP39" s="830"/>
      <c r="BSQ39" s="830"/>
      <c r="BSR39" s="830"/>
      <c r="BSS39" s="830"/>
      <c r="BST39" s="830"/>
      <c r="BSU39" s="830"/>
      <c r="BSV39" s="830"/>
      <c r="BSW39" s="830"/>
      <c r="BSX39" s="830"/>
      <c r="BSY39" s="830"/>
      <c r="BSZ39" s="830"/>
      <c r="BTA39" s="830"/>
      <c r="BTB39" s="830"/>
      <c r="BTC39" s="830"/>
      <c r="BTD39" s="830"/>
      <c r="BTE39" s="830"/>
      <c r="BTF39" s="830"/>
      <c r="BTG39" s="830"/>
      <c r="BTH39" s="830"/>
      <c r="BTI39" s="830"/>
      <c r="BTJ39" s="830"/>
      <c r="BTK39" s="830"/>
      <c r="BTL39" s="830"/>
      <c r="BTM39" s="830"/>
      <c r="BTN39" s="830"/>
      <c r="BTO39" s="830"/>
      <c r="BTP39" s="830"/>
      <c r="BTQ39" s="830"/>
      <c r="BTR39" s="830"/>
      <c r="BTS39" s="830"/>
      <c r="BTT39" s="830"/>
      <c r="BTU39" s="830"/>
      <c r="BTV39" s="830"/>
      <c r="BTW39" s="830"/>
      <c r="BTX39" s="830"/>
      <c r="BTY39" s="830"/>
      <c r="BTZ39" s="830"/>
      <c r="BUA39" s="830"/>
      <c r="BUB39" s="830"/>
      <c r="BUC39" s="830"/>
      <c r="BUD39" s="830"/>
      <c r="BUE39" s="830"/>
      <c r="BUF39" s="830"/>
      <c r="BUG39" s="830"/>
      <c r="BUH39" s="830"/>
      <c r="BUI39" s="830"/>
      <c r="BUJ39" s="830"/>
      <c r="BUK39" s="830"/>
      <c r="BUL39" s="830"/>
      <c r="BUM39" s="830"/>
      <c r="BUN39" s="830"/>
      <c r="BUO39" s="830"/>
      <c r="BUP39" s="830"/>
      <c r="BUQ39" s="830"/>
      <c r="BUR39" s="830"/>
      <c r="BUS39" s="830"/>
      <c r="BUT39" s="830"/>
      <c r="BUU39" s="830"/>
      <c r="BUV39" s="830"/>
      <c r="BUW39" s="830"/>
      <c r="BUX39" s="830"/>
      <c r="BUY39" s="830"/>
      <c r="BUZ39" s="830"/>
      <c r="BVA39" s="830"/>
      <c r="BVB39" s="830"/>
      <c r="BVC39" s="830"/>
      <c r="BVD39" s="830"/>
      <c r="BVE39" s="830"/>
      <c r="BVF39" s="830"/>
      <c r="BVG39" s="830"/>
      <c r="BVH39" s="830"/>
      <c r="BVI39" s="830"/>
      <c r="BVJ39" s="830"/>
      <c r="BVK39" s="830"/>
      <c r="BVL39" s="830"/>
      <c r="BVM39" s="830"/>
      <c r="BVN39" s="830"/>
      <c r="BVO39" s="830"/>
      <c r="BVP39" s="830"/>
      <c r="BVQ39" s="830"/>
      <c r="BVR39" s="830"/>
      <c r="BVS39" s="830"/>
      <c r="BVT39" s="830"/>
      <c r="BVU39" s="830"/>
      <c r="BVV39" s="830"/>
      <c r="BVW39" s="830"/>
      <c r="BVX39" s="830"/>
      <c r="BVY39" s="830"/>
      <c r="BVZ39" s="830"/>
      <c r="BWA39" s="830"/>
      <c r="BWB39" s="830"/>
      <c r="BWC39" s="830"/>
      <c r="BWD39" s="830"/>
      <c r="BWE39" s="830"/>
      <c r="BWF39" s="830"/>
      <c r="BWG39" s="830"/>
      <c r="BWH39" s="830"/>
      <c r="BWI39" s="830"/>
      <c r="BWJ39" s="830"/>
      <c r="BWK39" s="830"/>
      <c r="BWL39" s="830"/>
      <c r="BWM39" s="830"/>
      <c r="BWN39" s="830"/>
      <c r="BWO39" s="830"/>
      <c r="BWP39" s="830"/>
      <c r="BWQ39" s="830"/>
      <c r="BWR39" s="830"/>
      <c r="BWS39" s="830"/>
      <c r="BWT39" s="830"/>
      <c r="BWU39" s="830"/>
      <c r="BWV39" s="830"/>
      <c r="BWW39" s="830"/>
      <c r="BWX39" s="830"/>
      <c r="BWY39" s="830"/>
      <c r="BWZ39" s="830"/>
      <c r="BXA39" s="830"/>
      <c r="BXB39" s="830"/>
      <c r="BXC39" s="830"/>
      <c r="BXD39" s="830"/>
      <c r="BXE39" s="830"/>
      <c r="BXF39" s="830"/>
      <c r="BXG39" s="830"/>
      <c r="BXH39" s="830"/>
      <c r="BXI39" s="830"/>
      <c r="BXJ39" s="830"/>
      <c r="BXK39" s="830"/>
      <c r="BXL39" s="830"/>
      <c r="BXM39" s="830"/>
      <c r="BXN39" s="830"/>
      <c r="BXO39" s="830"/>
      <c r="BXP39" s="830"/>
      <c r="BXQ39" s="830"/>
      <c r="BXR39" s="830"/>
      <c r="BXS39" s="830"/>
      <c r="BXT39" s="830"/>
      <c r="BXU39" s="830"/>
      <c r="BXV39" s="830"/>
      <c r="BXW39" s="830"/>
      <c r="BXX39" s="830"/>
      <c r="BXY39" s="830"/>
      <c r="BXZ39" s="830"/>
      <c r="BYA39" s="830"/>
      <c r="BYB39" s="830"/>
      <c r="BYC39" s="830"/>
      <c r="BYD39" s="830"/>
      <c r="BYE39" s="830"/>
      <c r="BYF39" s="830"/>
      <c r="BYG39" s="830"/>
      <c r="BYH39" s="830"/>
      <c r="BYI39" s="830"/>
      <c r="BYJ39" s="830"/>
      <c r="BYK39" s="830"/>
      <c r="BYL39" s="830"/>
      <c r="BYM39" s="830"/>
      <c r="BYN39" s="830"/>
      <c r="BYO39" s="830"/>
      <c r="BYP39" s="830"/>
      <c r="BYQ39" s="830"/>
      <c r="BYR39" s="830"/>
      <c r="BYS39" s="830"/>
      <c r="BYT39" s="830"/>
      <c r="BYU39" s="830"/>
      <c r="BYV39" s="830"/>
      <c r="BYW39" s="830"/>
      <c r="BYX39" s="830"/>
      <c r="BYY39" s="830"/>
      <c r="BYZ39" s="830"/>
      <c r="BZA39" s="830"/>
      <c r="BZB39" s="830"/>
      <c r="BZC39" s="830"/>
      <c r="BZD39" s="830"/>
      <c r="BZE39" s="830"/>
      <c r="BZF39" s="830"/>
      <c r="BZG39" s="830"/>
      <c r="BZH39" s="830"/>
      <c r="BZI39" s="830"/>
      <c r="BZJ39" s="830"/>
      <c r="BZK39" s="830"/>
      <c r="BZL39" s="830"/>
      <c r="BZM39" s="830"/>
      <c r="BZN39" s="830"/>
      <c r="BZO39" s="830"/>
      <c r="BZP39" s="830"/>
      <c r="BZQ39" s="830"/>
      <c r="BZR39" s="830"/>
      <c r="BZS39" s="830"/>
      <c r="BZT39" s="830"/>
      <c r="BZU39" s="830"/>
      <c r="BZV39" s="830"/>
      <c r="BZW39" s="830"/>
      <c r="BZX39" s="830"/>
      <c r="BZY39" s="830"/>
      <c r="BZZ39" s="830"/>
      <c r="CAA39" s="830"/>
      <c r="CAB39" s="830"/>
      <c r="CAC39" s="830"/>
      <c r="CAD39" s="830"/>
      <c r="CAE39" s="830"/>
      <c r="CAF39" s="830"/>
      <c r="CAG39" s="830"/>
      <c r="CAH39" s="830"/>
      <c r="CAI39" s="830"/>
      <c r="CAJ39" s="830"/>
      <c r="CAK39" s="830"/>
      <c r="CAL39" s="830"/>
      <c r="CAM39" s="830"/>
      <c r="CAN39" s="830"/>
      <c r="CAO39" s="830"/>
      <c r="CAP39" s="830"/>
      <c r="CAQ39" s="830"/>
      <c r="CAR39" s="830"/>
      <c r="CAS39" s="830"/>
      <c r="CAT39" s="830"/>
      <c r="CAU39" s="830"/>
      <c r="CAV39" s="830"/>
      <c r="CAW39" s="830"/>
      <c r="CAX39" s="830"/>
      <c r="CAY39" s="830"/>
      <c r="CAZ39" s="830"/>
      <c r="CBA39" s="830"/>
      <c r="CBB39" s="830"/>
      <c r="CBC39" s="830"/>
      <c r="CBD39" s="830"/>
      <c r="CBE39" s="830"/>
      <c r="CBF39" s="830"/>
      <c r="CBG39" s="830"/>
      <c r="CBH39" s="830"/>
      <c r="CBI39" s="830"/>
      <c r="CBJ39" s="830"/>
      <c r="CBK39" s="830"/>
      <c r="CBL39" s="830"/>
      <c r="CBM39" s="830"/>
      <c r="CBN39" s="830"/>
      <c r="CBO39" s="830"/>
      <c r="CBP39" s="830"/>
      <c r="CBQ39" s="830"/>
      <c r="CBR39" s="830"/>
      <c r="CBS39" s="830"/>
      <c r="CBT39" s="830"/>
      <c r="CBU39" s="830"/>
      <c r="CBV39" s="830"/>
      <c r="CBW39" s="830"/>
      <c r="CBX39" s="830"/>
      <c r="CBY39" s="830"/>
      <c r="CBZ39" s="830"/>
      <c r="CCA39" s="830"/>
      <c r="CCB39" s="830"/>
      <c r="CCC39" s="830"/>
      <c r="CCD39" s="830"/>
      <c r="CCE39" s="830"/>
      <c r="CCF39" s="830"/>
      <c r="CCG39" s="830"/>
      <c r="CCH39" s="830"/>
      <c r="CCI39" s="830"/>
      <c r="CCJ39" s="830"/>
      <c r="CCK39" s="830"/>
      <c r="CCL39" s="830"/>
      <c r="CCM39" s="830"/>
      <c r="CCN39" s="830"/>
      <c r="CCO39" s="830"/>
      <c r="CCP39" s="830"/>
      <c r="CCQ39" s="830"/>
      <c r="CCR39" s="830"/>
      <c r="CCS39" s="830"/>
      <c r="CCT39" s="830"/>
      <c r="CCU39" s="830"/>
      <c r="CCV39" s="830"/>
      <c r="CCW39" s="830"/>
      <c r="CCX39" s="830"/>
      <c r="CCY39" s="830"/>
      <c r="CCZ39" s="830"/>
      <c r="CDA39" s="830"/>
      <c r="CDB39" s="830"/>
      <c r="CDC39" s="830"/>
      <c r="CDD39" s="830"/>
      <c r="CDE39" s="830"/>
      <c r="CDF39" s="830"/>
      <c r="CDG39" s="830"/>
      <c r="CDH39" s="830"/>
      <c r="CDI39" s="830"/>
      <c r="CDJ39" s="830"/>
      <c r="CDK39" s="830"/>
      <c r="CDL39" s="830"/>
      <c r="CDM39" s="830"/>
      <c r="CDN39" s="830"/>
      <c r="CDO39" s="830"/>
      <c r="CDP39" s="830"/>
      <c r="CDQ39" s="830"/>
      <c r="CDR39" s="830"/>
      <c r="CDS39" s="830"/>
      <c r="CDT39" s="830"/>
      <c r="CDU39" s="830"/>
      <c r="CDV39" s="830"/>
      <c r="CDW39" s="830"/>
      <c r="CDX39" s="830"/>
      <c r="CDY39" s="830"/>
      <c r="CDZ39" s="830"/>
      <c r="CEA39" s="830"/>
      <c r="CEB39" s="830"/>
      <c r="CEC39" s="830"/>
      <c r="CED39" s="830"/>
      <c r="CEE39" s="830"/>
      <c r="CEF39" s="830"/>
      <c r="CEG39" s="830"/>
      <c r="CEH39" s="830"/>
      <c r="CEI39" s="830"/>
      <c r="CEJ39" s="830"/>
      <c r="CEK39" s="830"/>
      <c r="CEL39" s="830"/>
      <c r="CEM39" s="830"/>
      <c r="CEN39" s="830"/>
      <c r="CEO39" s="830"/>
      <c r="CEP39" s="830"/>
      <c r="CEQ39" s="830"/>
      <c r="CER39" s="830"/>
      <c r="CES39" s="830"/>
      <c r="CET39" s="830"/>
      <c r="CEU39" s="830"/>
      <c r="CEV39" s="830"/>
      <c r="CEW39" s="830"/>
      <c r="CEX39" s="830"/>
      <c r="CEY39" s="830"/>
      <c r="CEZ39" s="830"/>
      <c r="CFA39" s="830"/>
      <c r="CFB39" s="830"/>
      <c r="CFC39" s="830"/>
      <c r="CFD39" s="830"/>
      <c r="CFE39" s="830"/>
      <c r="CFF39" s="830"/>
      <c r="CFG39" s="830"/>
      <c r="CFH39" s="830"/>
      <c r="CFI39" s="830"/>
      <c r="CFJ39" s="830"/>
      <c r="CFK39" s="830"/>
      <c r="CFL39" s="830"/>
      <c r="CFM39" s="830"/>
      <c r="CFN39" s="830"/>
      <c r="CFO39" s="830"/>
      <c r="CFP39" s="830"/>
      <c r="CFQ39" s="830"/>
      <c r="CFR39" s="830"/>
      <c r="CFS39" s="830"/>
      <c r="CFT39" s="830"/>
      <c r="CFU39" s="830"/>
      <c r="CFV39" s="830"/>
      <c r="CFW39" s="830"/>
      <c r="CFX39" s="830"/>
      <c r="CFY39" s="830"/>
      <c r="CFZ39" s="830"/>
      <c r="CGA39" s="830"/>
      <c r="CGB39" s="830"/>
      <c r="CGC39" s="830"/>
      <c r="CGD39" s="830"/>
      <c r="CGE39" s="830"/>
      <c r="CGF39" s="830"/>
      <c r="CGG39" s="830"/>
      <c r="CGH39" s="830"/>
      <c r="CGI39" s="830"/>
      <c r="CGJ39" s="830"/>
      <c r="CGK39" s="830"/>
      <c r="CGL39" s="830"/>
      <c r="CGM39" s="830"/>
      <c r="CGN39" s="830"/>
      <c r="CGO39" s="830"/>
      <c r="CGP39" s="830"/>
      <c r="CGQ39" s="830"/>
      <c r="CGR39" s="830"/>
      <c r="CGS39" s="830"/>
      <c r="CGT39" s="830"/>
      <c r="CGU39" s="830"/>
      <c r="CGV39" s="830"/>
      <c r="CGW39" s="830"/>
      <c r="CGX39" s="830"/>
      <c r="CGY39" s="830"/>
      <c r="CGZ39" s="830"/>
      <c r="CHA39" s="830"/>
      <c r="CHB39" s="830"/>
      <c r="CHC39" s="830"/>
      <c r="CHD39" s="830"/>
      <c r="CHE39" s="830"/>
      <c r="CHF39" s="830"/>
      <c r="CHG39" s="830"/>
      <c r="CHH39" s="830"/>
      <c r="CHI39" s="830"/>
      <c r="CHJ39" s="830"/>
      <c r="CHK39" s="830"/>
      <c r="CHL39" s="830"/>
      <c r="CHM39" s="830"/>
      <c r="CHN39" s="830"/>
      <c r="CHO39" s="830"/>
      <c r="CHP39" s="830"/>
      <c r="CHQ39" s="830"/>
      <c r="CHR39" s="830"/>
      <c r="CHS39" s="830"/>
      <c r="CHT39" s="830"/>
      <c r="CHU39" s="830"/>
      <c r="CHV39" s="830"/>
      <c r="CHW39" s="830"/>
      <c r="CHX39" s="830"/>
      <c r="CHY39" s="830"/>
      <c r="CHZ39" s="830"/>
      <c r="CIA39" s="830"/>
      <c r="CIB39" s="830"/>
      <c r="CIC39" s="830"/>
      <c r="CID39" s="830"/>
      <c r="CIE39" s="830"/>
      <c r="CIF39" s="830"/>
      <c r="CIG39" s="830"/>
      <c r="CIH39" s="830"/>
      <c r="CII39" s="830"/>
      <c r="CIJ39" s="830"/>
      <c r="CIK39" s="830"/>
      <c r="CIL39" s="830"/>
      <c r="CIM39" s="830"/>
      <c r="CIN39" s="830"/>
      <c r="CIO39" s="830"/>
      <c r="CIP39" s="830"/>
      <c r="CIQ39" s="830"/>
      <c r="CIR39" s="830"/>
      <c r="CIS39" s="830"/>
      <c r="CIT39" s="830"/>
      <c r="CIU39" s="830"/>
      <c r="CIV39" s="830"/>
      <c r="CIW39" s="830"/>
      <c r="CIX39" s="830"/>
      <c r="CIY39" s="830"/>
      <c r="CIZ39" s="830"/>
      <c r="CJA39" s="830"/>
      <c r="CJB39" s="830"/>
      <c r="CJC39" s="830"/>
      <c r="CJD39" s="830"/>
      <c r="CJE39" s="830"/>
      <c r="CJF39" s="830"/>
      <c r="CJG39" s="830"/>
      <c r="CJH39" s="830"/>
      <c r="CJI39" s="830"/>
      <c r="CJJ39" s="830"/>
      <c r="CJK39" s="830"/>
      <c r="CJL39" s="830"/>
      <c r="CJM39" s="830"/>
      <c r="CJN39" s="830"/>
      <c r="CJO39" s="830"/>
      <c r="CJP39" s="830"/>
      <c r="CJQ39" s="830"/>
      <c r="CJR39" s="830"/>
      <c r="CJS39" s="830"/>
      <c r="CJT39" s="830"/>
      <c r="CJU39" s="830"/>
      <c r="CJV39" s="830"/>
      <c r="CJW39" s="830"/>
      <c r="CJX39" s="830"/>
      <c r="CJY39" s="830"/>
      <c r="CJZ39" s="830"/>
      <c r="CKA39" s="830"/>
      <c r="CKB39" s="830"/>
      <c r="CKC39" s="830"/>
      <c r="CKD39" s="830"/>
      <c r="CKE39" s="830"/>
      <c r="CKF39" s="830"/>
      <c r="CKG39" s="830"/>
      <c r="CKH39" s="830"/>
      <c r="CKI39" s="830"/>
      <c r="CKJ39" s="830"/>
      <c r="CKK39" s="830"/>
      <c r="CKL39" s="830"/>
      <c r="CKM39" s="830"/>
      <c r="CKN39" s="830"/>
      <c r="CKO39" s="830"/>
      <c r="CKP39" s="830"/>
      <c r="CKQ39" s="830"/>
      <c r="CKR39" s="830"/>
      <c r="CKS39" s="830"/>
      <c r="CKT39" s="830"/>
      <c r="CKU39" s="830"/>
      <c r="CKV39" s="830"/>
      <c r="CKW39" s="830"/>
      <c r="CKX39" s="830"/>
      <c r="CKY39" s="830"/>
      <c r="CKZ39" s="830"/>
      <c r="CLA39" s="830"/>
      <c r="CLB39" s="830"/>
      <c r="CLC39" s="830"/>
      <c r="CLD39" s="830"/>
      <c r="CLE39" s="830"/>
      <c r="CLF39" s="830"/>
      <c r="CLG39" s="830"/>
      <c r="CLH39" s="830"/>
      <c r="CLI39" s="830"/>
      <c r="CLJ39" s="830"/>
      <c r="CLK39" s="830"/>
      <c r="CLL39" s="830"/>
      <c r="CLM39" s="830"/>
      <c r="CLN39" s="830"/>
      <c r="CLO39" s="830"/>
      <c r="CLP39" s="830"/>
      <c r="CLQ39" s="830"/>
      <c r="CLR39" s="830"/>
      <c r="CLS39" s="830"/>
      <c r="CLT39" s="830"/>
      <c r="CLU39" s="830"/>
      <c r="CLV39" s="830"/>
      <c r="CLW39" s="830"/>
      <c r="CLX39" s="830"/>
      <c r="CLY39" s="830"/>
      <c r="CLZ39" s="830"/>
      <c r="CMA39" s="830"/>
      <c r="CMB39" s="830"/>
      <c r="CMC39" s="830"/>
      <c r="CMD39" s="830"/>
      <c r="CME39" s="830"/>
      <c r="CMF39" s="830"/>
      <c r="CMG39" s="830"/>
      <c r="CMH39" s="830"/>
      <c r="CMI39" s="830"/>
      <c r="CMJ39" s="830"/>
      <c r="CMK39" s="830"/>
      <c r="CML39" s="830"/>
      <c r="CMM39" s="830"/>
      <c r="CMN39" s="830"/>
      <c r="CMO39" s="830"/>
      <c r="CMP39" s="830"/>
      <c r="CMQ39" s="830"/>
      <c r="CMR39" s="830"/>
      <c r="CMS39" s="830"/>
      <c r="CMT39" s="830"/>
      <c r="CMU39" s="830"/>
      <c r="CMV39" s="830"/>
      <c r="CMW39" s="830"/>
      <c r="CMX39" s="830"/>
      <c r="CMY39" s="830"/>
      <c r="CMZ39" s="830"/>
      <c r="CNA39" s="830"/>
      <c r="CNB39" s="830"/>
      <c r="CNC39" s="830"/>
      <c r="CND39" s="830"/>
      <c r="CNE39" s="830"/>
      <c r="CNF39" s="830"/>
      <c r="CNG39" s="830"/>
      <c r="CNH39" s="830"/>
      <c r="CNI39" s="830"/>
      <c r="CNJ39" s="830"/>
      <c r="CNK39" s="830"/>
      <c r="CNL39" s="830"/>
      <c r="CNM39" s="830"/>
      <c r="CNN39" s="830"/>
      <c r="CNO39" s="830"/>
      <c r="CNP39" s="830"/>
      <c r="CNQ39" s="830"/>
      <c r="CNR39" s="830"/>
      <c r="CNS39" s="830"/>
      <c r="CNT39" s="830"/>
      <c r="CNU39" s="830"/>
      <c r="CNV39" s="830"/>
      <c r="CNW39" s="830"/>
      <c r="CNX39" s="830"/>
      <c r="CNY39" s="830"/>
      <c r="CNZ39" s="830"/>
      <c r="COA39" s="830"/>
      <c r="COB39" s="830"/>
      <c r="COC39" s="830"/>
      <c r="COD39" s="830"/>
      <c r="COE39" s="830"/>
      <c r="COF39" s="830"/>
      <c r="COG39" s="830"/>
      <c r="COH39" s="830"/>
      <c r="COI39" s="830"/>
      <c r="COJ39" s="830"/>
      <c r="COK39" s="830"/>
      <c r="COL39" s="830"/>
      <c r="COM39" s="830"/>
      <c r="CON39" s="830"/>
      <c r="COO39" s="830"/>
      <c r="COP39" s="830"/>
      <c r="COQ39" s="830"/>
      <c r="COR39" s="830"/>
      <c r="COS39" s="830"/>
      <c r="COT39" s="830"/>
      <c r="COU39" s="830"/>
      <c r="COV39" s="830"/>
      <c r="COW39" s="830"/>
      <c r="COX39" s="830"/>
      <c r="COY39" s="830"/>
      <c r="COZ39" s="830"/>
      <c r="CPA39" s="830"/>
      <c r="CPB39" s="830"/>
      <c r="CPC39" s="830"/>
      <c r="CPD39" s="830"/>
      <c r="CPE39" s="830"/>
      <c r="CPF39" s="830"/>
      <c r="CPG39" s="830"/>
      <c r="CPH39" s="830"/>
      <c r="CPI39" s="830"/>
      <c r="CPJ39" s="830"/>
      <c r="CPK39" s="830"/>
      <c r="CPL39" s="830"/>
      <c r="CPM39" s="830"/>
      <c r="CPN39" s="830"/>
      <c r="CPO39" s="830"/>
      <c r="CPP39" s="830"/>
      <c r="CPQ39" s="830"/>
      <c r="CPR39" s="830"/>
      <c r="CPS39" s="830"/>
      <c r="CPT39" s="830"/>
      <c r="CPU39" s="830"/>
      <c r="CPV39" s="830"/>
      <c r="CPW39" s="830"/>
      <c r="CPX39" s="830"/>
      <c r="CPY39" s="830"/>
      <c r="CPZ39" s="830"/>
      <c r="CQA39" s="830"/>
      <c r="CQB39" s="830"/>
      <c r="CQC39" s="830"/>
      <c r="CQD39" s="830"/>
      <c r="CQE39" s="830"/>
      <c r="CQF39" s="830"/>
      <c r="CQG39" s="830"/>
      <c r="CQH39" s="830"/>
      <c r="CQI39" s="830"/>
      <c r="CQJ39" s="830"/>
      <c r="CQK39" s="830"/>
      <c r="CQL39" s="830"/>
      <c r="CQM39" s="830"/>
      <c r="CQN39" s="830"/>
      <c r="CQO39" s="830"/>
      <c r="CQP39" s="830"/>
      <c r="CQQ39" s="830"/>
      <c r="CQR39" s="830"/>
      <c r="CQS39" s="830"/>
      <c r="CQT39" s="830"/>
      <c r="CQU39" s="830"/>
      <c r="CQV39" s="830"/>
      <c r="CQW39" s="830"/>
      <c r="CQX39" s="830"/>
      <c r="CQY39" s="830"/>
      <c r="CQZ39" s="830"/>
      <c r="CRA39" s="830"/>
      <c r="CRB39" s="830"/>
      <c r="CRC39" s="830"/>
      <c r="CRD39" s="830"/>
      <c r="CRE39" s="830"/>
      <c r="CRF39" s="830"/>
      <c r="CRG39" s="830"/>
      <c r="CRH39" s="830"/>
      <c r="CRI39" s="830"/>
      <c r="CRJ39" s="830"/>
      <c r="CRK39" s="830"/>
      <c r="CRL39" s="830"/>
      <c r="CRM39" s="830"/>
      <c r="CRN39" s="830"/>
      <c r="CRO39" s="830"/>
      <c r="CRP39" s="830"/>
      <c r="CRQ39" s="830"/>
      <c r="CRR39" s="830"/>
      <c r="CRS39" s="830"/>
      <c r="CRT39" s="830"/>
      <c r="CRU39" s="830"/>
      <c r="CRV39" s="830"/>
      <c r="CRW39" s="830"/>
      <c r="CRX39" s="830"/>
      <c r="CRY39" s="830"/>
      <c r="CRZ39" s="830"/>
      <c r="CSA39" s="830"/>
      <c r="CSB39" s="830"/>
      <c r="CSC39" s="830"/>
      <c r="CSD39" s="830"/>
      <c r="CSE39" s="830"/>
      <c r="CSF39" s="830"/>
      <c r="CSG39" s="830"/>
      <c r="CSH39" s="830"/>
      <c r="CSI39" s="830"/>
      <c r="CSJ39" s="830"/>
      <c r="CSK39" s="830"/>
      <c r="CSL39" s="830"/>
      <c r="CSM39" s="830"/>
      <c r="CSN39" s="830"/>
      <c r="CSO39" s="830"/>
      <c r="CSP39" s="830"/>
      <c r="CSQ39" s="830"/>
      <c r="CSR39" s="830"/>
      <c r="CSS39" s="830"/>
      <c r="CST39" s="830"/>
      <c r="CSU39" s="830"/>
      <c r="CSV39" s="830"/>
      <c r="CSW39" s="830"/>
      <c r="CSX39" s="830"/>
      <c r="CSY39" s="830"/>
      <c r="CSZ39" s="830"/>
      <c r="CTA39" s="830"/>
      <c r="CTB39" s="830"/>
      <c r="CTC39" s="830"/>
      <c r="CTD39" s="830"/>
      <c r="CTE39" s="830"/>
      <c r="CTF39" s="830"/>
      <c r="CTG39" s="830"/>
      <c r="CTH39" s="830"/>
      <c r="CTI39" s="830"/>
      <c r="CTJ39" s="830"/>
      <c r="CTK39" s="830"/>
      <c r="CTL39" s="830"/>
      <c r="CTM39" s="830"/>
      <c r="CTN39" s="830"/>
      <c r="CTO39" s="830"/>
      <c r="CTP39" s="830"/>
      <c r="CTQ39" s="830"/>
      <c r="CTR39" s="830"/>
      <c r="CTS39" s="830"/>
      <c r="CTT39" s="830"/>
      <c r="CTU39" s="830"/>
      <c r="CTV39" s="830"/>
      <c r="CTW39" s="830"/>
      <c r="CTX39" s="830"/>
      <c r="CTY39" s="830"/>
      <c r="CTZ39" s="830"/>
      <c r="CUA39" s="830"/>
      <c r="CUB39" s="830"/>
      <c r="CUC39" s="830"/>
      <c r="CUD39" s="830"/>
      <c r="CUE39" s="830"/>
      <c r="CUF39" s="830"/>
      <c r="CUG39" s="830"/>
      <c r="CUH39" s="830"/>
      <c r="CUI39" s="830"/>
      <c r="CUJ39" s="830"/>
      <c r="CUK39" s="830"/>
      <c r="CUL39" s="830"/>
      <c r="CUM39" s="830"/>
      <c r="CUN39" s="830"/>
      <c r="CUO39" s="830"/>
      <c r="CUP39" s="830"/>
      <c r="CUQ39" s="830"/>
      <c r="CUR39" s="830"/>
      <c r="CUS39" s="830"/>
      <c r="CUT39" s="830"/>
      <c r="CUU39" s="830"/>
      <c r="CUV39" s="830"/>
      <c r="CUW39" s="830"/>
      <c r="CUX39" s="830"/>
      <c r="CUY39" s="830"/>
      <c r="CUZ39" s="830"/>
      <c r="CVA39" s="830"/>
      <c r="CVB39" s="830"/>
      <c r="CVC39" s="830"/>
      <c r="CVD39" s="830"/>
      <c r="CVE39" s="830"/>
      <c r="CVF39" s="830"/>
      <c r="CVG39" s="830"/>
      <c r="CVH39" s="830"/>
      <c r="CVI39" s="830"/>
      <c r="CVJ39" s="830"/>
      <c r="CVK39" s="830"/>
      <c r="CVL39" s="830"/>
      <c r="CVM39" s="830"/>
      <c r="CVN39" s="830"/>
      <c r="CVO39" s="830"/>
      <c r="CVP39" s="830"/>
      <c r="CVQ39" s="830"/>
      <c r="CVR39" s="830"/>
      <c r="CVS39" s="830"/>
      <c r="CVT39" s="830"/>
      <c r="CVU39" s="830"/>
      <c r="CVV39" s="830"/>
      <c r="CVW39" s="830"/>
      <c r="CVX39" s="830"/>
      <c r="CVY39" s="830"/>
      <c r="CVZ39" s="830"/>
      <c r="CWA39" s="830"/>
      <c r="CWB39" s="830"/>
      <c r="CWC39" s="830"/>
      <c r="CWD39" s="830"/>
      <c r="CWE39" s="830"/>
      <c r="CWF39" s="830"/>
      <c r="CWG39" s="830"/>
      <c r="CWH39" s="830"/>
      <c r="CWI39" s="830"/>
      <c r="CWJ39" s="830"/>
      <c r="CWK39" s="830"/>
      <c r="CWL39" s="830"/>
      <c r="CWM39" s="830"/>
      <c r="CWN39" s="830"/>
      <c r="CWO39" s="830"/>
      <c r="CWP39" s="830"/>
      <c r="CWQ39" s="830"/>
      <c r="CWR39" s="830"/>
      <c r="CWS39" s="830"/>
      <c r="CWT39" s="830"/>
      <c r="CWU39" s="830"/>
      <c r="CWV39" s="830"/>
      <c r="CWW39" s="830"/>
      <c r="CWX39" s="830"/>
      <c r="CWY39" s="830"/>
      <c r="CWZ39" s="830"/>
      <c r="CXA39" s="830"/>
      <c r="CXB39" s="830"/>
      <c r="CXC39" s="830"/>
      <c r="CXD39" s="830"/>
      <c r="CXE39" s="830"/>
      <c r="CXF39" s="830"/>
      <c r="CXG39" s="830"/>
      <c r="CXH39" s="830"/>
      <c r="CXI39" s="830"/>
      <c r="CXJ39" s="830"/>
      <c r="CXK39" s="830"/>
      <c r="CXL39" s="830"/>
      <c r="CXM39" s="830"/>
      <c r="CXN39" s="830"/>
      <c r="CXO39" s="830"/>
      <c r="CXP39" s="830"/>
      <c r="CXQ39" s="830"/>
      <c r="CXR39" s="830"/>
      <c r="CXS39" s="830"/>
      <c r="CXT39" s="830"/>
      <c r="CXU39" s="830"/>
      <c r="CXV39" s="830"/>
      <c r="CXW39" s="830"/>
      <c r="CXX39" s="830"/>
      <c r="CXY39" s="830"/>
      <c r="CXZ39" s="830"/>
      <c r="CYA39" s="830"/>
      <c r="CYB39" s="830"/>
      <c r="CYC39" s="830"/>
      <c r="CYD39" s="830"/>
      <c r="CYE39" s="830"/>
      <c r="CYF39" s="830"/>
      <c r="CYG39" s="830"/>
      <c r="CYH39" s="830"/>
      <c r="CYI39" s="830"/>
      <c r="CYJ39" s="830"/>
      <c r="CYK39" s="830"/>
      <c r="CYL39" s="830"/>
      <c r="CYM39" s="830"/>
      <c r="CYN39" s="830"/>
      <c r="CYO39" s="830"/>
      <c r="CYP39" s="830"/>
      <c r="CYQ39" s="830"/>
      <c r="CYR39" s="830"/>
      <c r="CYS39" s="830"/>
      <c r="CYT39" s="830"/>
      <c r="CYU39" s="830"/>
      <c r="CYV39" s="830"/>
      <c r="CYW39" s="830"/>
      <c r="CYX39" s="830"/>
      <c r="CYY39" s="830"/>
      <c r="CYZ39" s="830"/>
      <c r="CZA39" s="830"/>
      <c r="CZB39" s="830"/>
      <c r="CZC39" s="830"/>
      <c r="CZD39" s="830"/>
      <c r="CZE39" s="830"/>
      <c r="CZF39" s="830"/>
      <c r="CZG39" s="830"/>
      <c r="CZH39" s="830"/>
      <c r="CZI39" s="830"/>
      <c r="CZJ39" s="830"/>
      <c r="CZK39" s="830"/>
      <c r="CZL39" s="830"/>
      <c r="CZM39" s="830"/>
      <c r="CZN39" s="830"/>
      <c r="CZO39" s="830"/>
      <c r="CZP39" s="830"/>
      <c r="CZQ39" s="830"/>
      <c r="CZR39" s="830"/>
      <c r="CZS39" s="830"/>
      <c r="CZT39" s="830"/>
      <c r="CZU39" s="830"/>
      <c r="CZV39" s="830"/>
      <c r="CZW39" s="830"/>
      <c r="CZX39" s="830"/>
      <c r="CZY39" s="830"/>
      <c r="CZZ39" s="830"/>
      <c r="DAA39" s="830"/>
      <c r="DAB39" s="830"/>
      <c r="DAC39" s="830"/>
      <c r="DAD39" s="830"/>
      <c r="DAE39" s="830"/>
      <c r="DAF39" s="830"/>
      <c r="DAG39" s="830"/>
      <c r="DAH39" s="830"/>
      <c r="DAI39" s="830"/>
      <c r="DAJ39" s="830"/>
      <c r="DAK39" s="830"/>
      <c r="DAL39" s="830"/>
      <c r="DAM39" s="830"/>
      <c r="DAN39" s="830"/>
      <c r="DAO39" s="830"/>
      <c r="DAP39" s="830"/>
      <c r="DAQ39" s="830"/>
      <c r="DAR39" s="830"/>
      <c r="DAS39" s="830"/>
      <c r="DAT39" s="830"/>
      <c r="DAU39" s="830"/>
      <c r="DAV39" s="830"/>
      <c r="DAW39" s="830"/>
      <c r="DAX39" s="830"/>
      <c r="DAY39" s="830"/>
      <c r="DAZ39" s="830"/>
      <c r="DBA39" s="830"/>
      <c r="DBB39" s="830"/>
      <c r="DBC39" s="830"/>
      <c r="DBD39" s="830"/>
      <c r="DBE39" s="830"/>
      <c r="DBF39" s="830"/>
      <c r="DBG39" s="830"/>
      <c r="DBH39" s="830"/>
      <c r="DBI39" s="830"/>
      <c r="DBJ39" s="830"/>
      <c r="DBK39" s="830"/>
      <c r="DBL39" s="830"/>
      <c r="DBM39" s="830"/>
      <c r="DBN39" s="830"/>
      <c r="DBO39" s="830"/>
      <c r="DBP39" s="830"/>
      <c r="DBQ39" s="830"/>
      <c r="DBR39" s="830"/>
      <c r="DBS39" s="830"/>
      <c r="DBT39" s="830"/>
      <c r="DBU39" s="830"/>
      <c r="DBV39" s="830"/>
      <c r="DBW39" s="830"/>
      <c r="DBX39" s="830"/>
      <c r="DBY39" s="830"/>
      <c r="DBZ39" s="830"/>
      <c r="DCA39" s="830"/>
      <c r="DCB39" s="830"/>
      <c r="DCC39" s="830"/>
      <c r="DCD39" s="830"/>
      <c r="DCE39" s="830"/>
      <c r="DCF39" s="830"/>
      <c r="DCG39" s="830"/>
      <c r="DCH39" s="830"/>
      <c r="DCI39" s="830"/>
      <c r="DCJ39" s="830"/>
      <c r="DCK39" s="830"/>
      <c r="DCL39" s="830"/>
      <c r="DCM39" s="830"/>
      <c r="DCN39" s="830"/>
      <c r="DCO39" s="830"/>
      <c r="DCP39" s="830"/>
      <c r="DCQ39" s="830"/>
      <c r="DCR39" s="830"/>
      <c r="DCS39" s="830"/>
      <c r="DCT39" s="830"/>
      <c r="DCU39" s="830"/>
      <c r="DCV39" s="830"/>
      <c r="DCW39" s="830"/>
      <c r="DCX39" s="830"/>
      <c r="DCY39" s="830"/>
      <c r="DCZ39" s="830"/>
      <c r="DDA39" s="830"/>
      <c r="DDB39" s="830"/>
      <c r="DDC39" s="830"/>
      <c r="DDD39" s="830"/>
      <c r="DDE39" s="830"/>
      <c r="DDF39" s="830"/>
      <c r="DDG39" s="830"/>
      <c r="DDH39" s="830"/>
      <c r="DDI39" s="830"/>
      <c r="DDJ39" s="830"/>
      <c r="DDK39" s="830"/>
      <c r="DDL39" s="830"/>
      <c r="DDM39" s="830"/>
      <c r="DDN39" s="830"/>
      <c r="DDO39" s="830"/>
      <c r="DDP39" s="830"/>
      <c r="DDQ39" s="830"/>
      <c r="DDR39" s="830"/>
      <c r="DDS39" s="830"/>
      <c r="DDT39" s="830"/>
      <c r="DDU39" s="830"/>
      <c r="DDV39" s="830"/>
      <c r="DDW39" s="830"/>
      <c r="DDX39" s="830"/>
      <c r="DDY39" s="830"/>
      <c r="DDZ39" s="830"/>
      <c r="DEA39" s="830"/>
      <c r="DEB39" s="830"/>
      <c r="DEC39" s="830"/>
      <c r="DED39" s="830"/>
      <c r="DEE39" s="830"/>
      <c r="DEF39" s="830"/>
      <c r="DEG39" s="830"/>
      <c r="DEH39" s="830"/>
      <c r="DEI39" s="830"/>
      <c r="DEJ39" s="830"/>
      <c r="DEK39" s="830"/>
      <c r="DEL39" s="830"/>
      <c r="DEM39" s="830"/>
      <c r="DEN39" s="830"/>
      <c r="DEO39" s="830"/>
      <c r="DEP39" s="830"/>
      <c r="DEQ39" s="830"/>
      <c r="DER39" s="830"/>
      <c r="DES39" s="830"/>
      <c r="DET39" s="830"/>
      <c r="DEU39" s="830"/>
      <c r="DEV39" s="830"/>
      <c r="DEW39" s="830"/>
      <c r="DEX39" s="830"/>
      <c r="DEY39" s="830"/>
      <c r="DEZ39" s="830"/>
      <c r="DFA39" s="830"/>
      <c r="DFB39" s="830"/>
      <c r="DFC39" s="830"/>
      <c r="DFD39" s="830"/>
      <c r="DFE39" s="830"/>
      <c r="DFF39" s="830"/>
      <c r="DFG39" s="830"/>
      <c r="DFH39" s="830"/>
      <c r="DFI39" s="830"/>
      <c r="DFJ39" s="830"/>
      <c r="DFK39" s="830"/>
      <c r="DFL39" s="830"/>
      <c r="DFM39" s="830"/>
      <c r="DFN39" s="830"/>
      <c r="DFO39" s="830"/>
      <c r="DFP39" s="830"/>
      <c r="DFQ39" s="830"/>
      <c r="DFR39" s="830"/>
      <c r="DFS39" s="830"/>
      <c r="DFT39" s="830"/>
      <c r="DFU39" s="830"/>
      <c r="DFV39" s="830"/>
      <c r="DFW39" s="830"/>
      <c r="DFX39" s="830"/>
      <c r="DFY39" s="830"/>
      <c r="DFZ39" s="830"/>
      <c r="DGA39" s="830"/>
      <c r="DGB39" s="830"/>
      <c r="DGC39" s="830"/>
      <c r="DGD39" s="830"/>
      <c r="DGE39" s="830"/>
      <c r="DGF39" s="830"/>
      <c r="DGG39" s="830"/>
      <c r="DGH39" s="830"/>
      <c r="DGI39" s="830"/>
      <c r="DGJ39" s="830"/>
      <c r="DGK39" s="830"/>
      <c r="DGL39" s="830"/>
      <c r="DGM39" s="830"/>
      <c r="DGN39" s="830"/>
      <c r="DGO39" s="830"/>
      <c r="DGP39" s="830"/>
      <c r="DGQ39" s="830"/>
      <c r="DGR39" s="830"/>
      <c r="DGS39" s="830"/>
      <c r="DGT39" s="830"/>
      <c r="DGU39" s="830"/>
      <c r="DGV39" s="830"/>
      <c r="DGW39" s="830"/>
      <c r="DGX39" s="830"/>
      <c r="DGY39" s="830"/>
      <c r="DGZ39" s="830"/>
      <c r="DHA39" s="830"/>
      <c r="DHB39" s="830"/>
      <c r="DHC39" s="830"/>
      <c r="DHD39" s="830"/>
      <c r="DHE39" s="830"/>
      <c r="DHF39" s="830"/>
      <c r="DHG39" s="830"/>
      <c r="DHH39" s="830"/>
      <c r="DHI39" s="830"/>
      <c r="DHJ39" s="830"/>
      <c r="DHK39" s="830"/>
      <c r="DHL39" s="830"/>
      <c r="DHM39" s="830"/>
      <c r="DHN39" s="830"/>
      <c r="DHO39" s="830"/>
      <c r="DHP39" s="830"/>
      <c r="DHQ39" s="830"/>
      <c r="DHR39" s="830"/>
      <c r="DHS39" s="830"/>
      <c r="DHT39" s="830"/>
      <c r="DHU39" s="830"/>
      <c r="DHV39" s="830"/>
      <c r="DHW39" s="830"/>
      <c r="DHX39" s="830"/>
      <c r="DHY39" s="830"/>
      <c r="DHZ39" s="830"/>
      <c r="DIA39" s="830"/>
      <c r="DIB39" s="830"/>
      <c r="DIC39" s="830"/>
      <c r="DID39" s="830"/>
      <c r="DIE39" s="830"/>
      <c r="DIF39" s="830"/>
      <c r="DIG39" s="830"/>
      <c r="DIH39" s="830"/>
      <c r="DII39" s="830"/>
      <c r="DIJ39" s="830"/>
      <c r="DIK39" s="830"/>
      <c r="DIL39" s="830"/>
      <c r="DIM39" s="830"/>
      <c r="DIN39" s="830"/>
      <c r="DIO39" s="830"/>
      <c r="DIP39" s="830"/>
      <c r="DIQ39" s="830"/>
      <c r="DIR39" s="830"/>
      <c r="DIS39" s="830"/>
      <c r="DIT39" s="830"/>
      <c r="DIU39" s="830"/>
      <c r="DIV39" s="830"/>
      <c r="DIW39" s="830"/>
      <c r="DIX39" s="830"/>
      <c r="DIY39" s="830"/>
      <c r="DIZ39" s="830"/>
      <c r="DJA39" s="830"/>
      <c r="DJB39" s="830"/>
      <c r="DJC39" s="830"/>
      <c r="DJD39" s="830"/>
      <c r="DJE39" s="830"/>
      <c r="DJF39" s="830"/>
      <c r="DJG39" s="830"/>
      <c r="DJH39" s="830"/>
      <c r="DJI39" s="830"/>
      <c r="DJJ39" s="830"/>
      <c r="DJK39" s="830"/>
      <c r="DJL39" s="830"/>
      <c r="DJM39" s="830"/>
      <c r="DJN39" s="830"/>
      <c r="DJO39" s="830"/>
      <c r="DJP39" s="830"/>
      <c r="DJQ39" s="830"/>
      <c r="DJR39" s="830"/>
      <c r="DJS39" s="830"/>
      <c r="DJT39" s="830"/>
      <c r="DJU39" s="830"/>
      <c r="DJV39" s="830"/>
      <c r="DJW39" s="830"/>
      <c r="DJX39" s="830"/>
      <c r="DJY39" s="830"/>
      <c r="DJZ39" s="830"/>
      <c r="DKA39" s="830"/>
      <c r="DKB39" s="830"/>
      <c r="DKC39" s="830"/>
      <c r="DKD39" s="830"/>
      <c r="DKE39" s="830"/>
      <c r="DKF39" s="830"/>
      <c r="DKG39" s="830"/>
      <c r="DKH39" s="830"/>
      <c r="DKI39" s="830"/>
      <c r="DKJ39" s="830"/>
      <c r="DKK39" s="830"/>
      <c r="DKL39" s="830"/>
      <c r="DKM39" s="830"/>
      <c r="DKN39" s="830"/>
      <c r="DKO39" s="830"/>
      <c r="DKP39" s="830"/>
      <c r="DKQ39" s="830"/>
      <c r="DKR39" s="830"/>
      <c r="DKS39" s="830"/>
      <c r="DKT39" s="830"/>
      <c r="DKU39" s="830"/>
      <c r="DKV39" s="830"/>
      <c r="DKW39" s="830"/>
      <c r="DKX39" s="830"/>
      <c r="DKY39" s="830"/>
      <c r="DKZ39" s="830"/>
      <c r="DLA39" s="830"/>
      <c r="DLB39" s="830"/>
      <c r="DLC39" s="830"/>
      <c r="DLD39" s="830"/>
      <c r="DLE39" s="830"/>
      <c r="DLF39" s="830"/>
      <c r="DLG39" s="830"/>
      <c r="DLH39" s="830"/>
      <c r="DLI39" s="830"/>
      <c r="DLJ39" s="830"/>
      <c r="DLK39" s="830"/>
      <c r="DLL39" s="830"/>
      <c r="DLM39" s="830"/>
      <c r="DLN39" s="830"/>
      <c r="DLO39" s="830"/>
      <c r="DLP39" s="830"/>
      <c r="DLQ39" s="830"/>
      <c r="DLR39" s="830"/>
      <c r="DLS39" s="830"/>
      <c r="DLT39" s="830"/>
      <c r="DLU39" s="830"/>
      <c r="DLV39" s="830"/>
      <c r="DLW39" s="830"/>
      <c r="DLX39" s="830"/>
      <c r="DLY39" s="830"/>
      <c r="DLZ39" s="830"/>
      <c r="DMA39" s="830"/>
      <c r="DMB39" s="830"/>
      <c r="DMC39" s="830"/>
      <c r="DMD39" s="830"/>
      <c r="DME39" s="830"/>
      <c r="DMF39" s="830"/>
      <c r="DMG39" s="830"/>
      <c r="DMH39" s="830"/>
      <c r="DMI39" s="830"/>
      <c r="DMJ39" s="830"/>
      <c r="DMK39" s="830"/>
      <c r="DML39" s="830"/>
      <c r="DMM39" s="830"/>
      <c r="DMN39" s="830"/>
      <c r="DMO39" s="830"/>
      <c r="DMP39" s="830"/>
      <c r="DMQ39" s="830"/>
      <c r="DMR39" s="830"/>
      <c r="DMS39" s="830"/>
      <c r="DMT39" s="830"/>
      <c r="DMU39" s="830"/>
      <c r="DMV39" s="830"/>
      <c r="DMW39" s="830"/>
      <c r="DMX39" s="830"/>
      <c r="DMY39" s="830"/>
      <c r="DMZ39" s="830"/>
      <c r="DNA39" s="830"/>
      <c r="DNB39" s="830"/>
      <c r="DNC39" s="830"/>
      <c r="DND39" s="830"/>
      <c r="DNE39" s="830"/>
      <c r="DNF39" s="830"/>
      <c r="DNG39" s="830"/>
      <c r="DNH39" s="830"/>
      <c r="DNI39" s="830"/>
      <c r="DNJ39" s="830"/>
      <c r="DNK39" s="830"/>
      <c r="DNL39" s="830"/>
      <c r="DNM39" s="830"/>
      <c r="DNN39" s="830"/>
      <c r="DNO39" s="830"/>
      <c r="DNP39" s="830"/>
      <c r="DNQ39" s="830"/>
      <c r="DNR39" s="830"/>
      <c r="DNS39" s="830"/>
      <c r="DNT39" s="830"/>
      <c r="DNU39" s="830"/>
      <c r="DNV39" s="830"/>
      <c r="DNW39" s="830"/>
      <c r="DNX39" s="830"/>
      <c r="DNY39" s="830"/>
      <c r="DNZ39" s="830"/>
      <c r="DOA39" s="830"/>
      <c r="DOB39" s="830"/>
      <c r="DOC39" s="830"/>
      <c r="DOD39" s="830"/>
      <c r="DOE39" s="830"/>
      <c r="DOF39" s="830"/>
      <c r="DOG39" s="830"/>
      <c r="DOH39" s="830"/>
      <c r="DOI39" s="830"/>
      <c r="DOJ39" s="830"/>
      <c r="DOK39" s="830"/>
      <c r="DOL39" s="830"/>
      <c r="DOM39" s="830"/>
      <c r="DON39" s="830"/>
      <c r="DOO39" s="830"/>
      <c r="DOP39" s="830"/>
      <c r="DOQ39" s="830"/>
      <c r="DOR39" s="830"/>
      <c r="DOS39" s="830"/>
      <c r="DOT39" s="830"/>
      <c r="DOU39" s="830"/>
      <c r="DOV39" s="830"/>
      <c r="DOW39" s="830"/>
      <c r="DOX39" s="830"/>
      <c r="DOY39" s="830"/>
      <c r="DOZ39" s="830"/>
      <c r="DPA39" s="830"/>
      <c r="DPB39" s="830"/>
      <c r="DPC39" s="830"/>
      <c r="DPD39" s="830"/>
      <c r="DPE39" s="830"/>
      <c r="DPF39" s="830"/>
      <c r="DPG39" s="830"/>
      <c r="DPH39" s="830"/>
      <c r="DPI39" s="830"/>
      <c r="DPJ39" s="830"/>
      <c r="DPK39" s="830"/>
      <c r="DPL39" s="830"/>
      <c r="DPM39" s="830"/>
      <c r="DPN39" s="830"/>
      <c r="DPO39" s="830"/>
      <c r="DPP39" s="830"/>
      <c r="DPQ39" s="830"/>
      <c r="DPR39" s="830"/>
      <c r="DPS39" s="830"/>
      <c r="DPT39" s="830"/>
      <c r="DPU39" s="830"/>
      <c r="DPV39" s="830"/>
      <c r="DPW39" s="830"/>
      <c r="DPX39" s="830"/>
      <c r="DPY39" s="830"/>
      <c r="DPZ39" s="830"/>
      <c r="DQA39" s="830"/>
      <c r="DQB39" s="830"/>
      <c r="DQC39" s="830"/>
      <c r="DQD39" s="830"/>
      <c r="DQE39" s="830"/>
      <c r="DQF39" s="830"/>
      <c r="DQG39" s="830"/>
      <c r="DQH39" s="830"/>
      <c r="DQI39" s="830"/>
      <c r="DQJ39" s="830"/>
      <c r="DQK39" s="830"/>
      <c r="DQL39" s="830"/>
      <c r="DQM39" s="830"/>
      <c r="DQN39" s="830"/>
      <c r="DQO39" s="830"/>
      <c r="DQP39" s="830"/>
      <c r="DQQ39" s="830"/>
      <c r="DQR39" s="830"/>
      <c r="DQS39" s="830"/>
      <c r="DQT39" s="830"/>
      <c r="DQU39" s="830"/>
      <c r="DQV39" s="830"/>
      <c r="DQW39" s="830"/>
      <c r="DQX39" s="830"/>
      <c r="DQY39" s="830"/>
      <c r="DQZ39" s="830"/>
      <c r="DRA39" s="830"/>
      <c r="DRB39" s="830"/>
      <c r="DRC39" s="830"/>
      <c r="DRD39" s="830"/>
      <c r="DRE39" s="830"/>
      <c r="DRF39" s="830"/>
      <c r="DRG39" s="830"/>
      <c r="DRH39" s="830"/>
      <c r="DRI39" s="830"/>
      <c r="DRJ39" s="830"/>
      <c r="DRK39" s="830"/>
      <c r="DRL39" s="830"/>
      <c r="DRM39" s="830"/>
      <c r="DRN39" s="830"/>
      <c r="DRO39" s="830"/>
      <c r="DRP39" s="830"/>
      <c r="DRQ39" s="830"/>
      <c r="DRR39" s="830"/>
      <c r="DRS39" s="830"/>
      <c r="DRT39" s="830"/>
      <c r="DRU39" s="830"/>
      <c r="DRV39" s="830"/>
      <c r="DRW39" s="830"/>
      <c r="DRX39" s="830"/>
      <c r="DRY39" s="830"/>
      <c r="DRZ39" s="830"/>
      <c r="DSA39" s="830"/>
      <c r="DSB39" s="830"/>
      <c r="DSC39" s="830"/>
      <c r="DSD39" s="830"/>
      <c r="DSE39" s="830"/>
      <c r="DSF39" s="830"/>
      <c r="DSG39" s="830"/>
      <c r="DSH39" s="830"/>
      <c r="DSI39" s="830"/>
      <c r="DSJ39" s="830"/>
      <c r="DSK39" s="830"/>
      <c r="DSL39" s="830"/>
      <c r="DSM39" s="830"/>
      <c r="DSN39" s="830"/>
      <c r="DSO39" s="830"/>
      <c r="DSP39" s="830"/>
      <c r="DSQ39" s="830"/>
      <c r="DSR39" s="830"/>
      <c r="DSS39" s="830"/>
      <c r="DST39" s="830"/>
      <c r="DSU39" s="830"/>
      <c r="DSV39" s="830"/>
      <c r="DSW39" s="830"/>
      <c r="DSX39" s="830"/>
      <c r="DSY39" s="830"/>
      <c r="DSZ39" s="830"/>
      <c r="DTA39" s="830"/>
      <c r="DTB39" s="830"/>
      <c r="DTC39" s="830"/>
      <c r="DTD39" s="830"/>
      <c r="DTE39" s="830"/>
      <c r="DTF39" s="830"/>
      <c r="DTG39" s="830"/>
      <c r="DTH39" s="830"/>
      <c r="DTI39" s="830"/>
      <c r="DTJ39" s="830"/>
      <c r="DTK39" s="830"/>
      <c r="DTL39" s="830"/>
      <c r="DTM39" s="830"/>
      <c r="DTN39" s="830"/>
      <c r="DTO39" s="830"/>
      <c r="DTP39" s="830"/>
      <c r="DTQ39" s="830"/>
      <c r="DTR39" s="830"/>
      <c r="DTS39" s="830"/>
      <c r="DTT39" s="830"/>
      <c r="DTU39" s="830"/>
      <c r="DTV39" s="830"/>
      <c r="DTW39" s="830"/>
      <c r="DTX39" s="830"/>
      <c r="DTY39" s="830"/>
      <c r="DTZ39" s="830"/>
      <c r="DUA39" s="830"/>
      <c r="DUB39" s="830"/>
      <c r="DUC39" s="830"/>
      <c r="DUD39" s="830"/>
      <c r="DUE39" s="830"/>
      <c r="DUF39" s="830"/>
      <c r="DUG39" s="830"/>
      <c r="DUH39" s="830"/>
      <c r="DUI39" s="830"/>
      <c r="DUJ39" s="830"/>
      <c r="DUK39" s="830"/>
      <c r="DUL39" s="830"/>
      <c r="DUM39" s="830"/>
      <c r="DUN39" s="830"/>
      <c r="DUO39" s="830"/>
      <c r="DUP39" s="830"/>
      <c r="DUQ39" s="830"/>
      <c r="DUR39" s="830"/>
      <c r="DUS39" s="830"/>
      <c r="DUT39" s="830"/>
      <c r="DUU39" s="830"/>
      <c r="DUV39" s="830"/>
      <c r="DUW39" s="830"/>
      <c r="DUX39" s="830"/>
      <c r="DUY39" s="830"/>
      <c r="DUZ39" s="830"/>
      <c r="DVA39" s="830"/>
      <c r="DVB39" s="830"/>
      <c r="DVC39" s="830"/>
      <c r="DVD39" s="830"/>
      <c r="DVE39" s="830"/>
      <c r="DVF39" s="830"/>
      <c r="DVG39" s="830"/>
      <c r="DVH39" s="830"/>
      <c r="DVI39" s="830"/>
      <c r="DVJ39" s="830"/>
      <c r="DVK39" s="830"/>
      <c r="DVL39" s="830"/>
      <c r="DVM39" s="830"/>
      <c r="DVN39" s="830"/>
      <c r="DVO39" s="830"/>
      <c r="DVP39" s="830"/>
      <c r="DVQ39" s="830"/>
      <c r="DVR39" s="830"/>
      <c r="DVS39" s="830"/>
      <c r="DVT39" s="830"/>
      <c r="DVU39" s="830"/>
      <c r="DVV39" s="830"/>
      <c r="DVW39" s="830"/>
      <c r="DVX39" s="830"/>
      <c r="DVY39" s="830"/>
      <c r="DVZ39" s="830"/>
      <c r="DWA39" s="830"/>
      <c r="DWB39" s="830"/>
      <c r="DWC39" s="830"/>
      <c r="DWD39" s="830"/>
      <c r="DWE39" s="830"/>
      <c r="DWF39" s="830"/>
      <c r="DWG39" s="830"/>
      <c r="DWH39" s="830"/>
      <c r="DWI39" s="830"/>
      <c r="DWJ39" s="830"/>
      <c r="DWK39" s="830"/>
      <c r="DWL39" s="830"/>
      <c r="DWM39" s="830"/>
      <c r="DWN39" s="830"/>
      <c r="DWO39" s="830"/>
      <c r="DWP39" s="830"/>
      <c r="DWQ39" s="830"/>
      <c r="DWR39" s="830"/>
      <c r="DWS39" s="830"/>
      <c r="DWT39" s="830"/>
      <c r="DWU39" s="830"/>
      <c r="DWV39" s="830"/>
      <c r="DWW39" s="830"/>
      <c r="DWX39" s="830"/>
      <c r="DWY39" s="830"/>
      <c r="DWZ39" s="830"/>
      <c r="DXA39" s="830"/>
      <c r="DXB39" s="830"/>
      <c r="DXC39" s="830"/>
      <c r="DXD39" s="830"/>
      <c r="DXE39" s="830"/>
      <c r="DXF39" s="830"/>
      <c r="DXG39" s="830"/>
      <c r="DXH39" s="830"/>
      <c r="DXI39" s="830"/>
      <c r="DXJ39" s="830"/>
      <c r="DXK39" s="830"/>
      <c r="DXL39" s="830"/>
      <c r="DXM39" s="830"/>
      <c r="DXN39" s="830"/>
      <c r="DXO39" s="830"/>
      <c r="DXP39" s="830"/>
      <c r="DXQ39" s="830"/>
      <c r="DXR39" s="830"/>
      <c r="DXS39" s="830"/>
      <c r="DXT39" s="830"/>
      <c r="DXU39" s="830"/>
      <c r="DXV39" s="830"/>
      <c r="DXW39" s="830"/>
      <c r="DXX39" s="830"/>
      <c r="DXY39" s="830"/>
      <c r="DXZ39" s="830"/>
      <c r="DYA39" s="830"/>
      <c r="DYB39" s="830"/>
      <c r="DYC39" s="830"/>
      <c r="DYD39" s="830"/>
      <c r="DYE39" s="830"/>
      <c r="DYF39" s="830"/>
      <c r="DYG39" s="830"/>
      <c r="DYH39" s="830"/>
      <c r="DYI39" s="830"/>
      <c r="DYJ39" s="830"/>
      <c r="DYK39" s="830"/>
      <c r="DYL39" s="830"/>
      <c r="DYM39" s="830"/>
      <c r="DYN39" s="830"/>
      <c r="DYO39" s="830"/>
      <c r="DYP39" s="830"/>
      <c r="DYQ39" s="830"/>
      <c r="DYR39" s="830"/>
      <c r="DYS39" s="830"/>
      <c r="DYT39" s="830"/>
      <c r="DYU39" s="830"/>
      <c r="DYV39" s="830"/>
      <c r="DYW39" s="830"/>
      <c r="DYX39" s="830"/>
      <c r="DYY39" s="830"/>
      <c r="DYZ39" s="830"/>
      <c r="DZA39" s="830"/>
      <c r="DZB39" s="830"/>
      <c r="DZC39" s="830"/>
      <c r="DZD39" s="830"/>
      <c r="DZE39" s="830"/>
      <c r="DZF39" s="830"/>
      <c r="DZG39" s="830"/>
      <c r="DZH39" s="830"/>
      <c r="DZI39" s="830"/>
      <c r="DZJ39" s="830"/>
      <c r="DZK39" s="830"/>
      <c r="DZL39" s="830"/>
      <c r="DZM39" s="830"/>
      <c r="DZN39" s="830"/>
      <c r="DZO39" s="830"/>
      <c r="DZP39" s="830"/>
      <c r="DZQ39" s="830"/>
      <c r="DZR39" s="830"/>
      <c r="DZS39" s="830"/>
      <c r="DZT39" s="830"/>
      <c r="DZU39" s="830"/>
      <c r="DZV39" s="830"/>
      <c r="DZW39" s="830"/>
      <c r="DZX39" s="830"/>
      <c r="DZY39" s="830"/>
      <c r="DZZ39" s="830"/>
      <c r="EAA39" s="830"/>
      <c r="EAB39" s="830"/>
      <c r="EAC39" s="830"/>
      <c r="EAD39" s="830"/>
      <c r="EAE39" s="830"/>
      <c r="EAF39" s="830"/>
      <c r="EAG39" s="830"/>
      <c r="EAH39" s="830"/>
      <c r="EAI39" s="830"/>
      <c r="EAJ39" s="830"/>
      <c r="EAK39" s="830"/>
      <c r="EAL39" s="830"/>
      <c r="EAM39" s="830"/>
      <c r="EAN39" s="830"/>
      <c r="EAO39" s="830"/>
      <c r="EAP39" s="830"/>
      <c r="EAQ39" s="830"/>
      <c r="EAR39" s="830"/>
      <c r="EAS39" s="830"/>
      <c r="EAT39" s="830"/>
      <c r="EAU39" s="830"/>
      <c r="EAV39" s="830"/>
      <c r="EAW39" s="830"/>
      <c r="EAX39" s="830"/>
      <c r="EAY39" s="830"/>
      <c r="EAZ39" s="830"/>
      <c r="EBA39" s="830"/>
      <c r="EBB39" s="830"/>
      <c r="EBC39" s="830"/>
      <c r="EBD39" s="830"/>
      <c r="EBE39" s="830"/>
      <c r="EBF39" s="830"/>
      <c r="EBG39" s="830"/>
      <c r="EBH39" s="830"/>
      <c r="EBI39" s="830"/>
      <c r="EBJ39" s="830"/>
      <c r="EBK39" s="830"/>
      <c r="EBL39" s="830"/>
      <c r="EBM39" s="830"/>
      <c r="EBN39" s="830"/>
      <c r="EBO39" s="830"/>
      <c r="EBP39" s="830"/>
      <c r="EBQ39" s="830"/>
      <c r="EBR39" s="830"/>
      <c r="EBS39" s="830"/>
      <c r="EBT39" s="830"/>
      <c r="EBU39" s="830"/>
      <c r="EBV39" s="830"/>
      <c r="EBW39" s="830"/>
      <c r="EBX39" s="830"/>
      <c r="EBY39" s="830"/>
      <c r="EBZ39" s="830"/>
      <c r="ECA39" s="830"/>
      <c r="ECB39" s="830"/>
      <c r="ECC39" s="830"/>
      <c r="ECD39" s="830"/>
      <c r="ECE39" s="830"/>
      <c r="ECF39" s="830"/>
      <c r="ECG39" s="830"/>
      <c r="ECH39" s="830"/>
      <c r="ECI39" s="830"/>
      <c r="ECJ39" s="830"/>
      <c r="ECK39" s="830"/>
      <c r="ECL39" s="830"/>
      <c r="ECM39" s="830"/>
      <c r="ECN39" s="830"/>
      <c r="ECO39" s="830"/>
      <c r="ECP39" s="830"/>
      <c r="ECQ39" s="830"/>
      <c r="ECR39" s="830"/>
      <c r="ECS39" s="830"/>
      <c r="ECT39" s="830"/>
      <c r="ECU39" s="830"/>
      <c r="ECV39" s="830"/>
      <c r="ECW39" s="830"/>
      <c r="ECX39" s="830"/>
      <c r="ECY39" s="830"/>
      <c r="ECZ39" s="830"/>
      <c r="EDA39" s="830"/>
      <c r="EDB39" s="830"/>
      <c r="EDC39" s="830"/>
      <c r="EDD39" s="830"/>
      <c r="EDE39" s="830"/>
      <c r="EDF39" s="830"/>
      <c r="EDG39" s="830"/>
      <c r="EDH39" s="830"/>
      <c r="EDI39" s="830"/>
      <c r="EDJ39" s="830"/>
      <c r="EDK39" s="830"/>
      <c r="EDL39" s="830"/>
      <c r="EDM39" s="830"/>
      <c r="EDN39" s="830"/>
      <c r="EDO39" s="830"/>
      <c r="EDP39" s="830"/>
      <c r="EDQ39" s="830"/>
      <c r="EDR39" s="830"/>
      <c r="EDS39" s="830"/>
      <c r="EDT39" s="830"/>
      <c r="EDU39" s="830"/>
      <c r="EDV39" s="830"/>
      <c r="EDW39" s="830"/>
      <c r="EDX39" s="830"/>
      <c r="EDY39" s="830"/>
      <c r="EDZ39" s="830"/>
      <c r="EEA39" s="830"/>
      <c r="EEB39" s="830"/>
      <c r="EEC39" s="830"/>
      <c r="EED39" s="830"/>
      <c r="EEE39" s="830"/>
      <c r="EEF39" s="830"/>
      <c r="EEG39" s="830"/>
      <c r="EEH39" s="830"/>
      <c r="EEI39" s="830"/>
      <c r="EEJ39" s="830"/>
      <c r="EEK39" s="830"/>
      <c r="EEL39" s="830"/>
      <c r="EEM39" s="830"/>
      <c r="EEN39" s="830"/>
      <c r="EEO39" s="830"/>
      <c r="EEP39" s="830"/>
      <c r="EEQ39" s="830"/>
      <c r="EER39" s="830"/>
      <c r="EES39" s="830"/>
      <c r="EET39" s="830"/>
      <c r="EEU39" s="830"/>
      <c r="EEV39" s="830"/>
      <c r="EEW39" s="830"/>
      <c r="EEX39" s="830"/>
      <c r="EEY39" s="830"/>
      <c r="EEZ39" s="830"/>
      <c r="EFA39" s="830"/>
      <c r="EFB39" s="830"/>
      <c r="EFC39" s="830"/>
      <c r="EFD39" s="830"/>
      <c r="EFE39" s="830"/>
      <c r="EFF39" s="830"/>
      <c r="EFG39" s="830"/>
      <c r="EFH39" s="830"/>
      <c r="EFI39" s="830"/>
      <c r="EFJ39" s="830"/>
      <c r="EFK39" s="830"/>
      <c r="EFL39" s="830"/>
      <c r="EFM39" s="830"/>
      <c r="EFN39" s="830"/>
      <c r="EFO39" s="830"/>
      <c r="EFP39" s="830"/>
      <c r="EFQ39" s="830"/>
      <c r="EFR39" s="830"/>
      <c r="EFS39" s="830"/>
      <c r="EFT39" s="830"/>
      <c r="EFU39" s="830"/>
      <c r="EFV39" s="830"/>
      <c r="EFW39" s="830"/>
      <c r="EFX39" s="830"/>
      <c r="EFY39" s="830"/>
      <c r="EFZ39" s="830"/>
      <c r="EGA39" s="830"/>
      <c r="EGB39" s="830"/>
      <c r="EGC39" s="830"/>
      <c r="EGD39" s="830"/>
      <c r="EGE39" s="830"/>
      <c r="EGF39" s="830"/>
      <c r="EGG39" s="830"/>
      <c r="EGH39" s="830"/>
      <c r="EGI39" s="830"/>
      <c r="EGJ39" s="830"/>
      <c r="EGK39" s="830"/>
      <c r="EGL39" s="830"/>
      <c r="EGM39" s="830"/>
      <c r="EGN39" s="830"/>
      <c r="EGO39" s="830"/>
      <c r="EGP39" s="830"/>
      <c r="EGQ39" s="830"/>
      <c r="EGR39" s="830"/>
      <c r="EGS39" s="830"/>
      <c r="EGT39" s="830"/>
      <c r="EGU39" s="830"/>
      <c r="EGV39" s="830"/>
      <c r="EGW39" s="830"/>
      <c r="EGX39" s="830"/>
      <c r="EGY39" s="830"/>
      <c r="EGZ39" s="830"/>
      <c r="EHA39" s="830"/>
      <c r="EHB39" s="830"/>
      <c r="EHC39" s="830"/>
      <c r="EHD39" s="830"/>
      <c r="EHE39" s="830"/>
      <c r="EHF39" s="830"/>
      <c r="EHG39" s="830"/>
      <c r="EHH39" s="830"/>
      <c r="EHI39" s="830"/>
      <c r="EHJ39" s="830"/>
      <c r="EHK39" s="830"/>
      <c r="EHL39" s="830"/>
      <c r="EHM39" s="830"/>
      <c r="EHN39" s="830"/>
      <c r="EHO39" s="830"/>
      <c r="EHP39" s="830"/>
      <c r="EHQ39" s="830"/>
      <c r="EHR39" s="830"/>
      <c r="EHS39" s="830"/>
      <c r="EHT39" s="830"/>
      <c r="EHU39" s="830"/>
      <c r="EHV39" s="830"/>
      <c r="EHW39" s="830"/>
      <c r="EHX39" s="830"/>
      <c r="EHY39" s="830"/>
      <c r="EHZ39" s="830"/>
      <c r="EIA39" s="830"/>
      <c r="EIB39" s="830"/>
      <c r="EIC39" s="830"/>
      <c r="EID39" s="830"/>
      <c r="EIE39" s="830"/>
      <c r="EIF39" s="830"/>
      <c r="EIG39" s="830"/>
      <c r="EIH39" s="830"/>
      <c r="EII39" s="830"/>
      <c r="EIJ39" s="830"/>
      <c r="EIK39" s="830"/>
      <c r="EIL39" s="830"/>
      <c r="EIM39" s="830"/>
      <c r="EIN39" s="830"/>
      <c r="EIO39" s="830"/>
      <c r="EIP39" s="830"/>
      <c r="EIQ39" s="830"/>
      <c r="EIR39" s="830"/>
      <c r="EIS39" s="830"/>
      <c r="EIT39" s="830"/>
      <c r="EIU39" s="830"/>
      <c r="EIV39" s="830"/>
      <c r="EIW39" s="830"/>
      <c r="EIX39" s="830"/>
      <c r="EIY39" s="830"/>
      <c r="EIZ39" s="830"/>
      <c r="EJA39" s="830"/>
      <c r="EJB39" s="830"/>
      <c r="EJC39" s="830"/>
      <c r="EJD39" s="830"/>
      <c r="EJE39" s="830"/>
      <c r="EJF39" s="830"/>
      <c r="EJG39" s="830"/>
      <c r="EJH39" s="830"/>
      <c r="EJI39" s="830"/>
      <c r="EJJ39" s="830"/>
      <c r="EJK39" s="830"/>
      <c r="EJL39" s="830"/>
      <c r="EJM39" s="830"/>
      <c r="EJN39" s="830"/>
      <c r="EJO39" s="830"/>
      <c r="EJP39" s="830"/>
      <c r="EJQ39" s="830"/>
      <c r="EJR39" s="830"/>
      <c r="EJS39" s="830"/>
      <c r="EJT39" s="830"/>
      <c r="EJU39" s="830"/>
      <c r="EJV39" s="830"/>
      <c r="EJW39" s="830"/>
      <c r="EJX39" s="830"/>
      <c r="EJY39" s="830"/>
      <c r="EJZ39" s="830"/>
      <c r="EKA39" s="830"/>
      <c r="EKB39" s="830"/>
      <c r="EKC39" s="830"/>
      <c r="EKD39" s="830"/>
      <c r="EKE39" s="830"/>
      <c r="EKF39" s="830"/>
      <c r="EKG39" s="830"/>
      <c r="EKH39" s="830"/>
      <c r="EKI39" s="830"/>
      <c r="EKJ39" s="830"/>
      <c r="EKK39" s="830"/>
      <c r="EKL39" s="830"/>
      <c r="EKM39" s="830"/>
      <c r="EKN39" s="830"/>
      <c r="EKO39" s="830"/>
      <c r="EKP39" s="830"/>
      <c r="EKQ39" s="830"/>
      <c r="EKR39" s="830"/>
      <c r="EKS39" s="830"/>
      <c r="EKT39" s="830"/>
      <c r="EKU39" s="830"/>
      <c r="EKV39" s="830"/>
      <c r="EKW39" s="830"/>
      <c r="EKX39" s="830"/>
      <c r="EKY39" s="830"/>
      <c r="EKZ39" s="830"/>
      <c r="ELA39" s="830"/>
      <c r="ELB39" s="830"/>
      <c r="ELC39" s="830"/>
      <c r="ELD39" s="830"/>
      <c r="ELE39" s="830"/>
      <c r="ELF39" s="830"/>
      <c r="ELG39" s="830"/>
      <c r="ELH39" s="830"/>
      <c r="ELI39" s="830"/>
      <c r="ELJ39" s="830"/>
      <c r="ELK39" s="830"/>
      <c r="ELL39" s="830"/>
      <c r="ELM39" s="830"/>
      <c r="ELN39" s="830"/>
      <c r="ELO39" s="830"/>
      <c r="ELP39" s="830"/>
      <c r="ELQ39" s="830"/>
      <c r="ELR39" s="830"/>
      <c r="ELS39" s="830"/>
      <c r="ELT39" s="830"/>
      <c r="ELU39" s="830"/>
      <c r="ELV39" s="830"/>
      <c r="ELW39" s="830"/>
      <c r="ELX39" s="830"/>
      <c r="ELY39" s="830"/>
      <c r="ELZ39" s="830"/>
      <c r="EMA39" s="830"/>
      <c r="EMB39" s="830"/>
      <c r="EMC39" s="830"/>
      <c r="EMD39" s="830"/>
      <c r="EME39" s="830"/>
      <c r="EMF39" s="830"/>
      <c r="EMG39" s="830"/>
      <c r="EMH39" s="830"/>
      <c r="EMI39" s="830"/>
      <c r="EMJ39" s="830"/>
      <c r="EMK39" s="830"/>
      <c r="EML39" s="830"/>
      <c r="EMM39" s="830"/>
      <c r="EMN39" s="830"/>
      <c r="EMO39" s="830"/>
      <c r="EMP39" s="830"/>
      <c r="EMQ39" s="830"/>
      <c r="EMR39" s="830"/>
      <c r="EMS39" s="830"/>
      <c r="EMT39" s="830"/>
      <c r="EMU39" s="830"/>
      <c r="EMV39" s="830"/>
      <c r="EMW39" s="830"/>
      <c r="EMX39" s="830"/>
      <c r="EMY39" s="830"/>
      <c r="EMZ39" s="830"/>
      <c r="ENA39" s="830"/>
      <c r="ENB39" s="830"/>
      <c r="ENC39" s="830"/>
      <c r="END39" s="830"/>
      <c r="ENE39" s="830"/>
      <c r="ENF39" s="830"/>
      <c r="ENG39" s="830"/>
      <c r="ENH39" s="830"/>
      <c r="ENI39" s="830"/>
      <c r="ENJ39" s="830"/>
      <c r="ENK39" s="830"/>
      <c r="ENL39" s="830"/>
      <c r="ENM39" s="830"/>
      <c r="ENN39" s="830"/>
      <c r="ENO39" s="830"/>
      <c r="ENP39" s="830"/>
      <c r="ENQ39" s="830"/>
      <c r="ENR39" s="830"/>
      <c r="ENS39" s="830"/>
      <c r="ENT39" s="830"/>
      <c r="ENU39" s="830"/>
      <c r="ENV39" s="830"/>
      <c r="ENW39" s="830"/>
      <c r="ENX39" s="830"/>
      <c r="ENY39" s="830"/>
      <c r="ENZ39" s="830"/>
      <c r="EOA39" s="830"/>
      <c r="EOB39" s="830"/>
      <c r="EOC39" s="830"/>
      <c r="EOD39" s="830"/>
      <c r="EOE39" s="830"/>
      <c r="EOF39" s="830"/>
      <c r="EOG39" s="830"/>
      <c r="EOH39" s="830"/>
      <c r="EOI39" s="830"/>
      <c r="EOJ39" s="830"/>
      <c r="EOK39" s="830"/>
      <c r="EOL39" s="830"/>
      <c r="EOM39" s="830"/>
      <c r="EON39" s="830"/>
      <c r="EOO39" s="830"/>
      <c r="EOP39" s="830"/>
      <c r="EOQ39" s="830"/>
      <c r="EOR39" s="830"/>
      <c r="EOS39" s="830"/>
      <c r="EOT39" s="830"/>
      <c r="EOU39" s="830"/>
      <c r="EOV39" s="830"/>
      <c r="EOW39" s="830"/>
      <c r="EOX39" s="830"/>
      <c r="EOY39" s="830"/>
      <c r="EOZ39" s="830"/>
      <c r="EPA39" s="830"/>
      <c r="EPB39" s="830"/>
      <c r="EPC39" s="830"/>
      <c r="EPD39" s="830"/>
      <c r="EPE39" s="830"/>
      <c r="EPF39" s="830"/>
      <c r="EPG39" s="830"/>
      <c r="EPH39" s="830"/>
      <c r="EPI39" s="830"/>
      <c r="EPJ39" s="830"/>
      <c r="EPK39" s="830"/>
      <c r="EPL39" s="830"/>
      <c r="EPM39" s="830"/>
      <c r="EPN39" s="830"/>
      <c r="EPO39" s="830"/>
      <c r="EPP39" s="830"/>
      <c r="EPQ39" s="830"/>
      <c r="EPR39" s="830"/>
      <c r="EPS39" s="830"/>
      <c r="EPT39" s="830"/>
      <c r="EPU39" s="830"/>
      <c r="EPV39" s="830"/>
      <c r="EPW39" s="830"/>
      <c r="EPX39" s="830"/>
      <c r="EPY39" s="830"/>
      <c r="EPZ39" s="830"/>
      <c r="EQA39" s="830"/>
      <c r="EQB39" s="830"/>
      <c r="EQC39" s="830"/>
      <c r="EQD39" s="830"/>
      <c r="EQE39" s="830"/>
      <c r="EQF39" s="830"/>
      <c r="EQG39" s="830"/>
      <c r="EQH39" s="830"/>
      <c r="EQI39" s="830"/>
      <c r="EQJ39" s="830"/>
      <c r="EQK39" s="830"/>
      <c r="EQL39" s="830"/>
      <c r="EQM39" s="830"/>
      <c r="EQN39" s="830"/>
      <c r="EQO39" s="830"/>
      <c r="EQP39" s="830"/>
      <c r="EQQ39" s="830"/>
      <c r="EQR39" s="830"/>
      <c r="EQS39" s="830"/>
      <c r="EQT39" s="830"/>
      <c r="EQU39" s="830"/>
      <c r="EQV39" s="830"/>
      <c r="EQW39" s="830"/>
      <c r="EQX39" s="830"/>
      <c r="EQY39" s="830"/>
      <c r="EQZ39" s="830"/>
      <c r="ERA39" s="830"/>
      <c r="ERB39" s="830"/>
      <c r="ERC39" s="830"/>
      <c r="ERD39" s="830"/>
      <c r="ERE39" s="830"/>
      <c r="ERF39" s="830"/>
      <c r="ERG39" s="830"/>
      <c r="ERH39" s="830"/>
      <c r="ERI39" s="830"/>
      <c r="ERJ39" s="830"/>
      <c r="ERK39" s="830"/>
      <c r="ERL39" s="830"/>
      <c r="ERM39" s="830"/>
      <c r="ERN39" s="830"/>
      <c r="ERO39" s="830"/>
      <c r="ERP39" s="830"/>
      <c r="ERQ39" s="830"/>
      <c r="ERR39" s="830"/>
      <c r="ERS39" s="830"/>
      <c r="ERT39" s="830"/>
      <c r="ERU39" s="830"/>
      <c r="ERV39" s="830"/>
      <c r="ERW39" s="830"/>
      <c r="ERX39" s="830"/>
      <c r="ERY39" s="830"/>
      <c r="ERZ39" s="830"/>
      <c r="ESA39" s="830"/>
      <c r="ESB39" s="830"/>
      <c r="ESC39" s="830"/>
      <c r="ESD39" s="830"/>
      <c r="ESE39" s="830"/>
      <c r="ESF39" s="830"/>
      <c r="ESG39" s="830"/>
      <c r="ESH39" s="830"/>
      <c r="ESI39" s="830"/>
      <c r="ESJ39" s="830"/>
      <c r="ESK39" s="830"/>
      <c r="ESL39" s="830"/>
      <c r="ESM39" s="830"/>
      <c r="ESN39" s="830"/>
      <c r="ESO39" s="830"/>
      <c r="ESP39" s="830"/>
      <c r="ESQ39" s="830"/>
      <c r="ESR39" s="830"/>
      <c r="ESS39" s="830"/>
      <c r="EST39" s="830"/>
      <c r="ESU39" s="830"/>
      <c r="ESV39" s="830"/>
      <c r="ESW39" s="830"/>
      <c r="ESX39" s="830"/>
      <c r="ESY39" s="830"/>
      <c r="ESZ39" s="830"/>
      <c r="ETA39" s="830"/>
      <c r="ETB39" s="830"/>
      <c r="ETC39" s="830"/>
      <c r="ETD39" s="830"/>
      <c r="ETE39" s="830"/>
      <c r="ETF39" s="830"/>
      <c r="ETG39" s="830"/>
      <c r="ETH39" s="830"/>
      <c r="ETI39" s="830"/>
      <c r="ETJ39" s="830"/>
      <c r="ETK39" s="830"/>
      <c r="ETL39" s="830"/>
      <c r="ETM39" s="830"/>
      <c r="ETN39" s="830"/>
      <c r="ETO39" s="830"/>
      <c r="ETP39" s="830"/>
      <c r="ETQ39" s="830"/>
      <c r="ETR39" s="830"/>
      <c r="ETS39" s="830"/>
      <c r="ETT39" s="830"/>
      <c r="ETU39" s="830"/>
      <c r="ETV39" s="830"/>
      <c r="ETW39" s="830"/>
      <c r="ETX39" s="830"/>
      <c r="ETY39" s="830"/>
      <c r="ETZ39" s="830"/>
      <c r="EUA39" s="830"/>
      <c r="EUB39" s="830"/>
      <c r="EUC39" s="830"/>
      <c r="EUD39" s="830"/>
      <c r="EUE39" s="830"/>
      <c r="EUF39" s="830"/>
      <c r="EUG39" s="830"/>
      <c r="EUH39" s="830"/>
      <c r="EUI39" s="830"/>
      <c r="EUJ39" s="830"/>
      <c r="EUK39" s="830"/>
      <c r="EUL39" s="830"/>
      <c r="EUM39" s="830"/>
      <c r="EUN39" s="830"/>
      <c r="EUO39" s="830"/>
      <c r="EUP39" s="830"/>
      <c r="EUQ39" s="830"/>
      <c r="EUR39" s="830"/>
      <c r="EUS39" s="830"/>
      <c r="EUT39" s="830"/>
      <c r="EUU39" s="830"/>
      <c r="EUV39" s="830"/>
      <c r="EUW39" s="830"/>
      <c r="EUX39" s="830"/>
      <c r="EUY39" s="830"/>
      <c r="EUZ39" s="830"/>
      <c r="EVA39" s="830"/>
      <c r="EVB39" s="830"/>
      <c r="EVC39" s="830"/>
      <c r="EVD39" s="830"/>
      <c r="EVE39" s="830"/>
      <c r="EVF39" s="830"/>
      <c r="EVG39" s="830"/>
      <c r="EVH39" s="830"/>
      <c r="EVI39" s="830"/>
      <c r="EVJ39" s="830"/>
      <c r="EVK39" s="830"/>
      <c r="EVL39" s="830"/>
      <c r="EVM39" s="830"/>
      <c r="EVN39" s="830"/>
      <c r="EVO39" s="830"/>
      <c r="EVP39" s="830"/>
      <c r="EVQ39" s="830"/>
      <c r="EVR39" s="830"/>
      <c r="EVS39" s="830"/>
      <c r="EVT39" s="830"/>
      <c r="EVU39" s="830"/>
      <c r="EVV39" s="830"/>
      <c r="EVW39" s="830"/>
      <c r="EVX39" s="830"/>
      <c r="EVY39" s="830"/>
      <c r="EVZ39" s="830"/>
      <c r="EWA39" s="830"/>
      <c r="EWB39" s="830"/>
      <c r="EWC39" s="830"/>
      <c r="EWD39" s="830"/>
      <c r="EWE39" s="830"/>
      <c r="EWF39" s="830"/>
      <c r="EWG39" s="830"/>
      <c r="EWH39" s="830"/>
      <c r="EWI39" s="830"/>
      <c r="EWJ39" s="830"/>
      <c r="EWK39" s="830"/>
      <c r="EWL39" s="830"/>
      <c r="EWM39" s="830"/>
      <c r="EWN39" s="830"/>
      <c r="EWO39" s="830"/>
      <c r="EWP39" s="830"/>
      <c r="EWQ39" s="830"/>
      <c r="EWR39" s="830"/>
      <c r="EWS39" s="830"/>
      <c r="EWT39" s="830"/>
      <c r="EWU39" s="830"/>
      <c r="EWV39" s="830"/>
      <c r="EWW39" s="830"/>
      <c r="EWX39" s="830"/>
      <c r="EWY39" s="830"/>
      <c r="EWZ39" s="830"/>
      <c r="EXA39" s="830"/>
      <c r="EXB39" s="830"/>
      <c r="EXC39" s="830"/>
      <c r="EXD39" s="830"/>
      <c r="EXE39" s="830"/>
      <c r="EXF39" s="830"/>
      <c r="EXG39" s="830"/>
      <c r="EXH39" s="830"/>
      <c r="EXI39" s="830"/>
      <c r="EXJ39" s="830"/>
      <c r="EXK39" s="830"/>
      <c r="EXL39" s="830"/>
      <c r="EXM39" s="830"/>
      <c r="EXN39" s="830"/>
      <c r="EXO39" s="830"/>
      <c r="EXP39" s="830"/>
      <c r="EXQ39" s="830"/>
      <c r="EXR39" s="830"/>
      <c r="EXS39" s="830"/>
      <c r="EXT39" s="830"/>
      <c r="EXU39" s="830"/>
      <c r="EXV39" s="830"/>
      <c r="EXW39" s="830"/>
      <c r="EXX39" s="830"/>
      <c r="EXY39" s="830"/>
      <c r="EXZ39" s="830"/>
      <c r="EYA39" s="830"/>
      <c r="EYB39" s="830"/>
      <c r="EYC39" s="830"/>
      <c r="EYD39" s="830"/>
      <c r="EYE39" s="830"/>
      <c r="EYF39" s="830"/>
      <c r="EYG39" s="830"/>
      <c r="EYH39" s="830"/>
      <c r="EYI39" s="830"/>
      <c r="EYJ39" s="830"/>
      <c r="EYK39" s="830"/>
      <c r="EYL39" s="830"/>
      <c r="EYM39" s="830"/>
      <c r="EYN39" s="830"/>
      <c r="EYO39" s="830"/>
      <c r="EYP39" s="830"/>
      <c r="EYQ39" s="830"/>
      <c r="EYR39" s="830"/>
      <c r="EYS39" s="830"/>
      <c r="EYT39" s="830"/>
      <c r="EYU39" s="830"/>
      <c r="EYV39" s="830"/>
      <c r="EYW39" s="830"/>
      <c r="EYX39" s="830"/>
      <c r="EYY39" s="830"/>
      <c r="EYZ39" s="830"/>
      <c r="EZA39" s="830"/>
      <c r="EZB39" s="830"/>
      <c r="EZC39" s="830"/>
      <c r="EZD39" s="830"/>
      <c r="EZE39" s="830"/>
      <c r="EZF39" s="830"/>
      <c r="EZG39" s="830"/>
      <c r="EZH39" s="830"/>
      <c r="EZI39" s="830"/>
      <c r="EZJ39" s="830"/>
      <c r="EZK39" s="830"/>
      <c r="EZL39" s="830"/>
      <c r="EZM39" s="830"/>
      <c r="EZN39" s="830"/>
      <c r="EZO39" s="830"/>
      <c r="EZP39" s="830"/>
      <c r="EZQ39" s="830"/>
      <c r="EZR39" s="830"/>
      <c r="EZS39" s="830"/>
      <c r="EZT39" s="830"/>
      <c r="EZU39" s="830"/>
      <c r="EZV39" s="830"/>
      <c r="EZW39" s="830"/>
      <c r="EZX39" s="830"/>
      <c r="EZY39" s="830"/>
      <c r="EZZ39" s="830"/>
      <c r="FAA39" s="830"/>
      <c r="FAB39" s="830"/>
      <c r="FAC39" s="830"/>
      <c r="FAD39" s="830"/>
      <c r="FAE39" s="830"/>
      <c r="FAF39" s="830"/>
      <c r="FAG39" s="830"/>
      <c r="FAH39" s="830"/>
      <c r="FAI39" s="830"/>
      <c r="FAJ39" s="830"/>
      <c r="FAK39" s="830"/>
      <c r="FAL39" s="830"/>
      <c r="FAM39" s="830"/>
      <c r="FAN39" s="830"/>
      <c r="FAO39" s="830"/>
      <c r="FAP39" s="830"/>
      <c r="FAQ39" s="830"/>
      <c r="FAR39" s="830"/>
      <c r="FAS39" s="830"/>
      <c r="FAT39" s="830"/>
      <c r="FAU39" s="830"/>
      <c r="FAV39" s="830"/>
      <c r="FAW39" s="830"/>
      <c r="FAX39" s="830"/>
      <c r="FAY39" s="830"/>
      <c r="FAZ39" s="830"/>
      <c r="FBA39" s="830"/>
      <c r="FBB39" s="830"/>
      <c r="FBC39" s="830"/>
      <c r="FBD39" s="830"/>
      <c r="FBE39" s="830"/>
      <c r="FBF39" s="830"/>
      <c r="FBG39" s="830"/>
      <c r="FBH39" s="830"/>
      <c r="FBI39" s="830"/>
      <c r="FBJ39" s="830"/>
      <c r="FBK39" s="830"/>
      <c r="FBL39" s="830"/>
      <c r="FBM39" s="830"/>
      <c r="FBN39" s="830"/>
      <c r="FBO39" s="830"/>
      <c r="FBP39" s="830"/>
      <c r="FBQ39" s="830"/>
      <c r="FBR39" s="830"/>
      <c r="FBS39" s="830"/>
      <c r="FBT39" s="830"/>
      <c r="FBU39" s="830"/>
      <c r="FBV39" s="830"/>
      <c r="FBW39" s="830"/>
      <c r="FBX39" s="830"/>
      <c r="FBY39" s="830"/>
      <c r="FBZ39" s="830"/>
      <c r="FCA39" s="830"/>
      <c r="FCB39" s="830"/>
      <c r="FCC39" s="830"/>
      <c r="FCD39" s="830"/>
      <c r="FCE39" s="830"/>
      <c r="FCF39" s="830"/>
      <c r="FCG39" s="830"/>
      <c r="FCH39" s="830"/>
      <c r="FCI39" s="830"/>
      <c r="FCJ39" s="830"/>
      <c r="FCK39" s="830"/>
      <c r="FCL39" s="830"/>
      <c r="FCM39" s="830"/>
      <c r="FCN39" s="830"/>
      <c r="FCO39" s="830"/>
      <c r="FCP39" s="830"/>
      <c r="FCQ39" s="830"/>
      <c r="FCR39" s="830"/>
      <c r="FCS39" s="830"/>
      <c r="FCT39" s="830"/>
      <c r="FCU39" s="830"/>
      <c r="FCV39" s="830"/>
      <c r="FCW39" s="830"/>
      <c r="FCX39" s="830"/>
      <c r="FCY39" s="830"/>
      <c r="FCZ39" s="830"/>
      <c r="FDA39" s="830"/>
      <c r="FDB39" s="830"/>
      <c r="FDC39" s="830"/>
      <c r="FDD39" s="830"/>
      <c r="FDE39" s="830"/>
      <c r="FDF39" s="830"/>
      <c r="FDG39" s="830"/>
      <c r="FDH39" s="830"/>
      <c r="FDI39" s="830"/>
      <c r="FDJ39" s="830"/>
      <c r="FDK39" s="830"/>
      <c r="FDL39" s="830"/>
      <c r="FDM39" s="830"/>
      <c r="FDN39" s="830"/>
      <c r="FDO39" s="830"/>
      <c r="FDP39" s="830"/>
      <c r="FDQ39" s="830"/>
      <c r="FDR39" s="830"/>
      <c r="FDS39" s="830"/>
      <c r="FDT39" s="830"/>
      <c r="FDU39" s="830"/>
      <c r="FDV39" s="830"/>
      <c r="FDW39" s="830"/>
      <c r="FDX39" s="830"/>
      <c r="FDY39" s="830"/>
      <c r="FDZ39" s="830"/>
      <c r="FEA39" s="830"/>
      <c r="FEB39" s="830"/>
      <c r="FEC39" s="830"/>
      <c r="FED39" s="830"/>
      <c r="FEE39" s="830"/>
      <c r="FEF39" s="830"/>
      <c r="FEG39" s="830"/>
      <c r="FEH39" s="830"/>
      <c r="FEI39" s="830"/>
      <c r="FEJ39" s="830"/>
      <c r="FEK39" s="830"/>
      <c r="FEL39" s="830"/>
      <c r="FEM39" s="830"/>
      <c r="FEN39" s="830"/>
      <c r="FEO39" s="830"/>
      <c r="FEP39" s="830"/>
      <c r="FEQ39" s="830"/>
      <c r="FER39" s="830"/>
      <c r="FES39" s="830"/>
      <c r="FET39" s="830"/>
      <c r="FEU39" s="830"/>
      <c r="FEV39" s="830"/>
      <c r="FEW39" s="830"/>
      <c r="FEX39" s="830"/>
      <c r="FEY39" s="830"/>
      <c r="FEZ39" s="830"/>
      <c r="FFA39" s="830"/>
      <c r="FFB39" s="830"/>
      <c r="FFC39" s="830"/>
      <c r="FFD39" s="830"/>
      <c r="FFE39" s="830"/>
      <c r="FFF39" s="830"/>
      <c r="FFG39" s="830"/>
      <c r="FFH39" s="830"/>
      <c r="FFI39" s="830"/>
      <c r="FFJ39" s="830"/>
      <c r="FFK39" s="830"/>
      <c r="FFL39" s="830"/>
      <c r="FFM39" s="830"/>
      <c r="FFN39" s="830"/>
      <c r="FFO39" s="830"/>
      <c r="FFP39" s="830"/>
      <c r="FFQ39" s="830"/>
      <c r="FFR39" s="830"/>
      <c r="FFS39" s="830"/>
      <c r="FFT39" s="830"/>
      <c r="FFU39" s="830"/>
      <c r="FFV39" s="830"/>
      <c r="FFW39" s="830"/>
      <c r="FFX39" s="830"/>
      <c r="FFY39" s="830"/>
      <c r="FFZ39" s="830"/>
      <c r="FGA39" s="830"/>
      <c r="FGB39" s="830"/>
      <c r="FGC39" s="830"/>
      <c r="FGD39" s="830"/>
      <c r="FGE39" s="830"/>
      <c r="FGF39" s="830"/>
      <c r="FGG39" s="830"/>
      <c r="FGH39" s="830"/>
      <c r="FGI39" s="830"/>
      <c r="FGJ39" s="830"/>
      <c r="FGK39" s="830"/>
      <c r="FGL39" s="830"/>
      <c r="FGM39" s="830"/>
      <c r="FGN39" s="830"/>
      <c r="FGO39" s="830"/>
      <c r="FGP39" s="830"/>
      <c r="FGQ39" s="830"/>
      <c r="FGR39" s="830"/>
      <c r="FGS39" s="830"/>
      <c r="FGT39" s="830"/>
      <c r="FGU39" s="830"/>
      <c r="FGV39" s="830"/>
      <c r="FGW39" s="830"/>
      <c r="FGX39" s="830"/>
      <c r="FGY39" s="830"/>
      <c r="FGZ39" s="830"/>
      <c r="FHA39" s="830"/>
      <c r="FHB39" s="830"/>
      <c r="FHC39" s="830"/>
      <c r="FHD39" s="830"/>
      <c r="FHE39" s="830"/>
      <c r="FHF39" s="830"/>
      <c r="FHG39" s="830"/>
      <c r="FHH39" s="830"/>
      <c r="FHI39" s="830"/>
      <c r="FHJ39" s="830"/>
      <c r="FHK39" s="830"/>
      <c r="FHL39" s="830"/>
      <c r="FHM39" s="830"/>
      <c r="FHN39" s="830"/>
      <c r="FHO39" s="830"/>
      <c r="FHP39" s="830"/>
      <c r="FHQ39" s="830"/>
      <c r="FHR39" s="830"/>
      <c r="FHS39" s="830"/>
      <c r="FHT39" s="830"/>
      <c r="FHU39" s="830"/>
      <c r="FHV39" s="830"/>
      <c r="FHW39" s="830"/>
      <c r="FHX39" s="830"/>
      <c r="FHY39" s="830"/>
      <c r="FHZ39" s="830"/>
      <c r="FIA39" s="830"/>
      <c r="FIB39" s="830"/>
      <c r="FIC39" s="830"/>
      <c r="FID39" s="830"/>
      <c r="FIE39" s="830"/>
      <c r="FIF39" s="830"/>
      <c r="FIG39" s="830"/>
      <c r="FIH39" s="830"/>
      <c r="FII39" s="830"/>
      <c r="FIJ39" s="830"/>
      <c r="FIK39" s="830"/>
      <c r="FIL39" s="830"/>
      <c r="FIM39" s="830"/>
      <c r="FIN39" s="830"/>
      <c r="FIO39" s="830"/>
      <c r="FIP39" s="830"/>
      <c r="FIQ39" s="830"/>
      <c r="FIR39" s="830"/>
      <c r="FIS39" s="830"/>
      <c r="FIT39" s="830"/>
      <c r="FIU39" s="830"/>
      <c r="FIV39" s="830"/>
      <c r="FIW39" s="830"/>
      <c r="FIX39" s="830"/>
      <c r="FIY39" s="830"/>
      <c r="FIZ39" s="830"/>
      <c r="FJA39" s="830"/>
      <c r="FJB39" s="830"/>
      <c r="FJC39" s="830"/>
      <c r="FJD39" s="830"/>
      <c r="FJE39" s="830"/>
      <c r="FJF39" s="830"/>
      <c r="FJG39" s="830"/>
      <c r="FJH39" s="830"/>
      <c r="FJI39" s="830"/>
      <c r="FJJ39" s="830"/>
      <c r="FJK39" s="830"/>
      <c r="FJL39" s="830"/>
      <c r="FJM39" s="830"/>
      <c r="FJN39" s="830"/>
      <c r="FJO39" s="830"/>
      <c r="FJP39" s="830"/>
      <c r="FJQ39" s="830"/>
      <c r="FJR39" s="830"/>
      <c r="FJS39" s="830"/>
      <c r="FJT39" s="830"/>
      <c r="FJU39" s="830"/>
      <c r="FJV39" s="830"/>
      <c r="FJW39" s="830"/>
      <c r="FJX39" s="830"/>
      <c r="FJY39" s="830"/>
      <c r="FJZ39" s="830"/>
      <c r="FKA39" s="830"/>
      <c r="FKB39" s="830"/>
      <c r="FKC39" s="830"/>
      <c r="FKD39" s="830"/>
      <c r="FKE39" s="830"/>
      <c r="FKF39" s="830"/>
      <c r="FKG39" s="830"/>
      <c r="FKH39" s="830"/>
      <c r="FKI39" s="830"/>
      <c r="FKJ39" s="830"/>
      <c r="FKK39" s="830"/>
      <c r="FKL39" s="830"/>
      <c r="FKM39" s="830"/>
      <c r="FKN39" s="830"/>
      <c r="FKO39" s="830"/>
      <c r="FKP39" s="830"/>
      <c r="FKQ39" s="830"/>
      <c r="FKR39" s="830"/>
      <c r="FKS39" s="830"/>
      <c r="FKT39" s="830"/>
      <c r="FKU39" s="830"/>
      <c r="FKV39" s="830"/>
      <c r="FKW39" s="830"/>
      <c r="FKX39" s="830"/>
      <c r="FKY39" s="830"/>
      <c r="FKZ39" s="830"/>
      <c r="FLA39" s="830"/>
      <c r="FLB39" s="830"/>
      <c r="FLC39" s="830"/>
      <c r="FLD39" s="830"/>
      <c r="FLE39" s="830"/>
      <c r="FLF39" s="830"/>
      <c r="FLG39" s="830"/>
      <c r="FLH39" s="830"/>
      <c r="FLI39" s="830"/>
      <c r="FLJ39" s="830"/>
      <c r="FLK39" s="830"/>
      <c r="FLL39" s="830"/>
      <c r="FLM39" s="830"/>
      <c r="FLN39" s="830"/>
      <c r="FLO39" s="830"/>
      <c r="FLP39" s="830"/>
      <c r="FLQ39" s="830"/>
      <c r="FLR39" s="830"/>
      <c r="FLS39" s="830"/>
      <c r="FLT39" s="830"/>
      <c r="FLU39" s="830"/>
      <c r="FLV39" s="830"/>
      <c r="FLW39" s="830"/>
      <c r="FLX39" s="830"/>
      <c r="FLY39" s="830"/>
      <c r="FLZ39" s="830"/>
      <c r="FMA39" s="830"/>
      <c r="FMB39" s="830"/>
      <c r="FMC39" s="830"/>
      <c r="FMD39" s="830"/>
      <c r="FME39" s="830"/>
      <c r="FMF39" s="830"/>
      <c r="FMG39" s="830"/>
      <c r="FMH39" s="830"/>
      <c r="FMI39" s="830"/>
      <c r="FMJ39" s="830"/>
      <c r="FMK39" s="830"/>
      <c r="FML39" s="830"/>
      <c r="FMM39" s="830"/>
      <c r="FMN39" s="830"/>
      <c r="FMO39" s="830"/>
      <c r="FMP39" s="830"/>
      <c r="FMQ39" s="830"/>
      <c r="FMR39" s="830"/>
      <c r="FMS39" s="830"/>
      <c r="FMT39" s="830"/>
      <c r="FMU39" s="830"/>
      <c r="FMV39" s="830"/>
      <c r="FMW39" s="830"/>
      <c r="FMX39" s="830"/>
      <c r="FMY39" s="830"/>
      <c r="FMZ39" s="830"/>
      <c r="FNA39" s="830"/>
      <c r="FNB39" s="830"/>
      <c r="FNC39" s="830"/>
      <c r="FND39" s="830"/>
      <c r="FNE39" s="830"/>
      <c r="FNF39" s="830"/>
      <c r="FNG39" s="830"/>
      <c r="FNH39" s="830"/>
      <c r="FNI39" s="830"/>
      <c r="FNJ39" s="830"/>
      <c r="FNK39" s="830"/>
      <c r="FNL39" s="830"/>
      <c r="FNM39" s="830"/>
      <c r="FNN39" s="830"/>
      <c r="FNO39" s="830"/>
      <c r="FNP39" s="830"/>
      <c r="FNQ39" s="830"/>
      <c r="FNR39" s="830"/>
      <c r="FNS39" s="830"/>
      <c r="FNT39" s="830"/>
      <c r="FNU39" s="830"/>
      <c r="FNV39" s="830"/>
      <c r="FNW39" s="830"/>
      <c r="FNX39" s="830"/>
      <c r="FNY39" s="830"/>
      <c r="FNZ39" s="830"/>
      <c r="FOA39" s="830"/>
      <c r="FOB39" s="830"/>
      <c r="FOC39" s="830"/>
      <c r="FOD39" s="830"/>
      <c r="FOE39" s="830"/>
      <c r="FOF39" s="830"/>
      <c r="FOG39" s="830"/>
      <c r="FOH39" s="830"/>
      <c r="FOI39" s="830"/>
      <c r="FOJ39" s="830"/>
      <c r="FOK39" s="830"/>
      <c r="FOL39" s="830"/>
      <c r="FOM39" s="830"/>
      <c r="FON39" s="830"/>
      <c r="FOO39" s="830"/>
      <c r="FOP39" s="830"/>
      <c r="FOQ39" s="830"/>
      <c r="FOR39" s="830"/>
      <c r="FOS39" s="830"/>
      <c r="FOT39" s="830"/>
      <c r="FOU39" s="830"/>
      <c r="FOV39" s="830"/>
      <c r="FOW39" s="830"/>
      <c r="FOX39" s="830"/>
      <c r="FOY39" s="830"/>
      <c r="FOZ39" s="830"/>
      <c r="FPA39" s="830"/>
      <c r="FPB39" s="830"/>
      <c r="FPC39" s="830"/>
      <c r="FPD39" s="830"/>
      <c r="FPE39" s="830"/>
      <c r="FPF39" s="830"/>
      <c r="FPG39" s="830"/>
      <c r="FPH39" s="830"/>
      <c r="FPI39" s="830"/>
      <c r="FPJ39" s="830"/>
      <c r="FPK39" s="830"/>
      <c r="FPL39" s="830"/>
      <c r="FPM39" s="830"/>
      <c r="FPN39" s="830"/>
      <c r="FPO39" s="830"/>
      <c r="FPP39" s="830"/>
      <c r="FPQ39" s="830"/>
      <c r="FPR39" s="830"/>
      <c r="FPS39" s="830"/>
      <c r="FPT39" s="830"/>
      <c r="FPU39" s="830"/>
      <c r="FPV39" s="830"/>
      <c r="FPW39" s="830"/>
      <c r="FPX39" s="830"/>
      <c r="FPY39" s="830"/>
      <c r="FPZ39" s="830"/>
      <c r="FQA39" s="830"/>
      <c r="FQB39" s="830"/>
      <c r="FQC39" s="830"/>
      <c r="FQD39" s="830"/>
      <c r="FQE39" s="830"/>
      <c r="FQF39" s="830"/>
      <c r="FQG39" s="830"/>
      <c r="FQH39" s="830"/>
      <c r="FQI39" s="830"/>
      <c r="FQJ39" s="830"/>
      <c r="FQK39" s="830"/>
      <c r="FQL39" s="830"/>
      <c r="FQM39" s="830"/>
      <c r="FQN39" s="830"/>
      <c r="FQO39" s="830"/>
      <c r="FQP39" s="830"/>
      <c r="FQQ39" s="830"/>
      <c r="FQR39" s="830"/>
      <c r="FQS39" s="830"/>
      <c r="FQT39" s="830"/>
      <c r="FQU39" s="830"/>
      <c r="FQV39" s="830"/>
      <c r="FQW39" s="830"/>
      <c r="FQX39" s="830"/>
      <c r="FQY39" s="830"/>
      <c r="FQZ39" s="830"/>
      <c r="FRA39" s="830"/>
      <c r="FRB39" s="830"/>
      <c r="FRC39" s="830"/>
      <c r="FRD39" s="830"/>
      <c r="FRE39" s="830"/>
      <c r="FRF39" s="830"/>
      <c r="FRG39" s="830"/>
      <c r="FRH39" s="830"/>
      <c r="FRI39" s="830"/>
      <c r="FRJ39" s="830"/>
      <c r="FRK39" s="830"/>
      <c r="FRL39" s="830"/>
      <c r="FRM39" s="830"/>
      <c r="FRN39" s="830"/>
      <c r="FRO39" s="830"/>
      <c r="FRP39" s="830"/>
      <c r="FRQ39" s="830"/>
      <c r="FRR39" s="830"/>
      <c r="FRS39" s="830"/>
      <c r="FRT39" s="830"/>
      <c r="FRU39" s="830"/>
      <c r="FRV39" s="830"/>
      <c r="FRW39" s="830"/>
      <c r="FRX39" s="830"/>
      <c r="FRY39" s="830"/>
      <c r="FRZ39" s="830"/>
      <c r="FSA39" s="830"/>
      <c r="FSB39" s="830"/>
      <c r="FSC39" s="830"/>
      <c r="FSD39" s="830"/>
      <c r="FSE39" s="830"/>
      <c r="FSF39" s="830"/>
      <c r="FSG39" s="830"/>
      <c r="FSH39" s="830"/>
      <c r="FSI39" s="830"/>
      <c r="FSJ39" s="830"/>
      <c r="FSK39" s="830"/>
      <c r="FSL39" s="830"/>
      <c r="FSM39" s="830"/>
      <c r="FSN39" s="830"/>
      <c r="FSO39" s="830"/>
      <c r="FSP39" s="830"/>
      <c r="FSQ39" s="830"/>
      <c r="FSR39" s="830"/>
      <c r="FSS39" s="830"/>
      <c r="FST39" s="830"/>
      <c r="FSU39" s="830"/>
      <c r="FSV39" s="830"/>
      <c r="FSW39" s="830"/>
      <c r="FSX39" s="830"/>
      <c r="FSY39" s="830"/>
      <c r="FSZ39" s="830"/>
      <c r="FTA39" s="830"/>
      <c r="FTB39" s="830"/>
      <c r="FTC39" s="830"/>
      <c r="FTD39" s="830"/>
      <c r="FTE39" s="830"/>
      <c r="FTF39" s="830"/>
      <c r="FTG39" s="830"/>
      <c r="FTH39" s="830"/>
      <c r="FTI39" s="830"/>
      <c r="FTJ39" s="830"/>
      <c r="FTK39" s="830"/>
      <c r="FTL39" s="830"/>
      <c r="FTM39" s="830"/>
      <c r="FTN39" s="830"/>
      <c r="FTO39" s="830"/>
      <c r="FTP39" s="830"/>
      <c r="FTQ39" s="830"/>
      <c r="FTR39" s="830"/>
      <c r="FTS39" s="830"/>
      <c r="FTT39" s="830"/>
      <c r="FTU39" s="830"/>
      <c r="FTV39" s="830"/>
      <c r="FTW39" s="830"/>
      <c r="FTX39" s="830"/>
      <c r="FTY39" s="830"/>
      <c r="FTZ39" s="830"/>
      <c r="FUA39" s="830"/>
      <c r="FUB39" s="830"/>
      <c r="FUC39" s="830"/>
      <c r="FUD39" s="830"/>
      <c r="FUE39" s="830"/>
      <c r="FUF39" s="830"/>
      <c r="FUG39" s="830"/>
      <c r="FUH39" s="830"/>
      <c r="FUI39" s="830"/>
      <c r="FUJ39" s="830"/>
      <c r="FUK39" s="830"/>
      <c r="FUL39" s="830"/>
      <c r="FUM39" s="830"/>
      <c r="FUN39" s="830"/>
      <c r="FUO39" s="830"/>
      <c r="FUP39" s="830"/>
      <c r="FUQ39" s="830"/>
      <c r="FUR39" s="830"/>
      <c r="FUS39" s="830"/>
      <c r="FUT39" s="830"/>
      <c r="FUU39" s="830"/>
      <c r="FUV39" s="830"/>
      <c r="FUW39" s="830"/>
      <c r="FUX39" s="830"/>
      <c r="FUY39" s="830"/>
      <c r="FUZ39" s="830"/>
      <c r="FVA39" s="830"/>
      <c r="FVB39" s="830"/>
      <c r="FVC39" s="830"/>
      <c r="FVD39" s="830"/>
      <c r="FVE39" s="830"/>
      <c r="FVF39" s="830"/>
      <c r="FVG39" s="830"/>
      <c r="FVH39" s="830"/>
      <c r="FVI39" s="830"/>
      <c r="FVJ39" s="830"/>
      <c r="FVK39" s="830"/>
      <c r="FVL39" s="830"/>
      <c r="FVM39" s="830"/>
      <c r="FVN39" s="830"/>
      <c r="FVO39" s="830"/>
      <c r="FVP39" s="830"/>
      <c r="FVQ39" s="830"/>
      <c r="FVR39" s="830"/>
      <c r="FVS39" s="830"/>
      <c r="FVT39" s="830"/>
      <c r="FVU39" s="830"/>
      <c r="FVV39" s="830"/>
      <c r="FVW39" s="830"/>
      <c r="FVX39" s="830"/>
      <c r="FVY39" s="830"/>
      <c r="FVZ39" s="830"/>
      <c r="FWA39" s="830"/>
      <c r="FWB39" s="830"/>
      <c r="FWC39" s="830"/>
      <c r="FWD39" s="830"/>
      <c r="FWE39" s="830"/>
      <c r="FWF39" s="830"/>
      <c r="FWG39" s="830"/>
      <c r="FWH39" s="830"/>
      <c r="FWI39" s="830"/>
      <c r="FWJ39" s="830"/>
      <c r="FWK39" s="830"/>
      <c r="FWL39" s="830"/>
      <c r="FWM39" s="830"/>
      <c r="FWN39" s="830"/>
      <c r="FWO39" s="830"/>
      <c r="FWP39" s="830"/>
      <c r="FWQ39" s="830"/>
      <c r="FWR39" s="830"/>
      <c r="FWS39" s="830"/>
      <c r="FWT39" s="830"/>
      <c r="FWU39" s="830"/>
      <c r="FWV39" s="830"/>
      <c r="FWW39" s="830"/>
      <c r="FWX39" s="830"/>
      <c r="FWY39" s="830"/>
      <c r="FWZ39" s="830"/>
      <c r="FXA39" s="830"/>
      <c r="FXB39" s="830"/>
      <c r="FXC39" s="830"/>
      <c r="FXD39" s="830"/>
      <c r="FXE39" s="830"/>
      <c r="FXF39" s="830"/>
      <c r="FXG39" s="830"/>
      <c r="FXH39" s="830"/>
      <c r="FXI39" s="830"/>
      <c r="FXJ39" s="830"/>
      <c r="FXK39" s="830"/>
      <c r="FXL39" s="830"/>
      <c r="FXM39" s="830"/>
      <c r="FXN39" s="830"/>
      <c r="FXO39" s="830"/>
      <c r="FXP39" s="830"/>
      <c r="FXQ39" s="830"/>
      <c r="FXR39" s="830"/>
      <c r="FXS39" s="830"/>
      <c r="FXT39" s="830"/>
      <c r="FXU39" s="830"/>
      <c r="FXV39" s="830"/>
      <c r="FXW39" s="830"/>
      <c r="FXX39" s="830"/>
      <c r="FXY39" s="830"/>
      <c r="FXZ39" s="830"/>
      <c r="FYA39" s="830"/>
      <c r="FYB39" s="830"/>
      <c r="FYC39" s="830"/>
      <c r="FYD39" s="830"/>
      <c r="FYE39" s="830"/>
      <c r="FYF39" s="830"/>
      <c r="FYG39" s="830"/>
      <c r="FYH39" s="830"/>
      <c r="FYI39" s="830"/>
      <c r="FYJ39" s="830"/>
      <c r="FYK39" s="830"/>
      <c r="FYL39" s="830"/>
      <c r="FYM39" s="830"/>
      <c r="FYN39" s="830"/>
      <c r="FYO39" s="830"/>
      <c r="FYP39" s="830"/>
      <c r="FYQ39" s="830"/>
      <c r="FYR39" s="830"/>
      <c r="FYS39" s="830"/>
      <c r="FYT39" s="830"/>
      <c r="FYU39" s="830"/>
      <c r="FYV39" s="830"/>
      <c r="FYW39" s="830"/>
      <c r="FYX39" s="830"/>
      <c r="FYY39" s="830"/>
      <c r="FYZ39" s="830"/>
      <c r="FZA39" s="830"/>
      <c r="FZB39" s="830"/>
      <c r="FZC39" s="830"/>
      <c r="FZD39" s="830"/>
      <c r="FZE39" s="830"/>
      <c r="FZF39" s="830"/>
      <c r="FZG39" s="830"/>
      <c r="FZH39" s="830"/>
      <c r="FZI39" s="830"/>
      <c r="FZJ39" s="830"/>
      <c r="FZK39" s="830"/>
      <c r="FZL39" s="830"/>
      <c r="FZM39" s="830"/>
      <c r="FZN39" s="830"/>
      <c r="FZO39" s="830"/>
      <c r="FZP39" s="830"/>
      <c r="FZQ39" s="830"/>
      <c r="FZR39" s="830"/>
      <c r="FZS39" s="830"/>
      <c r="FZT39" s="830"/>
      <c r="FZU39" s="830"/>
      <c r="FZV39" s="830"/>
      <c r="FZW39" s="830"/>
      <c r="FZX39" s="830"/>
      <c r="FZY39" s="830"/>
      <c r="FZZ39" s="830"/>
      <c r="GAA39" s="830"/>
      <c r="GAB39" s="830"/>
      <c r="GAC39" s="830"/>
      <c r="GAD39" s="830"/>
      <c r="GAE39" s="830"/>
      <c r="GAF39" s="830"/>
      <c r="GAG39" s="830"/>
      <c r="GAH39" s="830"/>
      <c r="GAI39" s="830"/>
      <c r="GAJ39" s="830"/>
      <c r="GAK39" s="830"/>
      <c r="GAL39" s="830"/>
      <c r="GAM39" s="830"/>
      <c r="GAN39" s="830"/>
      <c r="GAO39" s="830"/>
      <c r="GAP39" s="830"/>
      <c r="GAQ39" s="830"/>
      <c r="GAR39" s="830"/>
      <c r="GAS39" s="830"/>
      <c r="GAT39" s="830"/>
      <c r="GAU39" s="830"/>
      <c r="GAV39" s="830"/>
      <c r="GAW39" s="830"/>
      <c r="GAX39" s="830"/>
      <c r="GAY39" s="830"/>
      <c r="GAZ39" s="830"/>
      <c r="GBA39" s="830"/>
      <c r="GBB39" s="830"/>
      <c r="GBC39" s="830"/>
      <c r="GBD39" s="830"/>
      <c r="GBE39" s="830"/>
      <c r="GBF39" s="830"/>
      <c r="GBG39" s="830"/>
      <c r="GBH39" s="830"/>
      <c r="GBI39" s="830"/>
      <c r="GBJ39" s="830"/>
      <c r="GBK39" s="830"/>
      <c r="GBL39" s="830"/>
      <c r="GBM39" s="830"/>
      <c r="GBN39" s="830"/>
      <c r="GBO39" s="830"/>
      <c r="GBP39" s="830"/>
      <c r="GBQ39" s="830"/>
      <c r="GBR39" s="830"/>
      <c r="GBS39" s="830"/>
      <c r="GBT39" s="830"/>
      <c r="GBU39" s="830"/>
      <c r="GBV39" s="830"/>
      <c r="GBW39" s="830"/>
      <c r="GBX39" s="830"/>
      <c r="GBY39" s="830"/>
      <c r="GBZ39" s="830"/>
      <c r="GCA39" s="830"/>
      <c r="GCB39" s="830"/>
      <c r="GCC39" s="830"/>
      <c r="GCD39" s="830"/>
      <c r="GCE39" s="830"/>
      <c r="GCF39" s="830"/>
      <c r="GCG39" s="830"/>
      <c r="GCH39" s="830"/>
      <c r="GCI39" s="830"/>
      <c r="GCJ39" s="830"/>
      <c r="GCK39" s="830"/>
      <c r="GCL39" s="830"/>
      <c r="GCM39" s="830"/>
      <c r="GCN39" s="830"/>
      <c r="GCO39" s="830"/>
      <c r="GCP39" s="830"/>
      <c r="GCQ39" s="830"/>
      <c r="GCR39" s="830"/>
      <c r="GCS39" s="830"/>
      <c r="GCT39" s="830"/>
      <c r="GCU39" s="830"/>
      <c r="GCV39" s="830"/>
      <c r="GCW39" s="830"/>
      <c r="GCX39" s="830"/>
      <c r="GCY39" s="830"/>
      <c r="GCZ39" s="830"/>
      <c r="GDA39" s="830"/>
      <c r="GDB39" s="830"/>
      <c r="GDC39" s="830"/>
      <c r="GDD39" s="830"/>
      <c r="GDE39" s="830"/>
      <c r="GDF39" s="830"/>
      <c r="GDG39" s="830"/>
      <c r="GDH39" s="830"/>
      <c r="GDI39" s="830"/>
      <c r="GDJ39" s="830"/>
      <c r="GDK39" s="830"/>
      <c r="GDL39" s="830"/>
      <c r="GDM39" s="830"/>
      <c r="GDN39" s="830"/>
      <c r="GDO39" s="830"/>
      <c r="GDP39" s="830"/>
      <c r="GDQ39" s="830"/>
      <c r="GDR39" s="830"/>
      <c r="GDS39" s="830"/>
      <c r="GDT39" s="830"/>
      <c r="GDU39" s="830"/>
      <c r="GDV39" s="830"/>
      <c r="GDW39" s="830"/>
      <c r="GDX39" s="830"/>
      <c r="GDY39" s="830"/>
      <c r="GDZ39" s="830"/>
      <c r="GEA39" s="830"/>
      <c r="GEB39" s="830"/>
      <c r="GEC39" s="830"/>
      <c r="GED39" s="830"/>
      <c r="GEE39" s="830"/>
      <c r="GEF39" s="830"/>
      <c r="GEG39" s="830"/>
      <c r="GEH39" s="830"/>
      <c r="GEI39" s="830"/>
      <c r="GEJ39" s="830"/>
      <c r="GEK39" s="830"/>
      <c r="GEL39" s="830"/>
      <c r="GEM39" s="830"/>
      <c r="GEN39" s="830"/>
      <c r="GEO39" s="830"/>
      <c r="GEP39" s="830"/>
      <c r="GEQ39" s="830"/>
      <c r="GER39" s="830"/>
      <c r="GES39" s="830"/>
      <c r="GET39" s="830"/>
      <c r="GEU39" s="830"/>
      <c r="GEV39" s="830"/>
      <c r="GEW39" s="830"/>
      <c r="GEX39" s="830"/>
      <c r="GEY39" s="830"/>
      <c r="GEZ39" s="830"/>
      <c r="GFA39" s="830"/>
      <c r="GFB39" s="830"/>
      <c r="GFC39" s="830"/>
      <c r="GFD39" s="830"/>
      <c r="GFE39" s="830"/>
      <c r="GFF39" s="830"/>
      <c r="GFG39" s="830"/>
      <c r="GFH39" s="830"/>
      <c r="GFI39" s="830"/>
      <c r="GFJ39" s="830"/>
      <c r="GFK39" s="830"/>
      <c r="GFL39" s="830"/>
      <c r="GFM39" s="830"/>
      <c r="GFN39" s="830"/>
      <c r="GFO39" s="830"/>
      <c r="GFP39" s="830"/>
      <c r="GFQ39" s="830"/>
      <c r="GFR39" s="830"/>
      <c r="GFS39" s="830"/>
      <c r="GFT39" s="830"/>
      <c r="GFU39" s="830"/>
      <c r="GFV39" s="830"/>
      <c r="GFW39" s="830"/>
      <c r="GFX39" s="830"/>
      <c r="GFY39" s="830"/>
      <c r="GFZ39" s="830"/>
      <c r="GGA39" s="830"/>
      <c r="GGB39" s="830"/>
      <c r="GGC39" s="830"/>
      <c r="GGD39" s="830"/>
      <c r="GGE39" s="830"/>
      <c r="GGF39" s="830"/>
      <c r="GGG39" s="830"/>
      <c r="GGH39" s="830"/>
      <c r="GGI39" s="830"/>
      <c r="GGJ39" s="830"/>
      <c r="GGK39" s="830"/>
      <c r="GGL39" s="830"/>
      <c r="GGM39" s="830"/>
      <c r="GGN39" s="830"/>
      <c r="GGO39" s="830"/>
      <c r="GGP39" s="830"/>
      <c r="GGQ39" s="830"/>
      <c r="GGR39" s="830"/>
      <c r="GGS39" s="830"/>
      <c r="GGT39" s="830"/>
      <c r="GGU39" s="830"/>
      <c r="GGV39" s="830"/>
      <c r="GGW39" s="830"/>
      <c r="GGX39" s="830"/>
      <c r="GGY39" s="830"/>
      <c r="GGZ39" s="830"/>
      <c r="GHA39" s="830"/>
      <c r="GHB39" s="830"/>
      <c r="GHC39" s="830"/>
      <c r="GHD39" s="830"/>
      <c r="GHE39" s="830"/>
      <c r="GHF39" s="830"/>
      <c r="GHG39" s="830"/>
      <c r="GHH39" s="830"/>
      <c r="GHI39" s="830"/>
      <c r="GHJ39" s="830"/>
      <c r="GHK39" s="830"/>
      <c r="GHL39" s="830"/>
      <c r="GHM39" s="830"/>
      <c r="GHN39" s="830"/>
      <c r="GHO39" s="830"/>
      <c r="GHP39" s="830"/>
      <c r="GHQ39" s="830"/>
      <c r="GHR39" s="830"/>
      <c r="GHS39" s="830"/>
      <c r="GHT39" s="830"/>
      <c r="GHU39" s="830"/>
      <c r="GHV39" s="830"/>
      <c r="GHW39" s="830"/>
      <c r="GHX39" s="830"/>
      <c r="GHY39" s="830"/>
      <c r="GHZ39" s="830"/>
      <c r="GIA39" s="830"/>
      <c r="GIB39" s="830"/>
      <c r="GIC39" s="830"/>
      <c r="GID39" s="830"/>
      <c r="GIE39" s="830"/>
      <c r="GIF39" s="830"/>
      <c r="GIG39" s="830"/>
      <c r="GIH39" s="830"/>
      <c r="GII39" s="830"/>
      <c r="GIJ39" s="830"/>
      <c r="GIK39" s="830"/>
      <c r="GIL39" s="830"/>
      <c r="GIM39" s="830"/>
      <c r="GIN39" s="830"/>
      <c r="GIO39" s="830"/>
      <c r="GIP39" s="830"/>
      <c r="GIQ39" s="830"/>
      <c r="GIR39" s="830"/>
      <c r="GIS39" s="830"/>
      <c r="GIT39" s="830"/>
      <c r="GIU39" s="830"/>
      <c r="GIV39" s="830"/>
      <c r="GIW39" s="830"/>
      <c r="GIX39" s="830"/>
      <c r="GIY39" s="830"/>
      <c r="GIZ39" s="830"/>
      <c r="GJA39" s="830"/>
      <c r="GJB39" s="830"/>
      <c r="GJC39" s="830"/>
      <c r="GJD39" s="830"/>
      <c r="GJE39" s="830"/>
      <c r="GJF39" s="830"/>
      <c r="GJG39" s="830"/>
      <c r="GJH39" s="830"/>
      <c r="GJI39" s="830"/>
      <c r="GJJ39" s="830"/>
      <c r="GJK39" s="830"/>
      <c r="GJL39" s="830"/>
      <c r="GJM39" s="830"/>
      <c r="GJN39" s="830"/>
      <c r="GJO39" s="830"/>
      <c r="GJP39" s="830"/>
      <c r="GJQ39" s="830"/>
      <c r="GJR39" s="830"/>
      <c r="GJS39" s="830"/>
      <c r="GJT39" s="830"/>
      <c r="GJU39" s="830"/>
      <c r="GJV39" s="830"/>
      <c r="GJW39" s="830"/>
      <c r="GJX39" s="830"/>
      <c r="GJY39" s="830"/>
      <c r="GJZ39" s="830"/>
      <c r="GKA39" s="830"/>
      <c r="GKB39" s="830"/>
      <c r="GKC39" s="830"/>
      <c r="GKD39" s="830"/>
      <c r="GKE39" s="830"/>
      <c r="GKF39" s="830"/>
      <c r="GKG39" s="830"/>
      <c r="GKH39" s="830"/>
      <c r="GKI39" s="830"/>
      <c r="GKJ39" s="830"/>
      <c r="GKK39" s="830"/>
      <c r="GKL39" s="830"/>
      <c r="GKM39" s="830"/>
      <c r="GKN39" s="830"/>
      <c r="GKO39" s="830"/>
      <c r="GKP39" s="830"/>
      <c r="GKQ39" s="830"/>
      <c r="GKR39" s="830"/>
      <c r="GKS39" s="830"/>
      <c r="GKT39" s="830"/>
      <c r="GKU39" s="830"/>
      <c r="GKV39" s="830"/>
      <c r="GKW39" s="830"/>
      <c r="GKX39" s="830"/>
      <c r="GKY39" s="830"/>
      <c r="GKZ39" s="830"/>
      <c r="GLA39" s="830"/>
      <c r="GLB39" s="830"/>
      <c r="GLC39" s="830"/>
      <c r="GLD39" s="830"/>
      <c r="GLE39" s="830"/>
      <c r="GLF39" s="830"/>
      <c r="GLG39" s="830"/>
      <c r="GLH39" s="830"/>
      <c r="GLI39" s="830"/>
      <c r="GLJ39" s="830"/>
      <c r="GLK39" s="830"/>
      <c r="GLL39" s="830"/>
      <c r="GLM39" s="830"/>
      <c r="GLN39" s="830"/>
      <c r="GLO39" s="830"/>
      <c r="GLP39" s="830"/>
      <c r="GLQ39" s="830"/>
      <c r="GLR39" s="830"/>
      <c r="GLS39" s="830"/>
      <c r="GLT39" s="830"/>
      <c r="GLU39" s="830"/>
      <c r="GLV39" s="830"/>
      <c r="GLW39" s="830"/>
      <c r="GLX39" s="830"/>
      <c r="GLY39" s="830"/>
      <c r="GLZ39" s="830"/>
      <c r="GMA39" s="830"/>
      <c r="GMB39" s="830"/>
      <c r="GMC39" s="830"/>
      <c r="GMD39" s="830"/>
      <c r="GME39" s="830"/>
      <c r="GMF39" s="830"/>
      <c r="GMG39" s="830"/>
      <c r="GMH39" s="830"/>
      <c r="GMI39" s="830"/>
      <c r="GMJ39" s="830"/>
      <c r="GMK39" s="830"/>
      <c r="GML39" s="830"/>
      <c r="GMM39" s="830"/>
      <c r="GMN39" s="830"/>
      <c r="GMO39" s="830"/>
      <c r="GMP39" s="830"/>
      <c r="GMQ39" s="830"/>
      <c r="GMR39" s="830"/>
      <c r="GMS39" s="830"/>
      <c r="GMT39" s="830"/>
      <c r="GMU39" s="830"/>
      <c r="GMV39" s="830"/>
      <c r="GMW39" s="830"/>
      <c r="GMX39" s="830"/>
      <c r="GMY39" s="830"/>
      <c r="GMZ39" s="830"/>
      <c r="GNA39" s="830"/>
      <c r="GNB39" s="830"/>
      <c r="GNC39" s="830"/>
      <c r="GND39" s="830"/>
      <c r="GNE39" s="830"/>
      <c r="GNF39" s="830"/>
      <c r="GNG39" s="830"/>
      <c r="GNH39" s="830"/>
      <c r="GNI39" s="830"/>
      <c r="GNJ39" s="830"/>
      <c r="GNK39" s="830"/>
      <c r="GNL39" s="830"/>
      <c r="GNM39" s="830"/>
      <c r="GNN39" s="830"/>
      <c r="GNO39" s="830"/>
      <c r="GNP39" s="830"/>
      <c r="GNQ39" s="830"/>
      <c r="GNR39" s="830"/>
      <c r="GNS39" s="830"/>
      <c r="GNT39" s="830"/>
      <c r="GNU39" s="830"/>
      <c r="GNV39" s="830"/>
      <c r="GNW39" s="830"/>
      <c r="GNX39" s="830"/>
      <c r="GNY39" s="830"/>
      <c r="GNZ39" s="830"/>
      <c r="GOA39" s="830"/>
      <c r="GOB39" s="830"/>
      <c r="GOC39" s="830"/>
      <c r="GOD39" s="830"/>
      <c r="GOE39" s="830"/>
      <c r="GOF39" s="830"/>
      <c r="GOG39" s="830"/>
      <c r="GOH39" s="830"/>
      <c r="GOI39" s="830"/>
      <c r="GOJ39" s="830"/>
      <c r="GOK39" s="830"/>
      <c r="GOL39" s="830"/>
      <c r="GOM39" s="830"/>
      <c r="GON39" s="830"/>
      <c r="GOO39" s="830"/>
      <c r="GOP39" s="830"/>
      <c r="GOQ39" s="830"/>
      <c r="GOR39" s="830"/>
      <c r="GOS39" s="830"/>
      <c r="GOT39" s="830"/>
      <c r="GOU39" s="830"/>
      <c r="GOV39" s="830"/>
      <c r="GOW39" s="830"/>
      <c r="GOX39" s="830"/>
      <c r="GOY39" s="830"/>
      <c r="GOZ39" s="830"/>
      <c r="GPA39" s="830"/>
      <c r="GPB39" s="830"/>
      <c r="GPC39" s="830"/>
      <c r="GPD39" s="830"/>
      <c r="GPE39" s="830"/>
      <c r="GPF39" s="830"/>
      <c r="GPG39" s="830"/>
      <c r="GPH39" s="830"/>
      <c r="GPI39" s="830"/>
      <c r="GPJ39" s="830"/>
      <c r="GPK39" s="830"/>
      <c r="GPL39" s="830"/>
      <c r="GPM39" s="830"/>
      <c r="GPN39" s="830"/>
      <c r="GPO39" s="830"/>
      <c r="GPP39" s="830"/>
      <c r="GPQ39" s="830"/>
      <c r="GPR39" s="830"/>
      <c r="GPS39" s="830"/>
      <c r="GPT39" s="830"/>
      <c r="GPU39" s="830"/>
      <c r="GPV39" s="830"/>
      <c r="GPW39" s="830"/>
      <c r="GPX39" s="830"/>
      <c r="GPY39" s="830"/>
      <c r="GPZ39" s="830"/>
      <c r="GQA39" s="830"/>
      <c r="GQB39" s="830"/>
      <c r="GQC39" s="830"/>
      <c r="GQD39" s="830"/>
      <c r="GQE39" s="830"/>
      <c r="GQF39" s="830"/>
      <c r="GQG39" s="830"/>
      <c r="GQH39" s="830"/>
      <c r="GQI39" s="830"/>
      <c r="GQJ39" s="830"/>
      <c r="GQK39" s="830"/>
      <c r="GQL39" s="830"/>
      <c r="GQM39" s="830"/>
      <c r="GQN39" s="830"/>
      <c r="GQO39" s="830"/>
      <c r="GQP39" s="830"/>
      <c r="GQQ39" s="830"/>
      <c r="GQR39" s="830"/>
      <c r="GQS39" s="830"/>
      <c r="GQT39" s="830"/>
      <c r="GQU39" s="830"/>
      <c r="GQV39" s="830"/>
      <c r="GQW39" s="830"/>
      <c r="GQX39" s="830"/>
      <c r="GQY39" s="830"/>
      <c r="GQZ39" s="830"/>
      <c r="GRA39" s="830"/>
      <c r="GRB39" s="830"/>
      <c r="GRC39" s="830"/>
      <c r="GRD39" s="830"/>
      <c r="GRE39" s="830"/>
      <c r="GRF39" s="830"/>
      <c r="GRG39" s="830"/>
      <c r="GRH39" s="830"/>
      <c r="GRI39" s="830"/>
      <c r="GRJ39" s="830"/>
      <c r="GRK39" s="830"/>
      <c r="GRL39" s="830"/>
      <c r="GRM39" s="830"/>
      <c r="GRN39" s="830"/>
      <c r="GRO39" s="830"/>
      <c r="GRP39" s="830"/>
      <c r="GRQ39" s="830"/>
      <c r="GRR39" s="830"/>
      <c r="GRS39" s="830"/>
      <c r="GRT39" s="830"/>
      <c r="GRU39" s="830"/>
      <c r="GRV39" s="830"/>
      <c r="GRW39" s="830"/>
      <c r="GRX39" s="830"/>
      <c r="GRY39" s="830"/>
      <c r="GRZ39" s="830"/>
      <c r="GSA39" s="830"/>
      <c r="GSB39" s="830"/>
      <c r="GSC39" s="830"/>
      <c r="GSD39" s="830"/>
      <c r="GSE39" s="830"/>
      <c r="GSF39" s="830"/>
      <c r="GSG39" s="830"/>
      <c r="GSH39" s="830"/>
      <c r="GSI39" s="830"/>
      <c r="GSJ39" s="830"/>
      <c r="GSK39" s="830"/>
      <c r="GSL39" s="830"/>
      <c r="GSM39" s="830"/>
      <c r="GSN39" s="830"/>
      <c r="GSO39" s="830"/>
      <c r="GSP39" s="830"/>
      <c r="GSQ39" s="830"/>
      <c r="GSR39" s="830"/>
      <c r="GSS39" s="830"/>
      <c r="GST39" s="830"/>
      <c r="GSU39" s="830"/>
      <c r="GSV39" s="830"/>
      <c r="GSW39" s="830"/>
      <c r="GSX39" s="830"/>
      <c r="GSY39" s="830"/>
      <c r="GSZ39" s="830"/>
      <c r="GTA39" s="830"/>
      <c r="GTB39" s="830"/>
      <c r="GTC39" s="830"/>
      <c r="GTD39" s="830"/>
      <c r="GTE39" s="830"/>
      <c r="GTF39" s="830"/>
      <c r="GTG39" s="830"/>
      <c r="GTH39" s="830"/>
      <c r="GTI39" s="830"/>
      <c r="GTJ39" s="830"/>
      <c r="GTK39" s="830"/>
      <c r="GTL39" s="830"/>
      <c r="GTM39" s="830"/>
      <c r="GTN39" s="830"/>
      <c r="GTO39" s="830"/>
      <c r="GTP39" s="830"/>
      <c r="GTQ39" s="830"/>
      <c r="GTR39" s="830"/>
      <c r="GTS39" s="830"/>
      <c r="GTT39" s="830"/>
      <c r="GTU39" s="830"/>
      <c r="GTV39" s="830"/>
      <c r="GTW39" s="830"/>
      <c r="GTX39" s="830"/>
      <c r="GTY39" s="830"/>
      <c r="GTZ39" s="830"/>
      <c r="GUA39" s="830"/>
      <c r="GUB39" s="830"/>
      <c r="GUC39" s="830"/>
      <c r="GUD39" s="830"/>
      <c r="GUE39" s="830"/>
      <c r="GUF39" s="830"/>
      <c r="GUG39" s="830"/>
      <c r="GUH39" s="830"/>
      <c r="GUI39" s="830"/>
      <c r="GUJ39" s="830"/>
      <c r="GUK39" s="830"/>
      <c r="GUL39" s="830"/>
      <c r="GUM39" s="830"/>
      <c r="GUN39" s="830"/>
      <c r="GUO39" s="830"/>
      <c r="GUP39" s="830"/>
      <c r="GUQ39" s="830"/>
      <c r="GUR39" s="830"/>
      <c r="GUS39" s="830"/>
      <c r="GUT39" s="830"/>
      <c r="GUU39" s="830"/>
      <c r="GUV39" s="830"/>
      <c r="GUW39" s="830"/>
      <c r="GUX39" s="830"/>
      <c r="GUY39" s="830"/>
      <c r="GUZ39" s="830"/>
      <c r="GVA39" s="830"/>
      <c r="GVB39" s="830"/>
      <c r="GVC39" s="830"/>
      <c r="GVD39" s="830"/>
      <c r="GVE39" s="830"/>
      <c r="GVF39" s="830"/>
      <c r="GVG39" s="830"/>
      <c r="GVH39" s="830"/>
      <c r="GVI39" s="830"/>
      <c r="GVJ39" s="830"/>
      <c r="GVK39" s="830"/>
      <c r="GVL39" s="830"/>
      <c r="GVM39" s="830"/>
      <c r="GVN39" s="830"/>
      <c r="GVO39" s="830"/>
      <c r="GVP39" s="830"/>
      <c r="GVQ39" s="830"/>
      <c r="GVR39" s="830"/>
      <c r="GVS39" s="830"/>
      <c r="GVT39" s="830"/>
      <c r="GVU39" s="830"/>
      <c r="GVV39" s="830"/>
      <c r="GVW39" s="830"/>
      <c r="GVX39" s="830"/>
      <c r="GVY39" s="830"/>
      <c r="GVZ39" s="830"/>
      <c r="GWA39" s="830"/>
      <c r="GWB39" s="830"/>
      <c r="GWC39" s="830"/>
      <c r="GWD39" s="830"/>
      <c r="GWE39" s="830"/>
      <c r="GWF39" s="830"/>
      <c r="GWG39" s="830"/>
      <c r="GWH39" s="830"/>
      <c r="GWI39" s="830"/>
      <c r="GWJ39" s="830"/>
      <c r="GWK39" s="830"/>
      <c r="GWL39" s="830"/>
      <c r="GWM39" s="830"/>
      <c r="GWN39" s="830"/>
      <c r="GWO39" s="830"/>
      <c r="GWP39" s="830"/>
      <c r="GWQ39" s="830"/>
      <c r="GWR39" s="830"/>
      <c r="GWS39" s="830"/>
      <c r="GWT39" s="830"/>
      <c r="GWU39" s="830"/>
      <c r="GWV39" s="830"/>
      <c r="GWW39" s="830"/>
      <c r="GWX39" s="830"/>
      <c r="GWY39" s="830"/>
      <c r="GWZ39" s="830"/>
      <c r="GXA39" s="830"/>
      <c r="GXB39" s="830"/>
      <c r="GXC39" s="830"/>
      <c r="GXD39" s="830"/>
      <c r="GXE39" s="830"/>
      <c r="GXF39" s="830"/>
      <c r="GXG39" s="830"/>
      <c r="GXH39" s="830"/>
      <c r="GXI39" s="830"/>
      <c r="GXJ39" s="830"/>
      <c r="GXK39" s="830"/>
      <c r="GXL39" s="830"/>
      <c r="GXM39" s="830"/>
      <c r="GXN39" s="830"/>
      <c r="GXO39" s="830"/>
      <c r="GXP39" s="830"/>
      <c r="GXQ39" s="830"/>
      <c r="GXR39" s="830"/>
      <c r="GXS39" s="830"/>
      <c r="GXT39" s="830"/>
      <c r="GXU39" s="830"/>
      <c r="GXV39" s="830"/>
      <c r="GXW39" s="830"/>
      <c r="GXX39" s="830"/>
      <c r="GXY39" s="830"/>
      <c r="GXZ39" s="830"/>
      <c r="GYA39" s="830"/>
      <c r="GYB39" s="830"/>
      <c r="GYC39" s="830"/>
      <c r="GYD39" s="830"/>
      <c r="GYE39" s="830"/>
      <c r="GYF39" s="830"/>
      <c r="GYG39" s="830"/>
      <c r="GYH39" s="830"/>
      <c r="GYI39" s="830"/>
      <c r="GYJ39" s="830"/>
      <c r="GYK39" s="830"/>
      <c r="GYL39" s="830"/>
      <c r="GYM39" s="830"/>
      <c r="GYN39" s="830"/>
      <c r="GYO39" s="830"/>
      <c r="GYP39" s="830"/>
      <c r="GYQ39" s="830"/>
      <c r="GYR39" s="830"/>
      <c r="GYS39" s="830"/>
      <c r="GYT39" s="830"/>
      <c r="GYU39" s="830"/>
      <c r="GYV39" s="830"/>
      <c r="GYW39" s="830"/>
      <c r="GYX39" s="830"/>
      <c r="GYY39" s="830"/>
      <c r="GYZ39" s="830"/>
      <c r="GZA39" s="830"/>
      <c r="GZB39" s="830"/>
      <c r="GZC39" s="830"/>
      <c r="GZD39" s="830"/>
      <c r="GZE39" s="830"/>
      <c r="GZF39" s="830"/>
      <c r="GZG39" s="830"/>
      <c r="GZH39" s="830"/>
      <c r="GZI39" s="830"/>
      <c r="GZJ39" s="830"/>
      <c r="GZK39" s="830"/>
      <c r="GZL39" s="830"/>
      <c r="GZM39" s="830"/>
      <c r="GZN39" s="830"/>
      <c r="GZO39" s="830"/>
      <c r="GZP39" s="830"/>
      <c r="GZQ39" s="830"/>
      <c r="GZR39" s="830"/>
      <c r="GZS39" s="830"/>
      <c r="GZT39" s="830"/>
      <c r="GZU39" s="830"/>
      <c r="GZV39" s="830"/>
      <c r="GZW39" s="830"/>
      <c r="GZX39" s="830"/>
      <c r="GZY39" s="830"/>
      <c r="GZZ39" s="830"/>
      <c r="HAA39" s="830"/>
      <c r="HAB39" s="830"/>
      <c r="HAC39" s="830"/>
      <c r="HAD39" s="830"/>
      <c r="HAE39" s="830"/>
      <c r="HAF39" s="830"/>
      <c r="HAG39" s="830"/>
      <c r="HAH39" s="830"/>
      <c r="HAI39" s="830"/>
      <c r="HAJ39" s="830"/>
      <c r="HAK39" s="830"/>
      <c r="HAL39" s="830"/>
      <c r="HAM39" s="830"/>
      <c r="HAN39" s="830"/>
      <c r="HAO39" s="830"/>
      <c r="HAP39" s="830"/>
      <c r="HAQ39" s="830"/>
      <c r="HAR39" s="830"/>
      <c r="HAS39" s="830"/>
      <c r="HAT39" s="830"/>
      <c r="HAU39" s="830"/>
      <c r="HAV39" s="830"/>
      <c r="HAW39" s="830"/>
      <c r="HAX39" s="830"/>
      <c r="HAY39" s="830"/>
      <c r="HAZ39" s="830"/>
      <c r="HBA39" s="830"/>
      <c r="HBB39" s="830"/>
      <c r="HBC39" s="830"/>
      <c r="HBD39" s="830"/>
      <c r="HBE39" s="830"/>
      <c r="HBF39" s="830"/>
      <c r="HBG39" s="830"/>
      <c r="HBH39" s="830"/>
      <c r="HBI39" s="830"/>
      <c r="HBJ39" s="830"/>
      <c r="HBK39" s="830"/>
      <c r="HBL39" s="830"/>
      <c r="HBM39" s="830"/>
      <c r="HBN39" s="830"/>
      <c r="HBO39" s="830"/>
      <c r="HBP39" s="830"/>
      <c r="HBQ39" s="830"/>
      <c r="HBR39" s="830"/>
      <c r="HBS39" s="830"/>
      <c r="HBT39" s="830"/>
      <c r="HBU39" s="830"/>
      <c r="HBV39" s="830"/>
      <c r="HBW39" s="830"/>
      <c r="HBX39" s="830"/>
      <c r="HBY39" s="830"/>
      <c r="HBZ39" s="830"/>
      <c r="HCA39" s="830"/>
      <c r="HCB39" s="830"/>
      <c r="HCC39" s="830"/>
      <c r="HCD39" s="830"/>
      <c r="HCE39" s="830"/>
      <c r="HCF39" s="830"/>
      <c r="HCG39" s="830"/>
      <c r="HCH39" s="830"/>
      <c r="HCI39" s="830"/>
      <c r="HCJ39" s="830"/>
      <c r="HCK39" s="830"/>
      <c r="HCL39" s="830"/>
      <c r="HCM39" s="830"/>
      <c r="HCN39" s="830"/>
      <c r="HCO39" s="830"/>
      <c r="HCP39" s="830"/>
      <c r="HCQ39" s="830"/>
      <c r="HCR39" s="830"/>
      <c r="HCS39" s="830"/>
      <c r="HCT39" s="830"/>
      <c r="HCU39" s="830"/>
      <c r="HCV39" s="830"/>
      <c r="HCW39" s="830"/>
      <c r="HCX39" s="830"/>
      <c r="HCY39" s="830"/>
      <c r="HCZ39" s="830"/>
      <c r="HDA39" s="830"/>
      <c r="HDB39" s="830"/>
      <c r="HDC39" s="830"/>
      <c r="HDD39" s="830"/>
      <c r="HDE39" s="830"/>
      <c r="HDF39" s="830"/>
      <c r="HDG39" s="830"/>
      <c r="HDH39" s="830"/>
      <c r="HDI39" s="830"/>
      <c r="HDJ39" s="830"/>
      <c r="HDK39" s="830"/>
      <c r="HDL39" s="830"/>
      <c r="HDM39" s="830"/>
      <c r="HDN39" s="830"/>
      <c r="HDO39" s="830"/>
      <c r="HDP39" s="830"/>
      <c r="HDQ39" s="830"/>
      <c r="HDR39" s="830"/>
      <c r="HDS39" s="830"/>
      <c r="HDT39" s="830"/>
      <c r="HDU39" s="830"/>
      <c r="HDV39" s="830"/>
      <c r="HDW39" s="830"/>
      <c r="HDX39" s="830"/>
      <c r="HDY39" s="830"/>
      <c r="HDZ39" s="830"/>
      <c r="HEA39" s="830"/>
      <c r="HEB39" s="830"/>
      <c r="HEC39" s="830"/>
      <c r="HED39" s="830"/>
      <c r="HEE39" s="830"/>
      <c r="HEF39" s="830"/>
      <c r="HEG39" s="830"/>
      <c r="HEH39" s="830"/>
      <c r="HEI39" s="830"/>
      <c r="HEJ39" s="830"/>
      <c r="HEK39" s="830"/>
      <c r="HEL39" s="830"/>
      <c r="HEM39" s="830"/>
      <c r="HEN39" s="830"/>
      <c r="HEO39" s="830"/>
      <c r="HEP39" s="830"/>
      <c r="HEQ39" s="830"/>
      <c r="HER39" s="830"/>
      <c r="HES39" s="830"/>
      <c r="HET39" s="830"/>
      <c r="HEU39" s="830"/>
      <c r="HEV39" s="830"/>
      <c r="HEW39" s="830"/>
      <c r="HEX39" s="830"/>
      <c r="HEY39" s="830"/>
      <c r="HEZ39" s="830"/>
      <c r="HFA39" s="830"/>
      <c r="HFB39" s="830"/>
      <c r="HFC39" s="830"/>
      <c r="HFD39" s="830"/>
      <c r="HFE39" s="830"/>
      <c r="HFF39" s="830"/>
      <c r="HFG39" s="830"/>
      <c r="HFH39" s="830"/>
      <c r="HFI39" s="830"/>
      <c r="HFJ39" s="830"/>
      <c r="HFK39" s="830"/>
      <c r="HFL39" s="830"/>
      <c r="HFM39" s="830"/>
      <c r="HFN39" s="830"/>
      <c r="HFO39" s="830"/>
      <c r="HFP39" s="830"/>
      <c r="HFQ39" s="830"/>
      <c r="HFR39" s="830"/>
      <c r="HFS39" s="830"/>
      <c r="HFT39" s="830"/>
      <c r="HFU39" s="830"/>
      <c r="HFV39" s="830"/>
      <c r="HFW39" s="830"/>
      <c r="HFX39" s="830"/>
      <c r="HFY39" s="830"/>
      <c r="HFZ39" s="830"/>
      <c r="HGA39" s="830"/>
      <c r="HGB39" s="830"/>
      <c r="HGC39" s="830"/>
      <c r="HGD39" s="830"/>
      <c r="HGE39" s="830"/>
      <c r="HGF39" s="830"/>
      <c r="HGG39" s="830"/>
      <c r="HGH39" s="830"/>
      <c r="HGI39" s="830"/>
      <c r="HGJ39" s="830"/>
      <c r="HGK39" s="830"/>
      <c r="HGL39" s="830"/>
      <c r="HGM39" s="830"/>
      <c r="HGN39" s="830"/>
      <c r="HGO39" s="830"/>
      <c r="HGP39" s="830"/>
      <c r="HGQ39" s="830"/>
      <c r="HGR39" s="830"/>
      <c r="HGS39" s="830"/>
      <c r="HGT39" s="830"/>
      <c r="HGU39" s="830"/>
      <c r="HGV39" s="830"/>
      <c r="HGW39" s="830"/>
      <c r="HGX39" s="830"/>
      <c r="HGY39" s="830"/>
      <c r="HGZ39" s="830"/>
      <c r="HHA39" s="830"/>
      <c r="HHB39" s="830"/>
      <c r="HHC39" s="830"/>
      <c r="HHD39" s="830"/>
      <c r="HHE39" s="830"/>
      <c r="HHF39" s="830"/>
      <c r="HHG39" s="830"/>
      <c r="HHH39" s="830"/>
      <c r="HHI39" s="830"/>
      <c r="HHJ39" s="830"/>
      <c r="HHK39" s="830"/>
      <c r="HHL39" s="830"/>
      <c r="HHM39" s="830"/>
      <c r="HHN39" s="830"/>
      <c r="HHO39" s="830"/>
      <c r="HHP39" s="830"/>
      <c r="HHQ39" s="830"/>
      <c r="HHR39" s="830"/>
      <c r="HHS39" s="830"/>
      <c r="HHT39" s="830"/>
      <c r="HHU39" s="830"/>
      <c r="HHV39" s="830"/>
      <c r="HHW39" s="830"/>
      <c r="HHX39" s="830"/>
      <c r="HHY39" s="830"/>
      <c r="HHZ39" s="830"/>
      <c r="HIA39" s="830"/>
      <c r="HIB39" s="830"/>
      <c r="HIC39" s="830"/>
      <c r="HID39" s="830"/>
      <c r="HIE39" s="830"/>
      <c r="HIF39" s="830"/>
      <c r="HIG39" s="830"/>
      <c r="HIH39" s="830"/>
      <c r="HII39" s="830"/>
      <c r="HIJ39" s="830"/>
      <c r="HIK39" s="830"/>
      <c r="HIL39" s="830"/>
      <c r="HIM39" s="830"/>
      <c r="HIN39" s="830"/>
      <c r="HIO39" s="830"/>
      <c r="HIP39" s="830"/>
      <c r="HIQ39" s="830"/>
      <c r="HIR39" s="830"/>
      <c r="HIS39" s="830"/>
      <c r="HIT39" s="830"/>
      <c r="HIU39" s="830"/>
      <c r="HIV39" s="830"/>
      <c r="HIW39" s="830"/>
      <c r="HIX39" s="830"/>
      <c r="HIY39" s="830"/>
      <c r="HIZ39" s="830"/>
      <c r="HJA39" s="830"/>
      <c r="HJB39" s="830"/>
      <c r="HJC39" s="830"/>
      <c r="HJD39" s="830"/>
      <c r="HJE39" s="830"/>
      <c r="HJF39" s="830"/>
      <c r="HJG39" s="830"/>
      <c r="HJH39" s="830"/>
      <c r="HJI39" s="830"/>
      <c r="HJJ39" s="830"/>
      <c r="HJK39" s="830"/>
      <c r="HJL39" s="830"/>
      <c r="HJM39" s="830"/>
      <c r="HJN39" s="830"/>
      <c r="HJO39" s="830"/>
      <c r="HJP39" s="830"/>
      <c r="HJQ39" s="830"/>
      <c r="HJR39" s="830"/>
      <c r="HJS39" s="830"/>
      <c r="HJT39" s="830"/>
      <c r="HJU39" s="830"/>
      <c r="HJV39" s="830"/>
      <c r="HJW39" s="830"/>
      <c r="HJX39" s="830"/>
      <c r="HJY39" s="830"/>
      <c r="HJZ39" s="830"/>
      <c r="HKA39" s="830"/>
      <c r="HKB39" s="830"/>
      <c r="HKC39" s="830"/>
      <c r="HKD39" s="830"/>
      <c r="HKE39" s="830"/>
      <c r="HKF39" s="830"/>
      <c r="HKG39" s="830"/>
      <c r="HKH39" s="830"/>
      <c r="HKI39" s="830"/>
      <c r="HKJ39" s="830"/>
      <c r="HKK39" s="830"/>
      <c r="HKL39" s="830"/>
      <c r="HKM39" s="830"/>
      <c r="HKN39" s="830"/>
      <c r="HKO39" s="830"/>
      <c r="HKP39" s="830"/>
      <c r="HKQ39" s="830"/>
      <c r="HKR39" s="830"/>
      <c r="HKS39" s="830"/>
      <c r="HKT39" s="830"/>
      <c r="HKU39" s="830"/>
      <c r="HKV39" s="830"/>
      <c r="HKW39" s="830"/>
      <c r="HKX39" s="830"/>
      <c r="HKY39" s="830"/>
      <c r="HKZ39" s="830"/>
      <c r="HLA39" s="830"/>
      <c r="HLB39" s="830"/>
      <c r="HLC39" s="830"/>
      <c r="HLD39" s="830"/>
      <c r="HLE39" s="830"/>
      <c r="HLF39" s="830"/>
      <c r="HLG39" s="830"/>
      <c r="HLH39" s="830"/>
      <c r="HLI39" s="830"/>
      <c r="HLJ39" s="830"/>
      <c r="HLK39" s="830"/>
      <c r="HLL39" s="830"/>
      <c r="HLM39" s="830"/>
      <c r="HLN39" s="830"/>
      <c r="HLO39" s="830"/>
      <c r="HLP39" s="830"/>
      <c r="HLQ39" s="830"/>
      <c r="HLR39" s="830"/>
      <c r="HLS39" s="830"/>
      <c r="HLT39" s="830"/>
      <c r="HLU39" s="830"/>
      <c r="HLV39" s="830"/>
      <c r="HLW39" s="830"/>
      <c r="HLX39" s="830"/>
      <c r="HLY39" s="830"/>
      <c r="HLZ39" s="830"/>
      <c r="HMA39" s="830"/>
      <c r="HMB39" s="830"/>
      <c r="HMC39" s="830"/>
      <c r="HMD39" s="830"/>
      <c r="HME39" s="830"/>
      <c r="HMF39" s="830"/>
      <c r="HMG39" s="830"/>
      <c r="HMH39" s="830"/>
      <c r="HMI39" s="830"/>
      <c r="HMJ39" s="830"/>
      <c r="HMK39" s="830"/>
      <c r="HML39" s="830"/>
      <c r="HMM39" s="830"/>
      <c r="HMN39" s="830"/>
      <c r="HMO39" s="830"/>
      <c r="HMP39" s="830"/>
      <c r="HMQ39" s="830"/>
      <c r="HMR39" s="830"/>
      <c r="HMS39" s="830"/>
      <c r="HMT39" s="830"/>
      <c r="HMU39" s="830"/>
      <c r="HMV39" s="830"/>
      <c r="HMW39" s="830"/>
      <c r="HMX39" s="830"/>
      <c r="HMY39" s="830"/>
      <c r="HMZ39" s="830"/>
      <c r="HNA39" s="830"/>
      <c r="HNB39" s="830"/>
      <c r="HNC39" s="830"/>
      <c r="HND39" s="830"/>
      <c r="HNE39" s="830"/>
      <c r="HNF39" s="830"/>
      <c r="HNG39" s="830"/>
      <c r="HNH39" s="830"/>
      <c r="HNI39" s="830"/>
      <c r="HNJ39" s="830"/>
      <c r="HNK39" s="830"/>
      <c r="HNL39" s="830"/>
      <c r="HNM39" s="830"/>
      <c r="HNN39" s="830"/>
      <c r="HNO39" s="830"/>
      <c r="HNP39" s="830"/>
      <c r="HNQ39" s="830"/>
      <c r="HNR39" s="830"/>
      <c r="HNS39" s="830"/>
      <c r="HNT39" s="830"/>
      <c r="HNU39" s="830"/>
      <c r="HNV39" s="830"/>
      <c r="HNW39" s="830"/>
      <c r="HNX39" s="830"/>
      <c r="HNY39" s="830"/>
      <c r="HNZ39" s="830"/>
      <c r="HOA39" s="830"/>
      <c r="HOB39" s="830"/>
      <c r="HOC39" s="830"/>
      <c r="HOD39" s="830"/>
      <c r="HOE39" s="830"/>
      <c r="HOF39" s="830"/>
      <c r="HOG39" s="830"/>
      <c r="HOH39" s="830"/>
      <c r="HOI39" s="830"/>
      <c r="HOJ39" s="830"/>
      <c r="HOK39" s="830"/>
      <c r="HOL39" s="830"/>
      <c r="HOM39" s="830"/>
      <c r="HON39" s="830"/>
      <c r="HOO39" s="830"/>
      <c r="HOP39" s="830"/>
      <c r="HOQ39" s="830"/>
      <c r="HOR39" s="830"/>
      <c r="HOS39" s="830"/>
      <c r="HOT39" s="830"/>
      <c r="HOU39" s="830"/>
      <c r="HOV39" s="830"/>
      <c r="HOW39" s="830"/>
      <c r="HOX39" s="830"/>
      <c r="HOY39" s="830"/>
      <c r="HOZ39" s="830"/>
      <c r="HPA39" s="830"/>
      <c r="HPB39" s="830"/>
      <c r="HPC39" s="830"/>
      <c r="HPD39" s="830"/>
      <c r="HPE39" s="830"/>
      <c r="HPF39" s="830"/>
      <c r="HPG39" s="830"/>
      <c r="HPH39" s="830"/>
      <c r="HPI39" s="830"/>
      <c r="HPJ39" s="830"/>
      <c r="HPK39" s="830"/>
      <c r="HPL39" s="830"/>
      <c r="HPM39" s="830"/>
      <c r="HPN39" s="830"/>
      <c r="HPO39" s="830"/>
      <c r="HPP39" s="830"/>
      <c r="HPQ39" s="830"/>
      <c r="HPR39" s="830"/>
      <c r="HPS39" s="830"/>
      <c r="HPT39" s="830"/>
      <c r="HPU39" s="830"/>
      <c r="HPV39" s="830"/>
      <c r="HPW39" s="830"/>
      <c r="HPX39" s="830"/>
      <c r="HPY39" s="830"/>
      <c r="HPZ39" s="830"/>
      <c r="HQA39" s="830"/>
      <c r="HQB39" s="830"/>
      <c r="HQC39" s="830"/>
      <c r="HQD39" s="830"/>
      <c r="HQE39" s="830"/>
      <c r="HQF39" s="830"/>
      <c r="HQG39" s="830"/>
      <c r="HQH39" s="830"/>
      <c r="HQI39" s="830"/>
      <c r="HQJ39" s="830"/>
      <c r="HQK39" s="830"/>
      <c r="HQL39" s="830"/>
      <c r="HQM39" s="830"/>
      <c r="HQN39" s="830"/>
      <c r="HQO39" s="830"/>
      <c r="HQP39" s="830"/>
      <c r="HQQ39" s="830"/>
      <c r="HQR39" s="830"/>
      <c r="HQS39" s="830"/>
      <c r="HQT39" s="830"/>
      <c r="HQU39" s="830"/>
      <c r="HQV39" s="830"/>
      <c r="HQW39" s="830"/>
      <c r="HQX39" s="830"/>
      <c r="HQY39" s="830"/>
      <c r="HQZ39" s="830"/>
      <c r="HRA39" s="830"/>
      <c r="HRB39" s="830"/>
      <c r="HRC39" s="830"/>
      <c r="HRD39" s="830"/>
      <c r="HRE39" s="830"/>
      <c r="HRF39" s="830"/>
      <c r="HRG39" s="830"/>
      <c r="HRH39" s="830"/>
      <c r="HRI39" s="830"/>
      <c r="HRJ39" s="830"/>
      <c r="HRK39" s="830"/>
      <c r="HRL39" s="830"/>
      <c r="HRM39" s="830"/>
      <c r="HRN39" s="830"/>
      <c r="HRO39" s="830"/>
      <c r="HRP39" s="830"/>
      <c r="HRQ39" s="830"/>
      <c r="HRR39" s="830"/>
      <c r="HRS39" s="830"/>
      <c r="HRT39" s="830"/>
      <c r="HRU39" s="830"/>
      <c r="HRV39" s="830"/>
      <c r="HRW39" s="830"/>
      <c r="HRX39" s="830"/>
      <c r="HRY39" s="830"/>
      <c r="HRZ39" s="830"/>
      <c r="HSA39" s="830"/>
      <c r="HSB39" s="830"/>
      <c r="HSC39" s="830"/>
      <c r="HSD39" s="830"/>
      <c r="HSE39" s="830"/>
      <c r="HSF39" s="830"/>
      <c r="HSG39" s="830"/>
      <c r="HSH39" s="830"/>
      <c r="HSI39" s="830"/>
      <c r="HSJ39" s="830"/>
      <c r="HSK39" s="830"/>
      <c r="HSL39" s="830"/>
      <c r="HSM39" s="830"/>
      <c r="HSN39" s="830"/>
      <c r="HSO39" s="830"/>
      <c r="HSP39" s="830"/>
      <c r="HSQ39" s="830"/>
      <c r="HSR39" s="830"/>
      <c r="HSS39" s="830"/>
      <c r="HST39" s="830"/>
      <c r="HSU39" s="830"/>
      <c r="HSV39" s="830"/>
      <c r="HSW39" s="830"/>
      <c r="HSX39" s="830"/>
      <c r="HSY39" s="830"/>
      <c r="HSZ39" s="830"/>
      <c r="HTA39" s="830"/>
      <c r="HTB39" s="830"/>
      <c r="HTC39" s="830"/>
      <c r="HTD39" s="830"/>
      <c r="HTE39" s="830"/>
      <c r="HTF39" s="830"/>
      <c r="HTG39" s="830"/>
      <c r="HTH39" s="830"/>
      <c r="HTI39" s="830"/>
      <c r="HTJ39" s="830"/>
      <c r="HTK39" s="830"/>
      <c r="HTL39" s="830"/>
      <c r="HTM39" s="830"/>
      <c r="HTN39" s="830"/>
      <c r="HTO39" s="830"/>
      <c r="HTP39" s="830"/>
      <c r="HTQ39" s="830"/>
      <c r="HTR39" s="830"/>
      <c r="HTS39" s="830"/>
      <c r="HTT39" s="830"/>
      <c r="HTU39" s="830"/>
      <c r="HTV39" s="830"/>
      <c r="HTW39" s="830"/>
      <c r="HTX39" s="830"/>
      <c r="HTY39" s="830"/>
      <c r="HTZ39" s="830"/>
      <c r="HUA39" s="830"/>
      <c r="HUB39" s="830"/>
      <c r="HUC39" s="830"/>
      <c r="HUD39" s="830"/>
      <c r="HUE39" s="830"/>
      <c r="HUF39" s="830"/>
      <c r="HUG39" s="830"/>
      <c r="HUH39" s="830"/>
      <c r="HUI39" s="830"/>
      <c r="HUJ39" s="830"/>
      <c r="HUK39" s="830"/>
      <c r="HUL39" s="830"/>
      <c r="HUM39" s="830"/>
      <c r="HUN39" s="830"/>
      <c r="HUO39" s="830"/>
      <c r="HUP39" s="830"/>
      <c r="HUQ39" s="830"/>
      <c r="HUR39" s="830"/>
      <c r="HUS39" s="830"/>
      <c r="HUT39" s="830"/>
      <c r="HUU39" s="830"/>
      <c r="HUV39" s="830"/>
      <c r="HUW39" s="830"/>
      <c r="HUX39" s="830"/>
      <c r="HUY39" s="830"/>
      <c r="HUZ39" s="830"/>
      <c r="HVA39" s="830"/>
      <c r="HVB39" s="830"/>
      <c r="HVC39" s="830"/>
      <c r="HVD39" s="830"/>
      <c r="HVE39" s="830"/>
      <c r="HVF39" s="830"/>
      <c r="HVG39" s="830"/>
      <c r="HVH39" s="830"/>
      <c r="HVI39" s="830"/>
      <c r="HVJ39" s="830"/>
      <c r="HVK39" s="830"/>
      <c r="HVL39" s="830"/>
      <c r="HVM39" s="830"/>
      <c r="HVN39" s="830"/>
      <c r="HVO39" s="830"/>
      <c r="HVP39" s="830"/>
      <c r="HVQ39" s="830"/>
      <c r="HVR39" s="830"/>
      <c r="HVS39" s="830"/>
      <c r="HVT39" s="830"/>
      <c r="HVU39" s="830"/>
      <c r="HVV39" s="830"/>
      <c r="HVW39" s="830"/>
      <c r="HVX39" s="830"/>
      <c r="HVY39" s="830"/>
      <c r="HVZ39" s="830"/>
      <c r="HWA39" s="830"/>
      <c r="HWB39" s="830"/>
      <c r="HWC39" s="830"/>
      <c r="HWD39" s="830"/>
      <c r="HWE39" s="830"/>
      <c r="HWF39" s="830"/>
      <c r="HWG39" s="830"/>
      <c r="HWH39" s="830"/>
      <c r="HWI39" s="830"/>
      <c r="HWJ39" s="830"/>
      <c r="HWK39" s="830"/>
      <c r="HWL39" s="830"/>
      <c r="HWM39" s="830"/>
      <c r="HWN39" s="830"/>
      <c r="HWO39" s="830"/>
      <c r="HWP39" s="830"/>
      <c r="HWQ39" s="830"/>
      <c r="HWR39" s="830"/>
      <c r="HWS39" s="830"/>
      <c r="HWT39" s="830"/>
      <c r="HWU39" s="830"/>
      <c r="HWV39" s="830"/>
      <c r="HWW39" s="830"/>
      <c r="HWX39" s="830"/>
      <c r="HWY39" s="830"/>
      <c r="HWZ39" s="830"/>
      <c r="HXA39" s="830"/>
      <c r="HXB39" s="830"/>
      <c r="HXC39" s="830"/>
      <c r="HXD39" s="830"/>
      <c r="HXE39" s="830"/>
      <c r="HXF39" s="830"/>
      <c r="HXG39" s="830"/>
      <c r="HXH39" s="830"/>
      <c r="HXI39" s="830"/>
      <c r="HXJ39" s="830"/>
      <c r="HXK39" s="830"/>
      <c r="HXL39" s="830"/>
      <c r="HXM39" s="830"/>
      <c r="HXN39" s="830"/>
      <c r="HXO39" s="830"/>
      <c r="HXP39" s="830"/>
      <c r="HXQ39" s="830"/>
      <c r="HXR39" s="830"/>
      <c r="HXS39" s="830"/>
      <c r="HXT39" s="830"/>
      <c r="HXU39" s="830"/>
      <c r="HXV39" s="830"/>
      <c r="HXW39" s="830"/>
      <c r="HXX39" s="830"/>
      <c r="HXY39" s="830"/>
      <c r="HXZ39" s="830"/>
      <c r="HYA39" s="830"/>
      <c r="HYB39" s="830"/>
      <c r="HYC39" s="830"/>
      <c r="HYD39" s="830"/>
      <c r="HYE39" s="830"/>
      <c r="HYF39" s="830"/>
      <c r="HYG39" s="830"/>
      <c r="HYH39" s="830"/>
      <c r="HYI39" s="830"/>
      <c r="HYJ39" s="830"/>
      <c r="HYK39" s="830"/>
      <c r="HYL39" s="830"/>
      <c r="HYM39" s="830"/>
      <c r="HYN39" s="830"/>
      <c r="HYO39" s="830"/>
      <c r="HYP39" s="830"/>
      <c r="HYQ39" s="830"/>
      <c r="HYR39" s="830"/>
      <c r="HYS39" s="830"/>
      <c r="HYT39" s="830"/>
      <c r="HYU39" s="830"/>
      <c r="HYV39" s="830"/>
      <c r="HYW39" s="830"/>
      <c r="HYX39" s="830"/>
      <c r="HYY39" s="830"/>
      <c r="HYZ39" s="830"/>
      <c r="HZA39" s="830"/>
      <c r="HZB39" s="830"/>
      <c r="HZC39" s="830"/>
      <c r="HZD39" s="830"/>
      <c r="HZE39" s="830"/>
      <c r="HZF39" s="830"/>
      <c r="HZG39" s="830"/>
      <c r="HZH39" s="830"/>
      <c r="HZI39" s="830"/>
      <c r="HZJ39" s="830"/>
      <c r="HZK39" s="830"/>
      <c r="HZL39" s="830"/>
      <c r="HZM39" s="830"/>
      <c r="HZN39" s="830"/>
      <c r="HZO39" s="830"/>
      <c r="HZP39" s="830"/>
      <c r="HZQ39" s="830"/>
      <c r="HZR39" s="830"/>
      <c r="HZS39" s="830"/>
      <c r="HZT39" s="830"/>
      <c r="HZU39" s="830"/>
      <c r="HZV39" s="830"/>
      <c r="HZW39" s="830"/>
      <c r="HZX39" s="830"/>
      <c r="HZY39" s="830"/>
      <c r="HZZ39" s="830"/>
      <c r="IAA39" s="830"/>
      <c r="IAB39" s="830"/>
      <c r="IAC39" s="830"/>
      <c r="IAD39" s="830"/>
      <c r="IAE39" s="830"/>
      <c r="IAF39" s="830"/>
      <c r="IAG39" s="830"/>
      <c r="IAH39" s="830"/>
      <c r="IAI39" s="830"/>
      <c r="IAJ39" s="830"/>
      <c r="IAK39" s="830"/>
      <c r="IAL39" s="830"/>
      <c r="IAM39" s="830"/>
      <c r="IAN39" s="830"/>
      <c r="IAO39" s="830"/>
      <c r="IAP39" s="830"/>
      <c r="IAQ39" s="830"/>
      <c r="IAR39" s="830"/>
      <c r="IAS39" s="830"/>
      <c r="IAT39" s="830"/>
      <c r="IAU39" s="830"/>
      <c r="IAV39" s="830"/>
      <c r="IAW39" s="830"/>
      <c r="IAX39" s="830"/>
      <c r="IAY39" s="830"/>
      <c r="IAZ39" s="830"/>
      <c r="IBA39" s="830"/>
      <c r="IBB39" s="830"/>
      <c r="IBC39" s="830"/>
      <c r="IBD39" s="830"/>
      <c r="IBE39" s="830"/>
      <c r="IBF39" s="830"/>
      <c r="IBG39" s="830"/>
      <c r="IBH39" s="830"/>
      <c r="IBI39" s="830"/>
      <c r="IBJ39" s="830"/>
      <c r="IBK39" s="830"/>
      <c r="IBL39" s="830"/>
      <c r="IBM39" s="830"/>
      <c r="IBN39" s="830"/>
      <c r="IBO39" s="830"/>
      <c r="IBP39" s="830"/>
      <c r="IBQ39" s="830"/>
      <c r="IBR39" s="830"/>
      <c r="IBS39" s="830"/>
      <c r="IBT39" s="830"/>
      <c r="IBU39" s="830"/>
      <c r="IBV39" s="830"/>
      <c r="IBW39" s="830"/>
      <c r="IBX39" s="830"/>
      <c r="IBY39" s="830"/>
      <c r="IBZ39" s="830"/>
      <c r="ICA39" s="830"/>
      <c r="ICB39" s="830"/>
      <c r="ICC39" s="830"/>
      <c r="ICD39" s="830"/>
      <c r="ICE39" s="830"/>
      <c r="ICF39" s="830"/>
      <c r="ICG39" s="830"/>
      <c r="ICH39" s="830"/>
      <c r="ICI39" s="830"/>
      <c r="ICJ39" s="830"/>
      <c r="ICK39" s="830"/>
      <c r="ICL39" s="830"/>
      <c r="ICM39" s="830"/>
      <c r="ICN39" s="830"/>
      <c r="ICO39" s="830"/>
      <c r="ICP39" s="830"/>
      <c r="ICQ39" s="830"/>
      <c r="ICR39" s="830"/>
      <c r="ICS39" s="830"/>
      <c r="ICT39" s="830"/>
      <c r="ICU39" s="830"/>
      <c r="ICV39" s="830"/>
      <c r="ICW39" s="830"/>
      <c r="ICX39" s="830"/>
      <c r="ICY39" s="830"/>
      <c r="ICZ39" s="830"/>
      <c r="IDA39" s="830"/>
      <c r="IDB39" s="830"/>
      <c r="IDC39" s="830"/>
      <c r="IDD39" s="830"/>
      <c r="IDE39" s="830"/>
      <c r="IDF39" s="830"/>
      <c r="IDG39" s="830"/>
      <c r="IDH39" s="830"/>
      <c r="IDI39" s="830"/>
      <c r="IDJ39" s="830"/>
      <c r="IDK39" s="830"/>
      <c r="IDL39" s="830"/>
      <c r="IDM39" s="830"/>
      <c r="IDN39" s="830"/>
      <c r="IDO39" s="830"/>
      <c r="IDP39" s="830"/>
      <c r="IDQ39" s="830"/>
      <c r="IDR39" s="830"/>
      <c r="IDS39" s="830"/>
      <c r="IDT39" s="830"/>
      <c r="IDU39" s="830"/>
      <c r="IDV39" s="830"/>
      <c r="IDW39" s="830"/>
      <c r="IDX39" s="830"/>
      <c r="IDY39" s="830"/>
      <c r="IDZ39" s="830"/>
      <c r="IEA39" s="830"/>
      <c r="IEB39" s="830"/>
      <c r="IEC39" s="830"/>
      <c r="IED39" s="830"/>
      <c r="IEE39" s="830"/>
      <c r="IEF39" s="830"/>
      <c r="IEG39" s="830"/>
      <c r="IEH39" s="830"/>
      <c r="IEI39" s="830"/>
      <c r="IEJ39" s="830"/>
      <c r="IEK39" s="830"/>
      <c r="IEL39" s="830"/>
      <c r="IEM39" s="830"/>
      <c r="IEN39" s="830"/>
      <c r="IEO39" s="830"/>
      <c r="IEP39" s="830"/>
      <c r="IEQ39" s="830"/>
      <c r="IER39" s="830"/>
      <c r="IES39" s="830"/>
      <c r="IET39" s="830"/>
      <c r="IEU39" s="830"/>
      <c r="IEV39" s="830"/>
      <c r="IEW39" s="830"/>
      <c r="IEX39" s="830"/>
      <c r="IEY39" s="830"/>
      <c r="IEZ39" s="830"/>
      <c r="IFA39" s="830"/>
      <c r="IFB39" s="830"/>
      <c r="IFC39" s="830"/>
      <c r="IFD39" s="830"/>
      <c r="IFE39" s="830"/>
      <c r="IFF39" s="830"/>
      <c r="IFG39" s="830"/>
      <c r="IFH39" s="830"/>
      <c r="IFI39" s="830"/>
      <c r="IFJ39" s="830"/>
      <c r="IFK39" s="830"/>
      <c r="IFL39" s="830"/>
      <c r="IFM39" s="830"/>
      <c r="IFN39" s="830"/>
      <c r="IFO39" s="830"/>
      <c r="IFP39" s="830"/>
      <c r="IFQ39" s="830"/>
      <c r="IFR39" s="830"/>
      <c r="IFS39" s="830"/>
      <c r="IFT39" s="830"/>
      <c r="IFU39" s="830"/>
      <c r="IFV39" s="830"/>
      <c r="IFW39" s="830"/>
      <c r="IFX39" s="830"/>
      <c r="IFY39" s="830"/>
      <c r="IFZ39" s="830"/>
      <c r="IGA39" s="830"/>
      <c r="IGB39" s="830"/>
      <c r="IGC39" s="830"/>
      <c r="IGD39" s="830"/>
      <c r="IGE39" s="830"/>
      <c r="IGF39" s="830"/>
      <c r="IGG39" s="830"/>
      <c r="IGH39" s="830"/>
      <c r="IGI39" s="830"/>
      <c r="IGJ39" s="830"/>
      <c r="IGK39" s="830"/>
      <c r="IGL39" s="830"/>
      <c r="IGM39" s="830"/>
      <c r="IGN39" s="830"/>
      <c r="IGO39" s="830"/>
      <c r="IGP39" s="830"/>
      <c r="IGQ39" s="830"/>
      <c r="IGR39" s="830"/>
      <c r="IGS39" s="830"/>
      <c r="IGT39" s="830"/>
      <c r="IGU39" s="830"/>
      <c r="IGV39" s="830"/>
      <c r="IGW39" s="830"/>
      <c r="IGX39" s="830"/>
      <c r="IGY39" s="830"/>
      <c r="IGZ39" s="830"/>
      <c r="IHA39" s="830"/>
      <c r="IHB39" s="830"/>
      <c r="IHC39" s="830"/>
      <c r="IHD39" s="830"/>
      <c r="IHE39" s="830"/>
      <c r="IHF39" s="830"/>
      <c r="IHG39" s="830"/>
      <c r="IHH39" s="830"/>
      <c r="IHI39" s="830"/>
      <c r="IHJ39" s="830"/>
      <c r="IHK39" s="830"/>
      <c r="IHL39" s="830"/>
      <c r="IHM39" s="830"/>
      <c r="IHN39" s="830"/>
      <c r="IHO39" s="830"/>
      <c r="IHP39" s="830"/>
      <c r="IHQ39" s="830"/>
      <c r="IHR39" s="830"/>
      <c r="IHS39" s="830"/>
      <c r="IHT39" s="830"/>
      <c r="IHU39" s="830"/>
      <c r="IHV39" s="830"/>
      <c r="IHW39" s="830"/>
      <c r="IHX39" s="830"/>
      <c r="IHY39" s="830"/>
      <c r="IHZ39" s="830"/>
      <c r="IIA39" s="830"/>
      <c r="IIB39" s="830"/>
      <c r="IIC39" s="830"/>
      <c r="IID39" s="830"/>
      <c r="IIE39" s="830"/>
      <c r="IIF39" s="830"/>
      <c r="IIG39" s="830"/>
      <c r="IIH39" s="830"/>
      <c r="III39" s="830"/>
      <c r="IIJ39" s="830"/>
      <c r="IIK39" s="830"/>
      <c r="IIL39" s="830"/>
      <c r="IIM39" s="830"/>
      <c r="IIN39" s="830"/>
      <c r="IIO39" s="830"/>
      <c r="IIP39" s="830"/>
      <c r="IIQ39" s="830"/>
      <c r="IIR39" s="830"/>
      <c r="IIS39" s="830"/>
      <c r="IIT39" s="830"/>
      <c r="IIU39" s="830"/>
      <c r="IIV39" s="830"/>
      <c r="IIW39" s="830"/>
      <c r="IIX39" s="830"/>
      <c r="IIY39" s="830"/>
      <c r="IIZ39" s="830"/>
      <c r="IJA39" s="830"/>
      <c r="IJB39" s="830"/>
      <c r="IJC39" s="830"/>
      <c r="IJD39" s="830"/>
      <c r="IJE39" s="830"/>
      <c r="IJF39" s="830"/>
      <c r="IJG39" s="830"/>
      <c r="IJH39" s="830"/>
      <c r="IJI39" s="830"/>
      <c r="IJJ39" s="830"/>
      <c r="IJK39" s="830"/>
      <c r="IJL39" s="830"/>
      <c r="IJM39" s="830"/>
      <c r="IJN39" s="830"/>
      <c r="IJO39" s="830"/>
      <c r="IJP39" s="830"/>
      <c r="IJQ39" s="830"/>
      <c r="IJR39" s="830"/>
      <c r="IJS39" s="830"/>
      <c r="IJT39" s="830"/>
      <c r="IJU39" s="830"/>
      <c r="IJV39" s="830"/>
      <c r="IJW39" s="830"/>
      <c r="IJX39" s="830"/>
      <c r="IJY39" s="830"/>
      <c r="IJZ39" s="830"/>
      <c r="IKA39" s="830"/>
      <c r="IKB39" s="830"/>
      <c r="IKC39" s="830"/>
      <c r="IKD39" s="830"/>
      <c r="IKE39" s="830"/>
      <c r="IKF39" s="830"/>
      <c r="IKG39" s="830"/>
      <c r="IKH39" s="830"/>
      <c r="IKI39" s="830"/>
      <c r="IKJ39" s="830"/>
      <c r="IKK39" s="830"/>
      <c r="IKL39" s="830"/>
      <c r="IKM39" s="830"/>
      <c r="IKN39" s="830"/>
      <c r="IKO39" s="830"/>
      <c r="IKP39" s="830"/>
      <c r="IKQ39" s="830"/>
      <c r="IKR39" s="830"/>
      <c r="IKS39" s="830"/>
      <c r="IKT39" s="830"/>
      <c r="IKU39" s="830"/>
      <c r="IKV39" s="830"/>
      <c r="IKW39" s="830"/>
      <c r="IKX39" s="830"/>
      <c r="IKY39" s="830"/>
      <c r="IKZ39" s="830"/>
      <c r="ILA39" s="830"/>
      <c r="ILB39" s="830"/>
      <c r="ILC39" s="830"/>
      <c r="ILD39" s="830"/>
      <c r="ILE39" s="830"/>
      <c r="ILF39" s="830"/>
      <c r="ILG39" s="830"/>
      <c r="ILH39" s="830"/>
      <c r="ILI39" s="830"/>
      <c r="ILJ39" s="830"/>
      <c r="ILK39" s="830"/>
      <c r="ILL39" s="830"/>
      <c r="ILM39" s="830"/>
      <c r="ILN39" s="830"/>
      <c r="ILO39" s="830"/>
      <c r="ILP39" s="830"/>
      <c r="ILQ39" s="830"/>
      <c r="ILR39" s="830"/>
      <c r="ILS39" s="830"/>
      <c r="ILT39" s="830"/>
      <c r="ILU39" s="830"/>
      <c r="ILV39" s="830"/>
      <c r="ILW39" s="830"/>
      <c r="ILX39" s="830"/>
      <c r="ILY39" s="830"/>
      <c r="ILZ39" s="830"/>
      <c r="IMA39" s="830"/>
      <c r="IMB39" s="830"/>
      <c r="IMC39" s="830"/>
      <c r="IMD39" s="830"/>
      <c r="IME39" s="830"/>
      <c r="IMF39" s="830"/>
      <c r="IMG39" s="830"/>
      <c r="IMH39" s="830"/>
      <c r="IMI39" s="830"/>
      <c r="IMJ39" s="830"/>
      <c r="IMK39" s="830"/>
      <c r="IML39" s="830"/>
      <c r="IMM39" s="830"/>
      <c r="IMN39" s="830"/>
      <c r="IMO39" s="830"/>
      <c r="IMP39" s="830"/>
      <c r="IMQ39" s="830"/>
      <c r="IMR39" s="830"/>
      <c r="IMS39" s="830"/>
      <c r="IMT39" s="830"/>
      <c r="IMU39" s="830"/>
      <c r="IMV39" s="830"/>
      <c r="IMW39" s="830"/>
      <c r="IMX39" s="830"/>
      <c r="IMY39" s="830"/>
      <c r="IMZ39" s="830"/>
      <c r="INA39" s="830"/>
      <c r="INB39" s="830"/>
      <c r="INC39" s="830"/>
      <c r="IND39" s="830"/>
      <c r="INE39" s="830"/>
      <c r="INF39" s="830"/>
      <c r="ING39" s="830"/>
      <c r="INH39" s="830"/>
      <c r="INI39" s="830"/>
      <c r="INJ39" s="830"/>
      <c r="INK39" s="830"/>
      <c r="INL39" s="830"/>
      <c r="INM39" s="830"/>
      <c r="INN39" s="830"/>
      <c r="INO39" s="830"/>
      <c r="INP39" s="830"/>
      <c r="INQ39" s="830"/>
      <c r="INR39" s="830"/>
      <c r="INS39" s="830"/>
      <c r="INT39" s="830"/>
      <c r="INU39" s="830"/>
      <c r="INV39" s="830"/>
      <c r="INW39" s="830"/>
      <c r="INX39" s="830"/>
      <c r="INY39" s="830"/>
      <c r="INZ39" s="830"/>
      <c r="IOA39" s="830"/>
      <c r="IOB39" s="830"/>
      <c r="IOC39" s="830"/>
      <c r="IOD39" s="830"/>
      <c r="IOE39" s="830"/>
      <c r="IOF39" s="830"/>
      <c r="IOG39" s="830"/>
      <c r="IOH39" s="830"/>
      <c r="IOI39" s="830"/>
      <c r="IOJ39" s="830"/>
      <c r="IOK39" s="830"/>
      <c r="IOL39" s="830"/>
      <c r="IOM39" s="830"/>
      <c r="ION39" s="830"/>
      <c r="IOO39" s="830"/>
      <c r="IOP39" s="830"/>
      <c r="IOQ39" s="830"/>
      <c r="IOR39" s="830"/>
      <c r="IOS39" s="830"/>
      <c r="IOT39" s="830"/>
      <c r="IOU39" s="830"/>
      <c r="IOV39" s="830"/>
      <c r="IOW39" s="830"/>
      <c r="IOX39" s="830"/>
      <c r="IOY39" s="830"/>
      <c r="IOZ39" s="830"/>
      <c r="IPA39" s="830"/>
      <c r="IPB39" s="830"/>
      <c r="IPC39" s="830"/>
      <c r="IPD39" s="830"/>
      <c r="IPE39" s="830"/>
      <c r="IPF39" s="830"/>
      <c r="IPG39" s="830"/>
      <c r="IPH39" s="830"/>
      <c r="IPI39" s="830"/>
      <c r="IPJ39" s="830"/>
      <c r="IPK39" s="830"/>
      <c r="IPL39" s="830"/>
      <c r="IPM39" s="830"/>
      <c r="IPN39" s="830"/>
      <c r="IPO39" s="830"/>
      <c r="IPP39" s="830"/>
      <c r="IPQ39" s="830"/>
      <c r="IPR39" s="830"/>
      <c r="IPS39" s="830"/>
      <c r="IPT39" s="830"/>
      <c r="IPU39" s="830"/>
      <c r="IPV39" s="830"/>
      <c r="IPW39" s="830"/>
      <c r="IPX39" s="830"/>
      <c r="IPY39" s="830"/>
      <c r="IPZ39" s="830"/>
      <c r="IQA39" s="830"/>
      <c r="IQB39" s="830"/>
      <c r="IQC39" s="830"/>
      <c r="IQD39" s="830"/>
      <c r="IQE39" s="830"/>
      <c r="IQF39" s="830"/>
      <c r="IQG39" s="830"/>
      <c r="IQH39" s="830"/>
      <c r="IQI39" s="830"/>
      <c r="IQJ39" s="830"/>
      <c r="IQK39" s="830"/>
      <c r="IQL39" s="830"/>
      <c r="IQM39" s="830"/>
      <c r="IQN39" s="830"/>
      <c r="IQO39" s="830"/>
      <c r="IQP39" s="830"/>
      <c r="IQQ39" s="830"/>
      <c r="IQR39" s="830"/>
      <c r="IQS39" s="830"/>
      <c r="IQT39" s="830"/>
      <c r="IQU39" s="830"/>
      <c r="IQV39" s="830"/>
      <c r="IQW39" s="830"/>
      <c r="IQX39" s="830"/>
      <c r="IQY39" s="830"/>
      <c r="IQZ39" s="830"/>
      <c r="IRA39" s="830"/>
      <c r="IRB39" s="830"/>
      <c r="IRC39" s="830"/>
      <c r="IRD39" s="830"/>
      <c r="IRE39" s="830"/>
      <c r="IRF39" s="830"/>
      <c r="IRG39" s="830"/>
      <c r="IRH39" s="830"/>
      <c r="IRI39" s="830"/>
      <c r="IRJ39" s="830"/>
      <c r="IRK39" s="830"/>
      <c r="IRL39" s="830"/>
      <c r="IRM39" s="830"/>
      <c r="IRN39" s="830"/>
      <c r="IRO39" s="830"/>
      <c r="IRP39" s="830"/>
      <c r="IRQ39" s="830"/>
      <c r="IRR39" s="830"/>
      <c r="IRS39" s="830"/>
      <c r="IRT39" s="830"/>
      <c r="IRU39" s="830"/>
      <c r="IRV39" s="830"/>
      <c r="IRW39" s="830"/>
      <c r="IRX39" s="830"/>
      <c r="IRY39" s="830"/>
      <c r="IRZ39" s="830"/>
      <c r="ISA39" s="830"/>
      <c r="ISB39" s="830"/>
      <c r="ISC39" s="830"/>
      <c r="ISD39" s="830"/>
      <c r="ISE39" s="830"/>
      <c r="ISF39" s="830"/>
      <c r="ISG39" s="830"/>
      <c r="ISH39" s="830"/>
      <c r="ISI39" s="830"/>
      <c r="ISJ39" s="830"/>
      <c r="ISK39" s="830"/>
      <c r="ISL39" s="830"/>
      <c r="ISM39" s="830"/>
      <c r="ISN39" s="830"/>
      <c r="ISO39" s="830"/>
      <c r="ISP39" s="830"/>
      <c r="ISQ39" s="830"/>
      <c r="ISR39" s="830"/>
      <c r="ISS39" s="830"/>
      <c r="IST39" s="830"/>
      <c r="ISU39" s="830"/>
      <c r="ISV39" s="830"/>
      <c r="ISW39" s="830"/>
      <c r="ISX39" s="830"/>
      <c r="ISY39" s="830"/>
      <c r="ISZ39" s="830"/>
      <c r="ITA39" s="830"/>
      <c r="ITB39" s="830"/>
      <c r="ITC39" s="830"/>
      <c r="ITD39" s="830"/>
      <c r="ITE39" s="830"/>
      <c r="ITF39" s="830"/>
      <c r="ITG39" s="830"/>
      <c r="ITH39" s="830"/>
      <c r="ITI39" s="830"/>
      <c r="ITJ39" s="830"/>
      <c r="ITK39" s="830"/>
      <c r="ITL39" s="830"/>
      <c r="ITM39" s="830"/>
      <c r="ITN39" s="830"/>
      <c r="ITO39" s="830"/>
      <c r="ITP39" s="830"/>
      <c r="ITQ39" s="830"/>
      <c r="ITR39" s="830"/>
      <c r="ITS39" s="830"/>
      <c r="ITT39" s="830"/>
      <c r="ITU39" s="830"/>
      <c r="ITV39" s="830"/>
      <c r="ITW39" s="830"/>
      <c r="ITX39" s="830"/>
      <c r="ITY39" s="830"/>
      <c r="ITZ39" s="830"/>
      <c r="IUA39" s="830"/>
      <c r="IUB39" s="830"/>
      <c r="IUC39" s="830"/>
      <c r="IUD39" s="830"/>
      <c r="IUE39" s="830"/>
      <c r="IUF39" s="830"/>
      <c r="IUG39" s="830"/>
      <c r="IUH39" s="830"/>
      <c r="IUI39" s="830"/>
      <c r="IUJ39" s="830"/>
      <c r="IUK39" s="830"/>
      <c r="IUL39" s="830"/>
      <c r="IUM39" s="830"/>
      <c r="IUN39" s="830"/>
      <c r="IUO39" s="830"/>
      <c r="IUP39" s="830"/>
      <c r="IUQ39" s="830"/>
      <c r="IUR39" s="830"/>
      <c r="IUS39" s="830"/>
      <c r="IUT39" s="830"/>
      <c r="IUU39" s="830"/>
      <c r="IUV39" s="830"/>
      <c r="IUW39" s="830"/>
      <c r="IUX39" s="830"/>
      <c r="IUY39" s="830"/>
      <c r="IUZ39" s="830"/>
      <c r="IVA39" s="830"/>
      <c r="IVB39" s="830"/>
      <c r="IVC39" s="830"/>
      <c r="IVD39" s="830"/>
      <c r="IVE39" s="830"/>
      <c r="IVF39" s="830"/>
      <c r="IVG39" s="830"/>
      <c r="IVH39" s="830"/>
      <c r="IVI39" s="830"/>
      <c r="IVJ39" s="830"/>
      <c r="IVK39" s="830"/>
      <c r="IVL39" s="830"/>
      <c r="IVM39" s="830"/>
      <c r="IVN39" s="830"/>
      <c r="IVO39" s="830"/>
      <c r="IVP39" s="830"/>
      <c r="IVQ39" s="830"/>
      <c r="IVR39" s="830"/>
      <c r="IVS39" s="830"/>
      <c r="IVT39" s="830"/>
      <c r="IVU39" s="830"/>
      <c r="IVV39" s="830"/>
      <c r="IVW39" s="830"/>
      <c r="IVX39" s="830"/>
      <c r="IVY39" s="830"/>
      <c r="IVZ39" s="830"/>
      <c r="IWA39" s="830"/>
      <c r="IWB39" s="830"/>
      <c r="IWC39" s="830"/>
      <c r="IWD39" s="830"/>
      <c r="IWE39" s="830"/>
      <c r="IWF39" s="830"/>
      <c r="IWG39" s="830"/>
      <c r="IWH39" s="830"/>
      <c r="IWI39" s="830"/>
      <c r="IWJ39" s="830"/>
      <c r="IWK39" s="830"/>
      <c r="IWL39" s="830"/>
      <c r="IWM39" s="830"/>
      <c r="IWN39" s="830"/>
      <c r="IWO39" s="830"/>
      <c r="IWP39" s="830"/>
      <c r="IWQ39" s="830"/>
      <c r="IWR39" s="830"/>
      <c r="IWS39" s="830"/>
      <c r="IWT39" s="830"/>
      <c r="IWU39" s="830"/>
      <c r="IWV39" s="830"/>
      <c r="IWW39" s="830"/>
      <c r="IWX39" s="830"/>
      <c r="IWY39" s="830"/>
      <c r="IWZ39" s="830"/>
      <c r="IXA39" s="830"/>
      <c r="IXB39" s="830"/>
      <c r="IXC39" s="830"/>
      <c r="IXD39" s="830"/>
      <c r="IXE39" s="830"/>
      <c r="IXF39" s="830"/>
      <c r="IXG39" s="830"/>
      <c r="IXH39" s="830"/>
      <c r="IXI39" s="830"/>
      <c r="IXJ39" s="830"/>
      <c r="IXK39" s="830"/>
      <c r="IXL39" s="830"/>
      <c r="IXM39" s="830"/>
      <c r="IXN39" s="830"/>
      <c r="IXO39" s="830"/>
      <c r="IXP39" s="830"/>
      <c r="IXQ39" s="830"/>
      <c r="IXR39" s="830"/>
      <c r="IXS39" s="830"/>
      <c r="IXT39" s="830"/>
      <c r="IXU39" s="830"/>
      <c r="IXV39" s="830"/>
      <c r="IXW39" s="830"/>
      <c r="IXX39" s="830"/>
      <c r="IXY39" s="830"/>
      <c r="IXZ39" s="830"/>
      <c r="IYA39" s="830"/>
      <c r="IYB39" s="830"/>
      <c r="IYC39" s="830"/>
      <c r="IYD39" s="830"/>
      <c r="IYE39" s="830"/>
      <c r="IYF39" s="830"/>
      <c r="IYG39" s="830"/>
      <c r="IYH39" s="830"/>
      <c r="IYI39" s="830"/>
      <c r="IYJ39" s="830"/>
      <c r="IYK39" s="830"/>
      <c r="IYL39" s="830"/>
      <c r="IYM39" s="830"/>
      <c r="IYN39" s="830"/>
      <c r="IYO39" s="830"/>
      <c r="IYP39" s="830"/>
      <c r="IYQ39" s="830"/>
      <c r="IYR39" s="830"/>
      <c r="IYS39" s="830"/>
      <c r="IYT39" s="830"/>
      <c r="IYU39" s="830"/>
      <c r="IYV39" s="830"/>
      <c r="IYW39" s="830"/>
      <c r="IYX39" s="830"/>
      <c r="IYY39" s="830"/>
      <c r="IYZ39" s="830"/>
      <c r="IZA39" s="830"/>
      <c r="IZB39" s="830"/>
      <c r="IZC39" s="830"/>
      <c r="IZD39" s="830"/>
      <c r="IZE39" s="830"/>
      <c r="IZF39" s="830"/>
      <c r="IZG39" s="830"/>
      <c r="IZH39" s="830"/>
      <c r="IZI39" s="830"/>
      <c r="IZJ39" s="830"/>
      <c r="IZK39" s="830"/>
      <c r="IZL39" s="830"/>
      <c r="IZM39" s="830"/>
      <c r="IZN39" s="830"/>
      <c r="IZO39" s="830"/>
      <c r="IZP39" s="830"/>
      <c r="IZQ39" s="830"/>
      <c r="IZR39" s="830"/>
      <c r="IZS39" s="830"/>
      <c r="IZT39" s="830"/>
      <c r="IZU39" s="830"/>
      <c r="IZV39" s="830"/>
      <c r="IZW39" s="830"/>
      <c r="IZX39" s="830"/>
      <c r="IZY39" s="830"/>
      <c r="IZZ39" s="830"/>
      <c r="JAA39" s="830"/>
      <c r="JAB39" s="830"/>
      <c r="JAC39" s="830"/>
      <c r="JAD39" s="830"/>
      <c r="JAE39" s="830"/>
      <c r="JAF39" s="830"/>
      <c r="JAG39" s="830"/>
      <c r="JAH39" s="830"/>
      <c r="JAI39" s="830"/>
      <c r="JAJ39" s="830"/>
      <c r="JAK39" s="830"/>
      <c r="JAL39" s="830"/>
      <c r="JAM39" s="830"/>
      <c r="JAN39" s="830"/>
      <c r="JAO39" s="830"/>
      <c r="JAP39" s="830"/>
      <c r="JAQ39" s="830"/>
      <c r="JAR39" s="830"/>
      <c r="JAS39" s="830"/>
      <c r="JAT39" s="830"/>
      <c r="JAU39" s="830"/>
      <c r="JAV39" s="830"/>
      <c r="JAW39" s="830"/>
      <c r="JAX39" s="830"/>
      <c r="JAY39" s="830"/>
      <c r="JAZ39" s="830"/>
      <c r="JBA39" s="830"/>
      <c r="JBB39" s="830"/>
      <c r="JBC39" s="830"/>
      <c r="JBD39" s="830"/>
      <c r="JBE39" s="830"/>
      <c r="JBF39" s="830"/>
      <c r="JBG39" s="830"/>
      <c r="JBH39" s="830"/>
      <c r="JBI39" s="830"/>
      <c r="JBJ39" s="830"/>
      <c r="JBK39" s="830"/>
      <c r="JBL39" s="830"/>
      <c r="JBM39" s="830"/>
      <c r="JBN39" s="830"/>
      <c r="JBO39" s="830"/>
      <c r="JBP39" s="830"/>
      <c r="JBQ39" s="830"/>
      <c r="JBR39" s="830"/>
      <c r="JBS39" s="830"/>
      <c r="JBT39" s="830"/>
      <c r="JBU39" s="830"/>
      <c r="JBV39" s="830"/>
      <c r="JBW39" s="830"/>
      <c r="JBX39" s="830"/>
      <c r="JBY39" s="830"/>
      <c r="JBZ39" s="830"/>
      <c r="JCA39" s="830"/>
      <c r="JCB39" s="830"/>
      <c r="JCC39" s="830"/>
      <c r="JCD39" s="830"/>
      <c r="JCE39" s="830"/>
      <c r="JCF39" s="830"/>
      <c r="JCG39" s="830"/>
      <c r="JCH39" s="830"/>
      <c r="JCI39" s="830"/>
      <c r="JCJ39" s="830"/>
      <c r="JCK39" s="830"/>
      <c r="JCL39" s="830"/>
      <c r="JCM39" s="830"/>
      <c r="JCN39" s="830"/>
      <c r="JCO39" s="830"/>
      <c r="JCP39" s="830"/>
      <c r="JCQ39" s="830"/>
      <c r="JCR39" s="830"/>
      <c r="JCS39" s="830"/>
      <c r="JCT39" s="830"/>
      <c r="JCU39" s="830"/>
      <c r="JCV39" s="830"/>
      <c r="JCW39" s="830"/>
      <c r="JCX39" s="830"/>
      <c r="JCY39" s="830"/>
      <c r="JCZ39" s="830"/>
      <c r="JDA39" s="830"/>
      <c r="JDB39" s="830"/>
      <c r="JDC39" s="830"/>
      <c r="JDD39" s="830"/>
      <c r="JDE39" s="830"/>
      <c r="JDF39" s="830"/>
      <c r="JDG39" s="830"/>
      <c r="JDH39" s="830"/>
      <c r="JDI39" s="830"/>
      <c r="JDJ39" s="830"/>
      <c r="JDK39" s="830"/>
      <c r="JDL39" s="830"/>
      <c r="JDM39" s="830"/>
      <c r="JDN39" s="830"/>
      <c r="JDO39" s="830"/>
      <c r="JDP39" s="830"/>
      <c r="JDQ39" s="830"/>
      <c r="JDR39" s="830"/>
      <c r="JDS39" s="830"/>
      <c r="JDT39" s="830"/>
      <c r="JDU39" s="830"/>
      <c r="JDV39" s="830"/>
      <c r="JDW39" s="830"/>
      <c r="JDX39" s="830"/>
      <c r="JDY39" s="830"/>
      <c r="JDZ39" s="830"/>
      <c r="JEA39" s="830"/>
      <c r="JEB39" s="830"/>
      <c r="JEC39" s="830"/>
      <c r="JED39" s="830"/>
      <c r="JEE39" s="830"/>
      <c r="JEF39" s="830"/>
      <c r="JEG39" s="830"/>
      <c r="JEH39" s="830"/>
      <c r="JEI39" s="830"/>
      <c r="JEJ39" s="830"/>
      <c r="JEK39" s="830"/>
      <c r="JEL39" s="830"/>
      <c r="JEM39" s="830"/>
      <c r="JEN39" s="830"/>
      <c r="JEO39" s="830"/>
      <c r="JEP39" s="830"/>
      <c r="JEQ39" s="830"/>
      <c r="JER39" s="830"/>
      <c r="JES39" s="830"/>
      <c r="JET39" s="830"/>
      <c r="JEU39" s="830"/>
      <c r="JEV39" s="830"/>
      <c r="JEW39" s="830"/>
      <c r="JEX39" s="830"/>
      <c r="JEY39" s="830"/>
      <c r="JEZ39" s="830"/>
      <c r="JFA39" s="830"/>
      <c r="JFB39" s="830"/>
      <c r="JFC39" s="830"/>
      <c r="JFD39" s="830"/>
      <c r="JFE39" s="830"/>
      <c r="JFF39" s="830"/>
      <c r="JFG39" s="830"/>
      <c r="JFH39" s="830"/>
      <c r="JFI39" s="830"/>
      <c r="JFJ39" s="830"/>
      <c r="JFK39" s="830"/>
      <c r="JFL39" s="830"/>
      <c r="JFM39" s="830"/>
      <c r="JFN39" s="830"/>
      <c r="JFO39" s="830"/>
      <c r="JFP39" s="830"/>
      <c r="JFQ39" s="830"/>
      <c r="JFR39" s="830"/>
      <c r="JFS39" s="830"/>
      <c r="JFT39" s="830"/>
      <c r="JFU39" s="830"/>
      <c r="JFV39" s="830"/>
      <c r="JFW39" s="830"/>
      <c r="JFX39" s="830"/>
      <c r="JFY39" s="830"/>
      <c r="JFZ39" s="830"/>
      <c r="JGA39" s="830"/>
      <c r="JGB39" s="830"/>
      <c r="JGC39" s="830"/>
      <c r="JGD39" s="830"/>
      <c r="JGE39" s="830"/>
      <c r="JGF39" s="830"/>
      <c r="JGG39" s="830"/>
      <c r="JGH39" s="830"/>
      <c r="JGI39" s="830"/>
      <c r="JGJ39" s="830"/>
      <c r="JGK39" s="830"/>
      <c r="JGL39" s="830"/>
      <c r="JGM39" s="830"/>
      <c r="JGN39" s="830"/>
      <c r="JGO39" s="830"/>
      <c r="JGP39" s="830"/>
      <c r="JGQ39" s="830"/>
      <c r="JGR39" s="830"/>
      <c r="JGS39" s="830"/>
      <c r="JGT39" s="830"/>
      <c r="JGU39" s="830"/>
      <c r="JGV39" s="830"/>
      <c r="JGW39" s="830"/>
      <c r="JGX39" s="830"/>
      <c r="JGY39" s="830"/>
      <c r="JGZ39" s="830"/>
      <c r="JHA39" s="830"/>
      <c r="JHB39" s="830"/>
      <c r="JHC39" s="830"/>
      <c r="JHD39" s="830"/>
      <c r="JHE39" s="830"/>
      <c r="JHF39" s="830"/>
      <c r="JHG39" s="830"/>
      <c r="JHH39" s="830"/>
      <c r="JHI39" s="830"/>
      <c r="JHJ39" s="830"/>
      <c r="JHK39" s="830"/>
      <c r="JHL39" s="830"/>
      <c r="JHM39" s="830"/>
      <c r="JHN39" s="830"/>
      <c r="JHO39" s="830"/>
      <c r="JHP39" s="830"/>
      <c r="JHQ39" s="830"/>
      <c r="JHR39" s="830"/>
      <c r="JHS39" s="830"/>
      <c r="JHT39" s="830"/>
      <c r="JHU39" s="830"/>
      <c r="JHV39" s="830"/>
      <c r="JHW39" s="830"/>
      <c r="JHX39" s="830"/>
      <c r="JHY39" s="830"/>
      <c r="JHZ39" s="830"/>
      <c r="JIA39" s="830"/>
      <c r="JIB39" s="830"/>
      <c r="JIC39" s="830"/>
      <c r="JID39" s="830"/>
      <c r="JIE39" s="830"/>
      <c r="JIF39" s="830"/>
      <c r="JIG39" s="830"/>
      <c r="JIH39" s="830"/>
      <c r="JII39" s="830"/>
      <c r="JIJ39" s="830"/>
      <c r="JIK39" s="830"/>
      <c r="JIL39" s="830"/>
      <c r="JIM39" s="830"/>
      <c r="JIN39" s="830"/>
      <c r="JIO39" s="830"/>
      <c r="JIP39" s="830"/>
      <c r="JIQ39" s="830"/>
      <c r="JIR39" s="830"/>
      <c r="JIS39" s="830"/>
      <c r="JIT39" s="830"/>
      <c r="JIU39" s="830"/>
      <c r="JIV39" s="830"/>
      <c r="JIW39" s="830"/>
      <c r="JIX39" s="830"/>
      <c r="JIY39" s="830"/>
      <c r="JIZ39" s="830"/>
      <c r="JJA39" s="830"/>
      <c r="JJB39" s="830"/>
      <c r="JJC39" s="830"/>
      <c r="JJD39" s="830"/>
      <c r="JJE39" s="830"/>
      <c r="JJF39" s="830"/>
      <c r="JJG39" s="830"/>
      <c r="JJH39" s="830"/>
      <c r="JJI39" s="830"/>
      <c r="JJJ39" s="830"/>
      <c r="JJK39" s="830"/>
      <c r="JJL39" s="830"/>
      <c r="JJM39" s="830"/>
      <c r="JJN39" s="830"/>
      <c r="JJO39" s="830"/>
      <c r="JJP39" s="830"/>
      <c r="JJQ39" s="830"/>
      <c r="JJR39" s="830"/>
      <c r="JJS39" s="830"/>
      <c r="JJT39" s="830"/>
      <c r="JJU39" s="830"/>
      <c r="JJV39" s="830"/>
      <c r="JJW39" s="830"/>
      <c r="JJX39" s="830"/>
      <c r="JJY39" s="830"/>
      <c r="JJZ39" s="830"/>
      <c r="JKA39" s="830"/>
      <c r="JKB39" s="830"/>
      <c r="JKC39" s="830"/>
      <c r="JKD39" s="830"/>
      <c r="JKE39" s="830"/>
      <c r="JKF39" s="830"/>
      <c r="JKG39" s="830"/>
      <c r="JKH39" s="830"/>
      <c r="JKI39" s="830"/>
      <c r="JKJ39" s="830"/>
      <c r="JKK39" s="830"/>
      <c r="JKL39" s="830"/>
      <c r="JKM39" s="830"/>
      <c r="JKN39" s="830"/>
      <c r="JKO39" s="830"/>
      <c r="JKP39" s="830"/>
      <c r="JKQ39" s="830"/>
      <c r="JKR39" s="830"/>
      <c r="JKS39" s="830"/>
      <c r="JKT39" s="830"/>
      <c r="JKU39" s="830"/>
      <c r="JKV39" s="830"/>
      <c r="JKW39" s="830"/>
      <c r="JKX39" s="830"/>
      <c r="JKY39" s="830"/>
      <c r="JKZ39" s="830"/>
      <c r="JLA39" s="830"/>
      <c r="JLB39" s="830"/>
      <c r="JLC39" s="830"/>
      <c r="JLD39" s="830"/>
      <c r="JLE39" s="830"/>
      <c r="JLF39" s="830"/>
      <c r="JLG39" s="830"/>
      <c r="JLH39" s="830"/>
      <c r="JLI39" s="830"/>
      <c r="JLJ39" s="830"/>
      <c r="JLK39" s="830"/>
      <c r="JLL39" s="830"/>
      <c r="JLM39" s="830"/>
      <c r="JLN39" s="830"/>
      <c r="JLO39" s="830"/>
      <c r="JLP39" s="830"/>
      <c r="JLQ39" s="830"/>
      <c r="JLR39" s="830"/>
      <c r="JLS39" s="830"/>
      <c r="JLT39" s="830"/>
      <c r="JLU39" s="830"/>
      <c r="JLV39" s="830"/>
      <c r="JLW39" s="830"/>
      <c r="JLX39" s="830"/>
      <c r="JLY39" s="830"/>
      <c r="JLZ39" s="830"/>
      <c r="JMA39" s="830"/>
      <c r="JMB39" s="830"/>
      <c r="JMC39" s="830"/>
      <c r="JMD39" s="830"/>
      <c r="JME39" s="830"/>
      <c r="JMF39" s="830"/>
      <c r="JMG39" s="830"/>
      <c r="JMH39" s="830"/>
      <c r="JMI39" s="830"/>
      <c r="JMJ39" s="830"/>
      <c r="JMK39" s="830"/>
      <c r="JML39" s="830"/>
      <c r="JMM39" s="830"/>
      <c r="JMN39" s="830"/>
      <c r="JMO39" s="830"/>
      <c r="JMP39" s="830"/>
      <c r="JMQ39" s="830"/>
      <c r="JMR39" s="830"/>
      <c r="JMS39" s="830"/>
      <c r="JMT39" s="830"/>
      <c r="JMU39" s="830"/>
      <c r="JMV39" s="830"/>
      <c r="JMW39" s="830"/>
      <c r="JMX39" s="830"/>
      <c r="JMY39" s="830"/>
      <c r="JMZ39" s="830"/>
      <c r="JNA39" s="830"/>
      <c r="JNB39" s="830"/>
      <c r="JNC39" s="830"/>
      <c r="JND39" s="830"/>
      <c r="JNE39" s="830"/>
      <c r="JNF39" s="830"/>
      <c r="JNG39" s="830"/>
      <c r="JNH39" s="830"/>
      <c r="JNI39" s="830"/>
      <c r="JNJ39" s="830"/>
      <c r="JNK39" s="830"/>
      <c r="JNL39" s="830"/>
      <c r="JNM39" s="830"/>
      <c r="JNN39" s="830"/>
      <c r="JNO39" s="830"/>
      <c r="JNP39" s="830"/>
      <c r="JNQ39" s="830"/>
      <c r="JNR39" s="830"/>
      <c r="JNS39" s="830"/>
      <c r="JNT39" s="830"/>
      <c r="JNU39" s="830"/>
      <c r="JNV39" s="830"/>
      <c r="JNW39" s="830"/>
      <c r="JNX39" s="830"/>
      <c r="JNY39" s="830"/>
      <c r="JNZ39" s="830"/>
      <c r="JOA39" s="830"/>
      <c r="JOB39" s="830"/>
      <c r="JOC39" s="830"/>
      <c r="JOD39" s="830"/>
      <c r="JOE39" s="830"/>
      <c r="JOF39" s="830"/>
      <c r="JOG39" s="830"/>
      <c r="JOH39" s="830"/>
      <c r="JOI39" s="830"/>
      <c r="JOJ39" s="830"/>
      <c r="JOK39" s="830"/>
      <c r="JOL39" s="830"/>
      <c r="JOM39" s="830"/>
      <c r="JON39" s="830"/>
      <c r="JOO39" s="830"/>
      <c r="JOP39" s="830"/>
      <c r="JOQ39" s="830"/>
      <c r="JOR39" s="830"/>
      <c r="JOS39" s="830"/>
      <c r="JOT39" s="830"/>
      <c r="JOU39" s="830"/>
      <c r="JOV39" s="830"/>
      <c r="JOW39" s="830"/>
      <c r="JOX39" s="830"/>
      <c r="JOY39" s="830"/>
      <c r="JOZ39" s="830"/>
      <c r="JPA39" s="830"/>
      <c r="JPB39" s="830"/>
      <c r="JPC39" s="830"/>
      <c r="JPD39" s="830"/>
      <c r="JPE39" s="830"/>
      <c r="JPF39" s="830"/>
      <c r="JPG39" s="830"/>
      <c r="JPH39" s="830"/>
      <c r="JPI39" s="830"/>
      <c r="JPJ39" s="830"/>
      <c r="JPK39" s="830"/>
      <c r="JPL39" s="830"/>
      <c r="JPM39" s="830"/>
      <c r="JPN39" s="830"/>
      <c r="JPO39" s="830"/>
      <c r="JPP39" s="830"/>
      <c r="JPQ39" s="830"/>
      <c r="JPR39" s="830"/>
      <c r="JPS39" s="830"/>
      <c r="JPT39" s="830"/>
      <c r="JPU39" s="830"/>
      <c r="JPV39" s="830"/>
      <c r="JPW39" s="830"/>
      <c r="JPX39" s="830"/>
      <c r="JPY39" s="830"/>
      <c r="JPZ39" s="830"/>
      <c r="JQA39" s="830"/>
      <c r="JQB39" s="830"/>
      <c r="JQC39" s="830"/>
      <c r="JQD39" s="830"/>
      <c r="JQE39" s="830"/>
      <c r="JQF39" s="830"/>
      <c r="JQG39" s="830"/>
      <c r="JQH39" s="830"/>
      <c r="JQI39" s="830"/>
      <c r="JQJ39" s="830"/>
      <c r="JQK39" s="830"/>
      <c r="JQL39" s="830"/>
      <c r="JQM39" s="830"/>
      <c r="JQN39" s="830"/>
      <c r="JQO39" s="830"/>
      <c r="JQP39" s="830"/>
      <c r="JQQ39" s="830"/>
      <c r="JQR39" s="830"/>
      <c r="JQS39" s="830"/>
      <c r="JQT39" s="830"/>
      <c r="JQU39" s="830"/>
      <c r="JQV39" s="830"/>
      <c r="JQW39" s="830"/>
      <c r="JQX39" s="830"/>
      <c r="JQY39" s="830"/>
      <c r="JQZ39" s="830"/>
      <c r="JRA39" s="830"/>
      <c r="JRB39" s="830"/>
      <c r="JRC39" s="830"/>
      <c r="JRD39" s="830"/>
      <c r="JRE39" s="830"/>
      <c r="JRF39" s="830"/>
      <c r="JRG39" s="830"/>
      <c r="JRH39" s="830"/>
      <c r="JRI39" s="830"/>
      <c r="JRJ39" s="830"/>
      <c r="JRK39" s="830"/>
      <c r="JRL39" s="830"/>
      <c r="JRM39" s="830"/>
      <c r="JRN39" s="830"/>
      <c r="JRO39" s="830"/>
      <c r="JRP39" s="830"/>
      <c r="JRQ39" s="830"/>
      <c r="JRR39" s="830"/>
      <c r="JRS39" s="830"/>
      <c r="JRT39" s="830"/>
      <c r="JRU39" s="830"/>
      <c r="JRV39" s="830"/>
      <c r="JRW39" s="830"/>
      <c r="JRX39" s="830"/>
      <c r="JRY39" s="830"/>
      <c r="JRZ39" s="830"/>
      <c r="JSA39" s="830"/>
      <c r="JSB39" s="830"/>
      <c r="JSC39" s="830"/>
      <c r="JSD39" s="830"/>
      <c r="JSE39" s="830"/>
      <c r="JSF39" s="830"/>
      <c r="JSG39" s="830"/>
      <c r="JSH39" s="830"/>
      <c r="JSI39" s="830"/>
      <c r="JSJ39" s="830"/>
      <c r="JSK39" s="830"/>
      <c r="JSL39" s="830"/>
      <c r="JSM39" s="830"/>
      <c r="JSN39" s="830"/>
      <c r="JSO39" s="830"/>
      <c r="JSP39" s="830"/>
      <c r="JSQ39" s="830"/>
      <c r="JSR39" s="830"/>
      <c r="JSS39" s="830"/>
      <c r="JST39" s="830"/>
      <c r="JSU39" s="830"/>
      <c r="JSV39" s="830"/>
      <c r="JSW39" s="830"/>
      <c r="JSX39" s="830"/>
      <c r="JSY39" s="830"/>
      <c r="JSZ39" s="830"/>
      <c r="JTA39" s="830"/>
      <c r="JTB39" s="830"/>
      <c r="JTC39" s="830"/>
      <c r="JTD39" s="830"/>
      <c r="JTE39" s="830"/>
      <c r="JTF39" s="830"/>
      <c r="JTG39" s="830"/>
      <c r="JTH39" s="830"/>
      <c r="JTI39" s="830"/>
      <c r="JTJ39" s="830"/>
      <c r="JTK39" s="830"/>
      <c r="JTL39" s="830"/>
      <c r="JTM39" s="830"/>
      <c r="JTN39" s="830"/>
      <c r="JTO39" s="830"/>
      <c r="JTP39" s="830"/>
      <c r="JTQ39" s="830"/>
      <c r="JTR39" s="830"/>
      <c r="JTS39" s="830"/>
      <c r="JTT39" s="830"/>
      <c r="JTU39" s="830"/>
      <c r="JTV39" s="830"/>
      <c r="JTW39" s="830"/>
      <c r="JTX39" s="830"/>
      <c r="JTY39" s="830"/>
      <c r="JTZ39" s="830"/>
      <c r="JUA39" s="830"/>
      <c r="JUB39" s="830"/>
      <c r="JUC39" s="830"/>
      <c r="JUD39" s="830"/>
      <c r="JUE39" s="830"/>
      <c r="JUF39" s="830"/>
      <c r="JUG39" s="830"/>
      <c r="JUH39" s="830"/>
      <c r="JUI39" s="830"/>
      <c r="JUJ39" s="830"/>
      <c r="JUK39" s="830"/>
      <c r="JUL39" s="830"/>
      <c r="JUM39" s="830"/>
      <c r="JUN39" s="830"/>
      <c r="JUO39" s="830"/>
      <c r="JUP39" s="830"/>
      <c r="JUQ39" s="830"/>
      <c r="JUR39" s="830"/>
      <c r="JUS39" s="830"/>
      <c r="JUT39" s="830"/>
      <c r="JUU39" s="830"/>
      <c r="JUV39" s="830"/>
      <c r="JUW39" s="830"/>
      <c r="JUX39" s="830"/>
      <c r="JUY39" s="830"/>
      <c r="JUZ39" s="830"/>
      <c r="JVA39" s="830"/>
      <c r="JVB39" s="830"/>
      <c r="JVC39" s="830"/>
      <c r="JVD39" s="830"/>
      <c r="JVE39" s="830"/>
      <c r="JVF39" s="830"/>
      <c r="JVG39" s="830"/>
      <c r="JVH39" s="830"/>
      <c r="JVI39" s="830"/>
      <c r="JVJ39" s="830"/>
      <c r="JVK39" s="830"/>
      <c r="JVL39" s="830"/>
      <c r="JVM39" s="830"/>
      <c r="JVN39" s="830"/>
      <c r="JVO39" s="830"/>
      <c r="JVP39" s="830"/>
      <c r="JVQ39" s="830"/>
      <c r="JVR39" s="830"/>
      <c r="JVS39" s="830"/>
      <c r="JVT39" s="830"/>
      <c r="JVU39" s="830"/>
      <c r="JVV39" s="830"/>
      <c r="JVW39" s="830"/>
      <c r="JVX39" s="830"/>
      <c r="JVY39" s="830"/>
      <c r="JVZ39" s="830"/>
      <c r="JWA39" s="830"/>
      <c r="JWB39" s="830"/>
      <c r="JWC39" s="830"/>
      <c r="JWD39" s="830"/>
      <c r="JWE39" s="830"/>
      <c r="JWF39" s="830"/>
      <c r="JWG39" s="830"/>
      <c r="JWH39" s="830"/>
      <c r="JWI39" s="830"/>
      <c r="JWJ39" s="830"/>
      <c r="JWK39" s="830"/>
      <c r="JWL39" s="830"/>
      <c r="JWM39" s="830"/>
      <c r="JWN39" s="830"/>
      <c r="JWO39" s="830"/>
      <c r="JWP39" s="830"/>
      <c r="JWQ39" s="830"/>
      <c r="JWR39" s="830"/>
      <c r="JWS39" s="830"/>
      <c r="JWT39" s="830"/>
      <c r="JWU39" s="830"/>
      <c r="JWV39" s="830"/>
      <c r="JWW39" s="830"/>
      <c r="JWX39" s="830"/>
      <c r="JWY39" s="830"/>
      <c r="JWZ39" s="830"/>
      <c r="JXA39" s="830"/>
      <c r="JXB39" s="830"/>
      <c r="JXC39" s="830"/>
      <c r="JXD39" s="830"/>
      <c r="JXE39" s="830"/>
      <c r="JXF39" s="830"/>
      <c r="JXG39" s="830"/>
      <c r="JXH39" s="830"/>
      <c r="JXI39" s="830"/>
      <c r="JXJ39" s="830"/>
      <c r="JXK39" s="830"/>
      <c r="JXL39" s="830"/>
      <c r="JXM39" s="830"/>
      <c r="JXN39" s="830"/>
      <c r="JXO39" s="830"/>
      <c r="JXP39" s="830"/>
      <c r="JXQ39" s="830"/>
      <c r="JXR39" s="830"/>
      <c r="JXS39" s="830"/>
      <c r="JXT39" s="830"/>
      <c r="JXU39" s="830"/>
      <c r="JXV39" s="830"/>
      <c r="JXW39" s="830"/>
      <c r="JXX39" s="830"/>
      <c r="JXY39" s="830"/>
      <c r="JXZ39" s="830"/>
      <c r="JYA39" s="830"/>
      <c r="JYB39" s="830"/>
      <c r="JYC39" s="830"/>
      <c r="JYD39" s="830"/>
      <c r="JYE39" s="830"/>
      <c r="JYF39" s="830"/>
      <c r="JYG39" s="830"/>
      <c r="JYH39" s="830"/>
      <c r="JYI39" s="830"/>
      <c r="JYJ39" s="830"/>
      <c r="JYK39" s="830"/>
      <c r="JYL39" s="830"/>
      <c r="JYM39" s="830"/>
      <c r="JYN39" s="830"/>
      <c r="JYO39" s="830"/>
      <c r="JYP39" s="830"/>
      <c r="JYQ39" s="830"/>
      <c r="JYR39" s="830"/>
      <c r="JYS39" s="830"/>
      <c r="JYT39" s="830"/>
      <c r="JYU39" s="830"/>
      <c r="JYV39" s="830"/>
      <c r="JYW39" s="830"/>
      <c r="JYX39" s="830"/>
      <c r="JYY39" s="830"/>
      <c r="JYZ39" s="830"/>
      <c r="JZA39" s="830"/>
      <c r="JZB39" s="830"/>
      <c r="JZC39" s="830"/>
      <c r="JZD39" s="830"/>
      <c r="JZE39" s="830"/>
      <c r="JZF39" s="830"/>
      <c r="JZG39" s="830"/>
      <c r="JZH39" s="830"/>
      <c r="JZI39" s="830"/>
      <c r="JZJ39" s="830"/>
      <c r="JZK39" s="830"/>
      <c r="JZL39" s="830"/>
      <c r="JZM39" s="830"/>
      <c r="JZN39" s="830"/>
      <c r="JZO39" s="830"/>
      <c r="JZP39" s="830"/>
      <c r="JZQ39" s="830"/>
      <c r="JZR39" s="830"/>
      <c r="JZS39" s="830"/>
      <c r="JZT39" s="830"/>
      <c r="JZU39" s="830"/>
      <c r="JZV39" s="830"/>
      <c r="JZW39" s="830"/>
      <c r="JZX39" s="830"/>
      <c r="JZY39" s="830"/>
      <c r="JZZ39" s="830"/>
      <c r="KAA39" s="830"/>
      <c r="KAB39" s="830"/>
      <c r="KAC39" s="830"/>
      <c r="KAD39" s="830"/>
      <c r="KAE39" s="830"/>
      <c r="KAF39" s="830"/>
      <c r="KAG39" s="830"/>
      <c r="KAH39" s="830"/>
      <c r="KAI39" s="830"/>
      <c r="KAJ39" s="830"/>
      <c r="KAK39" s="830"/>
      <c r="KAL39" s="830"/>
      <c r="KAM39" s="830"/>
      <c r="KAN39" s="830"/>
      <c r="KAO39" s="830"/>
      <c r="KAP39" s="830"/>
      <c r="KAQ39" s="830"/>
      <c r="KAR39" s="830"/>
      <c r="KAS39" s="830"/>
      <c r="KAT39" s="830"/>
      <c r="KAU39" s="830"/>
      <c r="KAV39" s="830"/>
      <c r="KAW39" s="830"/>
      <c r="KAX39" s="830"/>
      <c r="KAY39" s="830"/>
      <c r="KAZ39" s="830"/>
      <c r="KBA39" s="830"/>
      <c r="KBB39" s="830"/>
      <c r="KBC39" s="830"/>
      <c r="KBD39" s="830"/>
      <c r="KBE39" s="830"/>
      <c r="KBF39" s="830"/>
      <c r="KBG39" s="830"/>
      <c r="KBH39" s="830"/>
      <c r="KBI39" s="830"/>
      <c r="KBJ39" s="830"/>
      <c r="KBK39" s="830"/>
      <c r="KBL39" s="830"/>
      <c r="KBM39" s="830"/>
      <c r="KBN39" s="830"/>
      <c r="KBO39" s="830"/>
      <c r="KBP39" s="830"/>
      <c r="KBQ39" s="830"/>
      <c r="KBR39" s="830"/>
      <c r="KBS39" s="830"/>
      <c r="KBT39" s="830"/>
      <c r="KBU39" s="830"/>
      <c r="KBV39" s="830"/>
      <c r="KBW39" s="830"/>
      <c r="KBX39" s="830"/>
      <c r="KBY39" s="830"/>
      <c r="KBZ39" s="830"/>
      <c r="KCA39" s="830"/>
      <c r="KCB39" s="830"/>
      <c r="KCC39" s="830"/>
      <c r="KCD39" s="830"/>
      <c r="KCE39" s="830"/>
      <c r="KCF39" s="830"/>
      <c r="KCG39" s="830"/>
      <c r="KCH39" s="830"/>
      <c r="KCI39" s="830"/>
      <c r="KCJ39" s="830"/>
      <c r="KCK39" s="830"/>
      <c r="KCL39" s="830"/>
      <c r="KCM39" s="830"/>
      <c r="KCN39" s="830"/>
      <c r="KCO39" s="830"/>
      <c r="KCP39" s="830"/>
      <c r="KCQ39" s="830"/>
      <c r="KCR39" s="830"/>
      <c r="KCS39" s="830"/>
      <c r="KCT39" s="830"/>
      <c r="KCU39" s="830"/>
      <c r="KCV39" s="830"/>
      <c r="KCW39" s="830"/>
      <c r="KCX39" s="830"/>
      <c r="KCY39" s="830"/>
      <c r="KCZ39" s="830"/>
      <c r="KDA39" s="830"/>
      <c r="KDB39" s="830"/>
      <c r="KDC39" s="830"/>
      <c r="KDD39" s="830"/>
      <c r="KDE39" s="830"/>
      <c r="KDF39" s="830"/>
      <c r="KDG39" s="830"/>
      <c r="KDH39" s="830"/>
      <c r="KDI39" s="830"/>
      <c r="KDJ39" s="830"/>
      <c r="KDK39" s="830"/>
      <c r="KDL39" s="830"/>
      <c r="KDM39" s="830"/>
      <c r="KDN39" s="830"/>
      <c r="KDO39" s="830"/>
      <c r="KDP39" s="830"/>
      <c r="KDQ39" s="830"/>
      <c r="KDR39" s="830"/>
      <c r="KDS39" s="830"/>
      <c r="KDT39" s="830"/>
      <c r="KDU39" s="830"/>
      <c r="KDV39" s="830"/>
      <c r="KDW39" s="830"/>
      <c r="KDX39" s="830"/>
      <c r="KDY39" s="830"/>
      <c r="KDZ39" s="830"/>
      <c r="KEA39" s="830"/>
      <c r="KEB39" s="830"/>
      <c r="KEC39" s="830"/>
      <c r="KED39" s="830"/>
      <c r="KEE39" s="830"/>
      <c r="KEF39" s="830"/>
      <c r="KEG39" s="830"/>
      <c r="KEH39" s="830"/>
      <c r="KEI39" s="830"/>
      <c r="KEJ39" s="830"/>
      <c r="KEK39" s="830"/>
      <c r="KEL39" s="830"/>
      <c r="KEM39" s="830"/>
      <c r="KEN39" s="830"/>
      <c r="KEO39" s="830"/>
      <c r="KEP39" s="830"/>
      <c r="KEQ39" s="830"/>
      <c r="KER39" s="830"/>
      <c r="KES39" s="830"/>
      <c r="KET39" s="830"/>
      <c r="KEU39" s="830"/>
      <c r="KEV39" s="830"/>
      <c r="KEW39" s="830"/>
      <c r="KEX39" s="830"/>
      <c r="KEY39" s="830"/>
      <c r="KEZ39" s="830"/>
      <c r="KFA39" s="830"/>
      <c r="KFB39" s="830"/>
      <c r="KFC39" s="830"/>
      <c r="KFD39" s="830"/>
      <c r="KFE39" s="830"/>
      <c r="KFF39" s="830"/>
      <c r="KFG39" s="830"/>
      <c r="KFH39" s="830"/>
      <c r="KFI39" s="830"/>
      <c r="KFJ39" s="830"/>
      <c r="KFK39" s="830"/>
      <c r="KFL39" s="830"/>
      <c r="KFM39" s="830"/>
      <c r="KFN39" s="830"/>
      <c r="KFO39" s="830"/>
      <c r="KFP39" s="830"/>
      <c r="KFQ39" s="830"/>
      <c r="KFR39" s="830"/>
      <c r="KFS39" s="830"/>
      <c r="KFT39" s="830"/>
      <c r="KFU39" s="830"/>
      <c r="KFV39" s="830"/>
      <c r="KFW39" s="830"/>
      <c r="KFX39" s="830"/>
      <c r="KFY39" s="830"/>
      <c r="KFZ39" s="830"/>
      <c r="KGA39" s="830"/>
      <c r="KGB39" s="830"/>
      <c r="KGC39" s="830"/>
      <c r="KGD39" s="830"/>
      <c r="KGE39" s="830"/>
      <c r="KGF39" s="830"/>
      <c r="KGG39" s="830"/>
      <c r="KGH39" s="830"/>
      <c r="KGI39" s="830"/>
      <c r="KGJ39" s="830"/>
      <c r="KGK39" s="830"/>
      <c r="KGL39" s="830"/>
      <c r="KGM39" s="830"/>
      <c r="KGN39" s="830"/>
      <c r="KGO39" s="830"/>
      <c r="KGP39" s="830"/>
      <c r="KGQ39" s="830"/>
      <c r="KGR39" s="830"/>
      <c r="KGS39" s="830"/>
      <c r="KGT39" s="830"/>
      <c r="KGU39" s="830"/>
      <c r="KGV39" s="830"/>
      <c r="KGW39" s="830"/>
      <c r="KGX39" s="830"/>
      <c r="KGY39" s="830"/>
      <c r="KGZ39" s="830"/>
      <c r="KHA39" s="830"/>
      <c r="KHB39" s="830"/>
      <c r="KHC39" s="830"/>
      <c r="KHD39" s="830"/>
      <c r="KHE39" s="830"/>
      <c r="KHF39" s="830"/>
      <c r="KHG39" s="830"/>
      <c r="KHH39" s="830"/>
      <c r="KHI39" s="830"/>
      <c r="KHJ39" s="830"/>
      <c r="KHK39" s="830"/>
      <c r="KHL39" s="830"/>
      <c r="KHM39" s="830"/>
      <c r="KHN39" s="830"/>
      <c r="KHO39" s="830"/>
      <c r="KHP39" s="830"/>
      <c r="KHQ39" s="830"/>
      <c r="KHR39" s="830"/>
      <c r="KHS39" s="830"/>
      <c r="KHT39" s="830"/>
      <c r="KHU39" s="830"/>
      <c r="KHV39" s="830"/>
      <c r="KHW39" s="830"/>
      <c r="KHX39" s="830"/>
      <c r="KHY39" s="830"/>
      <c r="KHZ39" s="830"/>
      <c r="KIA39" s="830"/>
      <c r="KIB39" s="830"/>
      <c r="KIC39" s="830"/>
      <c r="KID39" s="830"/>
      <c r="KIE39" s="830"/>
      <c r="KIF39" s="830"/>
      <c r="KIG39" s="830"/>
      <c r="KIH39" s="830"/>
      <c r="KII39" s="830"/>
      <c r="KIJ39" s="830"/>
      <c r="KIK39" s="830"/>
      <c r="KIL39" s="830"/>
      <c r="KIM39" s="830"/>
      <c r="KIN39" s="830"/>
      <c r="KIO39" s="830"/>
      <c r="KIP39" s="830"/>
      <c r="KIQ39" s="830"/>
      <c r="KIR39" s="830"/>
      <c r="KIS39" s="830"/>
      <c r="KIT39" s="830"/>
      <c r="KIU39" s="830"/>
      <c r="KIV39" s="830"/>
      <c r="KIW39" s="830"/>
      <c r="KIX39" s="830"/>
      <c r="KIY39" s="830"/>
      <c r="KIZ39" s="830"/>
      <c r="KJA39" s="830"/>
      <c r="KJB39" s="830"/>
      <c r="KJC39" s="830"/>
      <c r="KJD39" s="830"/>
      <c r="KJE39" s="830"/>
      <c r="KJF39" s="830"/>
      <c r="KJG39" s="830"/>
      <c r="KJH39" s="830"/>
      <c r="KJI39" s="830"/>
      <c r="KJJ39" s="830"/>
      <c r="KJK39" s="830"/>
      <c r="KJL39" s="830"/>
      <c r="KJM39" s="830"/>
      <c r="KJN39" s="830"/>
      <c r="KJO39" s="830"/>
      <c r="KJP39" s="830"/>
      <c r="KJQ39" s="830"/>
      <c r="KJR39" s="830"/>
      <c r="KJS39" s="830"/>
      <c r="KJT39" s="830"/>
      <c r="KJU39" s="830"/>
      <c r="KJV39" s="830"/>
      <c r="KJW39" s="830"/>
      <c r="KJX39" s="830"/>
      <c r="KJY39" s="830"/>
      <c r="KJZ39" s="830"/>
      <c r="KKA39" s="830"/>
      <c r="KKB39" s="830"/>
      <c r="KKC39" s="830"/>
      <c r="KKD39" s="830"/>
      <c r="KKE39" s="830"/>
      <c r="KKF39" s="830"/>
      <c r="KKG39" s="830"/>
      <c r="KKH39" s="830"/>
      <c r="KKI39" s="830"/>
      <c r="KKJ39" s="830"/>
      <c r="KKK39" s="830"/>
      <c r="KKL39" s="830"/>
      <c r="KKM39" s="830"/>
      <c r="KKN39" s="830"/>
      <c r="KKO39" s="830"/>
      <c r="KKP39" s="830"/>
      <c r="KKQ39" s="830"/>
      <c r="KKR39" s="830"/>
      <c r="KKS39" s="830"/>
      <c r="KKT39" s="830"/>
      <c r="KKU39" s="830"/>
      <c r="KKV39" s="830"/>
      <c r="KKW39" s="830"/>
      <c r="KKX39" s="830"/>
      <c r="KKY39" s="830"/>
      <c r="KKZ39" s="830"/>
      <c r="KLA39" s="830"/>
      <c r="KLB39" s="830"/>
      <c r="KLC39" s="830"/>
      <c r="KLD39" s="830"/>
      <c r="KLE39" s="830"/>
      <c r="KLF39" s="830"/>
      <c r="KLG39" s="830"/>
      <c r="KLH39" s="830"/>
      <c r="KLI39" s="830"/>
      <c r="KLJ39" s="830"/>
      <c r="KLK39" s="830"/>
      <c r="KLL39" s="830"/>
      <c r="KLM39" s="830"/>
      <c r="KLN39" s="830"/>
      <c r="KLO39" s="830"/>
      <c r="KLP39" s="830"/>
      <c r="KLQ39" s="830"/>
      <c r="KLR39" s="830"/>
      <c r="KLS39" s="830"/>
      <c r="KLT39" s="830"/>
      <c r="KLU39" s="830"/>
      <c r="KLV39" s="830"/>
      <c r="KLW39" s="830"/>
      <c r="KLX39" s="830"/>
      <c r="KLY39" s="830"/>
      <c r="KLZ39" s="830"/>
      <c r="KMA39" s="830"/>
      <c r="KMB39" s="830"/>
      <c r="KMC39" s="830"/>
      <c r="KMD39" s="830"/>
      <c r="KME39" s="830"/>
      <c r="KMF39" s="830"/>
      <c r="KMG39" s="830"/>
      <c r="KMH39" s="830"/>
      <c r="KMI39" s="830"/>
      <c r="KMJ39" s="830"/>
      <c r="KMK39" s="830"/>
      <c r="KML39" s="830"/>
      <c r="KMM39" s="830"/>
      <c r="KMN39" s="830"/>
      <c r="KMO39" s="830"/>
      <c r="KMP39" s="830"/>
      <c r="KMQ39" s="830"/>
      <c r="KMR39" s="830"/>
      <c r="KMS39" s="830"/>
      <c r="KMT39" s="830"/>
      <c r="KMU39" s="830"/>
      <c r="KMV39" s="830"/>
      <c r="KMW39" s="830"/>
      <c r="KMX39" s="830"/>
      <c r="KMY39" s="830"/>
      <c r="KMZ39" s="830"/>
      <c r="KNA39" s="830"/>
      <c r="KNB39" s="830"/>
      <c r="KNC39" s="830"/>
      <c r="KND39" s="830"/>
      <c r="KNE39" s="830"/>
      <c r="KNF39" s="830"/>
      <c r="KNG39" s="830"/>
      <c r="KNH39" s="830"/>
      <c r="KNI39" s="830"/>
      <c r="KNJ39" s="830"/>
      <c r="KNK39" s="830"/>
      <c r="KNL39" s="830"/>
      <c r="KNM39" s="830"/>
      <c r="KNN39" s="830"/>
      <c r="KNO39" s="830"/>
      <c r="KNP39" s="830"/>
      <c r="KNQ39" s="830"/>
      <c r="KNR39" s="830"/>
      <c r="KNS39" s="830"/>
      <c r="KNT39" s="830"/>
      <c r="KNU39" s="830"/>
      <c r="KNV39" s="830"/>
      <c r="KNW39" s="830"/>
      <c r="KNX39" s="830"/>
      <c r="KNY39" s="830"/>
      <c r="KNZ39" s="830"/>
      <c r="KOA39" s="830"/>
      <c r="KOB39" s="830"/>
      <c r="KOC39" s="830"/>
      <c r="KOD39" s="830"/>
      <c r="KOE39" s="830"/>
      <c r="KOF39" s="830"/>
      <c r="KOG39" s="830"/>
      <c r="KOH39" s="830"/>
      <c r="KOI39" s="830"/>
      <c r="KOJ39" s="830"/>
      <c r="KOK39" s="830"/>
      <c r="KOL39" s="830"/>
      <c r="KOM39" s="830"/>
      <c r="KON39" s="830"/>
      <c r="KOO39" s="830"/>
      <c r="KOP39" s="830"/>
      <c r="KOQ39" s="830"/>
      <c r="KOR39" s="830"/>
      <c r="KOS39" s="830"/>
      <c r="KOT39" s="830"/>
      <c r="KOU39" s="830"/>
      <c r="KOV39" s="830"/>
      <c r="KOW39" s="830"/>
      <c r="KOX39" s="830"/>
      <c r="KOY39" s="830"/>
      <c r="KOZ39" s="830"/>
      <c r="KPA39" s="830"/>
      <c r="KPB39" s="830"/>
      <c r="KPC39" s="830"/>
      <c r="KPD39" s="830"/>
      <c r="KPE39" s="830"/>
      <c r="KPF39" s="830"/>
      <c r="KPG39" s="830"/>
      <c r="KPH39" s="830"/>
      <c r="KPI39" s="830"/>
      <c r="KPJ39" s="830"/>
      <c r="KPK39" s="830"/>
      <c r="KPL39" s="830"/>
      <c r="KPM39" s="830"/>
      <c r="KPN39" s="830"/>
      <c r="KPO39" s="830"/>
      <c r="KPP39" s="830"/>
      <c r="KPQ39" s="830"/>
      <c r="KPR39" s="830"/>
      <c r="KPS39" s="830"/>
      <c r="KPT39" s="830"/>
      <c r="KPU39" s="830"/>
      <c r="KPV39" s="830"/>
      <c r="KPW39" s="830"/>
      <c r="KPX39" s="830"/>
      <c r="KPY39" s="830"/>
      <c r="KPZ39" s="830"/>
      <c r="KQA39" s="830"/>
      <c r="KQB39" s="830"/>
      <c r="KQC39" s="830"/>
      <c r="KQD39" s="830"/>
      <c r="KQE39" s="830"/>
      <c r="KQF39" s="830"/>
      <c r="KQG39" s="830"/>
      <c r="KQH39" s="830"/>
      <c r="KQI39" s="830"/>
      <c r="KQJ39" s="830"/>
      <c r="KQK39" s="830"/>
      <c r="KQL39" s="830"/>
      <c r="KQM39" s="830"/>
      <c r="KQN39" s="830"/>
      <c r="KQO39" s="830"/>
      <c r="KQP39" s="830"/>
      <c r="KQQ39" s="830"/>
      <c r="KQR39" s="830"/>
      <c r="KQS39" s="830"/>
      <c r="KQT39" s="830"/>
      <c r="KQU39" s="830"/>
      <c r="KQV39" s="830"/>
      <c r="KQW39" s="830"/>
      <c r="KQX39" s="830"/>
      <c r="KQY39" s="830"/>
      <c r="KQZ39" s="830"/>
      <c r="KRA39" s="830"/>
      <c r="KRB39" s="830"/>
      <c r="KRC39" s="830"/>
      <c r="KRD39" s="830"/>
      <c r="KRE39" s="830"/>
      <c r="KRF39" s="830"/>
      <c r="KRG39" s="830"/>
      <c r="KRH39" s="830"/>
      <c r="KRI39" s="830"/>
      <c r="KRJ39" s="830"/>
      <c r="KRK39" s="830"/>
      <c r="KRL39" s="830"/>
      <c r="KRM39" s="830"/>
      <c r="KRN39" s="830"/>
      <c r="KRO39" s="830"/>
      <c r="KRP39" s="830"/>
      <c r="KRQ39" s="830"/>
      <c r="KRR39" s="830"/>
      <c r="KRS39" s="830"/>
      <c r="KRT39" s="830"/>
      <c r="KRU39" s="830"/>
      <c r="KRV39" s="830"/>
      <c r="KRW39" s="830"/>
      <c r="KRX39" s="830"/>
      <c r="KRY39" s="830"/>
      <c r="KRZ39" s="830"/>
      <c r="KSA39" s="830"/>
      <c r="KSB39" s="830"/>
      <c r="KSC39" s="830"/>
      <c r="KSD39" s="830"/>
      <c r="KSE39" s="830"/>
      <c r="KSF39" s="830"/>
      <c r="KSG39" s="830"/>
      <c r="KSH39" s="830"/>
      <c r="KSI39" s="830"/>
      <c r="KSJ39" s="830"/>
      <c r="KSK39" s="830"/>
      <c r="KSL39" s="830"/>
      <c r="KSM39" s="830"/>
      <c r="KSN39" s="830"/>
      <c r="KSO39" s="830"/>
      <c r="KSP39" s="830"/>
      <c r="KSQ39" s="830"/>
      <c r="KSR39" s="830"/>
      <c r="KSS39" s="830"/>
      <c r="KST39" s="830"/>
      <c r="KSU39" s="830"/>
      <c r="KSV39" s="830"/>
      <c r="KSW39" s="830"/>
      <c r="KSX39" s="830"/>
      <c r="KSY39" s="830"/>
      <c r="KSZ39" s="830"/>
      <c r="KTA39" s="830"/>
      <c r="KTB39" s="830"/>
      <c r="KTC39" s="830"/>
      <c r="KTD39" s="830"/>
      <c r="KTE39" s="830"/>
      <c r="KTF39" s="830"/>
      <c r="KTG39" s="830"/>
      <c r="KTH39" s="830"/>
      <c r="KTI39" s="830"/>
      <c r="KTJ39" s="830"/>
      <c r="KTK39" s="830"/>
      <c r="KTL39" s="830"/>
      <c r="KTM39" s="830"/>
      <c r="KTN39" s="830"/>
      <c r="KTO39" s="830"/>
      <c r="KTP39" s="830"/>
      <c r="KTQ39" s="830"/>
      <c r="KTR39" s="830"/>
      <c r="KTS39" s="830"/>
      <c r="KTT39" s="830"/>
      <c r="KTU39" s="830"/>
      <c r="KTV39" s="830"/>
      <c r="KTW39" s="830"/>
      <c r="KTX39" s="830"/>
      <c r="KTY39" s="830"/>
      <c r="KTZ39" s="830"/>
      <c r="KUA39" s="830"/>
      <c r="KUB39" s="830"/>
      <c r="KUC39" s="830"/>
      <c r="KUD39" s="830"/>
      <c r="KUE39" s="830"/>
      <c r="KUF39" s="830"/>
      <c r="KUG39" s="830"/>
      <c r="KUH39" s="830"/>
      <c r="KUI39" s="830"/>
      <c r="KUJ39" s="830"/>
      <c r="KUK39" s="830"/>
      <c r="KUL39" s="830"/>
      <c r="KUM39" s="830"/>
      <c r="KUN39" s="830"/>
      <c r="KUO39" s="830"/>
      <c r="KUP39" s="830"/>
      <c r="KUQ39" s="830"/>
      <c r="KUR39" s="830"/>
      <c r="KUS39" s="830"/>
      <c r="KUT39" s="830"/>
      <c r="KUU39" s="830"/>
      <c r="KUV39" s="830"/>
      <c r="KUW39" s="830"/>
      <c r="KUX39" s="830"/>
      <c r="KUY39" s="830"/>
      <c r="KUZ39" s="830"/>
      <c r="KVA39" s="830"/>
      <c r="KVB39" s="830"/>
      <c r="KVC39" s="830"/>
      <c r="KVD39" s="830"/>
      <c r="KVE39" s="830"/>
      <c r="KVF39" s="830"/>
      <c r="KVG39" s="830"/>
      <c r="KVH39" s="830"/>
      <c r="KVI39" s="830"/>
      <c r="KVJ39" s="830"/>
      <c r="KVK39" s="830"/>
      <c r="KVL39" s="830"/>
      <c r="KVM39" s="830"/>
      <c r="KVN39" s="830"/>
      <c r="KVO39" s="830"/>
      <c r="KVP39" s="830"/>
      <c r="KVQ39" s="830"/>
      <c r="KVR39" s="830"/>
      <c r="KVS39" s="830"/>
      <c r="KVT39" s="830"/>
      <c r="KVU39" s="830"/>
      <c r="KVV39" s="830"/>
      <c r="KVW39" s="830"/>
      <c r="KVX39" s="830"/>
      <c r="KVY39" s="830"/>
      <c r="KVZ39" s="830"/>
      <c r="KWA39" s="830"/>
      <c r="KWB39" s="830"/>
      <c r="KWC39" s="830"/>
      <c r="KWD39" s="830"/>
      <c r="KWE39" s="830"/>
      <c r="KWF39" s="830"/>
      <c r="KWG39" s="830"/>
      <c r="KWH39" s="830"/>
      <c r="KWI39" s="830"/>
      <c r="KWJ39" s="830"/>
      <c r="KWK39" s="830"/>
      <c r="KWL39" s="830"/>
      <c r="KWM39" s="830"/>
      <c r="KWN39" s="830"/>
      <c r="KWO39" s="830"/>
      <c r="KWP39" s="830"/>
      <c r="KWQ39" s="830"/>
      <c r="KWR39" s="830"/>
      <c r="KWS39" s="830"/>
      <c r="KWT39" s="830"/>
      <c r="KWU39" s="830"/>
      <c r="KWV39" s="830"/>
      <c r="KWW39" s="830"/>
      <c r="KWX39" s="830"/>
      <c r="KWY39" s="830"/>
      <c r="KWZ39" s="830"/>
      <c r="KXA39" s="830"/>
      <c r="KXB39" s="830"/>
      <c r="KXC39" s="830"/>
      <c r="KXD39" s="830"/>
      <c r="KXE39" s="830"/>
      <c r="KXF39" s="830"/>
      <c r="KXG39" s="830"/>
      <c r="KXH39" s="830"/>
      <c r="KXI39" s="830"/>
      <c r="KXJ39" s="830"/>
      <c r="KXK39" s="830"/>
      <c r="KXL39" s="830"/>
      <c r="KXM39" s="830"/>
      <c r="KXN39" s="830"/>
      <c r="KXO39" s="830"/>
      <c r="KXP39" s="830"/>
      <c r="KXQ39" s="830"/>
      <c r="KXR39" s="830"/>
      <c r="KXS39" s="830"/>
      <c r="KXT39" s="830"/>
      <c r="KXU39" s="830"/>
      <c r="KXV39" s="830"/>
      <c r="KXW39" s="830"/>
      <c r="KXX39" s="830"/>
      <c r="KXY39" s="830"/>
      <c r="KXZ39" s="830"/>
      <c r="KYA39" s="830"/>
      <c r="KYB39" s="830"/>
      <c r="KYC39" s="830"/>
      <c r="KYD39" s="830"/>
      <c r="KYE39" s="830"/>
      <c r="KYF39" s="830"/>
      <c r="KYG39" s="830"/>
      <c r="KYH39" s="830"/>
      <c r="KYI39" s="830"/>
      <c r="KYJ39" s="830"/>
      <c r="KYK39" s="830"/>
      <c r="KYL39" s="830"/>
      <c r="KYM39" s="830"/>
      <c r="KYN39" s="830"/>
      <c r="KYO39" s="830"/>
      <c r="KYP39" s="830"/>
      <c r="KYQ39" s="830"/>
      <c r="KYR39" s="830"/>
      <c r="KYS39" s="830"/>
      <c r="KYT39" s="830"/>
      <c r="KYU39" s="830"/>
      <c r="KYV39" s="830"/>
      <c r="KYW39" s="830"/>
      <c r="KYX39" s="830"/>
      <c r="KYY39" s="830"/>
      <c r="KYZ39" s="830"/>
      <c r="KZA39" s="830"/>
      <c r="KZB39" s="830"/>
      <c r="KZC39" s="830"/>
      <c r="KZD39" s="830"/>
      <c r="KZE39" s="830"/>
      <c r="KZF39" s="830"/>
      <c r="KZG39" s="830"/>
      <c r="KZH39" s="830"/>
      <c r="KZI39" s="830"/>
      <c r="KZJ39" s="830"/>
      <c r="KZK39" s="830"/>
      <c r="KZL39" s="830"/>
      <c r="KZM39" s="830"/>
      <c r="KZN39" s="830"/>
      <c r="KZO39" s="830"/>
      <c r="KZP39" s="830"/>
      <c r="KZQ39" s="830"/>
      <c r="KZR39" s="830"/>
      <c r="KZS39" s="830"/>
      <c r="KZT39" s="830"/>
      <c r="KZU39" s="830"/>
      <c r="KZV39" s="830"/>
      <c r="KZW39" s="830"/>
      <c r="KZX39" s="830"/>
      <c r="KZY39" s="830"/>
      <c r="KZZ39" s="830"/>
      <c r="LAA39" s="830"/>
      <c r="LAB39" s="830"/>
      <c r="LAC39" s="830"/>
      <c r="LAD39" s="830"/>
      <c r="LAE39" s="830"/>
      <c r="LAF39" s="830"/>
      <c r="LAG39" s="830"/>
      <c r="LAH39" s="830"/>
      <c r="LAI39" s="830"/>
      <c r="LAJ39" s="830"/>
      <c r="LAK39" s="830"/>
      <c r="LAL39" s="830"/>
      <c r="LAM39" s="830"/>
      <c r="LAN39" s="830"/>
      <c r="LAO39" s="830"/>
      <c r="LAP39" s="830"/>
      <c r="LAQ39" s="830"/>
      <c r="LAR39" s="830"/>
      <c r="LAS39" s="830"/>
      <c r="LAT39" s="830"/>
      <c r="LAU39" s="830"/>
      <c r="LAV39" s="830"/>
      <c r="LAW39" s="830"/>
      <c r="LAX39" s="830"/>
      <c r="LAY39" s="830"/>
      <c r="LAZ39" s="830"/>
      <c r="LBA39" s="830"/>
      <c r="LBB39" s="830"/>
      <c r="LBC39" s="830"/>
      <c r="LBD39" s="830"/>
      <c r="LBE39" s="830"/>
      <c r="LBF39" s="830"/>
      <c r="LBG39" s="830"/>
      <c r="LBH39" s="830"/>
      <c r="LBI39" s="830"/>
      <c r="LBJ39" s="830"/>
      <c r="LBK39" s="830"/>
      <c r="LBL39" s="830"/>
      <c r="LBM39" s="830"/>
      <c r="LBN39" s="830"/>
      <c r="LBO39" s="830"/>
      <c r="LBP39" s="830"/>
      <c r="LBQ39" s="830"/>
      <c r="LBR39" s="830"/>
      <c r="LBS39" s="830"/>
      <c r="LBT39" s="830"/>
      <c r="LBU39" s="830"/>
      <c r="LBV39" s="830"/>
      <c r="LBW39" s="830"/>
      <c r="LBX39" s="830"/>
      <c r="LBY39" s="830"/>
      <c r="LBZ39" s="830"/>
      <c r="LCA39" s="830"/>
      <c r="LCB39" s="830"/>
      <c r="LCC39" s="830"/>
      <c r="LCD39" s="830"/>
      <c r="LCE39" s="830"/>
      <c r="LCF39" s="830"/>
      <c r="LCG39" s="830"/>
      <c r="LCH39" s="830"/>
      <c r="LCI39" s="830"/>
      <c r="LCJ39" s="830"/>
      <c r="LCK39" s="830"/>
      <c r="LCL39" s="830"/>
      <c r="LCM39" s="830"/>
      <c r="LCN39" s="830"/>
      <c r="LCO39" s="830"/>
      <c r="LCP39" s="830"/>
      <c r="LCQ39" s="830"/>
      <c r="LCR39" s="830"/>
      <c r="LCS39" s="830"/>
      <c r="LCT39" s="830"/>
      <c r="LCU39" s="830"/>
      <c r="LCV39" s="830"/>
      <c r="LCW39" s="830"/>
      <c r="LCX39" s="830"/>
      <c r="LCY39" s="830"/>
      <c r="LCZ39" s="830"/>
      <c r="LDA39" s="830"/>
      <c r="LDB39" s="830"/>
      <c r="LDC39" s="830"/>
      <c r="LDD39" s="830"/>
      <c r="LDE39" s="830"/>
      <c r="LDF39" s="830"/>
      <c r="LDG39" s="830"/>
      <c r="LDH39" s="830"/>
      <c r="LDI39" s="830"/>
      <c r="LDJ39" s="830"/>
      <c r="LDK39" s="830"/>
      <c r="LDL39" s="830"/>
      <c r="LDM39" s="830"/>
      <c r="LDN39" s="830"/>
      <c r="LDO39" s="830"/>
      <c r="LDP39" s="830"/>
      <c r="LDQ39" s="830"/>
      <c r="LDR39" s="830"/>
      <c r="LDS39" s="830"/>
      <c r="LDT39" s="830"/>
      <c r="LDU39" s="830"/>
      <c r="LDV39" s="830"/>
      <c r="LDW39" s="830"/>
      <c r="LDX39" s="830"/>
      <c r="LDY39" s="830"/>
      <c r="LDZ39" s="830"/>
      <c r="LEA39" s="830"/>
      <c r="LEB39" s="830"/>
      <c r="LEC39" s="830"/>
      <c r="LED39" s="830"/>
      <c r="LEE39" s="830"/>
      <c r="LEF39" s="830"/>
      <c r="LEG39" s="830"/>
      <c r="LEH39" s="830"/>
      <c r="LEI39" s="830"/>
      <c r="LEJ39" s="830"/>
      <c r="LEK39" s="830"/>
      <c r="LEL39" s="830"/>
      <c r="LEM39" s="830"/>
      <c r="LEN39" s="830"/>
      <c r="LEO39" s="830"/>
      <c r="LEP39" s="830"/>
      <c r="LEQ39" s="830"/>
      <c r="LER39" s="830"/>
      <c r="LES39" s="830"/>
      <c r="LET39" s="830"/>
      <c r="LEU39" s="830"/>
      <c r="LEV39" s="830"/>
      <c r="LEW39" s="830"/>
      <c r="LEX39" s="830"/>
      <c r="LEY39" s="830"/>
      <c r="LEZ39" s="830"/>
      <c r="LFA39" s="830"/>
      <c r="LFB39" s="830"/>
      <c r="LFC39" s="830"/>
      <c r="LFD39" s="830"/>
      <c r="LFE39" s="830"/>
      <c r="LFF39" s="830"/>
      <c r="LFG39" s="830"/>
      <c r="LFH39" s="830"/>
      <c r="LFI39" s="830"/>
      <c r="LFJ39" s="830"/>
      <c r="LFK39" s="830"/>
      <c r="LFL39" s="830"/>
      <c r="LFM39" s="830"/>
      <c r="LFN39" s="830"/>
      <c r="LFO39" s="830"/>
      <c r="LFP39" s="830"/>
      <c r="LFQ39" s="830"/>
      <c r="LFR39" s="830"/>
      <c r="LFS39" s="830"/>
      <c r="LFT39" s="830"/>
      <c r="LFU39" s="830"/>
      <c r="LFV39" s="830"/>
      <c r="LFW39" s="830"/>
      <c r="LFX39" s="830"/>
      <c r="LFY39" s="830"/>
      <c r="LFZ39" s="830"/>
      <c r="LGA39" s="830"/>
      <c r="LGB39" s="830"/>
      <c r="LGC39" s="830"/>
      <c r="LGD39" s="830"/>
      <c r="LGE39" s="830"/>
      <c r="LGF39" s="830"/>
      <c r="LGG39" s="830"/>
      <c r="LGH39" s="830"/>
      <c r="LGI39" s="830"/>
      <c r="LGJ39" s="830"/>
      <c r="LGK39" s="830"/>
      <c r="LGL39" s="830"/>
      <c r="LGM39" s="830"/>
      <c r="LGN39" s="830"/>
      <c r="LGO39" s="830"/>
      <c r="LGP39" s="830"/>
      <c r="LGQ39" s="830"/>
      <c r="LGR39" s="830"/>
      <c r="LGS39" s="830"/>
      <c r="LGT39" s="830"/>
      <c r="LGU39" s="830"/>
      <c r="LGV39" s="830"/>
      <c r="LGW39" s="830"/>
      <c r="LGX39" s="830"/>
      <c r="LGY39" s="830"/>
      <c r="LGZ39" s="830"/>
      <c r="LHA39" s="830"/>
      <c r="LHB39" s="830"/>
      <c r="LHC39" s="830"/>
      <c r="LHD39" s="830"/>
      <c r="LHE39" s="830"/>
      <c r="LHF39" s="830"/>
      <c r="LHG39" s="830"/>
      <c r="LHH39" s="830"/>
      <c r="LHI39" s="830"/>
      <c r="LHJ39" s="830"/>
      <c r="LHK39" s="830"/>
      <c r="LHL39" s="830"/>
      <c r="LHM39" s="830"/>
      <c r="LHN39" s="830"/>
      <c r="LHO39" s="830"/>
      <c r="LHP39" s="830"/>
      <c r="LHQ39" s="830"/>
      <c r="LHR39" s="830"/>
      <c r="LHS39" s="830"/>
      <c r="LHT39" s="830"/>
      <c r="LHU39" s="830"/>
      <c r="LHV39" s="830"/>
      <c r="LHW39" s="830"/>
      <c r="LHX39" s="830"/>
      <c r="LHY39" s="830"/>
      <c r="LHZ39" s="830"/>
      <c r="LIA39" s="830"/>
      <c r="LIB39" s="830"/>
      <c r="LIC39" s="830"/>
      <c r="LID39" s="830"/>
      <c r="LIE39" s="830"/>
      <c r="LIF39" s="830"/>
      <c r="LIG39" s="830"/>
      <c r="LIH39" s="830"/>
      <c r="LII39" s="830"/>
      <c r="LIJ39" s="830"/>
      <c r="LIK39" s="830"/>
      <c r="LIL39" s="830"/>
      <c r="LIM39" s="830"/>
      <c r="LIN39" s="830"/>
      <c r="LIO39" s="830"/>
      <c r="LIP39" s="830"/>
      <c r="LIQ39" s="830"/>
      <c r="LIR39" s="830"/>
      <c r="LIS39" s="830"/>
      <c r="LIT39" s="830"/>
      <c r="LIU39" s="830"/>
      <c r="LIV39" s="830"/>
      <c r="LIW39" s="830"/>
      <c r="LIX39" s="830"/>
      <c r="LIY39" s="830"/>
      <c r="LIZ39" s="830"/>
      <c r="LJA39" s="830"/>
      <c r="LJB39" s="830"/>
      <c r="LJC39" s="830"/>
      <c r="LJD39" s="830"/>
      <c r="LJE39" s="830"/>
      <c r="LJF39" s="830"/>
      <c r="LJG39" s="830"/>
      <c r="LJH39" s="830"/>
      <c r="LJI39" s="830"/>
      <c r="LJJ39" s="830"/>
      <c r="LJK39" s="830"/>
      <c r="LJL39" s="830"/>
      <c r="LJM39" s="830"/>
      <c r="LJN39" s="830"/>
      <c r="LJO39" s="830"/>
      <c r="LJP39" s="830"/>
      <c r="LJQ39" s="830"/>
      <c r="LJR39" s="830"/>
      <c r="LJS39" s="830"/>
      <c r="LJT39" s="830"/>
      <c r="LJU39" s="830"/>
      <c r="LJV39" s="830"/>
      <c r="LJW39" s="830"/>
      <c r="LJX39" s="830"/>
      <c r="LJY39" s="830"/>
      <c r="LJZ39" s="830"/>
      <c r="LKA39" s="830"/>
      <c r="LKB39" s="830"/>
      <c r="LKC39" s="830"/>
      <c r="LKD39" s="830"/>
      <c r="LKE39" s="830"/>
      <c r="LKF39" s="830"/>
      <c r="LKG39" s="830"/>
      <c r="LKH39" s="830"/>
      <c r="LKI39" s="830"/>
      <c r="LKJ39" s="830"/>
      <c r="LKK39" s="830"/>
      <c r="LKL39" s="830"/>
      <c r="LKM39" s="830"/>
      <c r="LKN39" s="830"/>
      <c r="LKO39" s="830"/>
      <c r="LKP39" s="830"/>
      <c r="LKQ39" s="830"/>
      <c r="LKR39" s="830"/>
      <c r="LKS39" s="830"/>
      <c r="LKT39" s="830"/>
      <c r="LKU39" s="830"/>
      <c r="LKV39" s="830"/>
      <c r="LKW39" s="830"/>
      <c r="LKX39" s="830"/>
      <c r="LKY39" s="830"/>
      <c r="LKZ39" s="830"/>
      <c r="LLA39" s="830"/>
      <c r="LLB39" s="830"/>
      <c r="LLC39" s="830"/>
      <c r="LLD39" s="830"/>
      <c r="LLE39" s="830"/>
      <c r="LLF39" s="830"/>
      <c r="LLG39" s="830"/>
      <c r="LLH39" s="830"/>
      <c r="LLI39" s="830"/>
      <c r="LLJ39" s="830"/>
      <c r="LLK39" s="830"/>
      <c r="LLL39" s="830"/>
      <c r="LLM39" s="830"/>
      <c r="LLN39" s="830"/>
      <c r="LLO39" s="830"/>
      <c r="LLP39" s="830"/>
      <c r="LLQ39" s="830"/>
      <c r="LLR39" s="830"/>
      <c r="LLS39" s="830"/>
      <c r="LLT39" s="830"/>
      <c r="LLU39" s="830"/>
      <c r="LLV39" s="830"/>
      <c r="LLW39" s="830"/>
      <c r="LLX39" s="830"/>
      <c r="LLY39" s="830"/>
      <c r="LLZ39" s="830"/>
      <c r="LMA39" s="830"/>
      <c r="LMB39" s="830"/>
      <c r="LMC39" s="830"/>
      <c r="LMD39" s="830"/>
      <c r="LME39" s="830"/>
      <c r="LMF39" s="830"/>
      <c r="LMG39" s="830"/>
      <c r="LMH39" s="830"/>
      <c r="LMI39" s="830"/>
      <c r="LMJ39" s="830"/>
      <c r="LMK39" s="830"/>
      <c r="LML39" s="830"/>
      <c r="LMM39" s="830"/>
      <c r="LMN39" s="830"/>
      <c r="LMO39" s="830"/>
      <c r="LMP39" s="830"/>
      <c r="LMQ39" s="830"/>
      <c r="LMR39" s="830"/>
      <c r="LMS39" s="830"/>
      <c r="LMT39" s="830"/>
      <c r="LMU39" s="830"/>
      <c r="LMV39" s="830"/>
      <c r="LMW39" s="830"/>
      <c r="LMX39" s="830"/>
      <c r="LMY39" s="830"/>
      <c r="LMZ39" s="830"/>
      <c r="LNA39" s="830"/>
      <c r="LNB39" s="830"/>
      <c r="LNC39" s="830"/>
      <c r="LND39" s="830"/>
      <c r="LNE39" s="830"/>
      <c r="LNF39" s="830"/>
      <c r="LNG39" s="830"/>
      <c r="LNH39" s="830"/>
      <c r="LNI39" s="830"/>
      <c r="LNJ39" s="830"/>
      <c r="LNK39" s="830"/>
      <c r="LNL39" s="830"/>
      <c r="LNM39" s="830"/>
      <c r="LNN39" s="830"/>
      <c r="LNO39" s="830"/>
      <c r="LNP39" s="830"/>
      <c r="LNQ39" s="830"/>
      <c r="LNR39" s="830"/>
      <c r="LNS39" s="830"/>
      <c r="LNT39" s="830"/>
      <c r="LNU39" s="830"/>
      <c r="LNV39" s="830"/>
      <c r="LNW39" s="830"/>
      <c r="LNX39" s="830"/>
      <c r="LNY39" s="830"/>
      <c r="LNZ39" s="830"/>
      <c r="LOA39" s="830"/>
      <c r="LOB39" s="830"/>
      <c r="LOC39" s="830"/>
      <c r="LOD39" s="830"/>
      <c r="LOE39" s="830"/>
      <c r="LOF39" s="830"/>
      <c r="LOG39" s="830"/>
      <c r="LOH39" s="830"/>
      <c r="LOI39" s="830"/>
      <c r="LOJ39" s="830"/>
      <c r="LOK39" s="830"/>
      <c r="LOL39" s="830"/>
      <c r="LOM39" s="830"/>
      <c r="LON39" s="830"/>
      <c r="LOO39" s="830"/>
      <c r="LOP39" s="830"/>
      <c r="LOQ39" s="830"/>
      <c r="LOR39" s="830"/>
      <c r="LOS39" s="830"/>
      <c r="LOT39" s="830"/>
      <c r="LOU39" s="830"/>
      <c r="LOV39" s="830"/>
      <c r="LOW39" s="830"/>
      <c r="LOX39" s="830"/>
      <c r="LOY39" s="830"/>
      <c r="LOZ39" s="830"/>
      <c r="LPA39" s="830"/>
      <c r="LPB39" s="830"/>
      <c r="LPC39" s="830"/>
      <c r="LPD39" s="830"/>
      <c r="LPE39" s="830"/>
      <c r="LPF39" s="830"/>
      <c r="LPG39" s="830"/>
      <c r="LPH39" s="830"/>
      <c r="LPI39" s="830"/>
      <c r="LPJ39" s="830"/>
      <c r="LPK39" s="830"/>
      <c r="LPL39" s="830"/>
      <c r="LPM39" s="830"/>
      <c r="LPN39" s="830"/>
      <c r="LPO39" s="830"/>
      <c r="LPP39" s="830"/>
      <c r="LPQ39" s="830"/>
      <c r="LPR39" s="830"/>
      <c r="LPS39" s="830"/>
      <c r="LPT39" s="830"/>
      <c r="LPU39" s="830"/>
      <c r="LPV39" s="830"/>
      <c r="LPW39" s="830"/>
      <c r="LPX39" s="830"/>
      <c r="LPY39" s="830"/>
      <c r="LPZ39" s="830"/>
      <c r="LQA39" s="830"/>
      <c r="LQB39" s="830"/>
      <c r="LQC39" s="830"/>
      <c r="LQD39" s="830"/>
      <c r="LQE39" s="830"/>
      <c r="LQF39" s="830"/>
      <c r="LQG39" s="830"/>
      <c r="LQH39" s="830"/>
      <c r="LQI39" s="830"/>
      <c r="LQJ39" s="830"/>
      <c r="LQK39" s="830"/>
      <c r="LQL39" s="830"/>
      <c r="LQM39" s="830"/>
      <c r="LQN39" s="830"/>
      <c r="LQO39" s="830"/>
      <c r="LQP39" s="830"/>
      <c r="LQQ39" s="830"/>
      <c r="LQR39" s="830"/>
      <c r="LQS39" s="830"/>
      <c r="LQT39" s="830"/>
      <c r="LQU39" s="830"/>
      <c r="LQV39" s="830"/>
      <c r="LQW39" s="830"/>
      <c r="LQX39" s="830"/>
      <c r="LQY39" s="830"/>
      <c r="LQZ39" s="830"/>
      <c r="LRA39" s="830"/>
      <c r="LRB39" s="830"/>
      <c r="LRC39" s="830"/>
      <c r="LRD39" s="830"/>
      <c r="LRE39" s="830"/>
      <c r="LRF39" s="830"/>
      <c r="LRG39" s="830"/>
      <c r="LRH39" s="830"/>
      <c r="LRI39" s="830"/>
      <c r="LRJ39" s="830"/>
      <c r="LRK39" s="830"/>
      <c r="LRL39" s="830"/>
      <c r="LRM39" s="830"/>
      <c r="LRN39" s="830"/>
      <c r="LRO39" s="830"/>
      <c r="LRP39" s="830"/>
      <c r="LRQ39" s="830"/>
      <c r="LRR39" s="830"/>
      <c r="LRS39" s="830"/>
      <c r="LRT39" s="830"/>
      <c r="LRU39" s="830"/>
      <c r="LRV39" s="830"/>
      <c r="LRW39" s="830"/>
      <c r="LRX39" s="830"/>
      <c r="LRY39" s="830"/>
      <c r="LRZ39" s="830"/>
      <c r="LSA39" s="830"/>
      <c r="LSB39" s="830"/>
      <c r="LSC39" s="830"/>
      <c r="LSD39" s="830"/>
      <c r="LSE39" s="830"/>
      <c r="LSF39" s="830"/>
      <c r="LSG39" s="830"/>
      <c r="LSH39" s="830"/>
      <c r="LSI39" s="830"/>
      <c r="LSJ39" s="830"/>
      <c r="LSK39" s="830"/>
      <c r="LSL39" s="830"/>
      <c r="LSM39" s="830"/>
      <c r="LSN39" s="830"/>
      <c r="LSO39" s="830"/>
      <c r="LSP39" s="830"/>
      <c r="LSQ39" s="830"/>
      <c r="LSR39" s="830"/>
      <c r="LSS39" s="830"/>
      <c r="LST39" s="830"/>
      <c r="LSU39" s="830"/>
      <c r="LSV39" s="830"/>
      <c r="LSW39" s="830"/>
      <c r="LSX39" s="830"/>
      <c r="LSY39" s="830"/>
      <c r="LSZ39" s="830"/>
      <c r="LTA39" s="830"/>
      <c r="LTB39" s="830"/>
      <c r="LTC39" s="830"/>
      <c r="LTD39" s="830"/>
      <c r="LTE39" s="830"/>
      <c r="LTF39" s="830"/>
      <c r="LTG39" s="830"/>
      <c r="LTH39" s="830"/>
      <c r="LTI39" s="830"/>
      <c r="LTJ39" s="830"/>
      <c r="LTK39" s="830"/>
      <c r="LTL39" s="830"/>
      <c r="LTM39" s="830"/>
      <c r="LTN39" s="830"/>
      <c r="LTO39" s="830"/>
      <c r="LTP39" s="830"/>
      <c r="LTQ39" s="830"/>
      <c r="LTR39" s="830"/>
      <c r="LTS39" s="830"/>
      <c r="LTT39" s="830"/>
      <c r="LTU39" s="830"/>
      <c r="LTV39" s="830"/>
      <c r="LTW39" s="830"/>
      <c r="LTX39" s="830"/>
      <c r="LTY39" s="830"/>
      <c r="LTZ39" s="830"/>
      <c r="LUA39" s="830"/>
      <c r="LUB39" s="830"/>
      <c r="LUC39" s="830"/>
      <c r="LUD39" s="830"/>
      <c r="LUE39" s="830"/>
      <c r="LUF39" s="830"/>
      <c r="LUG39" s="830"/>
      <c r="LUH39" s="830"/>
      <c r="LUI39" s="830"/>
      <c r="LUJ39" s="830"/>
      <c r="LUK39" s="830"/>
      <c r="LUL39" s="830"/>
      <c r="LUM39" s="830"/>
      <c r="LUN39" s="830"/>
      <c r="LUO39" s="830"/>
      <c r="LUP39" s="830"/>
      <c r="LUQ39" s="830"/>
      <c r="LUR39" s="830"/>
      <c r="LUS39" s="830"/>
      <c r="LUT39" s="830"/>
      <c r="LUU39" s="830"/>
      <c r="LUV39" s="830"/>
      <c r="LUW39" s="830"/>
      <c r="LUX39" s="830"/>
      <c r="LUY39" s="830"/>
      <c r="LUZ39" s="830"/>
      <c r="LVA39" s="830"/>
      <c r="LVB39" s="830"/>
      <c r="LVC39" s="830"/>
      <c r="LVD39" s="830"/>
      <c r="LVE39" s="830"/>
      <c r="LVF39" s="830"/>
      <c r="LVG39" s="830"/>
      <c r="LVH39" s="830"/>
      <c r="LVI39" s="830"/>
      <c r="LVJ39" s="830"/>
      <c r="LVK39" s="830"/>
      <c r="LVL39" s="830"/>
      <c r="LVM39" s="830"/>
      <c r="LVN39" s="830"/>
      <c r="LVO39" s="830"/>
      <c r="LVP39" s="830"/>
      <c r="LVQ39" s="830"/>
      <c r="LVR39" s="830"/>
      <c r="LVS39" s="830"/>
      <c r="LVT39" s="830"/>
      <c r="LVU39" s="830"/>
      <c r="LVV39" s="830"/>
      <c r="LVW39" s="830"/>
      <c r="LVX39" s="830"/>
      <c r="LVY39" s="830"/>
      <c r="LVZ39" s="830"/>
      <c r="LWA39" s="830"/>
      <c r="LWB39" s="830"/>
      <c r="LWC39" s="830"/>
      <c r="LWD39" s="830"/>
      <c r="LWE39" s="830"/>
      <c r="LWF39" s="830"/>
      <c r="LWG39" s="830"/>
      <c r="LWH39" s="830"/>
      <c r="LWI39" s="830"/>
      <c r="LWJ39" s="830"/>
      <c r="LWK39" s="830"/>
      <c r="LWL39" s="830"/>
      <c r="LWM39" s="830"/>
      <c r="LWN39" s="830"/>
      <c r="LWO39" s="830"/>
      <c r="LWP39" s="830"/>
      <c r="LWQ39" s="830"/>
      <c r="LWR39" s="830"/>
      <c r="LWS39" s="830"/>
      <c r="LWT39" s="830"/>
      <c r="LWU39" s="830"/>
      <c r="LWV39" s="830"/>
      <c r="LWW39" s="830"/>
      <c r="LWX39" s="830"/>
      <c r="LWY39" s="830"/>
      <c r="LWZ39" s="830"/>
      <c r="LXA39" s="830"/>
      <c r="LXB39" s="830"/>
      <c r="LXC39" s="830"/>
      <c r="LXD39" s="830"/>
      <c r="LXE39" s="830"/>
      <c r="LXF39" s="830"/>
      <c r="LXG39" s="830"/>
      <c r="LXH39" s="830"/>
      <c r="LXI39" s="830"/>
      <c r="LXJ39" s="830"/>
      <c r="LXK39" s="830"/>
      <c r="LXL39" s="830"/>
      <c r="LXM39" s="830"/>
      <c r="LXN39" s="830"/>
      <c r="LXO39" s="830"/>
      <c r="LXP39" s="830"/>
      <c r="LXQ39" s="830"/>
      <c r="LXR39" s="830"/>
      <c r="LXS39" s="830"/>
      <c r="LXT39" s="830"/>
      <c r="LXU39" s="830"/>
      <c r="LXV39" s="830"/>
      <c r="LXW39" s="830"/>
      <c r="LXX39" s="830"/>
      <c r="LXY39" s="830"/>
      <c r="LXZ39" s="830"/>
      <c r="LYA39" s="830"/>
      <c r="LYB39" s="830"/>
      <c r="LYC39" s="830"/>
      <c r="LYD39" s="830"/>
      <c r="LYE39" s="830"/>
      <c r="LYF39" s="830"/>
      <c r="LYG39" s="830"/>
      <c r="LYH39" s="830"/>
      <c r="LYI39" s="830"/>
      <c r="LYJ39" s="830"/>
      <c r="LYK39" s="830"/>
      <c r="LYL39" s="830"/>
      <c r="LYM39" s="830"/>
      <c r="LYN39" s="830"/>
      <c r="LYO39" s="830"/>
      <c r="LYP39" s="830"/>
      <c r="LYQ39" s="830"/>
      <c r="LYR39" s="830"/>
      <c r="LYS39" s="830"/>
      <c r="LYT39" s="830"/>
      <c r="LYU39" s="830"/>
      <c r="LYV39" s="830"/>
      <c r="LYW39" s="830"/>
      <c r="LYX39" s="830"/>
      <c r="LYY39" s="830"/>
      <c r="LYZ39" s="830"/>
      <c r="LZA39" s="830"/>
      <c r="LZB39" s="830"/>
      <c r="LZC39" s="830"/>
      <c r="LZD39" s="830"/>
      <c r="LZE39" s="830"/>
      <c r="LZF39" s="830"/>
      <c r="LZG39" s="830"/>
      <c r="LZH39" s="830"/>
      <c r="LZI39" s="830"/>
      <c r="LZJ39" s="830"/>
      <c r="LZK39" s="830"/>
      <c r="LZL39" s="830"/>
      <c r="LZM39" s="830"/>
      <c r="LZN39" s="830"/>
      <c r="LZO39" s="830"/>
      <c r="LZP39" s="830"/>
      <c r="LZQ39" s="830"/>
      <c r="LZR39" s="830"/>
      <c r="LZS39" s="830"/>
      <c r="LZT39" s="830"/>
      <c r="LZU39" s="830"/>
      <c r="LZV39" s="830"/>
      <c r="LZW39" s="830"/>
      <c r="LZX39" s="830"/>
      <c r="LZY39" s="830"/>
      <c r="LZZ39" s="830"/>
      <c r="MAA39" s="830"/>
      <c r="MAB39" s="830"/>
      <c r="MAC39" s="830"/>
      <c r="MAD39" s="830"/>
      <c r="MAE39" s="830"/>
      <c r="MAF39" s="830"/>
      <c r="MAG39" s="830"/>
      <c r="MAH39" s="830"/>
      <c r="MAI39" s="830"/>
      <c r="MAJ39" s="830"/>
      <c r="MAK39" s="830"/>
      <c r="MAL39" s="830"/>
      <c r="MAM39" s="830"/>
      <c r="MAN39" s="830"/>
      <c r="MAO39" s="830"/>
      <c r="MAP39" s="830"/>
      <c r="MAQ39" s="830"/>
      <c r="MAR39" s="830"/>
      <c r="MAS39" s="830"/>
      <c r="MAT39" s="830"/>
      <c r="MAU39" s="830"/>
      <c r="MAV39" s="830"/>
      <c r="MAW39" s="830"/>
      <c r="MAX39" s="830"/>
      <c r="MAY39" s="830"/>
      <c r="MAZ39" s="830"/>
      <c r="MBA39" s="830"/>
      <c r="MBB39" s="830"/>
      <c r="MBC39" s="830"/>
      <c r="MBD39" s="830"/>
      <c r="MBE39" s="830"/>
      <c r="MBF39" s="830"/>
      <c r="MBG39" s="830"/>
      <c r="MBH39" s="830"/>
      <c r="MBI39" s="830"/>
      <c r="MBJ39" s="830"/>
      <c r="MBK39" s="830"/>
      <c r="MBL39" s="830"/>
      <c r="MBM39" s="830"/>
      <c r="MBN39" s="830"/>
      <c r="MBO39" s="830"/>
      <c r="MBP39" s="830"/>
      <c r="MBQ39" s="830"/>
      <c r="MBR39" s="830"/>
      <c r="MBS39" s="830"/>
      <c r="MBT39" s="830"/>
      <c r="MBU39" s="830"/>
      <c r="MBV39" s="830"/>
      <c r="MBW39" s="830"/>
      <c r="MBX39" s="830"/>
      <c r="MBY39" s="830"/>
      <c r="MBZ39" s="830"/>
      <c r="MCA39" s="830"/>
      <c r="MCB39" s="830"/>
      <c r="MCC39" s="830"/>
      <c r="MCD39" s="830"/>
      <c r="MCE39" s="830"/>
      <c r="MCF39" s="830"/>
      <c r="MCG39" s="830"/>
      <c r="MCH39" s="830"/>
      <c r="MCI39" s="830"/>
      <c r="MCJ39" s="830"/>
      <c r="MCK39" s="830"/>
      <c r="MCL39" s="830"/>
      <c r="MCM39" s="830"/>
      <c r="MCN39" s="830"/>
      <c r="MCO39" s="830"/>
      <c r="MCP39" s="830"/>
      <c r="MCQ39" s="830"/>
      <c r="MCR39" s="830"/>
      <c r="MCS39" s="830"/>
      <c r="MCT39" s="830"/>
      <c r="MCU39" s="830"/>
      <c r="MCV39" s="830"/>
      <c r="MCW39" s="830"/>
      <c r="MCX39" s="830"/>
      <c r="MCY39" s="830"/>
      <c r="MCZ39" s="830"/>
      <c r="MDA39" s="830"/>
      <c r="MDB39" s="830"/>
      <c r="MDC39" s="830"/>
      <c r="MDD39" s="830"/>
      <c r="MDE39" s="830"/>
      <c r="MDF39" s="830"/>
      <c r="MDG39" s="830"/>
      <c r="MDH39" s="830"/>
      <c r="MDI39" s="830"/>
      <c r="MDJ39" s="830"/>
      <c r="MDK39" s="830"/>
      <c r="MDL39" s="830"/>
      <c r="MDM39" s="830"/>
      <c r="MDN39" s="830"/>
      <c r="MDO39" s="830"/>
      <c r="MDP39" s="830"/>
      <c r="MDQ39" s="830"/>
      <c r="MDR39" s="830"/>
      <c r="MDS39" s="830"/>
      <c r="MDT39" s="830"/>
      <c r="MDU39" s="830"/>
      <c r="MDV39" s="830"/>
      <c r="MDW39" s="830"/>
      <c r="MDX39" s="830"/>
      <c r="MDY39" s="830"/>
      <c r="MDZ39" s="830"/>
      <c r="MEA39" s="830"/>
      <c r="MEB39" s="830"/>
      <c r="MEC39" s="830"/>
      <c r="MED39" s="830"/>
      <c r="MEE39" s="830"/>
      <c r="MEF39" s="830"/>
      <c r="MEG39" s="830"/>
      <c r="MEH39" s="830"/>
      <c r="MEI39" s="830"/>
      <c r="MEJ39" s="830"/>
      <c r="MEK39" s="830"/>
      <c r="MEL39" s="830"/>
      <c r="MEM39" s="830"/>
      <c r="MEN39" s="830"/>
      <c r="MEO39" s="830"/>
      <c r="MEP39" s="830"/>
      <c r="MEQ39" s="830"/>
      <c r="MER39" s="830"/>
      <c r="MES39" s="830"/>
      <c r="MET39" s="830"/>
      <c r="MEU39" s="830"/>
      <c r="MEV39" s="830"/>
      <c r="MEW39" s="830"/>
      <c r="MEX39" s="830"/>
      <c r="MEY39" s="830"/>
      <c r="MEZ39" s="830"/>
      <c r="MFA39" s="830"/>
      <c r="MFB39" s="830"/>
      <c r="MFC39" s="830"/>
      <c r="MFD39" s="830"/>
      <c r="MFE39" s="830"/>
      <c r="MFF39" s="830"/>
      <c r="MFG39" s="830"/>
      <c r="MFH39" s="830"/>
      <c r="MFI39" s="830"/>
      <c r="MFJ39" s="830"/>
      <c r="MFK39" s="830"/>
      <c r="MFL39" s="830"/>
      <c r="MFM39" s="830"/>
      <c r="MFN39" s="830"/>
      <c r="MFO39" s="830"/>
      <c r="MFP39" s="830"/>
      <c r="MFQ39" s="830"/>
      <c r="MFR39" s="830"/>
      <c r="MFS39" s="830"/>
      <c r="MFT39" s="830"/>
      <c r="MFU39" s="830"/>
      <c r="MFV39" s="830"/>
      <c r="MFW39" s="830"/>
      <c r="MFX39" s="830"/>
      <c r="MFY39" s="830"/>
      <c r="MFZ39" s="830"/>
      <c r="MGA39" s="830"/>
      <c r="MGB39" s="830"/>
      <c r="MGC39" s="830"/>
      <c r="MGD39" s="830"/>
      <c r="MGE39" s="830"/>
      <c r="MGF39" s="830"/>
      <c r="MGG39" s="830"/>
      <c r="MGH39" s="830"/>
      <c r="MGI39" s="830"/>
      <c r="MGJ39" s="830"/>
      <c r="MGK39" s="830"/>
      <c r="MGL39" s="830"/>
      <c r="MGM39" s="830"/>
      <c r="MGN39" s="830"/>
      <c r="MGO39" s="830"/>
      <c r="MGP39" s="830"/>
      <c r="MGQ39" s="830"/>
      <c r="MGR39" s="830"/>
      <c r="MGS39" s="830"/>
      <c r="MGT39" s="830"/>
      <c r="MGU39" s="830"/>
      <c r="MGV39" s="830"/>
      <c r="MGW39" s="830"/>
      <c r="MGX39" s="830"/>
      <c r="MGY39" s="830"/>
      <c r="MGZ39" s="830"/>
      <c r="MHA39" s="830"/>
      <c r="MHB39" s="830"/>
      <c r="MHC39" s="830"/>
      <c r="MHD39" s="830"/>
      <c r="MHE39" s="830"/>
      <c r="MHF39" s="830"/>
      <c r="MHG39" s="830"/>
      <c r="MHH39" s="830"/>
      <c r="MHI39" s="830"/>
      <c r="MHJ39" s="830"/>
      <c r="MHK39" s="830"/>
      <c r="MHL39" s="830"/>
      <c r="MHM39" s="830"/>
      <c r="MHN39" s="830"/>
      <c r="MHO39" s="830"/>
      <c r="MHP39" s="830"/>
      <c r="MHQ39" s="830"/>
      <c r="MHR39" s="830"/>
      <c r="MHS39" s="830"/>
      <c r="MHT39" s="830"/>
      <c r="MHU39" s="830"/>
      <c r="MHV39" s="830"/>
      <c r="MHW39" s="830"/>
      <c r="MHX39" s="830"/>
      <c r="MHY39" s="830"/>
      <c r="MHZ39" s="830"/>
      <c r="MIA39" s="830"/>
      <c r="MIB39" s="830"/>
      <c r="MIC39" s="830"/>
      <c r="MID39" s="830"/>
      <c r="MIE39" s="830"/>
      <c r="MIF39" s="830"/>
      <c r="MIG39" s="830"/>
      <c r="MIH39" s="830"/>
      <c r="MII39" s="830"/>
      <c r="MIJ39" s="830"/>
      <c r="MIK39" s="830"/>
      <c r="MIL39" s="830"/>
      <c r="MIM39" s="830"/>
      <c r="MIN39" s="830"/>
      <c r="MIO39" s="830"/>
      <c r="MIP39" s="830"/>
      <c r="MIQ39" s="830"/>
      <c r="MIR39" s="830"/>
      <c r="MIS39" s="830"/>
      <c r="MIT39" s="830"/>
      <c r="MIU39" s="830"/>
      <c r="MIV39" s="830"/>
      <c r="MIW39" s="830"/>
      <c r="MIX39" s="830"/>
      <c r="MIY39" s="830"/>
      <c r="MIZ39" s="830"/>
      <c r="MJA39" s="830"/>
      <c r="MJB39" s="830"/>
      <c r="MJC39" s="830"/>
      <c r="MJD39" s="830"/>
      <c r="MJE39" s="830"/>
      <c r="MJF39" s="830"/>
      <c r="MJG39" s="830"/>
      <c r="MJH39" s="830"/>
      <c r="MJI39" s="830"/>
      <c r="MJJ39" s="830"/>
      <c r="MJK39" s="830"/>
      <c r="MJL39" s="830"/>
      <c r="MJM39" s="830"/>
      <c r="MJN39" s="830"/>
      <c r="MJO39" s="830"/>
      <c r="MJP39" s="830"/>
      <c r="MJQ39" s="830"/>
      <c r="MJR39" s="830"/>
      <c r="MJS39" s="830"/>
      <c r="MJT39" s="830"/>
      <c r="MJU39" s="830"/>
      <c r="MJV39" s="830"/>
      <c r="MJW39" s="830"/>
      <c r="MJX39" s="830"/>
      <c r="MJY39" s="830"/>
      <c r="MJZ39" s="830"/>
      <c r="MKA39" s="830"/>
      <c r="MKB39" s="830"/>
      <c r="MKC39" s="830"/>
      <c r="MKD39" s="830"/>
      <c r="MKE39" s="830"/>
      <c r="MKF39" s="830"/>
      <c r="MKG39" s="830"/>
      <c r="MKH39" s="830"/>
      <c r="MKI39" s="830"/>
      <c r="MKJ39" s="830"/>
      <c r="MKK39" s="830"/>
      <c r="MKL39" s="830"/>
      <c r="MKM39" s="830"/>
      <c r="MKN39" s="830"/>
      <c r="MKO39" s="830"/>
      <c r="MKP39" s="830"/>
      <c r="MKQ39" s="830"/>
      <c r="MKR39" s="830"/>
      <c r="MKS39" s="830"/>
      <c r="MKT39" s="830"/>
      <c r="MKU39" s="830"/>
      <c r="MKV39" s="830"/>
      <c r="MKW39" s="830"/>
      <c r="MKX39" s="830"/>
      <c r="MKY39" s="830"/>
      <c r="MKZ39" s="830"/>
      <c r="MLA39" s="830"/>
      <c r="MLB39" s="830"/>
      <c r="MLC39" s="830"/>
      <c r="MLD39" s="830"/>
      <c r="MLE39" s="830"/>
      <c r="MLF39" s="830"/>
      <c r="MLG39" s="830"/>
      <c r="MLH39" s="830"/>
      <c r="MLI39" s="830"/>
      <c r="MLJ39" s="830"/>
      <c r="MLK39" s="830"/>
      <c r="MLL39" s="830"/>
      <c r="MLM39" s="830"/>
      <c r="MLN39" s="830"/>
      <c r="MLO39" s="830"/>
      <c r="MLP39" s="830"/>
      <c r="MLQ39" s="830"/>
      <c r="MLR39" s="830"/>
      <c r="MLS39" s="830"/>
      <c r="MLT39" s="830"/>
      <c r="MLU39" s="830"/>
      <c r="MLV39" s="830"/>
      <c r="MLW39" s="830"/>
      <c r="MLX39" s="830"/>
      <c r="MLY39" s="830"/>
      <c r="MLZ39" s="830"/>
      <c r="MMA39" s="830"/>
      <c r="MMB39" s="830"/>
      <c r="MMC39" s="830"/>
      <c r="MMD39" s="830"/>
      <c r="MME39" s="830"/>
      <c r="MMF39" s="830"/>
      <c r="MMG39" s="830"/>
      <c r="MMH39" s="830"/>
      <c r="MMI39" s="830"/>
      <c r="MMJ39" s="830"/>
      <c r="MMK39" s="830"/>
      <c r="MML39" s="830"/>
      <c r="MMM39" s="830"/>
      <c r="MMN39" s="830"/>
      <c r="MMO39" s="830"/>
      <c r="MMP39" s="830"/>
      <c r="MMQ39" s="830"/>
      <c r="MMR39" s="830"/>
      <c r="MMS39" s="830"/>
      <c r="MMT39" s="830"/>
      <c r="MMU39" s="830"/>
      <c r="MMV39" s="830"/>
      <c r="MMW39" s="830"/>
      <c r="MMX39" s="830"/>
      <c r="MMY39" s="830"/>
      <c r="MMZ39" s="830"/>
      <c r="MNA39" s="830"/>
      <c r="MNB39" s="830"/>
      <c r="MNC39" s="830"/>
      <c r="MND39" s="830"/>
      <c r="MNE39" s="830"/>
      <c r="MNF39" s="830"/>
      <c r="MNG39" s="830"/>
      <c r="MNH39" s="830"/>
      <c r="MNI39" s="830"/>
      <c r="MNJ39" s="830"/>
      <c r="MNK39" s="830"/>
      <c r="MNL39" s="830"/>
      <c r="MNM39" s="830"/>
      <c r="MNN39" s="830"/>
      <c r="MNO39" s="830"/>
      <c r="MNP39" s="830"/>
      <c r="MNQ39" s="830"/>
      <c r="MNR39" s="830"/>
      <c r="MNS39" s="830"/>
      <c r="MNT39" s="830"/>
      <c r="MNU39" s="830"/>
      <c r="MNV39" s="830"/>
      <c r="MNW39" s="830"/>
      <c r="MNX39" s="830"/>
      <c r="MNY39" s="830"/>
      <c r="MNZ39" s="830"/>
      <c r="MOA39" s="830"/>
      <c r="MOB39" s="830"/>
      <c r="MOC39" s="830"/>
      <c r="MOD39" s="830"/>
      <c r="MOE39" s="830"/>
      <c r="MOF39" s="830"/>
      <c r="MOG39" s="830"/>
      <c r="MOH39" s="830"/>
      <c r="MOI39" s="830"/>
      <c r="MOJ39" s="830"/>
      <c r="MOK39" s="830"/>
      <c r="MOL39" s="830"/>
      <c r="MOM39" s="830"/>
      <c r="MON39" s="830"/>
      <c r="MOO39" s="830"/>
      <c r="MOP39" s="830"/>
      <c r="MOQ39" s="830"/>
      <c r="MOR39" s="830"/>
      <c r="MOS39" s="830"/>
      <c r="MOT39" s="830"/>
      <c r="MOU39" s="830"/>
      <c r="MOV39" s="830"/>
      <c r="MOW39" s="830"/>
      <c r="MOX39" s="830"/>
      <c r="MOY39" s="830"/>
      <c r="MOZ39" s="830"/>
      <c r="MPA39" s="830"/>
      <c r="MPB39" s="830"/>
      <c r="MPC39" s="830"/>
      <c r="MPD39" s="830"/>
      <c r="MPE39" s="830"/>
      <c r="MPF39" s="830"/>
      <c r="MPG39" s="830"/>
      <c r="MPH39" s="830"/>
      <c r="MPI39" s="830"/>
      <c r="MPJ39" s="830"/>
      <c r="MPK39" s="830"/>
      <c r="MPL39" s="830"/>
      <c r="MPM39" s="830"/>
      <c r="MPN39" s="830"/>
      <c r="MPO39" s="830"/>
      <c r="MPP39" s="830"/>
      <c r="MPQ39" s="830"/>
      <c r="MPR39" s="830"/>
      <c r="MPS39" s="830"/>
      <c r="MPT39" s="830"/>
      <c r="MPU39" s="830"/>
      <c r="MPV39" s="830"/>
      <c r="MPW39" s="830"/>
      <c r="MPX39" s="830"/>
      <c r="MPY39" s="830"/>
      <c r="MPZ39" s="830"/>
      <c r="MQA39" s="830"/>
      <c r="MQB39" s="830"/>
      <c r="MQC39" s="830"/>
      <c r="MQD39" s="830"/>
      <c r="MQE39" s="830"/>
      <c r="MQF39" s="830"/>
      <c r="MQG39" s="830"/>
      <c r="MQH39" s="830"/>
      <c r="MQI39" s="830"/>
      <c r="MQJ39" s="830"/>
      <c r="MQK39" s="830"/>
      <c r="MQL39" s="830"/>
      <c r="MQM39" s="830"/>
      <c r="MQN39" s="830"/>
      <c r="MQO39" s="830"/>
      <c r="MQP39" s="830"/>
      <c r="MQQ39" s="830"/>
      <c r="MQR39" s="830"/>
      <c r="MQS39" s="830"/>
      <c r="MQT39" s="830"/>
      <c r="MQU39" s="830"/>
      <c r="MQV39" s="830"/>
      <c r="MQW39" s="830"/>
      <c r="MQX39" s="830"/>
      <c r="MQY39" s="830"/>
      <c r="MQZ39" s="830"/>
      <c r="MRA39" s="830"/>
      <c r="MRB39" s="830"/>
      <c r="MRC39" s="830"/>
      <c r="MRD39" s="830"/>
      <c r="MRE39" s="830"/>
      <c r="MRF39" s="830"/>
      <c r="MRG39" s="830"/>
      <c r="MRH39" s="830"/>
      <c r="MRI39" s="830"/>
      <c r="MRJ39" s="830"/>
      <c r="MRK39" s="830"/>
      <c r="MRL39" s="830"/>
      <c r="MRM39" s="830"/>
      <c r="MRN39" s="830"/>
      <c r="MRO39" s="830"/>
      <c r="MRP39" s="830"/>
      <c r="MRQ39" s="830"/>
      <c r="MRR39" s="830"/>
      <c r="MRS39" s="830"/>
      <c r="MRT39" s="830"/>
      <c r="MRU39" s="830"/>
      <c r="MRV39" s="830"/>
      <c r="MRW39" s="830"/>
      <c r="MRX39" s="830"/>
      <c r="MRY39" s="830"/>
      <c r="MRZ39" s="830"/>
      <c r="MSA39" s="830"/>
      <c r="MSB39" s="830"/>
      <c r="MSC39" s="830"/>
      <c r="MSD39" s="830"/>
      <c r="MSE39" s="830"/>
      <c r="MSF39" s="830"/>
      <c r="MSG39" s="830"/>
      <c r="MSH39" s="830"/>
      <c r="MSI39" s="830"/>
      <c r="MSJ39" s="830"/>
      <c r="MSK39" s="830"/>
      <c r="MSL39" s="830"/>
      <c r="MSM39" s="830"/>
      <c r="MSN39" s="830"/>
      <c r="MSO39" s="830"/>
      <c r="MSP39" s="830"/>
      <c r="MSQ39" s="830"/>
      <c r="MSR39" s="830"/>
      <c r="MSS39" s="830"/>
      <c r="MST39" s="830"/>
      <c r="MSU39" s="830"/>
      <c r="MSV39" s="830"/>
      <c r="MSW39" s="830"/>
      <c r="MSX39" s="830"/>
      <c r="MSY39" s="830"/>
      <c r="MSZ39" s="830"/>
      <c r="MTA39" s="830"/>
      <c r="MTB39" s="830"/>
      <c r="MTC39" s="830"/>
      <c r="MTD39" s="830"/>
      <c r="MTE39" s="830"/>
      <c r="MTF39" s="830"/>
      <c r="MTG39" s="830"/>
      <c r="MTH39" s="830"/>
      <c r="MTI39" s="830"/>
      <c r="MTJ39" s="830"/>
      <c r="MTK39" s="830"/>
      <c r="MTL39" s="830"/>
      <c r="MTM39" s="830"/>
      <c r="MTN39" s="830"/>
      <c r="MTO39" s="830"/>
      <c r="MTP39" s="830"/>
      <c r="MTQ39" s="830"/>
      <c r="MTR39" s="830"/>
      <c r="MTS39" s="830"/>
      <c r="MTT39" s="830"/>
      <c r="MTU39" s="830"/>
      <c r="MTV39" s="830"/>
      <c r="MTW39" s="830"/>
      <c r="MTX39" s="830"/>
      <c r="MTY39" s="830"/>
      <c r="MTZ39" s="830"/>
      <c r="MUA39" s="830"/>
      <c r="MUB39" s="830"/>
      <c r="MUC39" s="830"/>
      <c r="MUD39" s="830"/>
      <c r="MUE39" s="830"/>
      <c r="MUF39" s="830"/>
      <c r="MUG39" s="830"/>
      <c r="MUH39" s="830"/>
      <c r="MUI39" s="830"/>
      <c r="MUJ39" s="830"/>
      <c r="MUK39" s="830"/>
      <c r="MUL39" s="830"/>
      <c r="MUM39" s="830"/>
      <c r="MUN39" s="830"/>
      <c r="MUO39" s="830"/>
      <c r="MUP39" s="830"/>
      <c r="MUQ39" s="830"/>
      <c r="MUR39" s="830"/>
      <c r="MUS39" s="830"/>
      <c r="MUT39" s="830"/>
      <c r="MUU39" s="830"/>
      <c r="MUV39" s="830"/>
      <c r="MUW39" s="830"/>
      <c r="MUX39" s="830"/>
      <c r="MUY39" s="830"/>
      <c r="MUZ39" s="830"/>
      <c r="MVA39" s="830"/>
      <c r="MVB39" s="830"/>
      <c r="MVC39" s="830"/>
      <c r="MVD39" s="830"/>
      <c r="MVE39" s="830"/>
      <c r="MVF39" s="830"/>
      <c r="MVG39" s="830"/>
      <c r="MVH39" s="830"/>
      <c r="MVI39" s="830"/>
      <c r="MVJ39" s="830"/>
      <c r="MVK39" s="830"/>
      <c r="MVL39" s="830"/>
      <c r="MVM39" s="830"/>
      <c r="MVN39" s="830"/>
      <c r="MVO39" s="830"/>
      <c r="MVP39" s="830"/>
      <c r="MVQ39" s="830"/>
      <c r="MVR39" s="830"/>
      <c r="MVS39" s="830"/>
      <c r="MVT39" s="830"/>
      <c r="MVU39" s="830"/>
      <c r="MVV39" s="830"/>
      <c r="MVW39" s="830"/>
      <c r="MVX39" s="830"/>
      <c r="MVY39" s="830"/>
      <c r="MVZ39" s="830"/>
      <c r="MWA39" s="830"/>
      <c r="MWB39" s="830"/>
      <c r="MWC39" s="830"/>
      <c r="MWD39" s="830"/>
      <c r="MWE39" s="830"/>
      <c r="MWF39" s="830"/>
      <c r="MWG39" s="830"/>
      <c r="MWH39" s="830"/>
      <c r="MWI39" s="830"/>
      <c r="MWJ39" s="830"/>
      <c r="MWK39" s="830"/>
      <c r="MWL39" s="830"/>
      <c r="MWM39" s="830"/>
      <c r="MWN39" s="830"/>
      <c r="MWO39" s="830"/>
      <c r="MWP39" s="830"/>
      <c r="MWQ39" s="830"/>
      <c r="MWR39" s="830"/>
      <c r="MWS39" s="830"/>
      <c r="MWT39" s="830"/>
      <c r="MWU39" s="830"/>
      <c r="MWV39" s="830"/>
      <c r="MWW39" s="830"/>
      <c r="MWX39" s="830"/>
      <c r="MWY39" s="830"/>
      <c r="MWZ39" s="830"/>
      <c r="MXA39" s="830"/>
      <c r="MXB39" s="830"/>
      <c r="MXC39" s="830"/>
      <c r="MXD39" s="830"/>
      <c r="MXE39" s="830"/>
      <c r="MXF39" s="830"/>
      <c r="MXG39" s="830"/>
      <c r="MXH39" s="830"/>
      <c r="MXI39" s="830"/>
      <c r="MXJ39" s="830"/>
      <c r="MXK39" s="830"/>
      <c r="MXL39" s="830"/>
      <c r="MXM39" s="830"/>
      <c r="MXN39" s="830"/>
      <c r="MXO39" s="830"/>
      <c r="MXP39" s="830"/>
      <c r="MXQ39" s="830"/>
      <c r="MXR39" s="830"/>
      <c r="MXS39" s="830"/>
      <c r="MXT39" s="830"/>
      <c r="MXU39" s="830"/>
      <c r="MXV39" s="830"/>
      <c r="MXW39" s="830"/>
      <c r="MXX39" s="830"/>
      <c r="MXY39" s="830"/>
      <c r="MXZ39" s="830"/>
      <c r="MYA39" s="830"/>
      <c r="MYB39" s="830"/>
      <c r="MYC39" s="830"/>
      <c r="MYD39" s="830"/>
      <c r="MYE39" s="830"/>
      <c r="MYF39" s="830"/>
      <c r="MYG39" s="830"/>
      <c r="MYH39" s="830"/>
      <c r="MYI39" s="830"/>
      <c r="MYJ39" s="830"/>
      <c r="MYK39" s="830"/>
      <c r="MYL39" s="830"/>
      <c r="MYM39" s="830"/>
      <c r="MYN39" s="830"/>
      <c r="MYO39" s="830"/>
      <c r="MYP39" s="830"/>
      <c r="MYQ39" s="830"/>
      <c r="MYR39" s="830"/>
      <c r="MYS39" s="830"/>
      <c r="MYT39" s="830"/>
      <c r="MYU39" s="830"/>
      <c r="MYV39" s="830"/>
      <c r="MYW39" s="830"/>
      <c r="MYX39" s="830"/>
      <c r="MYY39" s="830"/>
      <c r="MYZ39" s="830"/>
      <c r="MZA39" s="830"/>
      <c r="MZB39" s="830"/>
      <c r="MZC39" s="830"/>
      <c r="MZD39" s="830"/>
      <c r="MZE39" s="830"/>
      <c r="MZF39" s="830"/>
      <c r="MZG39" s="830"/>
      <c r="MZH39" s="830"/>
      <c r="MZI39" s="830"/>
      <c r="MZJ39" s="830"/>
      <c r="MZK39" s="830"/>
      <c r="MZL39" s="830"/>
      <c r="MZM39" s="830"/>
      <c r="MZN39" s="830"/>
      <c r="MZO39" s="830"/>
      <c r="MZP39" s="830"/>
      <c r="MZQ39" s="830"/>
      <c r="MZR39" s="830"/>
      <c r="MZS39" s="830"/>
      <c r="MZT39" s="830"/>
      <c r="MZU39" s="830"/>
      <c r="MZV39" s="830"/>
      <c r="MZW39" s="830"/>
      <c r="MZX39" s="830"/>
      <c r="MZY39" s="830"/>
      <c r="MZZ39" s="830"/>
      <c r="NAA39" s="830"/>
      <c r="NAB39" s="830"/>
      <c r="NAC39" s="830"/>
      <c r="NAD39" s="830"/>
      <c r="NAE39" s="830"/>
      <c r="NAF39" s="830"/>
      <c r="NAG39" s="830"/>
      <c r="NAH39" s="830"/>
      <c r="NAI39" s="830"/>
      <c r="NAJ39" s="830"/>
      <c r="NAK39" s="830"/>
      <c r="NAL39" s="830"/>
      <c r="NAM39" s="830"/>
      <c r="NAN39" s="830"/>
      <c r="NAO39" s="830"/>
      <c r="NAP39" s="830"/>
      <c r="NAQ39" s="830"/>
      <c r="NAR39" s="830"/>
      <c r="NAS39" s="830"/>
      <c r="NAT39" s="830"/>
      <c r="NAU39" s="830"/>
      <c r="NAV39" s="830"/>
      <c r="NAW39" s="830"/>
      <c r="NAX39" s="830"/>
      <c r="NAY39" s="830"/>
      <c r="NAZ39" s="830"/>
      <c r="NBA39" s="830"/>
      <c r="NBB39" s="830"/>
      <c r="NBC39" s="830"/>
      <c r="NBD39" s="830"/>
      <c r="NBE39" s="830"/>
      <c r="NBF39" s="830"/>
      <c r="NBG39" s="830"/>
      <c r="NBH39" s="830"/>
      <c r="NBI39" s="830"/>
      <c r="NBJ39" s="830"/>
      <c r="NBK39" s="830"/>
      <c r="NBL39" s="830"/>
      <c r="NBM39" s="830"/>
      <c r="NBN39" s="830"/>
      <c r="NBO39" s="830"/>
      <c r="NBP39" s="830"/>
      <c r="NBQ39" s="830"/>
      <c r="NBR39" s="830"/>
      <c r="NBS39" s="830"/>
      <c r="NBT39" s="830"/>
      <c r="NBU39" s="830"/>
      <c r="NBV39" s="830"/>
      <c r="NBW39" s="830"/>
      <c r="NBX39" s="830"/>
      <c r="NBY39" s="830"/>
      <c r="NBZ39" s="830"/>
      <c r="NCA39" s="830"/>
      <c r="NCB39" s="830"/>
      <c r="NCC39" s="830"/>
      <c r="NCD39" s="830"/>
      <c r="NCE39" s="830"/>
      <c r="NCF39" s="830"/>
      <c r="NCG39" s="830"/>
      <c r="NCH39" s="830"/>
      <c r="NCI39" s="830"/>
      <c r="NCJ39" s="830"/>
      <c r="NCK39" s="830"/>
      <c r="NCL39" s="830"/>
      <c r="NCM39" s="830"/>
      <c r="NCN39" s="830"/>
      <c r="NCO39" s="830"/>
      <c r="NCP39" s="830"/>
      <c r="NCQ39" s="830"/>
      <c r="NCR39" s="830"/>
      <c r="NCS39" s="830"/>
      <c r="NCT39" s="830"/>
      <c r="NCU39" s="830"/>
      <c r="NCV39" s="830"/>
      <c r="NCW39" s="830"/>
      <c r="NCX39" s="830"/>
      <c r="NCY39" s="830"/>
      <c r="NCZ39" s="830"/>
      <c r="NDA39" s="830"/>
      <c r="NDB39" s="830"/>
      <c r="NDC39" s="830"/>
      <c r="NDD39" s="830"/>
      <c r="NDE39" s="830"/>
      <c r="NDF39" s="830"/>
      <c r="NDG39" s="830"/>
      <c r="NDH39" s="830"/>
      <c r="NDI39" s="830"/>
      <c r="NDJ39" s="830"/>
      <c r="NDK39" s="830"/>
      <c r="NDL39" s="830"/>
      <c r="NDM39" s="830"/>
      <c r="NDN39" s="830"/>
      <c r="NDO39" s="830"/>
      <c r="NDP39" s="830"/>
      <c r="NDQ39" s="830"/>
      <c r="NDR39" s="830"/>
      <c r="NDS39" s="830"/>
      <c r="NDT39" s="830"/>
      <c r="NDU39" s="830"/>
      <c r="NDV39" s="830"/>
      <c r="NDW39" s="830"/>
      <c r="NDX39" s="830"/>
      <c r="NDY39" s="830"/>
      <c r="NDZ39" s="830"/>
      <c r="NEA39" s="830"/>
      <c r="NEB39" s="830"/>
      <c r="NEC39" s="830"/>
      <c r="NED39" s="830"/>
      <c r="NEE39" s="830"/>
      <c r="NEF39" s="830"/>
      <c r="NEG39" s="830"/>
      <c r="NEH39" s="830"/>
      <c r="NEI39" s="830"/>
      <c r="NEJ39" s="830"/>
      <c r="NEK39" s="830"/>
      <c r="NEL39" s="830"/>
      <c r="NEM39" s="830"/>
      <c r="NEN39" s="830"/>
      <c r="NEO39" s="830"/>
      <c r="NEP39" s="830"/>
      <c r="NEQ39" s="830"/>
      <c r="NER39" s="830"/>
      <c r="NES39" s="830"/>
      <c r="NET39" s="830"/>
      <c r="NEU39" s="830"/>
      <c r="NEV39" s="830"/>
      <c r="NEW39" s="830"/>
      <c r="NEX39" s="830"/>
      <c r="NEY39" s="830"/>
      <c r="NEZ39" s="830"/>
      <c r="NFA39" s="830"/>
      <c r="NFB39" s="830"/>
      <c r="NFC39" s="830"/>
      <c r="NFD39" s="830"/>
      <c r="NFE39" s="830"/>
      <c r="NFF39" s="830"/>
      <c r="NFG39" s="830"/>
      <c r="NFH39" s="830"/>
      <c r="NFI39" s="830"/>
      <c r="NFJ39" s="830"/>
      <c r="NFK39" s="830"/>
      <c r="NFL39" s="830"/>
      <c r="NFM39" s="830"/>
      <c r="NFN39" s="830"/>
      <c r="NFO39" s="830"/>
      <c r="NFP39" s="830"/>
      <c r="NFQ39" s="830"/>
      <c r="NFR39" s="830"/>
      <c r="NFS39" s="830"/>
      <c r="NFT39" s="830"/>
      <c r="NFU39" s="830"/>
      <c r="NFV39" s="830"/>
      <c r="NFW39" s="830"/>
      <c r="NFX39" s="830"/>
      <c r="NFY39" s="830"/>
      <c r="NFZ39" s="830"/>
      <c r="NGA39" s="830"/>
      <c r="NGB39" s="830"/>
      <c r="NGC39" s="830"/>
      <c r="NGD39" s="830"/>
      <c r="NGE39" s="830"/>
      <c r="NGF39" s="830"/>
      <c r="NGG39" s="830"/>
      <c r="NGH39" s="830"/>
      <c r="NGI39" s="830"/>
      <c r="NGJ39" s="830"/>
      <c r="NGK39" s="830"/>
      <c r="NGL39" s="830"/>
      <c r="NGM39" s="830"/>
      <c r="NGN39" s="830"/>
      <c r="NGO39" s="830"/>
      <c r="NGP39" s="830"/>
      <c r="NGQ39" s="830"/>
      <c r="NGR39" s="830"/>
      <c r="NGS39" s="830"/>
      <c r="NGT39" s="830"/>
      <c r="NGU39" s="830"/>
      <c r="NGV39" s="830"/>
      <c r="NGW39" s="830"/>
      <c r="NGX39" s="830"/>
      <c r="NGY39" s="830"/>
      <c r="NGZ39" s="830"/>
      <c r="NHA39" s="830"/>
      <c r="NHB39" s="830"/>
      <c r="NHC39" s="830"/>
      <c r="NHD39" s="830"/>
      <c r="NHE39" s="830"/>
      <c r="NHF39" s="830"/>
      <c r="NHG39" s="830"/>
      <c r="NHH39" s="830"/>
      <c r="NHI39" s="830"/>
      <c r="NHJ39" s="830"/>
      <c r="NHK39" s="830"/>
      <c r="NHL39" s="830"/>
      <c r="NHM39" s="830"/>
      <c r="NHN39" s="830"/>
      <c r="NHO39" s="830"/>
      <c r="NHP39" s="830"/>
      <c r="NHQ39" s="830"/>
      <c r="NHR39" s="830"/>
      <c r="NHS39" s="830"/>
      <c r="NHT39" s="830"/>
      <c r="NHU39" s="830"/>
      <c r="NHV39" s="830"/>
      <c r="NHW39" s="830"/>
      <c r="NHX39" s="830"/>
      <c r="NHY39" s="830"/>
      <c r="NHZ39" s="830"/>
      <c r="NIA39" s="830"/>
      <c r="NIB39" s="830"/>
      <c r="NIC39" s="830"/>
      <c r="NID39" s="830"/>
      <c r="NIE39" s="830"/>
      <c r="NIF39" s="830"/>
      <c r="NIG39" s="830"/>
      <c r="NIH39" s="830"/>
      <c r="NII39" s="830"/>
      <c r="NIJ39" s="830"/>
      <c r="NIK39" s="830"/>
      <c r="NIL39" s="830"/>
      <c r="NIM39" s="830"/>
      <c r="NIN39" s="830"/>
      <c r="NIO39" s="830"/>
      <c r="NIP39" s="830"/>
      <c r="NIQ39" s="830"/>
      <c r="NIR39" s="830"/>
      <c r="NIS39" s="830"/>
      <c r="NIT39" s="830"/>
      <c r="NIU39" s="830"/>
      <c r="NIV39" s="830"/>
      <c r="NIW39" s="830"/>
      <c r="NIX39" s="830"/>
      <c r="NIY39" s="830"/>
      <c r="NIZ39" s="830"/>
      <c r="NJA39" s="830"/>
      <c r="NJB39" s="830"/>
      <c r="NJC39" s="830"/>
      <c r="NJD39" s="830"/>
      <c r="NJE39" s="830"/>
      <c r="NJF39" s="830"/>
      <c r="NJG39" s="830"/>
      <c r="NJH39" s="830"/>
      <c r="NJI39" s="830"/>
      <c r="NJJ39" s="830"/>
      <c r="NJK39" s="830"/>
      <c r="NJL39" s="830"/>
      <c r="NJM39" s="830"/>
      <c r="NJN39" s="830"/>
      <c r="NJO39" s="830"/>
      <c r="NJP39" s="830"/>
      <c r="NJQ39" s="830"/>
      <c r="NJR39" s="830"/>
      <c r="NJS39" s="830"/>
      <c r="NJT39" s="830"/>
      <c r="NJU39" s="830"/>
      <c r="NJV39" s="830"/>
      <c r="NJW39" s="830"/>
      <c r="NJX39" s="830"/>
      <c r="NJY39" s="830"/>
      <c r="NJZ39" s="830"/>
      <c r="NKA39" s="830"/>
      <c r="NKB39" s="830"/>
      <c r="NKC39" s="830"/>
      <c r="NKD39" s="830"/>
      <c r="NKE39" s="830"/>
      <c r="NKF39" s="830"/>
      <c r="NKG39" s="830"/>
      <c r="NKH39" s="830"/>
      <c r="NKI39" s="830"/>
      <c r="NKJ39" s="830"/>
      <c r="NKK39" s="830"/>
      <c r="NKL39" s="830"/>
      <c r="NKM39" s="830"/>
      <c r="NKN39" s="830"/>
      <c r="NKO39" s="830"/>
      <c r="NKP39" s="830"/>
      <c r="NKQ39" s="830"/>
      <c r="NKR39" s="830"/>
      <c r="NKS39" s="830"/>
      <c r="NKT39" s="830"/>
      <c r="NKU39" s="830"/>
      <c r="NKV39" s="830"/>
      <c r="NKW39" s="830"/>
      <c r="NKX39" s="830"/>
      <c r="NKY39" s="830"/>
      <c r="NKZ39" s="830"/>
      <c r="NLA39" s="830"/>
      <c r="NLB39" s="830"/>
      <c r="NLC39" s="830"/>
      <c r="NLD39" s="830"/>
      <c r="NLE39" s="830"/>
      <c r="NLF39" s="830"/>
      <c r="NLG39" s="830"/>
      <c r="NLH39" s="830"/>
      <c r="NLI39" s="830"/>
      <c r="NLJ39" s="830"/>
      <c r="NLK39" s="830"/>
      <c r="NLL39" s="830"/>
      <c r="NLM39" s="830"/>
      <c r="NLN39" s="830"/>
      <c r="NLO39" s="830"/>
      <c r="NLP39" s="830"/>
      <c r="NLQ39" s="830"/>
      <c r="NLR39" s="830"/>
      <c r="NLS39" s="830"/>
      <c r="NLT39" s="830"/>
      <c r="NLU39" s="830"/>
      <c r="NLV39" s="830"/>
      <c r="NLW39" s="830"/>
      <c r="NLX39" s="830"/>
      <c r="NLY39" s="830"/>
      <c r="NLZ39" s="830"/>
      <c r="NMA39" s="830"/>
      <c r="NMB39" s="830"/>
      <c r="NMC39" s="830"/>
      <c r="NMD39" s="830"/>
      <c r="NME39" s="830"/>
      <c r="NMF39" s="830"/>
      <c r="NMG39" s="830"/>
      <c r="NMH39" s="830"/>
      <c r="NMI39" s="830"/>
      <c r="NMJ39" s="830"/>
      <c r="NMK39" s="830"/>
      <c r="NML39" s="830"/>
      <c r="NMM39" s="830"/>
      <c r="NMN39" s="830"/>
      <c r="NMO39" s="830"/>
      <c r="NMP39" s="830"/>
      <c r="NMQ39" s="830"/>
      <c r="NMR39" s="830"/>
      <c r="NMS39" s="830"/>
      <c r="NMT39" s="830"/>
      <c r="NMU39" s="830"/>
      <c r="NMV39" s="830"/>
      <c r="NMW39" s="830"/>
      <c r="NMX39" s="830"/>
      <c r="NMY39" s="830"/>
      <c r="NMZ39" s="830"/>
      <c r="NNA39" s="830"/>
      <c r="NNB39" s="830"/>
      <c r="NNC39" s="830"/>
      <c r="NND39" s="830"/>
      <c r="NNE39" s="830"/>
      <c r="NNF39" s="830"/>
      <c r="NNG39" s="830"/>
      <c r="NNH39" s="830"/>
      <c r="NNI39" s="830"/>
      <c r="NNJ39" s="830"/>
      <c r="NNK39" s="830"/>
      <c r="NNL39" s="830"/>
      <c r="NNM39" s="830"/>
      <c r="NNN39" s="830"/>
      <c r="NNO39" s="830"/>
      <c r="NNP39" s="830"/>
      <c r="NNQ39" s="830"/>
      <c r="NNR39" s="830"/>
      <c r="NNS39" s="830"/>
      <c r="NNT39" s="830"/>
      <c r="NNU39" s="830"/>
      <c r="NNV39" s="830"/>
      <c r="NNW39" s="830"/>
      <c r="NNX39" s="830"/>
      <c r="NNY39" s="830"/>
      <c r="NNZ39" s="830"/>
      <c r="NOA39" s="830"/>
      <c r="NOB39" s="830"/>
      <c r="NOC39" s="830"/>
      <c r="NOD39" s="830"/>
      <c r="NOE39" s="830"/>
      <c r="NOF39" s="830"/>
      <c r="NOG39" s="830"/>
      <c r="NOH39" s="830"/>
      <c r="NOI39" s="830"/>
      <c r="NOJ39" s="830"/>
      <c r="NOK39" s="830"/>
      <c r="NOL39" s="830"/>
      <c r="NOM39" s="830"/>
      <c r="NON39" s="830"/>
      <c r="NOO39" s="830"/>
      <c r="NOP39" s="830"/>
      <c r="NOQ39" s="830"/>
      <c r="NOR39" s="830"/>
      <c r="NOS39" s="830"/>
      <c r="NOT39" s="830"/>
      <c r="NOU39" s="830"/>
      <c r="NOV39" s="830"/>
      <c r="NOW39" s="830"/>
      <c r="NOX39" s="830"/>
      <c r="NOY39" s="830"/>
      <c r="NOZ39" s="830"/>
      <c r="NPA39" s="830"/>
      <c r="NPB39" s="830"/>
      <c r="NPC39" s="830"/>
      <c r="NPD39" s="830"/>
      <c r="NPE39" s="830"/>
      <c r="NPF39" s="830"/>
      <c r="NPG39" s="830"/>
      <c r="NPH39" s="830"/>
      <c r="NPI39" s="830"/>
      <c r="NPJ39" s="830"/>
      <c r="NPK39" s="830"/>
      <c r="NPL39" s="830"/>
      <c r="NPM39" s="830"/>
      <c r="NPN39" s="830"/>
      <c r="NPO39" s="830"/>
      <c r="NPP39" s="830"/>
      <c r="NPQ39" s="830"/>
      <c r="NPR39" s="830"/>
      <c r="NPS39" s="830"/>
      <c r="NPT39" s="830"/>
      <c r="NPU39" s="830"/>
      <c r="NPV39" s="830"/>
      <c r="NPW39" s="830"/>
      <c r="NPX39" s="830"/>
      <c r="NPY39" s="830"/>
      <c r="NPZ39" s="830"/>
      <c r="NQA39" s="830"/>
      <c r="NQB39" s="830"/>
      <c r="NQC39" s="830"/>
      <c r="NQD39" s="830"/>
      <c r="NQE39" s="830"/>
      <c r="NQF39" s="830"/>
      <c r="NQG39" s="830"/>
      <c r="NQH39" s="830"/>
      <c r="NQI39" s="830"/>
      <c r="NQJ39" s="830"/>
      <c r="NQK39" s="830"/>
      <c r="NQL39" s="830"/>
      <c r="NQM39" s="830"/>
      <c r="NQN39" s="830"/>
      <c r="NQO39" s="830"/>
      <c r="NQP39" s="830"/>
      <c r="NQQ39" s="830"/>
      <c r="NQR39" s="830"/>
      <c r="NQS39" s="830"/>
      <c r="NQT39" s="830"/>
      <c r="NQU39" s="830"/>
      <c r="NQV39" s="830"/>
      <c r="NQW39" s="830"/>
      <c r="NQX39" s="830"/>
      <c r="NQY39" s="830"/>
      <c r="NQZ39" s="830"/>
      <c r="NRA39" s="830"/>
      <c r="NRB39" s="830"/>
      <c r="NRC39" s="830"/>
      <c r="NRD39" s="830"/>
      <c r="NRE39" s="830"/>
      <c r="NRF39" s="830"/>
      <c r="NRG39" s="830"/>
      <c r="NRH39" s="830"/>
      <c r="NRI39" s="830"/>
      <c r="NRJ39" s="830"/>
      <c r="NRK39" s="830"/>
      <c r="NRL39" s="830"/>
      <c r="NRM39" s="830"/>
      <c r="NRN39" s="830"/>
      <c r="NRO39" s="830"/>
      <c r="NRP39" s="830"/>
      <c r="NRQ39" s="830"/>
      <c r="NRR39" s="830"/>
      <c r="NRS39" s="830"/>
      <c r="NRT39" s="830"/>
      <c r="NRU39" s="830"/>
      <c r="NRV39" s="830"/>
      <c r="NRW39" s="830"/>
      <c r="NRX39" s="830"/>
      <c r="NRY39" s="830"/>
      <c r="NRZ39" s="830"/>
      <c r="NSA39" s="830"/>
      <c r="NSB39" s="830"/>
      <c r="NSC39" s="830"/>
      <c r="NSD39" s="830"/>
      <c r="NSE39" s="830"/>
      <c r="NSF39" s="830"/>
      <c r="NSG39" s="830"/>
      <c r="NSH39" s="830"/>
      <c r="NSI39" s="830"/>
      <c r="NSJ39" s="830"/>
      <c r="NSK39" s="830"/>
      <c r="NSL39" s="830"/>
      <c r="NSM39" s="830"/>
      <c r="NSN39" s="830"/>
      <c r="NSO39" s="830"/>
      <c r="NSP39" s="830"/>
      <c r="NSQ39" s="830"/>
      <c r="NSR39" s="830"/>
      <c r="NSS39" s="830"/>
      <c r="NST39" s="830"/>
      <c r="NSU39" s="830"/>
      <c r="NSV39" s="830"/>
      <c r="NSW39" s="830"/>
      <c r="NSX39" s="830"/>
      <c r="NSY39" s="830"/>
      <c r="NSZ39" s="830"/>
      <c r="NTA39" s="830"/>
      <c r="NTB39" s="830"/>
      <c r="NTC39" s="830"/>
      <c r="NTD39" s="830"/>
      <c r="NTE39" s="830"/>
      <c r="NTF39" s="830"/>
      <c r="NTG39" s="830"/>
      <c r="NTH39" s="830"/>
      <c r="NTI39" s="830"/>
      <c r="NTJ39" s="830"/>
      <c r="NTK39" s="830"/>
      <c r="NTL39" s="830"/>
      <c r="NTM39" s="830"/>
      <c r="NTN39" s="830"/>
      <c r="NTO39" s="830"/>
      <c r="NTP39" s="830"/>
      <c r="NTQ39" s="830"/>
      <c r="NTR39" s="830"/>
      <c r="NTS39" s="830"/>
      <c r="NTT39" s="830"/>
      <c r="NTU39" s="830"/>
      <c r="NTV39" s="830"/>
      <c r="NTW39" s="830"/>
      <c r="NTX39" s="830"/>
      <c r="NTY39" s="830"/>
      <c r="NTZ39" s="830"/>
      <c r="NUA39" s="830"/>
      <c r="NUB39" s="830"/>
      <c r="NUC39" s="830"/>
      <c r="NUD39" s="830"/>
      <c r="NUE39" s="830"/>
      <c r="NUF39" s="830"/>
      <c r="NUG39" s="830"/>
      <c r="NUH39" s="830"/>
      <c r="NUI39" s="830"/>
      <c r="NUJ39" s="830"/>
      <c r="NUK39" s="830"/>
      <c r="NUL39" s="830"/>
      <c r="NUM39" s="830"/>
      <c r="NUN39" s="830"/>
      <c r="NUO39" s="830"/>
      <c r="NUP39" s="830"/>
      <c r="NUQ39" s="830"/>
      <c r="NUR39" s="830"/>
      <c r="NUS39" s="830"/>
      <c r="NUT39" s="830"/>
      <c r="NUU39" s="830"/>
      <c r="NUV39" s="830"/>
      <c r="NUW39" s="830"/>
      <c r="NUX39" s="830"/>
      <c r="NUY39" s="830"/>
      <c r="NUZ39" s="830"/>
      <c r="NVA39" s="830"/>
      <c r="NVB39" s="830"/>
      <c r="NVC39" s="830"/>
      <c r="NVD39" s="830"/>
      <c r="NVE39" s="830"/>
      <c r="NVF39" s="830"/>
      <c r="NVG39" s="830"/>
      <c r="NVH39" s="830"/>
      <c r="NVI39" s="830"/>
      <c r="NVJ39" s="830"/>
      <c r="NVK39" s="830"/>
      <c r="NVL39" s="830"/>
      <c r="NVM39" s="830"/>
      <c r="NVN39" s="830"/>
      <c r="NVO39" s="830"/>
      <c r="NVP39" s="830"/>
      <c r="NVQ39" s="830"/>
      <c r="NVR39" s="830"/>
      <c r="NVS39" s="830"/>
      <c r="NVT39" s="830"/>
      <c r="NVU39" s="830"/>
      <c r="NVV39" s="830"/>
      <c r="NVW39" s="830"/>
      <c r="NVX39" s="830"/>
      <c r="NVY39" s="830"/>
      <c r="NVZ39" s="830"/>
      <c r="NWA39" s="830"/>
      <c r="NWB39" s="830"/>
      <c r="NWC39" s="830"/>
      <c r="NWD39" s="830"/>
      <c r="NWE39" s="830"/>
      <c r="NWF39" s="830"/>
      <c r="NWG39" s="830"/>
      <c r="NWH39" s="830"/>
      <c r="NWI39" s="830"/>
      <c r="NWJ39" s="830"/>
      <c r="NWK39" s="830"/>
      <c r="NWL39" s="830"/>
      <c r="NWM39" s="830"/>
      <c r="NWN39" s="830"/>
      <c r="NWO39" s="830"/>
      <c r="NWP39" s="830"/>
      <c r="NWQ39" s="830"/>
      <c r="NWR39" s="830"/>
      <c r="NWS39" s="830"/>
      <c r="NWT39" s="830"/>
      <c r="NWU39" s="830"/>
      <c r="NWV39" s="830"/>
      <c r="NWW39" s="830"/>
      <c r="NWX39" s="830"/>
      <c r="NWY39" s="830"/>
      <c r="NWZ39" s="830"/>
      <c r="NXA39" s="830"/>
      <c r="NXB39" s="830"/>
      <c r="NXC39" s="830"/>
      <c r="NXD39" s="830"/>
      <c r="NXE39" s="830"/>
      <c r="NXF39" s="830"/>
      <c r="NXG39" s="830"/>
      <c r="NXH39" s="830"/>
      <c r="NXI39" s="830"/>
      <c r="NXJ39" s="830"/>
      <c r="NXK39" s="830"/>
      <c r="NXL39" s="830"/>
      <c r="NXM39" s="830"/>
      <c r="NXN39" s="830"/>
      <c r="NXO39" s="830"/>
      <c r="NXP39" s="830"/>
      <c r="NXQ39" s="830"/>
      <c r="NXR39" s="830"/>
      <c r="NXS39" s="830"/>
      <c r="NXT39" s="830"/>
      <c r="NXU39" s="830"/>
      <c r="NXV39" s="830"/>
      <c r="NXW39" s="830"/>
      <c r="NXX39" s="830"/>
      <c r="NXY39" s="830"/>
      <c r="NXZ39" s="830"/>
      <c r="NYA39" s="830"/>
      <c r="NYB39" s="830"/>
      <c r="NYC39" s="830"/>
      <c r="NYD39" s="830"/>
      <c r="NYE39" s="830"/>
      <c r="NYF39" s="830"/>
      <c r="NYG39" s="830"/>
      <c r="NYH39" s="830"/>
      <c r="NYI39" s="830"/>
      <c r="NYJ39" s="830"/>
      <c r="NYK39" s="830"/>
      <c r="NYL39" s="830"/>
      <c r="NYM39" s="830"/>
      <c r="NYN39" s="830"/>
      <c r="NYO39" s="830"/>
      <c r="NYP39" s="830"/>
      <c r="NYQ39" s="830"/>
      <c r="NYR39" s="830"/>
      <c r="NYS39" s="830"/>
      <c r="NYT39" s="830"/>
      <c r="NYU39" s="830"/>
      <c r="NYV39" s="830"/>
      <c r="NYW39" s="830"/>
      <c r="NYX39" s="830"/>
      <c r="NYY39" s="830"/>
      <c r="NYZ39" s="830"/>
      <c r="NZA39" s="830"/>
      <c r="NZB39" s="830"/>
      <c r="NZC39" s="830"/>
      <c r="NZD39" s="830"/>
      <c r="NZE39" s="830"/>
      <c r="NZF39" s="830"/>
      <c r="NZG39" s="830"/>
      <c r="NZH39" s="830"/>
      <c r="NZI39" s="830"/>
      <c r="NZJ39" s="830"/>
      <c r="NZK39" s="830"/>
      <c r="NZL39" s="830"/>
      <c r="NZM39" s="830"/>
      <c r="NZN39" s="830"/>
      <c r="NZO39" s="830"/>
      <c r="NZP39" s="830"/>
      <c r="NZQ39" s="830"/>
      <c r="NZR39" s="830"/>
      <c r="NZS39" s="830"/>
      <c r="NZT39" s="830"/>
      <c r="NZU39" s="830"/>
      <c r="NZV39" s="830"/>
      <c r="NZW39" s="830"/>
      <c r="NZX39" s="830"/>
      <c r="NZY39" s="830"/>
      <c r="NZZ39" s="830"/>
      <c r="OAA39" s="830"/>
      <c r="OAB39" s="830"/>
      <c r="OAC39" s="830"/>
      <c r="OAD39" s="830"/>
      <c r="OAE39" s="830"/>
      <c r="OAF39" s="830"/>
      <c r="OAG39" s="830"/>
      <c r="OAH39" s="830"/>
      <c r="OAI39" s="830"/>
      <c r="OAJ39" s="830"/>
      <c r="OAK39" s="830"/>
      <c r="OAL39" s="830"/>
      <c r="OAM39" s="830"/>
      <c r="OAN39" s="830"/>
      <c r="OAO39" s="830"/>
      <c r="OAP39" s="830"/>
      <c r="OAQ39" s="830"/>
      <c r="OAR39" s="830"/>
      <c r="OAS39" s="830"/>
      <c r="OAT39" s="830"/>
      <c r="OAU39" s="830"/>
      <c r="OAV39" s="830"/>
      <c r="OAW39" s="830"/>
      <c r="OAX39" s="830"/>
      <c r="OAY39" s="830"/>
      <c r="OAZ39" s="830"/>
      <c r="OBA39" s="830"/>
      <c r="OBB39" s="830"/>
      <c r="OBC39" s="830"/>
      <c r="OBD39" s="830"/>
      <c r="OBE39" s="830"/>
      <c r="OBF39" s="830"/>
      <c r="OBG39" s="830"/>
      <c r="OBH39" s="830"/>
      <c r="OBI39" s="830"/>
      <c r="OBJ39" s="830"/>
      <c r="OBK39" s="830"/>
      <c r="OBL39" s="830"/>
      <c r="OBM39" s="830"/>
      <c r="OBN39" s="830"/>
      <c r="OBO39" s="830"/>
      <c r="OBP39" s="830"/>
      <c r="OBQ39" s="830"/>
      <c r="OBR39" s="830"/>
      <c r="OBS39" s="830"/>
      <c r="OBT39" s="830"/>
      <c r="OBU39" s="830"/>
      <c r="OBV39" s="830"/>
      <c r="OBW39" s="830"/>
      <c r="OBX39" s="830"/>
      <c r="OBY39" s="830"/>
      <c r="OBZ39" s="830"/>
      <c r="OCA39" s="830"/>
      <c r="OCB39" s="830"/>
      <c r="OCC39" s="830"/>
      <c r="OCD39" s="830"/>
      <c r="OCE39" s="830"/>
      <c r="OCF39" s="830"/>
      <c r="OCG39" s="830"/>
      <c r="OCH39" s="830"/>
      <c r="OCI39" s="830"/>
      <c r="OCJ39" s="830"/>
      <c r="OCK39" s="830"/>
      <c r="OCL39" s="830"/>
      <c r="OCM39" s="830"/>
      <c r="OCN39" s="830"/>
      <c r="OCO39" s="830"/>
      <c r="OCP39" s="830"/>
      <c r="OCQ39" s="830"/>
      <c r="OCR39" s="830"/>
      <c r="OCS39" s="830"/>
      <c r="OCT39" s="830"/>
      <c r="OCU39" s="830"/>
      <c r="OCV39" s="830"/>
      <c r="OCW39" s="830"/>
      <c r="OCX39" s="830"/>
      <c r="OCY39" s="830"/>
      <c r="OCZ39" s="830"/>
      <c r="ODA39" s="830"/>
      <c r="ODB39" s="830"/>
      <c r="ODC39" s="830"/>
      <c r="ODD39" s="830"/>
      <c r="ODE39" s="830"/>
      <c r="ODF39" s="830"/>
      <c r="ODG39" s="830"/>
      <c r="ODH39" s="830"/>
      <c r="ODI39" s="830"/>
      <c r="ODJ39" s="830"/>
      <c r="ODK39" s="830"/>
      <c r="ODL39" s="830"/>
      <c r="ODM39" s="830"/>
      <c r="ODN39" s="830"/>
      <c r="ODO39" s="830"/>
      <c r="ODP39" s="830"/>
      <c r="ODQ39" s="830"/>
      <c r="ODR39" s="830"/>
      <c r="ODS39" s="830"/>
      <c r="ODT39" s="830"/>
      <c r="ODU39" s="830"/>
      <c r="ODV39" s="830"/>
      <c r="ODW39" s="830"/>
      <c r="ODX39" s="830"/>
      <c r="ODY39" s="830"/>
      <c r="ODZ39" s="830"/>
      <c r="OEA39" s="830"/>
      <c r="OEB39" s="830"/>
      <c r="OEC39" s="830"/>
      <c r="OED39" s="830"/>
      <c r="OEE39" s="830"/>
      <c r="OEF39" s="830"/>
      <c r="OEG39" s="830"/>
      <c r="OEH39" s="830"/>
      <c r="OEI39" s="830"/>
      <c r="OEJ39" s="830"/>
      <c r="OEK39" s="830"/>
      <c r="OEL39" s="830"/>
      <c r="OEM39" s="830"/>
      <c r="OEN39" s="830"/>
      <c r="OEO39" s="830"/>
      <c r="OEP39" s="830"/>
      <c r="OEQ39" s="830"/>
      <c r="OER39" s="830"/>
      <c r="OES39" s="830"/>
      <c r="OET39" s="830"/>
      <c r="OEU39" s="830"/>
      <c r="OEV39" s="830"/>
      <c r="OEW39" s="830"/>
      <c r="OEX39" s="830"/>
      <c r="OEY39" s="830"/>
      <c r="OEZ39" s="830"/>
      <c r="OFA39" s="830"/>
      <c r="OFB39" s="830"/>
      <c r="OFC39" s="830"/>
      <c r="OFD39" s="830"/>
      <c r="OFE39" s="830"/>
      <c r="OFF39" s="830"/>
      <c r="OFG39" s="830"/>
      <c r="OFH39" s="830"/>
      <c r="OFI39" s="830"/>
      <c r="OFJ39" s="830"/>
      <c r="OFK39" s="830"/>
      <c r="OFL39" s="830"/>
      <c r="OFM39" s="830"/>
      <c r="OFN39" s="830"/>
      <c r="OFO39" s="830"/>
      <c r="OFP39" s="830"/>
      <c r="OFQ39" s="830"/>
      <c r="OFR39" s="830"/>
      <c r="OFS39" s="830"/>
      <c r="OFT39" s="830"/>
      <c r="OFU39" s="830"/>
      <c r="OFV39" s="830"/>
      <c r="OFW39" s="830"/>
      <c r="OFX39" s="830"/>
      <c r="OFY39" s="830"/>
      <c r="OFZ39" s="830"/>
      <c r="OGA39" s="830"/>
      <c r="OGB39" s="830"/>
      <c r="OGC39" s="830"/>
      <c r="OGD39" s="830"/>
      <c r="OGE39" s="830"/>
      <c r="OGF39" s="830"/>
      <c r="OGG39" s="830"/>
      <c r="OGH39" s="830"/>
      <c r="OGI39" s="830"/>
      <c r="OGJ39" s="830"/>
      <c r="OGK39" s="830"/>
      <c r="OGL39" s="830"/>
      <c r="OGM39" s="830"/>
      <c r="OGN39" s="830"/>
      <c r="OGO39" s="830"/>
      <c r="OGP39" s="830"/>
      <c r="OGQ39" s="830"/>
      <c r="OGR39" s="830"/>
      <c r="OGS39" s="830"/>
      <c r="OGT39" s="830"/>
      <c r="OGU39" s="830"/>
      <c r="OGV39" s="830"/>
      <c r="OGW39" s="830"/>
      <c r="OGX39" s="830"/>
      <c r="OGY39" s="830"/>
      <c r="OGZ39" s="830"/>
      <c r="OHA39" s="830"/>
      <c r="OHB39" s="830"/>
      <c r="OHC39" s="830"/>
      <c r="OHD39" s="830"/>
      <c r="OHE39" s="830"/>
      <c r="OHF39" s="830"/>
      <c r="OHG39" s="830"/>
      <c r="OHH39" s="830"/>
      <c r="OHI39" s="830"/>
      <c r="OHJ39" s="830"/>
      <c r="OHK39" s="830"/>
      <c r="OHL39" s="830"/>
      <c r="OHM39" s="830"/>
      <c r="OHN39" s="830"/>
      <c r="OHO39" s="830"/>
      <c r="OHP39" s="830"/>
      <c r="OHQ39" s="830"/>
      <c r="OHR39" s="830"/>
      <c r="OHS39" s="830"/>
      <c r="OHT39" s="830"/>
      <c r="OHU39" s="830"/>
      <c r="OHV39" s="830"/>
      <c r="OHW39" s="830"/>
      <c r="OHX39" s="830"/>
      <c r="OHY39" s="830"/>
      <c r="OHZ39" s="830"/>
      <c r="OIA39" s="830"/>
      <c r="OIB39" s="830"/>
      <c r="OIC39" s="830"/>
      <c r="OID39" s="830"/>
      <c r="OIE39" s="830"/>
      <c r="OIF39" s="830"/>
      <c r="OIG39" s="830"/>
      <c r="OIH39" s="830"/>
      <c r="OII39" s="830"/>
      <c r="OIJ39" s="830"/>
      <c r="OIK39" s="830"/>
      <c r="OIL39" s="830"/>
      <c r="OIM39" s="830"/>
      <c r="OIN39" s="830"/>
      <c r="OIO39" s="830"/>
      <c r="OIP39" s="830"/>
      <c r="OIQ39" s="830"/>
      <c r="OIR39" s="830"/>
      <c r="OIS39" s="830"/>
      <c r="OIT39" s="830"/>
      <c r="OIU39" s="830"/>
      <c r="OIV39" s="830"/>
      <c r="OIW39" s="830"/>
      <c r="OIX39" s="830"/>
      <c r="OIY39" s="830"/>
      <c r="OIZ39" s="830"/>
      <c r="OJA39" s="830"/>
      <c r="OJB39" s="830"/>
      <c r="OJC39" s="830"/>
      <c r="OJD39" s="830"/>
      <c r="OJE39" s="830"/>
      <c r="OJF39" s="830"/>
      <c r="OJG39" s="830"/>
      <c r="OJH39" s="830"/>
      <c r="OJI39" s="830"/>
      <c r="OJJ39" s="830"/>
      <c r="OJK39" s="830"/>
      <c r="OJL39" s="830"/>
      <c r="OJM39" s="830"/>
      <c r="OJN39" s="830"/>
      <c r="OJO39" s="830"/>
      <c r="OJP39" s="830"/>
      <c r="OJQ39" s="830"/>
      <c r="OJR39" s="830"/>
      <c r="OJS39" s="830"/>
      <c r="OJT39" s="830"/>
      <c r="OJU39" s="830"/>
      <c r="OJV39" s="830"/>
      <c r="OJW39" s="830"/>
      <c r="OJX39" s="830"/>
      <c r="OJY39" s="830"/>
      <c r="OJZ39" s="830"/>
      <c r="OKA39" s="830"/>
      <c r="OKB39" s="830"/>
      <c r="OKC39" s="830"/>
      <c r="OKD39" s="830"/>
      <c r="OKE39" s="830"/>
      <c r="OKF39" s="830"/>
      <c r="OKG39" s="830"/>
      <c r="OKH39" s="830"/>
      <c r="OKI39" s="830"/>
      <c r="OKJ39" s="830"/>
      <c r="OKK39" s="830"/>
      <c r="OKL39" s="830"/>
      <c r="OKM39" s="830"/>
      <c r="OKN39" s="830"/>
      <c r="OKO39" s="830"/>
      <c r="OKP39" s="830"/>
      <c r="OKQ39" s="830"/>
      <c r="OKR39" s="830"/>
      <c r="OKS39" s="830"/>
      <c r="OKT39" s="830"/>
      <c r="OKU39" s="830"/>
      <c r="OKV39" s="830"/>
      <c r="OKW39" s="830"/>
      <c r="OKX39" s="830"/>
      <c r="OKY39" s="830"/>
      <c r="OKZ39" s="830"/>
      <c r="OLA39" s="830"/>
      <c r="OLB39" s="830"/>
      <c r="OLC39" s="830"/>
      <c r="OLD39" s="830"/>
      <c r="OLE39" s="830"/>
      <c r="OLF39" s="830"/>
      <c r="OLG39" s="830"/>
      <c r="OLH39" s="830"/>
      <c r="OLI39" s="830"/>
      <c r="OLJ39" s="830"/>
      <c r="OLK39" s="830"/>
      <c r="OLL39" s="830"/>
      <c r="OLM39" s="830"/>
      <c r="OLN39" s="830"/>
      <c r="OLO39" s="830"/>
      <c r="OLP39" s="830"/>
      <c r="OLQ39" s="830"/>
      <c r="OLR39" s="830"/>
      <c r="OLS39" s="830"/>
      <c r="OLT39" s="830"/>
      <c r="OLU39" s="830"/>
      <c r="OLV39" s="830"/>
      <c r="OLW39" s="830"/>
      <c r="OLX39" s="830"/>
      <c r="OLY39" s="830"/>
      <c r="OLZ39" s="830"/>
      <c r="OMA39" s="830"/>
      <c r="OMB39" s="830"/>
      <c r="OMC39" s="830"/>
      <c r="OMD39" s="830"/>
      <c r="OME39" s="830"/>
      <c r="OMF39" s="830"/>
      <c r="OMG39" s="830"/>
      <c r="OMH39" s="830"/>
      <c r="OMI39" s="830"/>
      <c r="OMJ39" s="830"/>
      <c r="OMK39" s="830"/>
      <c r="OML39" s="830"/>
      <c r="OMM39" s="830"/>
      <c r="OMN39" s="830"/>
      <c r="OMO39" s="830"/>
      <c r="OMP39" s="830"/>
      <c r="OMQ39" s="830"/>
      <c r="OMR39" s="830"/>
      <c r="OMS39" s="830"/>
      <c r="OMT39" s="830"/>
      <c r="OMU39" s="830"/>
      <c r="OMV39" s="830"/>
      <c r="OMW39" s="830"/>
      <c r="OMX39" s="830"/>
      <c r="OMY39" s="830"/>
      <c r="OMZ39" s="830"/>
      <c r="ONA39" s="830"/>
      <c r="ONB39" s="830"/>
      <c r="ONC39" s="830"/>
      <c r="OND39" s="830"/>
      <c r="ONE39" s="830"/>
      <c r="ONF39" s="830"/>
      <c r="ONG39" s="830"/>
      <c r="ONH39" s="830"/>
      <c r="ONI39" s="830"/>
      <c r="ONJ39" s="830"/>
      <c r="ONK39" s="830"/>
      <c r="ONL39" s="830"/>
      <c r="ONM39" s="830"/>
      <c r="ONN39" s="830"/>
      <c r="ONO39" s="830"/>
      <c r="ONP39" s="830"/>
      <c r="ONQ39" s="830"/>
      <c r="ONR39" s="830"/>
      <c r="ONS39" s="830"/>
      <c r="ONT39" s="830"/>
      <c r="ONU39" s="830"/>
      <c r="ONV39" s="830"/>
      <c r="ONW39" s="830"/>
      <c r="ONX39" s="830"/>
      <c r="ONY39" s="830"/>
      <c r="ONZ39" s="830"/>
      <c r="OOA39" s="830"/>
      <c r="OOB39" s="830"/>
      <c r="OOC39" s="830"/>
      <c r="OOD39" s="830"/>
      <c r="OOE39" s="830"/>
      <c r="OOF39" s="830"/>
      <c r="OOG39" s="830"/>
      <c r="OOH39" s="830"/>
      <c r="OOI39" s="830"/>
      <c r="OOJ39" s="830"/>
      <c r="OOK39" s="830"/>
      <c r="OOL39" s="830"/>
      <c r="OOM39" s="830"/>
      <c r="OON39" s="830"/>
      <c r="OOO39" s="830"/>
      <c r="OOP39" s="830"/>
      <c r="OOQ39" s="830"/>
      <c r="OOR39" s="830"/>
      <c r="OOS39" s="830"/>
      <c r="OOT39" s="830"/>
      <c r="OOU39" s="830"/>
      <c r="OOV39" s="830"/>
      <c r="OOW39" s="830"/>
      <c r="OOX39" s="830"/>
      <c r="OOY39" s="830"/>
      <c r="OOZ39" s="830"/>
      <c r="OPA39" s="830"/>
      <c r="OPB39" s="830"/>
      <c r="OPC39" s="830"/>
      <c r="OPD39" s="830"/>
      <c r="OPE39" s="830"/>
      <c r="OPF39" s="830"/>
      <c r="OPG39" s="830"/>
      <c r="OPH39" s="830"/>
      <c r="OPI39" s="830"/>
      <c r="OPJ39" s="830"/>
      <c r="OPK39" s="830"/>
      <c r="OPL39" s="830"/>
      <c r="OPM39" s="830"/>
      <c r="OPN39" s="830"/>
      <c r="OPO39" s="830"/>
      <c r="OPP39" s="830"/>
      <c r="OPQ39" s="830"/>
      <c r="OPR39" s="830"/>
      <c r="OPS39" s="830"/>
      <c r="OPT39" s="830"/>
      <c r="OPU39" s="830"/>
      <c r="OPV39" s="830"/>
      <c r="OPW39" s="830"/>
      <c r="OPX39" s="830"/>
      <c r="OPY39" s="830"/>
      <c r="OPZ39" s="830"/>
      <c r="OQA39" s="830"/>
      <c r="OQB39" s="830"/>
      <c r="OQC39" s="830"/>
      <c r="OQD39" s="830"/>
      <c r="OQE39" s="830"/>
      <c r="OQF39" s="830"/>
      <c r="OQG39" s="830"/>
      <c r="OQH39" s="830"/>
      <c r="OQI39" s="830"/>
      <c r="OQJ39" s="830"/>
      <c r="OQK39" s="830"/>
      <c r="OQL39" s="830"/>
      <c r="OQM39" s="830"/>
      <c r="OQN39" s="830"/>
      <c r="OQO39" s="830"/>
      <c r="OQP39" s="830"/>
      <c r="OQQ39" s="830"/>
      <c r="OQR39" s="830"/>
      <c r="OQS39" s="830"/>
      <c r="OQT39" s="830"/>
      <c r="OQU39" s="830"/>
      <c r="OQV39" s="830"/>
      <c r="OQW39" s="830"/>
      <c r="OQX39" s="830"/>
      <c r="OQY39" s="830"/>
      <c r="OQZ39" s="830"/>
      <c r="ORA39" s="830"/>
      <c r="ORB39" s="830"/>
      <c r="ORC39" s="830"/>
      <c r="ORD39" s="830"/>
      <c r="ORE39" s="830"/>
      <c r="ORF39" s="830"/>
      <c r="ORG39" s="830"/>
      <c r="ORH39" s="830"/>
      <c r="ORI39" s="830"/>
      <c r="ORJ39" s="830"/>
      <c r="ORK39" s="830"/>
      <c r="ORL39" s="830"/>
      <c r="ORM39" s="830"/>
      <c r="ORN39" s="830"/>
      <c r="ORO39" s="830"/>
      <c r="ORP39" s="830"/>
      <c r="ORQ39" s="830"/>
      <c r="ORR39" s="830"/>
      <c r="ORS39" s="830"/>
      <c r="ORT39" s="830"/>
      <c r="ORU39" s="830"/>
      <c r="ORV39" s="830"/>
      <c r="ORW39" s="830"/>
      <c r="ORX39" s="830"/>
      <c r="ORY39" s="830"/>
      <c r="ORZ39" s="830"/>
      <c r="OSA39" s="830"/>
      <c r="OSB39" s="830"/>
      <c r="OSC39" s="830"/>
      <c r="OSD39" s="830"/>
      <c r="OSE39" s="830"/>
      <c r="OSF39" s="830"/>
      <c r="OSG39" s="830"/>
      <c r="OSH39" s="830"/>
      <c r="OSI39" s="830"/>
      <c r="OSJ39" s="830"/>
      <c r="OSK39" s="830"/>
      <c r="OSL39" s="830"/>
      <c r="OSM39" s="830"/>
      <c r="OSN39" s="830"/>
      <c r="OSO39" s="830"/>
      <c r="OSP39" s="830"/>
      <c r="OSQ39" s="830"/>
      <c r="OSR39" s="830"/>
      <c r="OSS39" s="830"/>
      <c r="OST39" s="830"/>
      <c r="OSU39" s="830"/>
      <c r="OSV39" s="830"/>
      <c r="OSW39" s="830"/>
      <c r="OSX39" s="830"/>
      <c r="OSY39" s="830"/>
      <c r="OSZ39" s="830"/>
      <c r="OTA39" s="830"/>
      <c r="OTB39" s="830"/>
      <c r="OTC39" s="830"/>
      <c r="OTD39" s="830"/>
      <c r="OTE39" s="830"/>
      <c r="OTF39" s="830"/>
      <c r="OTG39" s="830"/>
      <c r="OTH39" s="830"/>
      <c r="OTI39" s="830"/>
      <c r="OTJ39" s="830"/>
      <c r="OTK39" s="830"/>
      <c r="OTL39" s="830"/>
      <c r="OTM39" s="830"/>
      <c r="OTN39" s="830"/>
      <c r="OTO39" s="830"/>
      <c r="OTP39" s="830"/>
      <c r="OTQ39" s="830"/>
      <c r="OTR39" s="830"/>
      <c r="OTS39" s="830"/>
      <c r="OTT39" s="830"/>
      <c r="OTU39" s="830"/>
      <c r="OTV39" s="830"/>
      <c r="OTW39" s="830"/>
      <c r="OTX39" s="830"/>
      <c r="OTY39" s="830"/>
      <c r="OTZ39" s="830"/>
      <c r="OUA39" s="830"/>
      <c r="OUB39" s="830"/>
      <c r="OUC39" s="830"/>
      <c r="OUD39" s="830"/>
      <c r="OUE39" s="830"/>
      <c r="OUF39" s="830"/>
      <c r="OUG39" s="830"/>
      <c r="OUH39" s="830"/>
      <c r="OUI39" s="830"/>
      <c r="OUJ39" s="830"/>
      <c r="OUK39" s="830"/>
      <c r="OUL39" s="830"/>
      <c r="OUM39" s="830"/>
      <c r="OUN39" s="830"/>
      <c r="OUO39" s="830"/>
      <c r="OUP39" s="830"/>
      <c r="OUQ39" s="830"/>
      <c r="OUR39" s="830"/>
      <c r="OUS39" s="830"/>
      <c r="OUT39" s="830"/>
      <c r="OUU39" s="830"/>
      <c r="OUV39" s="830"/>
      <c r="OUW39" s="830"/>
      <c r="OUX39" s="830"/>
      <c r="OUY39" s="830"/>
      <c r="OUZ39" s="830"/>
      <c r="OVA39" s="830"/>
      <c r="OVB39" s="830"/>
      <c r="OVC39" s="830"/>
      <c r="OVD39" s="830"/>
      <c r="OVE39" s="830"/>
      <c r="OVF39" s="830"/>
      <c r="OVG39" s="830"/>
      <c r="OVH39" s="830"/>
      <c r="OVI39" s="830"/>
      <c r="OVJ39" s="830"/>
      <c r="OVK39" s="830"/>
      <c r="OVL39" s="830"/>
      <c r="OVM39" s="830"/>
      <c r="OVN39" s="830"/>
      <c r="OVO39" s="830"/>
      <c r="OVP39" s="830"/>
      <c r="OVQ39" s="830"/>
      <c r="OVR39" s="830"/>
      <c r="OVS39" s="830"/>
      <c r="OVT39" s="830"/>
      <c r="OVU39" s="830"/>
      <c r="OVV39" s="830"/>
      <c r="OVW39" s="830"/>
      <c r="OVX39" s="830"/>
      <c r="OVY39" s="830"/>
      <c r="OVZ39" s="830"/>
      <c r="OWA39" s="830"/>
      <c r="OWB39" s="830"/>
      <c r="OWC39" s="830"/>
      <c r="OWD39" s="830"/>
      <c r="OWE39" s="830"/>
      <c r="OWF39" s="830"/>
      <c r="OWG39" s="830"/>
      <c r="OWH39" s="830"/>
      <c r="OWI39" s="830"/>
      <c r="OWJ39" s="830"/>
      <c r="OWK39" s="830"/>
      <c r="OWL39" s="830"/>
      <c r="OWM39" s="830"/>
      <c r="OWN39" s="830"/>
      <c r="OWO39" s="830"/>
      <c r="OWP39" s="830"/>
      <c r="OWQ39" s="830"/>
      <c r="OWR39" s="830"/>
      <c r="OWS39" s="830"/>
      <c r="OWT39" s="830"/>
      <c r="OWU39" s="830"/>
      <c r="OWV39" s="830"/>
      <c r="OWW39" s="830"/>
      <c r="OWX39" s="830"/>
      <c r="OWY39" s="830"/>
      <c r="OWZ39" s="830"/>
      <c r="OXA39" s="830"/>
      <c r="OXB39" s="830"/>
      <c r="OXC39" s="830"/>
      <c r="OXD39" s="830"/>
      <c r="OXE39" s="830"/>
      <c r="OXF39" s="830"/>
      <c r="OXG39" s="830"/>
      <c r="OXH39" s="830"/>
      <c r="OXI39" s="830"/>
      <c r="OXJ39" s="830"/>
      <c r="OXK39" s="830"/>
      <c r="OXL39" s="830"/>
      <c r="OXM39" s="830"/>
      <c r="OXN39" s="830"/>
      <c r="OXO39" s="830"/>
      <c r="OXP39" s="830"/>
      <c r="OXQ39" s="830"/>
      <c r="OXR39" s="830"/>
      <c r="OXS39" s="830"/>
      <c r="OXT39" s="830"/>
      <c r="OXU39" s="830"/>
      <c r="OXV39" s="830"/>
      <c r="OXW39" s="830"/>
      <c r="OXX39" s="830"/>
      <c r="OXY39" s="830"/>
      <c r="OXZ39" s="830"/>
      <c r="OYA39" s="830"/>
      <c r="OYB39" s="830"/>
      <c r="OYC39" s="830"/>
      <c r="OYD39" s="830"/>
      <c r="OYE39" s="830"/>
      <c r="OYF39" s="830"/>
      <c r="OYG39" s="830"/>
      <c r="OYH39" s="830"/>
      <c r="OYI39" s="830"/>
      <c r="OYJ39" s="830"/>
      <c r="OYK39" s="830"/>
      <c r="OYL39" s="830"/>
      <c r="OYM39" s="830"/>
      <c r="OYN39" s="830"/>
      <c r="OYO39" s="830"/>
      <c r="OYP39" s="830"/>
      <c r="OYQ39" s="830"/>
      <c r="OYR39" s="830"/>
      <c r="OYS39" s="830"/>
      <c r="OYT39" s="830"/>
      <c r="OYU39" s="830"/>
      <c r="OYV39" s="830"/>
      <c r="OYW39" s="830"/>
      <c r="OYX39" s="830"/>
      <c r="OYY39" s="830"/>
      <c r="OYZ39" s="830"/>
      <c r="OZA39" s="830"/>
      <c r="OZB39" s="830"/>
      <c r="OZC39" s="830"/>
      <c r="OZD39" s="830"/>
      <c r="OZE39" s="830"/>
      <c r="OZF39" s="830"/>
      <c r="OZG39" s="830"/>
      <c r="OZH39" s="830"/>
      <c r="OZI39" s="830"/>
      <c r="OZJ39" s="830"/>
      <c r="OZK39" s="830"/>
      <c r="OZL39" s="830"/>
      <c r="OZM39" s="830"/>
      <c r="OZN39" s="830"/>
      <c r="OZO39" s="830"/>
      <c r="OZP39" s="830"/>
      <c r="OZQ39" s="830"/>
      <c r="OZR39" s="830"/>
      <c r="OZS39" s="830"/>
      <c r="OZT39" s="830"/>
      <c r="OZU39" s="830"/>
      <c r="OZV39" s="830"/>
      <c r="OZW39" s="830"/>
      <c r="OZX39" s="830"/>
      <c r="OZY39" s="830"/>
      <c r="OZZ39" s="830"/>
      <c r="PAA39" s="830"/>
      <c r="PAB39" s="830"/>
      <c r="PAC39" s="830"/>
      <c r="PAD39" s="830"/>
      <c r="PAE39" s="830"/>
      <c r="PAF39" s="830"/>
      <c r="PAG39" s="830"/>
      <c r="PAH39" s="830"/>
      <c r="PAI39" s="830"/>
      <c r="PAJ39" s="830"/>
      <c r="PAK39" s="830"/>
      <c r="PAL39" s="830"/>
      <c r="PAM39" s="830"/>
      <c r="PAN39" s="830"/>
      <c r="PAO39" s="830"/>
      <c r="PAP39" s="830"/>
      <c r="PAQ39" s="830"/>
      <c r="PAR39" s="830"/>
      <c r="PAS39" s="830"/>
      <c r="PAT39" s="830"/>
      <c r="PAU39" s="830"/>
      <c r="PAV39" s="830"/>
      <c r="PAW39" s="830"/>
      <c r="PAX39" s="830"/>
      <c r="PAY39" s="830"/>
      <c r="PAZ39" s="830"/>
      <c r="PBA39" s="830"/>
      <c r="PBB39" s="830"/>
      <c r="PBC39" s="830"/>
      <c r="PBD39" s="830"/>
      <c r="PBE39" s="830"/>
      <c r="PBF39" s="830"/>
      <c r="PBG39" s="830"/>
      <c r="PBH39" s="830"/>
      <c r="PBI39" s="830"/>
      <c r="PBJ39" s="830"/>
      <c r="PBK39" s="830"/>
      <c r="PBL39" s="830"/>
      <c r="PBM39" s="830"/>
      <c r="PBN39" s="830"/>
      <c r="PBO39" s="830"/>
      <c r="PBP39" s="830"/>
      <c r="PBQ39" s="830"/>
      <c r="PBR39" s="830"/>
      <c r="PBS39" s="830"/>
      <c r="PBT39" s="830"/>
      <c r="PBU39" s="830"/>
      <c r="PBV39" s="830"/>
      <c r="PBW39" s="830"/>
      <c r="PBX39" s="830"/>
      <c r="PBY39" s="830"/>
      <c r="PBZ39" s="830"/>
      <c r="PCA39" s="830"/>
      <c r="PCB39" s="830"/>
      <c r="PCC39" s="830"/>
      <c r="PCD39" s="830"/>
      <c r="PCE39" s="830"/>
      <c r="PCF39" s="830"/>
      <c r="PCG39" s="830"/>
      <c r="PCH39" s="830"/>
      <c r="PCI39" s="830"/>
      <c r="PCJ39" s="830"/>
      <c r="PCK39" s="830"/>
      <c r="PCL39" s="830"/>
      <c r="PCM39" s="830"/>
      <c r="PCN39" s="830"/>
      <c r="PCO39" s="830"/>
      <c r="PCP39" s="830"/>
      <c r="PCQ39" s="830"/>
      <c r="PCR39" s="830"/>
      <c r="PCS39" s="830"/>
      <c r="PCT39" s="830"/>
      <c r="PCU39" s="830"/>
      <c r="PCV39" s="830"/>
      <c r="PCW39" s="830"/>
      <c r="PCX39" s="830"/>
      <c r="PCY39" s="830"/>
      <c r="PCZ39" s="830"/>
      <c r="PDA39" s="830"/>
      <c r="PDB39" s="830"/>
      <c r="PDC39" s="830"/>
      <c r="PDD39" s="830"/>
      <c r="PDE39" s="830"/>
      <c r="PDF39" s="830"/>
      <c r="PDG39" s="830"/>
      <c r="PDH39" s="830"/>
      <c r="PDI39" s="830"/>
      <c r="PDJ39" s="830"/>
      <c r="PDK39" s="830"/>
      <c r="PDL39" s="830"/>
      <c r="PDM39" s="830"/>
      <c r="PDN39" s="830"/>
      <c r="PDO39" s="830"/>
      <c r="PDP39" s="830"/>
      <c r="PDQ39" s="830"/>
      <c r="PDR39" s="830"/>
      <c r="PDS39" s="830"/>
      <c r="PDT39" s="830"/>
      <c r="PDU39" s="830"/>
      <c r="PDV39" s="830"/>
      <c r="PDW39" s="830"/>
      <c r="PDX39" s="830"/>
      <c r="PDY39" s="830"/>
      <c r="PDZ39" s="830"/>
      <c r="PEA39" s="830"/>
      <c r="PEB39" s="830"/>
      <c r="PEC39" s="830"/>
      <c r="PED39" s="830"/>
      <c r="PEE39" s="830"/>
      <c r="PEF39" s="830"/>
      <c r="PEG39" s="830"/>
      <c r="PEH39" s="830"/>
      <c r="PEI39" s="830"/>
      <c r="PEJ39" s="830"/>
      <c r="PEK39" s="830"/>
      <c r="PEL39" s="830"/>
      <c r="PEM39" s="830"/>
      <c r="PEN39" s="830"/>
      <c r="PEO39" s="830"/>
      <c r="PEP39" s="830"/>
      <c r="PEQ39" s="830"/>
      <c r="PER39" s="830"/>
      <c r="PES39" s="830"/>
      <c r="PET39" s="830"/>
      <c r="PEU39" s="830"/>
      <c r="PEV39" s="830"/>
      <c r="PEW39" s="830"/>
      <c r="PEX39" s="830"/>
      <c r="PEY39" s="830"/>
      <c r="PEZ39" s="830"/>
      <c r="PFA39" s="830"/>
      <c r="PFB39" s="830"/>
      <c r="PFC39" s="830"/>
      <c r="PFD39" s="830"/>
      <c r="PFE39" s="830"/>
      <c r="PFF39" s="830"/>
      <c r="PFG39" s="830"/>
      <c r="PFH39" s="830"/>
      <c r="PFI39" s="830"/>
      <c r="PFJ39" s="830"/>
      <c r="PFK39" s="830"/>
      <c r="PFL39" s="830"/>
      <c r="PFM39" s="830"/>
      <c r="PFN39" s="830"/>
      <c r="PFO39" s="830"/>
      <c r="PFP39" s="830"/>
      <c r="PFQ39" s="830"/>
      <c r="PFR39" s="830"/>
      <c r="PFS39" s="830"/>
      <c r="PFT39" s="830"/>
      <c r="PFU39" s="830"/>
      <c r="PFV39" s="830"/>
      <c r="PFW39" s="830"/>
      <c r="PFX39" s="830"/>
      <c r="PFY39" s="830"/>
      <c r="PFZ39" s="830"/>
      <c r="PGA39" s="830"/>
      <c r="PGB39" s="830"/>
      <c r="PGC39" s="830"/>
      <c r="PGD39" s="830"/>
      <c r="PGE39" s="830"/>
      <c r="PGF39" s="830"/>
      <c r="PGG39" s="830"/>
      <c r="PGH39" s="830"/>
      <c r="PGI39" s="830"/>
      <c r="PGJ39" s="830"/>
      <c r="PGK39" s="830"/>
      <c r="PGL39" s="830"/>
      <c r="PGM39" s="830"/>
      <c r="PGN39" s="830"/>
      <c r="PGO39" s="830"/>
      <c r="PGP39" s="830"/>
      <c r="PGQ39" s="830"/>
      <c r="PGR39" s="830"/>
      <c r="PGS39" s="830"/>
      <c r="PGT39" s="830"/>
      <c r="PGU39" s="830"/>
      <c r="PGV39" s="830"/>
      <c r="PGW39" s="830"/>
      <c r="PGX39" s="830"/>
      <c r="PGY39" s="830"/>
      <c r="PGZ39" s="830"/>
      <c r="PHA39" s="830"/>
      <c r="PHB39" s="830"/>
      <c r="PHC39" s="830"/>
      <c r="PHD39" s="830"/>
      <c r="PHE39" s="830"/>
      <c r="PHF39" s="830"/>
      <c r="PHG39" s="830"/>
      <c r="PHH39" s="830"/>
      <c r="PHI39" s="830"/>
      <c r="PHJ39" s="830"/>
      <c r="PHK39" s="830"/>
      <c r="PHL39" s="830"/>
      <c r="PHM39" s="830"/>
      <c r="PHN39" s="830"/>
      <c r="PHO39" s="830"/>
      <c r="PHP39" s="830"/>
      <c r="PHQ39" s="830"/>
      <c r="PHR39" s="830"/>
      <c r="PHS39" s="830"/>
      <c r="PHT39" s="830"/>
      <c r="PHU39" s="830"/>
      <c r="PHV39" s="830"/>
      <c r="PHW39" s="830"/>
      <c r="PHX39" s="830"/>
      <c r="PHY39" s="830"/>
      <c r="PHZ39" s="830"/>
      <c r="PIA39" s="830"/>
      <c r="PIB39" s="830"/>
      <c r="PIC39" s="830"/>
      <c r="PID39" s="830"/>
      <c r="PIE39" s="830"/>
      <c r="PIF39" s="830"/>
      <c r="PIG39" s="830"/>
      <c r="PIH39" s="830"/>
      <c r="PII39" s="830"/>
      <c r="PIJ39" s="830"/>
      <c r="PIK39" s="830"/>
      <c r="PIL39" s="830"/>
      <c r="PIM39" s="830"/>
      <c r="PIN39" s="830"/>
      <c r="PIO39" s="830"/>
      <c r="PIP39" s="830"/>
      <c r="PIQ39" s="830"/>
      <c r="PIR39" s="830"/>
      <c r="PIS39" s="830"/>
      <c r="PIT39" s="830"/>
      <c r="PIU39" s="830"/>
      <c r="PIV39" s="830"/>
      <c r="PIW39" s="830"/>
      <c r="PIX39" s="830"/>
      <c r="PIY39" s="830"/>
      <c r="PIZ39" s="830"/>
      <c r="PJA39" s="830"/>
      <c r="PJB39" s="830"/>
      <c r="PJC39" s="830"/>
      <c r="PJD39" s="830"/>
      <c r="PJE39" s="830"/>
      <c r="PJF39" s="830"/>
      <c r="PJG39" s="830"/>
      <c r="PJH39" s="830"/>
      <c r="PJI39" s="830"/>
      <c r="PJJ39" s="830"/>
      <c r="PJK39" s="830"/>
      <c r="PJL39" s="830"/>
      <c r="PJM39" s="830"/>
      <c r="PJN39" s="830"/>
      <c r="PJO39" s="830"/>
      <c r="PJP39" s="830"/>
      <c r="PJQ39" s="830"/>
      <c r="PJR39" s="830"/>
      <c r="PJS39" s="830"/>
      <c r="PJT39" s="830"/>
      <c r="PJU39" s="830"/>
      <c r="PJV39" s="830"/>
      <c r="PJW39" s="830"/>
      <c r="PJX39" s="830"/>
      <c r="PJY39" s="830"/>
      <c r="PJZ39" s="830"/>
      <c r="PKA39" s="830"/>
      <c r="PKB39" s="830"/>
      <c r="PKC39" s="830"/>
      <c r="PKD39" s="830"/>
      <c r="PKE39" s="830"/>
      <c r="PKF39" s="830"/>
      <c r="PKG39" s="830"/>
      <c r="PKH39" s="830"/>
      <c r="PKI39" s="830"/>
      <c r="PKJ39" s="830"/>
      <c r="PKK39" s="830"/>
      <c r="PKL39" s="830"/>
      <c r="PKM39" s="830"/>
      <c r="PKN39" s="830"/>
      <c r="PKO39" s="830"/>
      <c r="PKP39" s="830"/>
      <c r="PKQ39" s="830"/>
      <c r="PKR39" s="830"/>
      <c r="PKS39" s="830"/>
      <c r="PKT39" s="830"/>
      <c r="PKU39" s="830"/>
      <c r="PKV39" s="830"/>
      <c r="PKW39" s="830"/>
      <c r="PKX39" s="830"/>
      <c r="PKY39" s="830"/>
      <c r="PKZ39" s="830"/>
      <c r="PLA39" s="830"/>
      <c r="PLB39" s="830"/>
      <c r="PLC39" s="830"/>
      <c r="PLD39" s="830"/>
      <c r="PLE39" s="830"/>
      <c r="PLF39" s="830"/>
      <c r="PLG39" s="830"/>
      <c r="PLH39" s="830"/>
      <c r="PLI39" s="830"/>
      <c r="PLJ39" s="830"/>
      <c r="PLK39" s="830"/>
      <c r="PLL39" s="830"/>
      <c r="PLM39" s="830"/>
      <c r="PLN39" s="830"/>
      <c r="PLO39" s="830"/>
      <c r="PLP39" s="830"/>
      <c r="PLQ39" s="830"/>
      <c r="PLR39" s="830"/>
      <c r="PLS39" s="830"/>
      <c r="PLT39" s="830"/>
      <c r="PLU39" s="830"/>
      <c r="PLV39" s="830"/>
      <c r="PLW39" s="830"/>
      <c r="PLX39" s="830"/>
      <c r="PLY39" s="830"/>
      <c r="PLZ39" s="830"/>
      <c r="PMA39" s="830"/>
      <c r="PMB39" s="830"/>
      <c r="PMC39" s="830"/>
      <c r="PMD39" s="830"/>
      <c r="PME39" s="830"/>
      <c r="PMF39" s="830"/>
      <c r="PMG39" s="830"/>
      <c r="PMH39" s="830"/>
      <c r="PMI39" s="830"/>
      <c r="PMJ39" s="830"/>
      <c r="PMK39" s="830"/>
      <c r="PML39" s="830"/>
      <c r="PMM39" s="830"/>
      <c r="PMN39" s="830"/>
      <c r="PMO39" s="830"/>
      <c r="PMP39" s="830"/>
      <c r="PMQ39" s="830"/>
      <c r="PMR39" s="830"/>
      <c r="PMS39" s="830"/>
      <c r="PMT39" s="830"/>
      <c r="PMU39" s="830"/>
      <c r="PMV39" s="830"/>
      <c r="PMW39" s="830"/>
      <c r="PMX39" s="830"/>
      <c r="PMY39" s="830"/>
      <c r="PMZ39" s="830"/>
      <c r="PNA39" s="830"/>
      <c r="PNB39" s="830"/>
      <c r="PNC39" s="830"/>
      <c r="PND39" s="830"/>
      <c r="PNE39" s="830"/>
      <c r="PNF39" s="830"/>
      <c r="PNG39" s="830"/>
      <c r="PNH39" s="830"/>
      <c r="PNI39" s="830"/>
      <c r="PNJ39" s="830"/>
      <c r="PNK39" s="830"/>
      <c r="PNL39" s="830"/>
      <c r="PNM39" s="830"/>
      <c r="PNN39" s="830"/>
      <c r="PNO39" s="830"/>
      <c r="PNP39" s="830"/>
      <c r="PNQ39" s="830"/>
      <c r="PNR39" s="830"/>
      <c r="PNS39" s="830"/>
      <c r="PNT39" s="830"/>
      <c r="PNU39" s="830"/>
      <c r="PNV39" s="830"/>
      <c r="PNW39" s="830"/>
      <c r="PNX39" s="830"/>
      <c r="PNY39" s="830"/>
      <c r="PNZ39" s="830"/>
      <c r="POA39" s="830"/>
      <c r="POB39" s="830"/>
      <c r="POC39" s="830"/>
      <c r="POD39" s="830"/>
      <c r="POE39" s="830"/>
      <c r="POF39" s="830"/>
      <c r="POG39" s="830"/>
      <c r="POH39" s="830"/>
      <c r="POI39" s="830"/>
      <c r="POJ39" s="830"/>
      <c r="POK39" s="830"/>
      <c r="POL39" s="830"/>
      <c r="POM39" s="830"/>
      <c r="PON39" s="830"/>
      <c r="POO39" s="830"/>
      <c r="POP39" s="830"/>
      <c r="POQ39" s="830"/>
      <c r="POR39" s="830"/>
      <c r="POS39" s="830"/>
      <c r="POT39" s="830"/>
      <c r="POU39" s="830"/>
      <c r="POV39" s="830"/>
      <c r="POW39" s="830"/>
      <c r="POX39" s="830"/>
      <c r="POY39" s="830"/>
      <c r="POZ39" s="830"/>
      <c r="PPA39" s="830"/>
      <c r="PPB39" s="830"/>
      <c r="PPC39" s="830"/>
      <c r="PPD39" s="830"/>
      <c r="PPE39" s="830"/>
      <c r="PPF39" s="830"/>
      <c r="PPG39" s="830"/>
      <c r="PPH39" s="830"/>
      <c r="PPI39" s="830"/>
      <c r="PPJ39" s="830"/>
      <c r="PPK39" s="830"/>
      <c r="PPL39" s="830"/>
      <c r="PPM39" s="830"/>
      <c r="PPN39" s="830"/>
      <c r="PPO39" s="830"/>
      <c r="PPP39" s="830"/>
      <c r="PPQ39" s="830"/>
      <c r="PPR39" s="830"/>
      <c r="PPS39" s="830"/>
      <c r="PPT39" s="830"/>
      <c r="PPU39" s="830"/>
      <c r="PPV39" s="830"/>
      <c r="PPW39" s="830"/>
      <c r="PPX39" s="830"/>
      <c r="PPY39" s="830"/>
      <c r="PPZ39" s="830"/>
      <c r="PQA39" s="830"/>
      <c r="PQB39" s="830"/>
      <c r="PQC39" s="830"/>
      <c r="PQD39" s="830"/>
      <c r="PQE39" s="830"/>
      <c r="PQF39" s="830"/>
      <c r="PQG39" s="830"/>
      <c r="PQH39" s="830"/>
      <c r="PQI39" s="830"/>
      <c r="PQJ39" s="830"/>
      <c r="PQK39" s="830"/>
      <c r="PQL39" s="830"/>
      <c r="PQM39" s="830"/>
      <c r="PQN39" s="830"/>
      <c r="PQO39" s="830"/>
      <c r="PQP39" s="830"/>
      <c r="PQQ39" s="830"/>
      <c r="PQR39" s="830"/>
      <c r="PQS39" s="830"/>
      <c r="PQT39" s="830"/>
      <c r="PQU39" s="830"/>
      <c r="PQV39" s="830"/>
      <c r="PQW39" s="830"/>
      <c r="PQX39" s="830"/>
      <c r="PQY39" s="830"/>
      <c r="PQZ39" s="830"/>
      <c r="PRA39" s="830"/>
      <c r="PRB39" s="830"/>
      <c r="PRC39" s="830"/>
      <c r="PRD39" s="830"/>
      <c r="PRE39" s="830"/>
      <c r="PRF39" s="830"/>
      <c r="PRG39" s="830"/>
      <c r="PRH39" s="830"/>
      <c r="PRI39" s="830"/>
      <c r="PRJ39" s="830"/>
      <c r="PRK39" s="830"/>
      <c r="PRL39" s="830"/>
      <c r="PRM39" s="830"/>
      <c r="PRN39" s="830"/>
      <c r="PRO39" s="830"/>
      <c r="PRP39" s="830"/>
      <c r="PRQ39" s="830"/>
      <c r="PRR39" s="830"/>
      <c r="PRS39" s="830"/>
      <c r="PRT39" s="830"/>
      <c r="PRU39" s="830"/>
      <c r="PRV39" s="830"/>
      <c r="PRW39" s="830"/>
      <c r="PRX39" s="830"/>
      <c r="PRY39" s="830"/>
      <c r="PRZ39" s="830"/>
      <c r="PSA39" s="830"/>
      <c r="PSB39" s="830"/>
      <c r="PSC39" s="830"/>
      <c r="PSD39" s="830"/>
      <c r="PSE39" s="830"/>
      <c r="PSF39" s="830"/>
      <c r="PSG39" s="830"/>
      <c r="PSH39" s="830"/>
      <c r="PSI39" s="830"/>
      <c r="PSJ39" s="830"/>
      <c r="PSK39" s="830"/>
      <c r="PSL39" s="830"/>
      <c r="PSM39" s="830"/>
      <c r="PSN39" s="830"/>
      <c r="PSO39" s="830"/>
      <c r="PSP39" s="830"/>
      <c r="PSQ39" s="830"/>
      <c r="PSR39" s="830"/>
      <c r="PSS39" s="830"/>
      <c r="PST39" s="830"/>
      <c r="PSU39" s="830"/>
      <c r="PSV39" s="830"/>
      <c r="PSW39" s="830"/>
      <c r="PSX39" s="830"/>
      <c r="PSY39" s="830"/>
      <c r="PSZ39" s="830"/>
      <c r="PTA39" s="830"/>
      <c r="PTB39" s="830"/>
      <c r="PTC39" s="830"/>
      <c r="PTD39" s="830"/>
      <c r="PTE39" s="830"/>
      <c r="PTF39" s="830"/>
      <c r="PTG39" s="830"/>
      <c r="PTH39" s="830"/>
      <c r="PTI39" s="830"/>
      <c r="PTJ39" s="830"/>
      <c r="PTK39" s="830"/>
      <c r="PTL39" s="830"/>
      <c r="PTM39" s="830"/>
      <c r="PTN39" s="830"/>
      <c r="PTO39" s="830"/>
      <c r="PTP39" s="830"/>
      <c r="PTQ39" s="830"/>
      <c r="PTR39" s="830"/>
      <c r="PTS39" s="830"/>
      <c r="PTT39" s="830"/>
      <c r="PTU39" s="830"/>
      <c r="PTV39" s="830"/>
      <c r="PTW39" s="830"/>
      <c r="PTX39" s="830"/>
      <c r="PTY39" s="830"/>
      <c r="PTZ39" s="830"/>
      <c r="PUA39" s="830"/>
      <c r="PUB39" s="830"/>
      <c r="PUC39" s="830"/>
      <c r="PUD39" s="830"/>
      <c r="PUE39" s="830"/>
      <c r="PUF39" s="830"/>
      <c r="PUG39" s="830"/>
      <c r="PUH39" s="830"/>
      <c r="PUI39" s="830"/>
      <c r="PUJ39" s="830"/>
      <c r="PUK39" s="830"/>
      <c r="PUL39" s="830"/>
      <c r="PUM39" s="830"/>
      <c r="PUN39" s="830"/>
      <c r="PUO39" s="830"/>
      <c r="PUP39" s="830"/>
      <c r="PUQ39" s="830"/>
      <c r="PUR39" s="830"/>
      <c r="PUS39" s="830"/>
      <c r="PUT39" s="830"/>
      <c r="PUU39" s="830"/>
      <c r="PUV39" s="830"/>
      <c r="PUW39" s="830"/>
      <c r="PUX39" s="830"/>
      <c r="PUY39" s="830"/>
      <c r="PUZ39" s="830"/>
      <c r="PVA39" s="830"/>
      <c r="PVB39" s="830"/>
      <c r="PVC39" s="830"/>
      <c r="PVD39" s="830"/>
      <c r="PVE39" s="830"/>
      <c r="PVF39" s="830"/>
      <c r="PVG39" s="830"/>
      <c r="PVH39" s="830"/>
      <c r="PVI39" s="830"/>
      <c r="PVJ39" s="830"/>
      <c r="PVK39" s="830"/>
      <c r="PVL39" s="830"/>
      <c r="PVM39" s="830"/>
      <c r="PVN39" s="830"/>
      <c r="PVO39" s="830"/>
      <c r="PVP39" s="830"/>
      <c r="PVQ39" s="830"/>
      <c r="PVR39" s="830"/>
      <c r="PVS39" s="830"/>
      <c r="PVT39" s="830"/>
      <c r="PVU39" s="830"/>
      <c r="PVV39" s="830"/>
      <c r="PVW39" s="830"/>
      <c r="PVX39" s="830"/>
      <c r="PVY39" s="830"/>
      <c r="PVZ39" s="830"/>
      <c r="PWA39" s="830"/>
      <c r="PWB39" s="830"/>
      <c r="PWC39" s="830"/>
      <c r="PWD39" s="830"/>
      <c r="PWE39" s="830"/>
      <c r="PWF39" s="830"/>
      <c r="PWG39" s="830"/>
      <c r="PWH39" s="830"/>
      <c r="PWI39" s="830"/>
      <c r="PWJ39" s="830"/>
      <c r="PWK39" s="830"/>
      <c r="PWL39" s="830"/>
      <c r="PWM39" s="830"/>
      <c r="PWN39" s="830"/>
      <c r="PWO39" s="830"/>
      <c r="PWP39" s="830"/>
      <c r="PWQ39" s="830"/>
      <c r="PWR39" s="830"/>
      <c r="PWS39" s="830"/>
      <c r="PWT39" s="830"/>
      <c r="PWU39" s="830"/>
      <c r="PWV39" s="830"/>
      <c r="PWW39" s="830"/>
      <c r="PWX39" s="830"/>
      <c r="PWY39" s="830"/>
      <c r="PWZ39" s="830"/>
      <c r="PXA39" s="830"/>
      <c r="PXB39" s="830"/>
      <c r="PXC39" s="830"/>
      <c r="PXD39" s="830"/>
      <c r="PXE39" s="830"/>
      <c r="PXF39" s="830"/>
      <c r="PXG39" s="830"/>
      <c r="PXH39" s="830"/>
      <c r="PXI39" s="830"/>
      <c r="PXJ39" s="830"/>
      <c r="PXK39" s="830"/>
      <c r="PXL39" s="830"/>
      <c r="PXM39" s="830"/>
      <c r="PXN39" s="830"/>
      <c r="PXO39" s="830"/>
      <c r="PXP39" s="830"/>
      <c r="PXQ39" s="830"/>
      <c r="PXR39" s="830"/>
      <c r="PXS39" s="830"/>
      <c r="PXT39" s="830"/>
      <c r="PXU39" s="830"/>
      <c r="PXV39" s="830"/>
      <c r="PXW39" s="830"/>
      <c r="PXX39" s="830"/>
      <c r="PXY39" s="830"/>
      <c r="PXZ39" s="830"/>
      <c r="PYA39" s="830"/>
      <c r="PYB39" s="830"/>
      <c r="PYC39" s="830"/>
      <c r="PYD39" s="830"/>
      <c r="PYE39" s="830"/>
      <c r="PYF39" s="830"/>
      <c r="PYG39" s="830"/>
      <c r="PYH39" s="830"/>
      <c r="PYI39" s="830"/>
      <c r="PYJ39" s="830"/>
      <c r="PYK39" s="830"/>
      <c r="PYL39" s="830"/>
      <c r="PYM39" s="830"/>
      <c r="PYN39" s="830"/>
      <c r="PYO39" s="830"/>
      <c r="PYP39" s="830"/>
      <c r="PYQ39" s="830"/>
      <c r="PYR39" s="830"/>
      <c r="PYS39" s="830"/>
      <c r="PYT39" s="830"/>
      <c r="PYU39" s="830"/>
      <c r="PYV39" s="830"/>
      <c r="PYW39" s="830"/>
      <c r="PYX39" s="830"/>
      <c r="PYY39" s="830"/>
      <c r="PYZ39" s="830"/>
      <c r="PZA39" s="830"/>
      <c r="PZB39" s="830"/>
      <c r="PZC39" s="830"/>
      <c r="PZD39" s="830"/>
      <c r="PZE39" s="830"/>
      <c r="PZF39" s="830"/>
      <c r="PZG39" s="830"/>
      <c r="PZH39" s="830"/>
      <c r="PZI39" s="830"/>
      <c r="PZJ39" s="830"/>
      <c r="PZK39" s="830"/>
      <c r="PZL39" s="830"/>
      <c r="PZM39" s="830"/>
      <c r="PZN39" s="830"/>
      <c r="PZO39" s="830"/>
      <c r="PZP39" s="830"/>
      <c r="PZQ39" s="830"/>
      <c r="PZR39" s="830"/>
      <c r="PZS39" s="830"/>
      <c r="PZT39" s="830"/>
      <c r="PZU39" s="830"/>
      <c r="PZV39" s="830"/>
      <c r="PZW39" s="830"/>
      <c r="PZX39" s="830"/>
      <c r="PZY39" s="830"/>
      <c r="PZZ39" s="830"/>
      <c r="QAA39" s="830"/>
      <c r="QAB39" s="830"/>
      <c r="QAC39" s="830"/>
      <c r="QAD39" s="830"/>
      <c r="QAE39" s="830"/>
      <c r="QAF39" s="830"/>
      <c r="QAG39" s="830"/>
      <c r="QAH39" s="830"/>
      <c r="QAI39" s="830"/>
      <c r="QAJ39" s="830"/>
      <c r="QAK39" s="830"/>
      <c r="QAL39" s="830"/>
      <c r="QAM39" s="830"/>
      <c r="QAN39" s="830"/>
      <c r="QAO39" s="830"/>
      <c r="QAP39" s="830"/>
      <c r="QAQ39" s="830"/>
      <c r="QAR39" s="830"/>
      <c r="QAS39" s="830"/>
      <c r="QAT39" s="830"/>
      <c r="QAU39" s="830"/>
      <c r="QAV39" s="830"/>
      <c r="QAW39" s="830"/>
      <c r="QAX39" s="830"/>
      <c r="QAY39" s="830"/>
      <c r="QAZ39" s="830"/>
      <c r="QBA39" s="830"/>
      <c r="QBB39" s="830"/>
      <c r="QBC39" s="830"/>
      <c r="QBD39" s="830"/>
      <c r="QBE39" s="830"/>
      <c r="QBF39" s="830"/>
      <c r="QBG39" s="830"/>
      <c r="QBH39" s="830"/>
      <c r="QBI39" s="830"/>
      <c r="QBJ39" s="830"/>
      <c r="QBK39" s="830"/>
      <c r="QBL39" s="830"/>
      <c r="QBM39" s="830"/>
      <c r="QBN39" s="830"/>
      <c r="QBO39" s="830"/>
      <c r="QBP39" s="830"/>
      <c r="QBQ39" s="830"/>
      <c r="QBR39" s="830"/>
      <c r="QBS39" s="830"/>
      <c r="QBT39" s="830"/>
      <c r="QBU39" s="830"/>
      <c r="QBV39" s="830"/>
      <c r="QBW39" s="830"/>
      <c r="QBX39" s="830"/>
      <c r="QBY39" s="830"/>
      <c r="QBZ39" s="830"/>
      <c r="QCA39" s="830"/>
      <c r="QCB39" s="830"/>
      <c r="QCC39" s="830"/>
      <c r="QCD39" s="830"/>
      <c r="QCE39" s="830"/>
      <c r="QCF39" s="830"/>
      <c r="QCG39" s="830"/>
      <c r="QCH39" s="830"/>
      <c r="QCI39" s="830"/>
      <c r="QCJ39" s="830"/>
      <c r="QCK39" s="830"/>
      <c r="QCL39" s="830"/>
      <c r="QCM39" s="830"/>
      <c r="QCN39" s="830"/>
      <c r="QCO39" s="830"/>
      <c r="QCP39" s="830"/>
      <c r="QCQ39" s="830"/>
      <c r="QCR39" s="830"/>
      <c r="QCS39" s="830"/>
      <c r="QCT39" s="830"/>
      <c r="QCU39" s="830"/>
      <c r="QCV39" s="830"/>
      <c r="QCW39" s="830"/>
      <c r="QCX39" s="830"/>
      <c r="QCY39" s="830"/>
      <c r="QCZ39" s="830"/>
      <c r="QDA39" s="830"/>
      <c r="QDB39" s="830"/>
      <c r="QDC39" s="830"/>
      <c r="QDD39" s="830"/>
      <c r="QDE39" s="830"/>
      <c r="QDF39" s="830"/>
      <c r="QDG39" s="830"/>
      <c r="QDH39" s="830"/>
      <c r="QDI39" s="830"/>
      <c r="QDJ39" s="830"/>
      <c r="QDK39" s="830"/>
      <c r="QDL39" s="830"/>
      <c r="QDM39" s="830"/>
      <c r="QDN39" s="830"/>
      <c r="QDO39" s="830"/>
      <c r="QDP39" s="830"/>
      <c r="QDQ39" s="830"/>
      <c r="QDR39" s="830"/>
      <c r="QDS39" s="830"/>
      <c r="QDT39" s="830"/>
      <c r="QDU39" s="830"/>
      <c r="QDV39" s="830"/>
      <c r="QDW39" s="830"/>
      <c r="QDX39" s="830"/>
      <c r="QDY39" s="830"/>
      <c r="QDZ39" s="830"/>
      <c r="QEA39" s="830"/>
      <c r="QEB39" s="830"/>
      <c r="QEC39" s="830"/>
      <c r="QED39" s="830"/>
      <c r="QEE39" s="830"/>
      <c r="QEF39" s="830"/>
      <c r="QEG39" s="830"/>
      <c r="QEH39" s="830"/>
      <c r="QEI39" s="830"/>
      <c r="QEJ39" s="830"/>
      <c r="QEK39" s="830"/>
      <c r="QEL39" s="830"/>
      <c r="QEM39" s="830"/>
      <c r="QEN39" s="830"/>
      <c r="QEO39" s="830"/>
      <c r="QEP39" s="830"/>
      <c r="QEQ39" s="830"/>
      <c r="QER39" s="830"/>
      <c r="QES39" s="830"/>
      <c r="QET39" s="830"/>
      <c r="QEU39" s="830"/>
      <c r="QEV39" s="830"/>
      <c r="QEW39" s="830"/>
      <c r="QEX39" s="830"/>
      <c r="QEY39" s="830"/>
      <c r="QEZ39" s="830"/>
      <c r="QFA39" s="830"/>
      <c r="QFB39" s="830"/>
      <c r="QFC39" s="830"/>
      <c r="QFD39" s="830"/>
      <c r="QFE39" s="830"/>
      <c r="QFF39" s="830"/>
      <c r="QFG39" s="830"/>
      <c r="QFH39" s="830"/>
      <c r="QFI39" s="830"/>
      <c r="QFJ39" s="830"/>
      <c r="QFK39" s="830"/>
      <c r="QFL39" s="830"/>
      <c r="QFM39" s="830"/>
      <c r="QFN39" s="830"/>
      <c r="QFO39" s="830"/>
      <c r="QFP39" s="830"/>
      <c r="QFQ39" s="830"/>
      <c r="QFR39" s="830"/>
      <c r="QFS39" s="830"/>
      <c r="QFT39" s="830"/>
      <c r="QFU39" s="830"/>
      <c r="QFV39" s="830"/>
      <c r="QFW39" s="830"/>
      <c r="QFX39" s="830"/>
      <c r="QFY39" s="830"/>
      <c r="QFZ39" s="830"/>
      <c r="QGA39" s="830"/>
      <c r="QGB39" s="830"/>
      <c r="QGC39" s="830"/>
      <c r="QGD39" s="830"/>
      <c r="QGE39" s="830"/>
      <c r="QGF39" s="830"/>
      <c r="QGG39" s="830"/>
      <c r="QGH39" s="830"/>
      <c r="QGI39" s="830"/>
      <c r="QGJ39" s="830"/>
      <c r="QGK39" s="830"/>
      <c r="QGL39" s="830"/>
      <c r="QGM39" s="830"/>
      <c r="QGN39" s="830"/>
      <c r="QGO39" s="830"/>
      <c r="QGP39" s="830"/>
      <c r="QGQ39" s="830"/>
      <c r="QGR39" s="830"/>
      <c r="QGS39" s="830"/>
      <c r="QGT39" s="830"/>
      <c r="QGU39" s="830"/>
      <c r="QGV39" s="830"/>
      <c r="QGW39" s="830"/>
      <c r="QGX39" s="830"/>
      <c r="QGY39" s="830"/>
      <c r="QGZ39" s="830"/>
      <c r="QHA39" s="830"/>
      <c r="QHB39" s="830"/>
      <c r="QHC39" s="830"/>
      <c r="QHD39" s="830"/>
      <c r="QHE39" s="830"/>
      <c r="QHF39" s="830"/>
      <c r="QHG39" s="830"/>
      <c r="QHH39" s="830"/>
      <c r="QHI39" s="830"/>
      <c r="QHJ39" s="830"/>
      <c r="QHK39" s="830"/>
      <c r="QHL39" s="830"/>
      <c r="QHM39" s="830"/>
      <c r="QHN39" s="830"/>
      <c r="QHO39" s="830"/>
      <c r="QHP39" s="830"/>
      <c r="QHQ39" s="830"/>
      <c r="QHR39" s="830"/>
      <c r="QHS39" s="830"/>
      <c r="QHT39" s="830"/>
      <c r="QHU39" s="830"/>
      <c r="QHV39" s="830"/>
      <c r="QHW39" s="830"/>
      <c r="QHX39" s="830"/>
      <c r="QHY39" s="830"/>
      <c r="QHZ39" s="830"/>
      <c r="QIA39" s="830"/>
      <c r="QIB39" s="830"/>
      <c r="QIC39" s="830"/>
      <c r="QID39" s="830"/>
      <c r="QIE39" s="830"/>
      <c r="QIF39" s="830"/>
      <c r="QIG39" s="830"/>
      <c r="QIH39" s="830"/>
      <c r="QII39" s="830"/>
      <c r="QIJ39" s="830"/>
      <c r="QIK39" s="830"/>
      <c r="QIL39" s="830"/>
      <c r="QIM39" s="830"/>
      <c r="QIN39" s="830"/>
      <c r="QIO39" s="830"/>
      <c r="QIP39" s="830"/>
      <c r="QIQ39" s="830"/>
      <c r="QIR39" s="830"/>
      <c r="QIS39" s="830"/>
      <c r="QIT39" s="830"/>
      <c r="QIU39" s="830"/>
      <c r="QIV39" s="830"/>
      <c r="QIW39" s="830"/>
      <c r="QIX39" s="830"/>
      <c r="QIY39" s="830"/>
      <c r="QIZ39" s="830"/>
      <c r="QJA39" s="830"/>
      <c r="QJB39" s="830"/>
      <c r="QJC39" s="830"/>
      <c r="QJD39" s="830"/>
      <c r="QJE39" s="830"/>
      <c r="QJF39" s="830"/>
      <c r="QJG39" s="830"/>
      <c r="QJH39" s="830"/>
      <c r="QJI39" s="830"/>
      <c r="QJJ39" s="830"/>
      <c r="QJK39" s="830"/>
      <c r="QJL39" s="830"/>
      <c r="QJM39" s="830"/>
      <c r="QJN39" s="830"/>
      <c r="QJO39" s="830"/>
      <c r="QJP39" s="830"/>
      <c r="QJQ39" s="830"/>
      <c r="QJR39" s="830"/>
      <c r="QJS39" s="830"/>
      <c r="QJT39" s="830"/>
      <c r="QJU39" s="830"/>
      <c r="QJV39" s="830"/>
      <c r="QJW39" s="830"/>
      <c r="QJX39" s="830"/>
      <c r="QJY39" s="830"/>
      <c r="QJZ39" s="830"/>
      <c r="QKA39" s="830"/>
      <c r="QKB39" s="830"/>
      <c r="QKC39" s="830"/>
      <c r="QKD39" s="830"/>
      <c r="QKE39" s="830"/>
      <c r="QKF39" s="830"/>
      <c r="QKG39" s="830"/>
      <c r="QKH39" s="830"/>
      <c r="QKI39" s="830"/>
      <c r="QKJ39" s="830"/>
      <c r="QKK39" s="830"/>
      <c r="QKL39" s="830"/>
      <c r="QKM39" s="830"/>
      <c r="QKN39" s="830"/>
      <c r="QKO39" s="830"/>
      <c r="QKP39" s="830"/>
      <c r="QKQ39" s="830"/>
      <c r="QKR39" s="830"/>
      <c r="QKS39" s="830"/>
      <c r="QKT39" s="830"/>
      <c r="QKU39" s="830"/>
      <c r="QKV39" s="830"/>
      <c r="QKW39" s="830"/>
      <c r="QKX39" s="830"/>
      <c r="QKY39" s="830"/>
      <c r="QKZ39" s="830"/>
      <c r="QLA39" s="830"/>
      <c r="QLB39" s="830"/>
      <c r="QLC39" s="830"/>
      <c r="QLD39" s="830"/>
      <c r="QLE39" s="830"/>
      <c r="QLF39" s="830"/>
      <c r="QLG39" s="830"/>
      <c r="QLH39" s="830"/>
      <c r="QLI39" s="830"/>
      <c r="QLJ39" s="830"/>
      <c r="QLK39" s="830"/>
      <c r="QLL39" s="830"/>
      <c r="QLM39" s="830"/>
      <c r="QLN39" s="830"/>
      <c r="QLO39" s="830"/>
      <c r="QLP39" s="830"/>
      <c r="QLQ39" s="830"/>
      <c r="QLR39" s="830"/>
      <c r="QLS39" s="830"/>
      <c r="QLT39" s="830"/>
      <c r="QLU39" s="830"/>
      <c r="QLV39" s="830"/>
      <c r="QLW39" s="830"/>
      <c r="QLX39" s="830"/>
      <c r="QLY39" s="830"/>
      <c r="QLZ39" s="830"/>
      <c r="QMA39" s="830"/>
      <c r="QMB39" s="830"/>
      <c r="QMC39" s="830"/>
      <c r="QMD39" s="830"/>
      <c r="QME39" s="830"/>
      <c r="QMF39" s="830"/>
      <c r="QMG39" s="830"/>
      <c r="QMH39" s="830"/>
      <c r="QMI39" s="830"/>
      <c r="QMJ39" s="830"/>
      <c r="QMK39" s="830"/>
      <c r="QML39" s="830"/>
      <c r="QMM39" s="830"/>
      <c r="QMN39" s="830"/>
      <c r="QMO39" s="830"/>
      <c r="QMP39" s="830"/>
      <c r="QMQ39" s="830"/>
      <c r="QMR39" s="830"/>
      <c r="QMS39" s="830"/>
      <c r="QMT39" s="830"/>
      <c r="QMU39" s="830"/>
      <c r="QMV39" s="830"/>
      <c r="QMW39" s="830"/>
      <c r="QMX39" s="830"/>
      <c r="QMY39" s="830"/>
      <c r="QMZ39" s="830"/>
      <c r="QNA39" s="830"/>
      <c r="QNB39" s="830"/>
      <c r="QNC39" s="830"/>
      <c r="QND39" s="830"/>
      <c r="QNE39" s="830"/>
      <c r="QNF39" s="830"/>
      <c r="QNG39" s="830"/>
      <c r="QNH39" s="830"/>
      <c r="QNI39" s="830"/>
      <c r="QNJ39" s="830"/>
      <c r="QNK39" s="830"/>
      <c r="QNL39" s="830"/>
      <c r="QNM39" s="830"/>
      <c r="QNN39" s="830"/>
      <c r="QNO39" s="830"/>
      <c r="QNP39" s="830"/>
      <c r="QNQ39" s="830"/>
      <c r="QNR39" s="830"/>
      <c r="QNS39" s="830"/>
      <c r="QNT39" s="830"/>
      <c r="QNU39" s="830"/>
      <c r="QNV39" s="830"/>
      <c r="QNW39" s="830"/>
      <c r="QNX39" s="830"/>
      <c r="QNY39" s="830"/>
      <c r="QNZ39" s="830"/>
      <c r="QOA39" s="830"/>
      <c r="QOB39" s="830"/>
      <c r="QOC39" s="830"/>
      <c r="QOD39" s="830"/>
      <c r="QOE39" s="830"/>
      <c r="QOF39" s="830"/>
      <c r="QOG39" s="830"/>
      <c r="QOH39" s="830"/>
      <c r="QOI39" s="830"/>
      <c r="QOJ39" s="830"/>
      <c r="QOK39" s="830"/>
      <c r="QOL39" s="830"/>
      <c r="QOM39" s="830"/>
      <c r="QON39" s="830"/>
      <c r="QOO39" s="830"/>
      <c r="QOP39" s="830"/>
      <c r="QOQ39" s="830"/>
      <c r="QOR39" s="830"/>
      <c r="QOS39" s="830"/>
      <c r="QOT39" s="830"/>
      <c r="QOU39" s="830"/>
      <c r="QOV39" s="830"/>
      <c r="QOW39" s="830"/>
      <c r="QOX39" s="830"/>
      <c r="QOY39" s="830"/>
      <c r="QOZ39" s="830"/>
      <c r="QPA39" s="830"/>
      <c r="QPB39" s="830"/>
      <c r="QPC39" s="830"/>
      <c r="QPD39" s="830"/>
      <c r="QPE39" s="830"/>
      <c r="QPF39" s="830"/>
      <c r="QPG39" s="830"/>
      <c r="QPH39" s="830"/>
      <c r="QPI39" s="830"/>
      <c r="QPJ39" s="830"/>
      <c r="QPK39" s="830"/>
      <c r="QPL39" s="830"/>
      <c r="QPM39" s="830"/>
      <c r="QPN39" s="830"/>
      <c r="QPO39" s="830"/>
      <c r="QPP39" s="830"/>
      <c r="QPQ39" s="830"/>
      <c r="QPR39" s="830"/>
      <c r="QPS39" s="830"/>
      <c r="QPT39" s="830"/>
      <c r="QPU39" s="830"/>
      <c r="QPV39" s="830"/>
      <c r="QPW39" s="830"/>
      <c r="QPX39" s="830"/>
      <c r="QPY39" s="830"/>
      <c r="QPZ39" s="830"/>
      <c r="QQA39" s="830"/>
      <c r="QQB39" s="830"/>
      <c r="QQC39" s="830"/>
      <c r="QQD39" s="830"/>
      <c r="QQE39" s="830"/>
      <c r="QQF39" s="830"/>
      <c r="QQG39" s="830"/>
      <c r="QQH39" s="830"/>
      <c r="QQI39" s="830"/>
      <c r="QQJ39" s="830"/>
      <c r="QQK39" s="830"/>
      <c r="QQL39" s="830"/>
      <c r="QQM39" s="830"/>
      <c r="QQN39" s="830"/>
      <c r="QQO39" s="830"/>
      <c r="QQP39" s="830"/>
      <c r="QQQ39" s="830"/>
      <c r="QQR39" s="830"/>
      <c r="QQS39" s="830"/>
      <c r="QQT39" s="830"/>
      <c r="QQU39" s="830"/>
      <c r="QQV39" s="830"/>
      <c r="QQW39" s="830"/>
      <c r="QQX39" s="830"/>
      <c r="QQY39" s="830"/>
      <c r="QQZ39" s="830"/>
      <c r="QRA39" s="830"/>
      <c r="QRB39" s="830"/>
      <c r="QRC39" s="830"/>
      <c r="QRD39" s="830"/>
      <c r="QRE39" s="830"/>
      <c r="QRF39" s="830"/>
      <c r="QRG39" s="830"/>
      <c r="QRH39" s="830"/>
      <c r="QRI39" s="830"/>
      <c r="QRJ39" s="830"/>
      <c r="QRK39" s="830"/>
      <c r="QRL39" s="830"/>
      <c r="QRM39" s="830"/>
      <c r="QRN39" s="830"/>
      <c r="QRO39" s="830"/>
      <c r="QRP39" s="830"/>
      <c r="QRQ39" s="830"/>
      <c r="QRR39" s="830"/>
      <c r="QRS39" s="830"/>
      <c r="QRT39" s="830"/>
      <c r="QRU39" s="830"/>
      <c r="QRV39" s="830"/>
      <c r="QRW39" s="830"/>
      <c r="QRX39" s="830"/>
      <c r="QRY39" s="830"/>
      <c r="QRZ39" s="830"/>
      <c r="QSA39" s="830"/>
      <c r="QSB39" s="830"/>
      <c r="QSC39" s="830"/>
      <c r="QSD39" s="830"/>
      <c r="QSE39" s="830"/>
      <c r="QSF39" s="830"/>
      <c r="QSG39" s="830"/>
      <c r="QSH39" s="830"/>
      <c r="QSI39" s="830"/>
      <c r="QSJ39" s="830"/>
      <c r="QSK39" s="830"/>
      <c r="QSL39" s="830"/>
      <c r="QSM39" s="830"/>
      <c r="QSN39" s="830"/>
      <c r="QSO39" s="830"/>
      <c r="QSP39" s="830"/>
      <c r="QSQ39" s="830"/>
      <c r="QSR39" s="830"/>
      <c r="QSS39" s="830"/>
      <c r="QST39" s="830"/>
      <c r="QSU39" s="830"/>
      <c r="QSV39" s="830"/>
      <c r="QSW39" s="830"/>
      <c r="QSX39" s="830"/>
      <c r="QSY39" s="830"/>
      <c r="QSZ39" s="830"/>
      <c r="QTA39" s="830"/>
      <c r="QTB39" s="830"/>
      <c r="QTC39" s="830"/>
      <c r="QTD39" s="830"/>
      <c r="QTE39" s="830"/>
      <c r="QTF39" s="830"/>
      <c r="QTG39" s="830"/>
      <c r="QTH39" s="830"/>
      <c r="QTI39" s="830"/>
      <c r="QTJ39" s="830"/>
      <c r="QTK39" s="830"/>
      <c r="QTL39" s="830"/>
      <c r="QTM39" s="830"/>
      <c r="QTN39" s="830"/>
      <c r="QTO39" s="830"/>
      <c r="QTP39" s="830"/>
      <c r="QTQ39" s="830"/>
      <c r="QTR39" s="830"/>
      <c r="QTS39" s="830"/>
      <c r="QTT39" s="830"/>
      <c r="QTU39" s="830"/>
      <c r="QTV39" s="830"/>
      <c r="QTW39" s="830"/>
      <c r="QTX39" s="830"/>
      <c r="QTY39" s="830"/>
      <c r="QTZ39" s="830"/>
      <c r="QUA39" s="830"/>
      <c r="QUB39" s="830"/>
      <c r="QUC39" s="830"/>
      <c r="QUD39" s="830"/>
      <c r="QUE39" s="830"/>
      <c r="QUF39" s="830"/>
      <c r="QUG39" s="830"/>
      <c r="QUH39" s="830"/>
      <c r="QUI39" s="830"/>
      <c r="QUJ39" s="830"/>
      <c r="QUK39" s="830"/>
      <c r="QUL39" s="830"/>
      <c r="QUM39" s="830"/>
      <c r="QUN39" s="830"/>
      <c r="QUO39" s="830"/>
      <c r="QUP39" s="830"/>
      <c r="QUQ39" s="830"/>
      <c r="QUR39" s="830"/>
      <c r="QUS39" s="830"/>
      <c r="QUT39" s="830"/>
      <c r="QUU39" s="830"/>
      <c r="QUV39" s="830"/>
      <c r="QUW39" s="830"/>
      <c r="QUX39" s="830"/>
      <c r="QUY39" s="830"/>
      <c r="QUZ39" s="830"/>
      <c r="QVA39" s="830"/>
      <c r="QVB39" s="830"/>
      <c r="QVC39" s="830"/>
      <c r="QVD39" s="830"/>
      <c r="QVE39" s="830"/>
      <c r="QVF39" s="830"/>
      <c r="QVG39" s="830"/>
      <c r="QVH39" s="830"/>
      <c r="QVI39" s="830"/>
      <c r="QVJ39" s="830"/>
      <c r="QVK39" s="830"/>
      <c r="QVL39" s="830"/>
      <c r="QVM39" s="830"/>
      <c r="QVN39" s="830"/>
      <c r="QVO39" s="830"/>
      <c r="QVP39" s="830"/>
      <c r="QVQ39" s="830"/>
      <c r="QVR39" s="830"/>
      <c r="QVS39" s="830"/>
      <c r="QVT39" s="830"/>
      <c r="QVU39" s="830"/>
      <c r="QVV39" s="830"/>
      <c r="QVW39" s="830"/>
      <c r="QVX39" s="830"/>
      <c r="QVY39" s="830"/>
      <c r="QVZ39" s="830"/>
      <c r="QWA39" s="830"/>
      <c r="QWB39" s="830"/>
      <c r="QWC39" s="830"/>
      <c r="QWD39" s="830"/>
      <c r="QWE39" s="830"/>
      <c r="QWF39" s="830"/>
      <c r="QWG39" s="830"/>
      <c r="QWH39" s="830"/>
      <c r="QWI39" s="830"/>
      <c r="QWJ39" s="830"/>
      <c r="QWK39" s="830"/>
      <c r="QWL39" s="830"/>
      <c r="QWM39" s="830"/>
      <c r="QWN39" s="830"/>
      <c r="QWO39" s="830"/>
      <c r="QWP39" s="830"/>
      <c r="QWQ39" s="830"/>
      <c r="QWR39" s="830"/>
      <c r="QWS39" s="830"/>
      <c r="QWT39" s="830"/>
      <c r="QWU39" s="830"/>
      <c r="QWV39" s="830"/>
      <c r="QWW39" s="830"/>
      <c r="QWX39" s="830"/>
      <c r="QWY39" s="830"/>
      <c r="QWZ39" s="830"/>
      <c r="QXA39" s="830"/>
      <c r="QXB39" s="830"/>
      <c r="QXC39" s="830"/>
      <c r="QXD39" s="830"/>
      <c r="QXE39" s="830"/>
      <c r="QXF39" s="830"/>
      <c r="QXG39" s="830"/>
      <c r="QXH39" s="830"/>
      <c r="QXI39" s="830"/>
      <c r="QXJ39" s="830"/>
      <c r="QXK39" s="830"/>
      <c r="QXL39" s="830"/>
      <c r="QXM39" s="830"/>
      <c r="QXN39" s="830"/>
      <c r="QXO39" s="830"/>
      <c r="QXP39" s="830"/>
      <c r="QXQ39" s="830"/>
      <c r="QXR39" s="830"/>
      <c r="QXS39" s="830"/>
      <c r="QXT39" s="830"/>
      <c r="QXU39" s="830"/>
      <c r="QXV39" s="830"/>
      <c r="QXW39" s="830"/>
      <c r="QXX39" s="830"/>
      <c r="QXY39" s="830"/>
      <c r="QXZ39" s="830"/>
      <c r="QYA39" s="830"/>
      <c r="QYB39" s="830"/>
      <c r="QYC39" s="830"/>
      <c r="QYD39" s="830"/>
      <c r="QYE39" s="830"/>
      <c r="QYF39" s="830"/>
      <c r="QYG39" s="830"/>
      <c r="QYH39" s="830"/>
      <c r="QYI39" s="830"/>
      <c r="QYJ39" s="830"/>
      <c r="QYK39" s="830"/>
      <c r="QYL39" s="830"/>
      <c r="QYM39" s="830"/>
      <c r="QYN39" s="830"/>
      <c r="QYO39" s="830"/>
      <c r="QYP39" s="830"/>
      <c r="QYQ39" s="830"/>
      <c r="QYR39" s="830"/>
      <c r="QYS39" s="830"/>
      <c r="QYT39" s="830"/>
      <c r="QYU39" s="830"/>
      <c r="QYV39" s="830"/>
      <c r="QYW39" s="830"/>
      <c r="QYX39" s="830"/>
      <c r="QYY39" s="830"/>
      <c r="QYZ39" s="830"/>
      <c r="QZA39" s="830"/>
      <c r="QZB39" s="830"/>
      <c r="QZC39" s="830"/>
      <c r="QZD39" s="830"/>
      <c r="QZE39" s="830"/>
      <c r="QZF39" s="830"/>
      <c r="QZG39" s="830"/>
      <c r="QZH39" s="830"/>
      <c r="QZI39" s="830"/>
      <c r="QZJ39" s="830"/>
      <c r="QZK39" s="830"/>
      <c r="QZL39" s="830"/>
      <c r="QZM39" s="830"/>
      <c r="QZN39" s="830"/>
      <c r="QZO39" s="830"/>
      <c r="QZP39" s="830"/>
      <c r="QZQ39" s="830"/>
      <c r="QZR39" s="830"/>
      <c r="QZS39" s="830"/>
      <c r="QZT39" s="830"/>
      <c r="QZU39" s="830"/>
      <c r="QZV39" s="830"/>
      <c r="QZW39" s="830"/>
      <c r="QZX39" s="830"/>
      <c r="QZY39" s="830"/>
      <c r="QZZ39" s="830"/>
      <c r="RAA39" s="830"/>
      <c r="RAB39" s="830"/>
      <c r="RAC39" s="830"/>
      <c r="RAD39" s="830"/>
      <c r="RAE39" s="830"/>
      <c r="RAF39" s="830"/>
      <c r="RAG39" s="830"/>
      <c r="RAH39" s="830"/>
      <c r="RAI39" s="830"/>
      <c r="RAJ39" s="830"/>
      <c r="RAK39" s="830"/>
      <c r="RAL39" s="830"/>
      <c r="RAM39" s="830"/>
      <c r="RAN39" s="830"/>
      <c r="RAO39" s="830"/>
      <c r="RAP39" s="830"/>
      <c r="RAQ39" s="830"/>
      <c r="RAR39" s="830"/>
      <c r="RAS39" s="830"/>
      <c r="RAT39" s="830"/>
      <c r="RAU39" s="830"/>
      <c r="RAV39" s="830"/>
      <c r="RAW39" s="830"/>
      <c r="RAX39" s="830"/>
      <c r="RAY39" s="830"/>
      <c r="RAZ39" s="830"/>
      <c r="RBA39" s="830"/>
      <c r="RBB39" s="830"/>
      <c r="RBC39" s="830"/>
      <c r="RBD39" s="830"/>
      <c r="RBE39" s="830"/>
      <c r="RBF39" s="830"/>
      <c r="RBG39" s="830"/>
      <c r="RBH39" s="830"/>
      <c r="RBI39" s="830"/>
      <c r="RBJ39" s="830"/>
      <c r="RBK39" s="830"/>
      <c r="RBL39" s="830"/>
      <c r="RBM39" s="830"/>
      <c r="RBN39" s="830"/>
      <c r="RBO39" s="830"/>
      <c r="RBP39" s="830"/>
      <c r="RBQ39" s="830"/>
      <c r="RBR39" s="830"/>
      <c r="RBS39" s="830"/>
      <c r="RBT39" s="830"/>
      <c r="RBU39" s="830"/>
      <c r="RBV39" s="830"/>
      <c r="RBW39" s="830"/>
      <c r="RBX39" s="830"/>
      <c r="RBY39" s="830"/>
      <c r="RBZ39" s="830"/>
      <c r="RCA39" s="830"/>
      <c r="RCB39" s="830"/>
      <c r="RCC39" s="830"/>
      <c r="RCD39" s="830"/>
      <c r="RCE39" s="830"/>
      <c r="RCF39" s="830"/>
      <c r="RCG39" s="830"/>
      <c r="RCH39" s="830"/>
      <c r="RCI39" s="830"/>
      <c r="RCJ39" s="830"/>
      <c r="RCK39" s="830"/>
      <c r="RCL39" s="830"/>
      <c r="RCM39" s="830"/>
      <c r="RCN39" s="830"/>
      <c r="RCO39" s="830"/>
      <c r="RCP39" s="830"/>
      <c r="RCQ39" s="830"/>
      <c r="RCR39" s="830"/>
      <c r="RCS39" s="830"/>
      <c r="RCT39" s="830"/>
      <c r="RCU39" s="830"/>
      <c r="RCV39" s="830"/>
      <c r="RCW39" s="830"/>
      <c r="RCX39" s="830"/>
      <c r="RCY39" s="830"/>
      <c r="RCZ39" s="830"/>
      <c r="RDA39" s="830"/>
      <c r="RDB39" s="830"/>
      <c r="RDC39" s="830"/>
      <c r="RDD39" s="830"/>
      <c r="RDE39" s="830"/>
      <c r="RDF39" s="830"/>
      <c r="RDG39" s="830"/>
      <c r="RDH39" s="830"/>
      <c r="RDI39" s="830"/>
      <c r="RDJ39" s="830"/>
      <c r="RDK39" s="830"/>
      <c r="RDL39" s="830"/>
      <c r="RDM39" s="830"/>
      <c r="RDN39" s="830"/>
      <c r="RDO39" s="830"/>
      <c r="RDP39" s="830"/>
      <c r="RDQ39" s="830"/>
      <c r="RDR39" s="830"/>
      <c r="RDS39" s="830"/>
      <c r="RDT39" s="830"/>
      <c r="RDU39" s="830"/>
      <c r="RDV39" s="830"/>
      <c r="RDW39" s="830"/>
      <c r="RDX39" s="830"/>
      <c r="RDY39" s="830"/>
      <c r="RDZ39" s="830"/>
      <c r="REA39" s="830"/>
      <c r="REB39" s="830"/>
      <c r="REC39" s="830"/>
      <c r="RED39" s="830"/>
      <c r="REE39" s="830"/>
      <c r="REF39" s="830"/>
      <c r="REG39" s="830"/>
      <c r="REH39" s="830"/>
      <c r="REI39" s="830"/>
      <c r="REJ39" s="830"/>
      <c r="REK39" s="830"/>
      <c r="REL39" s="830"/>
      <c r="REM39" s="830"/>
      <c r="REN39" s="830"/>
      <c r="REO39" s="830"/>
      <c r="REP39" s="830"/>
      <c r="REQ39" s="830"/>
      <c r="RER39" s="830"/>
      <c r="RES39" s="830"/>
      <c r="RET39" s="830"/>
      <c r="REU39" s="830"/>
      <c r="REV39" s="830"/>
      <c r="REW39" s="830"/>
      <c r="REX39" s="830"/>
      <c r="REY39" s="830"/>
      <c r="REZ39" s="830"/>
      <c r="RFA39" s="830"/>
      <c r="RFB39" s="830"/>
      <c r="RFC39" s="830"/>
      <c r="RFD39" s="830"/>
      <c r="RFE39" s="830"/>
      <c r="RFF39" s="830"/>
      <c r="RFG39" s="830"/>
      <c r="RFH39" s="830"/>
      <c r="RFI39" s="830"/>
      <c r="RFJ39" s="830"/>
      <c r="RFK39" s="830"/>
      <c r="RFL39" s="830"/>
      <c r="RFM39" s="830"/>
      <c r="RFN39" s="830"/>
      <c r="RFO39" s="830"/>
      <c r="RFP39" s="830"/>
      <c r="RFQ39" s="830"/>
      <c r="RFR39" s="830"/>
      <c r="RFS39" s="830"/>
      <c r="RFT39" s="830"/>
      <c r="RFU39" s="830"/>
      <c r="RFV39" s="830"/>
      <c r="RFW39" s="830"/>
      <c r="RFX39" s="830"/>
      <c r="RFY39" s="830"/>
      <c r="RFZ39" s="830"/>
      <c r="RGA39" s="830"/>
      <c r="RGB39" s="830"/>
      <c r="RGC39" s="830"/>
      <c r="RGD39" s="830"/>
      <c r="RGE39" s="830"/>
      <c r="RGF39" s="830"/>
      <c r="RGG39" s="830"/>
      <c r="RGH39" s="830"/>
      <c r="RGI39" s="830"/>
      <c r="RGJ39" s="830"/>
      <c r="RGK39" s="830"/>
      <c r="RGL39" s="830"/>
      <c r="RGM39" s="830"/>
      <c r="RGN39" s="830"/>
      <c r="RGO39" s="830"/>
      <c r="RGP39" s="830"/>
      <c r="RGQ39" s="830"/>
      <c r="RGR39" s="830"/>
      <c r="RGS39" s="830"/>
      <c r="RGT39" s="830"/>
      <c r="RGU39" s="830"/>
      <c r="RGV39" s="830"/>
      <c r="RGW39" s="830"/>
      <c r="RGX39" s="830"/>
      <c r="RGY39" s="830"/>
      <c r="RGZ39" s="830"/>
      <c r="RHA39" s="830"/>
      <c r="RHB39" s="830"/>
      <c r="RHC39" s="830"/>
      <c r="RHD39" s="830"/>
      <c r="RHE39" s="830"/>
      <c r="RHF39" s="830"/>
      <c r="RHG39" s="830"/>
      <c r="RHH39" s="830"/>
      <c r="RHI39" s="830"/>
      <c r="RHJ39" s="830"/>
      <c r="RHK39" s="830"/>
      <c r="RHL39" s="830"/>
      <c r="RHM39" s="830"/>
      <c r="RHN39" s="830"/>
      <c r="RHO39" s="830"/>
      <c r="RHP39" s="830"/>
      <c r="RHQ39" s="830"/>
      <c r="RHR39" s="830"/>
      <c r="RHS39" s="830"/>
      <c r="RHT39" s="830"/>
      <c r="RHU39" s="830"/>
      <c r="RHV39" s="830"/>
      <c r="RHW39" s="830"/>
      <c r="RHX39" s="830"/>
      <c r="RHY39" s="830"/>
      <c r="RHZ39" s="830"/>
      <c r="RIA39" s="830"/>
      <c r="RIB39" s="830"/>
      <c r="RIC39" s="830"/>
      <c r="RID39" s="830"/>
      <c r="RIE39" s="830"/>
      <c r="RIF39" s="830"/>
      <c r="RIG39" s="830"/>
      <c r="RIH39" s="830"/>
      <c r="RII39" s="830"/>
      <c r="RIJ39" s="830"/>
      <c r="RIK39" s="830"/>
      <c r="RIL39" s="830"/>
      <c r="RIM39" s="830"/>
      <c r="RIN39" s="830"/>
      <c r="RIO39" s="830"/>
      <c r="RIP39" s="830"/>
      <c r="RIQ39" s="830"/>
      <c r="RIR39" s="830"/>
      <c r="RIS39" s="830"/>
      <c r="RIT39" s="830"/>
      <c r="RIU39" s="830"/>
      <c r="RIV39" s="830"/>
      <c r="RIW39" s="830"/>
      <c r="RIX39" s="830"/>
      <c r="RIY39" s="830"/>
      <c r="RIZ39" s="830"/>
      <c r="RJA39" s="830"/>
      <c r="RJB39" s="830"/>
      <c r="RJC39" s="830"/>
      <c r="RJD39" s="830"/>
      <c r="RJE39" s="830"/>
      <c r="RJF39" s="830"/>
      <c r="RJG39" s="830"/>
      <c r="RJH39" s="830"/>
      <c r="RJI39" s="830"/>
      <c r="RJJ39" s="830"/>
      <c r="RJK39" s="830"/>
      <c r="RJL39" s="830"/>
      <c r="RJM39" s="830"/>
      <c r="RJN39" s="830"/>
      <c r="RJO39" s="830"/>
      <c r="RJP39" s="830"/>
      <c r="RJQ39" s="830"/>
      <c r="RJR39" s="830"/>
      <c r="RJS39" s="830"/>
      <c r="RJT39" s="830"/>
      <c r="RJU39" s="830"/>
      <c r="RJV39" s="830"/>
      <c r="RJW39" s="830"/>
      <c r="RJX39" s="830"/>
      <c r="RJY39" s="830"/>
      <c r="RJZ39" s="830"/>
      <c r="RKA39" s="830"/>
      <c r="RKB39" s="830"/>
      <c r="RKC39" s="830"/>
      <c r="RKD39" s="830"/>
      <c r="RKE39" s="830"/>
      <c r="RKF39" s="830"/>
      <c r="RKG39" s="830"/>
      <c r="RKH39" s="830"/>
      <c r="RKI39" s="830"/>
      <c r="RKJ39" s="830"/>
      <c r="RKK39" s="830"/>
      <c r="RKL39" s="830"/>
      <c r="RKM39" s="830"/>
      <c r="RKN39" s="830"/>
      <c r="RKO39" s="830"/>
      <c r="RKP39" s="830"/>
      <c r="RKQ39" s="830"/>
      <c r="RKR39" s="830"/>
      <c r="RKS39" s="830"/>
      <c r="RKT39" s="830"/>
      <c r="RKU39" s="830"/>
      <c r="RKV39" s="830"/>
      <c r="RKW39" s="830"/>
      <c r="RKX39" s="830"/>
      <c r="RKY39" s="830"/>
      <c r="RKZ39" s="830"/>
      <c r="RLA39" s="830"/>
      <c r="RLB39" s="830"/>
      <c r="RLC39" s="830"/>
      <c r="RLD39" s="830"/>
      <c r="RLE39" s="830"/>
      <c r="RLF39" s="830"/>
      <c r="RLG39" s="830"/>
      <c r="RLH39" s="830"/>
      <c r="RLI39" s="830"/>
      <c r="RLJ39" s="830"/>
      <c r="RLK39" s="830"/>
      <c r="RLL39" s="830"/>
      <c r="RLM39" s="830"/>
      <c r="RLN39" s="830"/>
      <c r="RLO39" s="830"/>
      <c r="RLP39" s="830"/>
      <c r="RLQ39" s="830"/>
      <c r="RLR39" s="830"/>
      <c r="RLS39" s="830"/>
      <c r="RLT39" s="830"/>
      <c r="RLU39" s="830"/>
      <c r="RLV39" s="830"/>
      <c r="RLW39" s="830"/>
      <c r="RLX39" s="830"/>
      <c r="RLY39" s="830"/>
      <c r="RLZ39" s="830"/>
      <c r="RMA39" s="830"/>
      <c r="RMB39" s="830"/>
      <c r="RMC39" s="830"/>
      <c r="RMD39" s="830"/>
      <c r="RME39" s="830"/>
      <c r="RMF39" s="830"/>
      <c r="RMG39" s="830"/>
      <c r="RMH39" s="830"/>
      <c r="RMI39" s="830"/>
      <c r="RMJ39" s="830"/>
      <c r="RMK39" s="830"/>
      <c r="RML39" s="830"/>
      <c r="RMM39" s="830"/>
      <c r="RMN39" s="830"/>
      <c r="RMO39" s="830"/>
      <c r="RMP39" s="830"/>
      <c r="RMQ39" s="830"/>
      <c r="RMR39" s="830"/>
      <c r="RMS39" s="830"/>
      <c r="RMT39" s="830"/>
      <c r="RMU39" s="830"/>
      <c r="RMV39" s="830"/>
      <c r="RMW39" s="830"/>
      <c r="RMX39" s="830"/>
      <c r="RMY39" s="830"/>
      <c r="RMZ39" s="830"/>
      <c r="RNA39" s="830"/>
      <c r="RNB39" s="830"/>
      <c r="RNC39" s="830"/>
      <c r="RND39" s="830"/>
      <c r="RNE39" s="830"/>
      <c r="RNF39" s="830"/>
      <c r="RNG39" s="830"/>
      <c r="RNH39" s="830"/>
      <c r="RNI39" s="830"/>
      <c r="RNJ39" s="830"/>
      <c r="RNK39" s="830"/>
      <c r="RNL39" s="830"/>
      <c r="RNM39" s="830"/>
      <c r="RNN39" s="830"/>
      <c r="RNO39" s="830"/>
      <c r="RNP39" s="830"/>
      <c r="RNQ39" s="830"/>
      <c r="RNR39" s="830"/>
      <c r="RNS39" s="830"/>
      <c r="RNT39" s="830"/>
      <c r="RNU39" s="830"/>
      <c r="RNV39" s="830"/>
      <c r="RNW39" s="830"/>
      <c r="RNX39" s="830"/>
      <c r="RNY39" s="830"/>
      <c r="RNZ39" s="830"/>
      <c r="ROA39" s="830"/>
      <c r="ROB39" s="830"/>
      <c r="ROC39" s="830"/>
      <c r="ROD39" s="830"/>
      <c r="ROE39" s="830"/>
      <c r="ROF39" s="830"/>
      <c r="ROG39" s="830"/>
      <c r="ROH39" s="830"/>
      <c r="ROI39" s="830"/>
      <c r="ROJ39" s="830"/>
      <c r="ROK39" s="830"/>
      <c r="ROL39" s="830"/>
      <c r="ROM39" s="830"/>
      <c r="RON39" s="830"/>
      <c r="ROO39" s="830"/>
      <c r="ROP39" s="830"/>
      <c r="ROQ39" s="830"/>
      <c r="ROR39" s="830"/>
      <c r="ROS39" s="830"/>
      <c r="ROT39" s="830"/>
      <c r="ROU39" s="830"/>
      <c r="ROV39" s="830"/>
      <c r="ROW39" s="830"/>
      <c r="ROX39" s="830"/>
      <c r="ROY39" s="830"/>
      <c r="ROZ39" s="830"/>
      <c r="RPA39" s="830"/>
      <c r="RPB39" s="830"/>
      <c r="RPC39" s="830"/>
      <c r="RPD39" s="830"/>
      <c r="RPE39" s="830"/>
      <c r="RPF39" s="830"/>
      <c r="RPG39" s="830"/>
      <c r="RPH39" s="830"/>
      <c r="RPI39" s="830"/>
      <c r="RPJ39" s="830"/>
      <c r="RPK39" s="830"/>
      <c r="RPL39" s="830"/>
      <c r="RPM39" s="830"/>
      <c r="RPN39" s="830"/>
      <c r="RPO39" s="830"/>
      <c r="RPP39" s="830"/>
      <c r="RPQ39" s="830"/>
      <c r="RPR39" s="830"/>
      <c r="RPS39" s="830"/>
      <c r="RPT39" s="830"/>
      <c r="RPU39" s="830"/>
      <c r="RPV39" s="830"/>
      <c r="RPW39" s="830"/>
      <c r="RPX39" s="830"/>
      <c r="RPY39" s="830"/>
      <c r="RPZ39" s="830"/>
      <c r="RQA39" s="830"/>
      <c r="RQB39" s="830"/>
      <c r="RQC39" s="830"/>
      <c r="RQD39" s="830"/>
      <c r="RQE39" s="830"/>
      <c r="RQF39" s="830"/>
      <c r="RQG39" s="830"/>
      <c r="RQH39" s="830"/>
      <c r="RQI39" s="830"/>
      <c r="RQJ39" s="830"/>
      <c r="RQK39" s="830"/>
      <c r="RQL39" s="830"/>
      <c r="RQM39" s="830"/>
      <c r="RQN39" s="830"/>
      <c r="RQO39" s="830"/>
      <c r="RQP39" s="830"/>
      <c r="RQQ39" s="830"/>
      <c r="RQR39" s="830"/>
      <c r="RQS39" s="830"/>
      <c r="RQT39" s="830"/>
      <c r="RQU39" s="830"/>
      <c r="RQV39" s="830"/>
      <c r="RQW39" s="830"/>
      <c r="RQX39" s="830"/>
      <c r="RQY39" s="830"/>
      <c r="RQZ39" s="830"/>
      <c r="RRA39" s="830"/>
      <c r="RRB39" s="830"/>
      <c r="RRC39" s="830"/>
      <c r="RRD39" s="830"/>
      <c r="RRE39" s="830"/>
      <c r="RRF39" s="830"/>
      <c r="RRG39" s="830"/>
      <c r="RRH39" s="830"/>
      <c r="RRI39" s="830"/>
      <c r="RRJ39" s="830"/>
      <c r="RRK39" s="830"/>
      <c r="RRL39" s="830"/>
      <c r="RRM39" s="830"/>
      <c r="RRN39" s="830"/>
      <c r="RRO39" s="830"/>
      <c r="RRP39" s="830"/>
      <c r="RRQ39" s="830"/>
      <c r="RRR39" s="830"/>
      <c r="RRS39" s="830"/>
      <c r="RRT39" s="830"/>
      <c r="RRU39" s="830"/>
      <c r="RRV39" s="830"/>
      <c r="RRW39" s="830"/>
      <c r="RRX39" s="830"/>
      <c r="RRY39" s="830"/>
      <c r="RRZ39" s="830"/>
      <c r="RSA39" s="830"/>
      <c r="RSB39" s="830"/>
      <c r="RSC39" s="830"/>
      <c r="RSD39" s="830"/>
      <c r="RSE39" s="830"/>
      <c r="RSF39" s="830"/>
      <c r="RSG39" s="830"/>
      <c r="RSH39" s="830"/>
      <c r="RSI39" s="830"/>
      <c r="RSJ39" s="830"/>
      <c r="RSK39" s="830"/>
      <c r="RSL39" s="830"/>
      <c r="RSM39" s="830"/>
      <c r="RSN39" s="830"/>
      <c r="RSO39" s="830"/>
      <c r="RSP39" s="830"/>
      <c r="RSQ39" s="830"/>
      <c r="RSR39" s="830"/>
      <c r="RSS39" s="830"/>
      <c r="RST39" s="830"/>
      <c r="RSU39" s="830"/>
      <c r="RSV39" s="830"/>
      <c r="RSW39" s="830"/>
      <c r="RSX39" s="830"/>
      <c r="RSY39" s="830"/>
      <c r="RSZ39" s="830"/>
      <c r="RTA39" s="830"/>
      <c r="RTB39" s="830"/>
      <c r="RTC39" s="830"/>
      <c r="RTD39" s="830"/>
      <c r="RTE39" s="830"/>
      <c r="RTF39" s="830"/>
      <c r="RTG39" s="830"/>
      <c r="RTH39" s="830"/>
      <c r="RTI39" s="830"/>
      <c r="RTJ39" s="830"/>
      <c r="RTK39" s="830"/>
      <c r="RTL39" s="830"/>
      <c r="RTM39" s="830"/>
      <c r="RTN39" s="830"/>
      <c r="RTO39" s="830"/>
      <c r="RTP39" s="830"/>
      <c r="RTQ39" s="830"/>
      <c r="RTR39" s="830"/>
      <c r="RTS39" s="830"/>
      <c r="RTT39" s="830"/>
      <c r="RTU39" s="830"/>
      <c r="RTV39" s="830"/>
      <c r="RTW39" s="830"/>
      <c r="RTX39" s="830"/>
      <c r="RTY39" s="830"/>
      <c r="RTZ39" s="830"/>
      <c r="RUA39" s="830"/>
      <c r="RUB39" s="830"/>
      <c r="RUC39" s="830"/>
      <c r="RUD39" s="830"/>
      <c r="RUE39" s="830"/>
      <c r="RUF39" s="830"/>
      <c r="RUG39" s="830"/>
      <c r="RUH39" s="830"/>
      <c r="RUI39" s="830"/>
      <c r="RUJ39" s="830"/>
      <c r="RUK39" s="830"/>
      <c r="RUL39" s="830"/>
      <c r="RUM39" s="830"/>
      <c r="RUN39" s="830"/>
      <c r="RUO39" s="830"/>
      <c r="RUP39" s="830"/>
      <c r="RUQ39" s="830"/>
      <c r="RUR39" s="830"/>
      <c r="RUS39" s="830"/>
      <c r="RUT39" s="830"/>
      <c r="RUU39" s="830"/>
      <c r="RUV39" s="830"/>
      <c r="RUW39" s="830"/>
      <c r="RUX39" s="830"/>
      <c r="RUY39" s="830"/>
      <c r="RUZ39" s="830"/>
      <c r="RVA39" s="830"/>
      <c r="RVB39" s="830"/>
      <c r="RVC39" s="830"/>
      <c r="RVD39" s="830"/>
      <c r="RVE39" s="830"/>
      <c r="RVF39" s="830"/>
      <c r="RVG39" s="830"/>
      <c r="RVH39" s="830"/>
      <c r="RVI39" s="830"/>
      <c r="RVJ39" s="830"/>
      <c r="RVK39" s="830"/>
      <c r="RVL39" s="830"/>
      <c r="RVM39" s="830"/>
      <c r="RVN39" s="830"/>
      <c r="RVO39" s="830"/>
      <c r="RVP39" s="830"/>
      <c r="RVQ39" s="830"/>
      <c r="RVR39" s="830"/>
      <c r="RVS39" s="830"/>
      <c r="RVT39" s="830"/>
      <c r="RVU39" s="830"/>
      <c r="RVV39" s="830"/>
      <c r="RVW39" s="830"/>
      <c r="RVX39" s="830"/>
      <c r="RVY39" s="830"/>
      <c r="RVZ39" s="830"/>
      <c r="RWA39" s="830"/>
      <c r="RWB39" s="830"/>
      <c r="RWC39" s="830"/>
      <c r="RWD39" s="830"/>
      <c r="RWE39" s="830"/>
      <c r="RWF39" s="830"/>
      <c r="RWG39" s="830"/>
      <c r="RWH39" s="830"/>
      <c r="RWI39" s="830"/>
      <c r="RWJ39" s="830"/>
      <c r="RWK39" s="830"/>
      <c r="RWL39" s="830"/>
      <c r="RWM39" s="830"/>
      <c r="RWN39" s="830"/>
      <c r="RWO39" s="830"/>
      <c r="RWP39" s="830"/>
      <c r="RWQ39" s="830"/>
      <c r="RWR39" s="830"/>
      <c r="RWS39" s="830"/>
      <c r="RWT39" s="830"/>
      <c r="RWU39" s="830"/>
      <c r="RWV39" s="830"/>
      <c r="RWW39" s="830"/>
      <c r="RWX39" s="830"/>
      <c r="RWY39" s="830"/>
      <c r="RWZ39" s="830"/>
      <c r="RXA39" s="830"/>
      <c r="RXB39" s="830"/>
      <c r="RXC39" s="830"/>
      <c r="RXD39" s="830"/>
      <c r="RXE39" s="830"/>
      <c r="RXF39" s="830"/>
      <c r="RXG39" s="830"/>
      <c r="RXH39" s="830"/>
      <c r="RXI39" s="830"/>
      <c r="RXJ39" s="830"/>
      <c r="RXK39" s="830"/>
      <c r="RXL39" s="830"/>
      <c r="RXM39" s="830"/>
      <c r="RXN39" s="830"/>
      <c r="RXO39" s="830"/>
      <c r="RXP39" s="830"/>
      <c r="RXQ39" s="830"/>
      <c r="RXR39" s="830"/>
      <c r="RXS39" s="830"/>
      <c r="RXT39" s="830"/>
      <c r="RXU39" s="830"/>
      <c r="RXV39" s="830"/>
      <c r="RXW39" s="830"/>
      <c r="RXX39" s="830"/>
      <c r="RXY39" s="830"/>
      <c r="RXZ39" s="830"/>
      <c r="RYA39" s="830"/>
      <c r="RYB39" s="830"/>
      <c r="RYC39" s="830"/>
      <c r="RYD39" s="830"/>
      <c r="RYE39" s="830"/>
      <c r="RYF39" s="830"/>
      <c r="RYG39" s="830"/>
      <c r="RYH39" s="830"/>
      <c r="RYI39" s="830"/>
      <c r="RYJ39" s="830"/>
      <c r="RYK39" s="830"/>
      <c r="RYL39" s="830"/>
      <c r="RYM39" s="830"/>
      <c r="RYN39" s="830"/>
      <c r="RYO39" s="830"/>
      <c r="RYP39" s="830"/>
      <c r="RYQ39" s="830"/>
      <c r="RYR39" s="830"/>
      <c r="RYS39" s="830"/>
      <c r="RYT39" s="830"/>
      <c r="RYU39" s="830"/>
      <c r="RYV39" s="830"/>
      <c r="RYW39" s="830"/>
      <c r="RYX39" s="830"/>
      <c r="RYY39" s="830"/>
      <c r="RYZ39" s="830"/>
      <c r="RZA39" s="830"/>
      <c r="RZB39" s="830"/>
      <c r="RZC39" s="830"/>
      <c r="RZD39" s="830"/>
      <c r="RZE39" s="830"/>
      <c r="RZF39" s="830"/>
      <c r="RZG39" s="830"/>
      <c r="RZH39" s="830"/>
      <c r="RZI39" s="830"/>
      <c r="RZJ39" s="830"/>
      <c r="RZK39" s="830"/>
      <c r="RZL39" s="830"/>
      <c r="RZM39" s="830"/>
      <c r="RZN39" s="830"/>
      <c r="RZO39" s="830"/>
      <c r="RZP39" s="830"/>
      <c r="RZQ39" s="830"/>
      <c r="RZR39" s="830"/>
      <c r="RZS39" s="830"/>
      <c r="RZT39" s="830"/>
      <c r="RZU39" s="830"/>
      <c r="RZV39" s="830"/>
      <c r="RZW39" s="830"/>
      <c r="RZX39" s="830"/>
      <c r="RZY39" s="830"/>
      <c r="RZZ39" s="830"/>
      <c r="SAA39" s="830"/>
      <c r="SAB39" s="830"/>
      <c r="SAC39" s="830"/>
      <c r="SAD39" s="830"/>
      <c r="SAE39" s="830"/>
      <c r="SAF39" s="830"/>
      <c r="SAG39" s="830"/>
      <c r="SAH39" s="830"/>
      <c r="SAI39" s="830"/>
      <c r="SAJ39" s="830"/>
      <c r="SAK39" s="830"/>
      <c r="SAL39" s="830"/>
      <c r="SAM39" s="830"/>
      <c r="SAN39" s="830"/>
      <c r="SAO39" s="830"/>
      <c r="SAP39" s="830"/>
      <c r="SAQ39" s="830"/>
      <c r="SAR39" s="830"/>
      <c r="SAS39" s="830"/>
      <c r="SAT39" s="830"/>
      <c r="SAU39" s="830"/>
      <c r="SAV39" s="830"/>
      <c r="SAW39" s="830"/>
      <c r="SAX39" s="830"/>
      <c r="SAY39" s="830"/>
      <c r="SAZ39" s="830"/>
      <c r="SBA39" s="830"/>
      <c r="SBB39" s="830"/>
      <c r="SBC39" s="830"/>
      <c r="SBD39" s="830"/>
      <c r="SBE39" s="830"/>
      <c r="SBF39" s="830"/>
      <c r="SBG39" s="830"/>
      <c r="SBH39" s="830"/>
      <c r="SBI39" s="830"/>
      <c r="SBJ39" s="830"/>
      <c r="SBK39" s="830"/>
      <c r="SBL39" s="830"/>
      <c r="SBM39" s="830"/>
      <c r="SBN39" s="830"/>
      <c r="SBO39" s="830"/>
      <c r="SBP39" s="830"/>
      <c r="SBQ39" s="830"/>
      <c r="SBR39" s="830"/>
      <c r="SBS39" s="830"/>
      <c r="SBT39" s="830"/>
      <c r="SBU39" s="830"/>
      <c r="SBV39" s="830"/>
      <c r="SBW39" s="830"/>
      <c r="SBX39" s="830"/>
      <c r="SBY39" s="830"/>
      <c r="SBZ39" s="830"/>
      <c r="SCA39" s="830"/>
      <c r="SCB39" s="830"/>
      <c r="SCC39" s="830"/>
      <c r="SCD39" s="830"/>
      <c r="SCE39" s="830"/>
      <c r="SCF39" s="830"/>
      <c r="SCG39" s="830"/>
      <c r="SCH39" s="830"/>
      <c r="SCI39" s="830"/>
      <c r="SCJ39" s="830"/>
      <c r="SCK39" s="830"/>
      <c r="SCL39" s="830"/>
      <c r="SCM39" s="830"/>
      <c r="SCN39" s="830"/>
      <c r="SCO39" s="830"/>
      <c r="SCP39" s="830"/>
      <c r="SCQ39" s="830"/>
      <c r="SCR39" s="830"/>
      <c r="SCS39" s="830"/>
      <c r="SCT39" s="830"/>
      <c r="SCU39" s="830"/>
      <c r="SCV39" s="830"/>
      <c r="SCW39" s="830"/>
      <c r="SCX39" s="830"/>
      <c r="SCY39" s="830"/>
      <c r="SCZ39" s="830"/>
      <c r="SDA39" s="830"/>
      <c r="SDB39" s="830"/>
      <c r="SDC39" s="830"/>
      <c r="SDD39" s="830"/>
      <c r="SDE39" s="830"/>
      <c r="SDF39" s="830"/>
      <c r="SDG39" s="830"/>
      <c r="SDH39" s="830"/>
      <c r="SDI39" s="830"/>
      <c r="SDJ39" s="830"/>
      <c r="SDK39" s="830"/>
      <c r="SDL39" s="830"/>
      <c r="SDM39" s="830"/>
      <c r="SDN39" s="830"/>
      <c r="SDO39" s="830"/>
      <c r="SDP39" s="830"/>
      <c r="SDQ39" s="830"/>
      <c r="SDR39" s="830"/>
      <c r="SDS39" s="830"/>
      <c r="SDT39" s="830"/>
      <c r="SDU39" s="830"/>
      <c r="SDV39" s="830"/>
      <c r="SDW39" s="830"/>
      <c r="SDX39" s="830"/>
      <c r="SDY39" s="830"/>
      <c r="SDZ39" s="830"/>
      <c r="SEA39" s="830"/>
      <c r="SEB39" s="830"/>
      <c r="SEC39" s="830"/>
      <c r="SED39" s="830"/>
      <c r="SEE39" s="830"/>
      <c r="SEF39" s="830"/>
      <c r="SEG39" s="830"/>
      <c r="SEH39" s="830"/>
      <c r="SEI39" s="830"/>
      <c r="SEJ39" s="830"/>
      <c r="SEK39" s="830"/>
      <c r="SEL39" s="830"/>
      <c r="SEM39" s="830"/>
      <c r="SEN39" s="830"/>
      <c r="SEO39" s="830"/>
      <c r="SEP39" s="830"/>
      <c r="SEQ39" s="830"/>
      <c r="SER39" s="830"/>
      <c r="SES39" s="830"/>
      <c r="SET39" s="830"/>
      <c r="SEU39" s="830"/>
      <c r="SEV39" s="830"/>
      <c r="SEW39" s="830"/>
      <c r="SEX39" s="830"/>
      <c r="SEY39" s="830"/>
      <c r="SEZ39" s="830"/>
      <c r="SFA39" s="830"/>
      <c r="SFB39" s="830"/>
      <c r="SFC39" s="830"/>
      <c r="SFD39" s="830"/>
      <c r="SFE39" s="830"/>
      <c r="SFF39" s="830"/>
      <c r="SFG39" s="830"/>
      <c r="SFH39" s="830"/>
      <c r="SFI39" s="830"/>
      <c r="SFJ39" s="830"/>
      <c r="SFK39" s="830"/>
      <c r="SFL39" s="830"/>
      <c r="SFM39" s="830"/>
      <c r="SFN39" s="830"/>
      <c r="SFO39" s="830"/>
      <c r="SFP39" s="830"/>
      <c r="SFQ39" s="830"/>
      <c r="SFR39" s="830"/>
      <c r="SFS39" s="830"/>
      <c r="SFT39" s="830"/>
      <c r="SFU39" s="830"/>
      <c r="SFV39" s="830"/>
      <c r="SFW39" s="830"/>
      <c r="SFX39" s="830"/>
      <c r="SFY39" s="830"/>
      <c r="SFZ39" s="830"/>
      <c r="SGA39" s="830"/>
      <c r="SGB39" s="830"/>
      <c r="SGC39" s="830"/>
      <c r="SGD39" s="830"/>
      <c r="SGE39" s="830"/>
      <c r="SGF39" s="830"/>
      <c r="SGG39" s="830"/>
      <c r="SGH39" s="830"/>
      <c r="SGI39" s="830"/>
      <c r="SGJ39" s="830"/>
      <c r="SGK39" s="830"/>
      <c r="SGL39" s="830"/>
      <c r="SGM39" s="830"/>
      <c r="SGN39" s="830"/>
      <c r="SGO39" s="830"/>
      <c r="SGP39" s="830"/>
      <c r="SGQ39" s="830"/>
      <c r="SGR39" s="830"/>
      <c r="SGS39" s="830"/>
      <c r="SGT39" s="830"/>
      <c r="SGU39" s="830"/>
      <c r="SGV39" s="830"/>
      <c r="SGW39" s="830"/>
      <c r="SGX39" s="830"/>
      <c r="SGY39" s="830"/>
      <c r="SGZ39" s="830"/>
      <c r="SHA39" s="830"/>
      <c r="SHB39" s="830"/>
      <c r="SHC39" s="830"/>
      <c r="SHD39" s="830"/>
      <c r="SHE39" s="830"/>
      <c r="SHF39" s="830"/>
      <c r="SHG39" s="830"/>
      <c r="SHH39" s="830"/>
      <c r="SHI39" s="830"/>
      <c r="SHJ39" s="830"/>
      <c r="SHK39" s="830"/>
      <c r="SHL39" s="830"/>
      <c r="SHM39" s="830"/>
      <c r="SHN39" s="830"/>
      <c r="SHO39" s="830"/>
      <c r="SHP39" s="830"/>
      <c r="SHQ39" s="830"/>
      <c r="SHR39" s="830"/>
      <c r="SHS39" s="830"/>
      <c r="SHT39" s="830"/>
      <c r="SHU39" s="830"/>
      <c r="SHV39" s="830"/>
      <c r="SHW39" s="830"/>
      <c r="SHX39" s="830"/>
      <c r="SHY39" s="830"/>
      <c r="SHZ39" s="830"/>
      <c r="SIA39" s="830"/>
      <c r="SIB39" s="830"/>
      <c r="SIC39" s="830"/>
      <c r="SID39" s="830"/>
      <c r="SIE39" s="830"/>
      <c r="SIF39" s="830"/>
      <c r="SIG39" s="830"/>
      <c r="SIH39" s="830"/>
      <c r="SII39" s="830"/>
      <c r="SIJ39" s="830"/>
      <c r="SIK39" s="830"/>
      <c r="SIL39" s="830"/>
      <c r="SIM39" s="830"/>
      <c r="SIN39" s="830"/>
      <c r="SIO39" s="830"/>
      <c r="SIP39" s="830"/>
      <c r="SIQ39" s="830"/>
      <c r="SIR39" s="830"/>
      <c r="SIS39" s="830"/>
      <c r="SIT39" s="830"/>
      <c r="SIU39" s="830"/>
      <c r="SIV39" s="830"/>
      <c r="SIW39" s="830"/>
      <c r="SIX39" s="830"/>
      <c r="SIY39" s="830"/>
      <c r="SIZ39" s="830"/>
      <c r="SJA39" s="830"/>
      <c r="SJB39" s="830"/>
      <c r="SJC39" s="830"/>
      <c r="SJD39" s="830"/>
      <c r="SJE39" s="830"/>
      <c r="SJF39" s="830"/>
      <c r="SJG39" s="830"/>
      <c r="SJH39" s="830"/>
      <c r="SJI39" s="830"/>
      <c r="SJJ39" s="830"/>
      <c r="SJK39" s="830"/>
      <c r="SJL39" s="830"/>
      <c r="SJM39" s="830"/>
      <c r="SJN39" s="830"/>
      <c r="SJO39" s="830"/>
      <c r="SJP39" s="830"/>
      <c r="SJQ39" s="830"/>
      <c r="SJR39" s="830"/>
      <c r="SJS39" s="830"/>
      <c r="SJT39" s="830"/>
      <c r="SJU39" s="830"/>
      <c r="SJV39" s="830"/>
      <c r="SJW39" s="830"/>
      <c r="SJX39" s="830"/>
      <c r="SJY39" s="830"/>
      <c r="SJZ39" s="830"/>
      <c r="SKA39" s="830"/>
      <c r="SKB39" s="830"/>
      <c r="SKC39" s="830"/>
      <c r="SKD39" s="830"/>
      <c r="SKE39" s="830"/>
      <c r="SKF39" s="830"/>
      <c r="SKG39" s="830"/>
      <c r="SKH39" s="830"/>
      <c r="SKI39" s="830"/>
      <c r="SKJ39" s="830"/>
      <c r="SKK39" s="830"/>
      <c r="SKL39" s="830"/>
      <c r="SKM39" s="830"/>
      <c r="SKN39" s="830"/>
      <c r="SKO39" s="830"/>
      <c r="SKP39" s="830"/>
      <c r="SKQ39" s="830"/>
      <c r="SKR39" s="830"/>
      <c r="SKS39" s="830"/>
      <c r="SKT39" s="830"/>
      <c r="SKU39" s="830"/>
      <c r="SKV39" s="830"/>
      <c r="SKW39" s="830"/>
      <c r="SKX39" s="830"/>
      <c r="SKY39" s="830"/>
      <c r="SKZ39" s="830"/>
      <c r="SLA39" s="830"/>
      <c r="SLB39" s="830"/>
      <c r="SLC39" s="830"/>
      <c r="SLD39" s="830"/>
      <c r="SLE39" s="830"/>
      <c r="SLF39" s="830"/>
      <c r="SLG39" s="830"/>
      <c r="SLH39" s="830"/>
      <c r="SLI39" s="830"/>
      <c r="SLJ39" s="830"/>
      <c r="SLK39" s="830"/>
      <c r="SLL39" s="830"/>
      <c r="SLM39" s="830"/>
      <c r="SLN39" s="830"/>
      <c r="SLO39" s="830"/>
      <c r="SLP39" s="830"/>
      <c r="SLQ39" s="830"/>
      <c r="SLR39" s="830"/>
      <c r="SLS39" s="830"/>
      <c r="SLT39" s="830"/>
      <c r="SLU39" s="830"/>
      <c r="SLV39" s="830"/>
      <c r="SLW39" s="830"/>
      <c r="SLX39" s="830"/>
      <c r="SLY39" s="830"/>
      <c r="SLZ39" s="830"/>
      <c r="SMA39" s="830"/>
      <c r="SMB39" s="830"/>
      <c r="SMC39" s="830"/>
      <c r="SMD39" s="830"/>
      <c r="SME39" s="830"/>
      <c r="SMF39" s="830"/>
      <c r="SMG39" s="830"/>
      <c r="SMH39" s="830"/>
      <c r="SMI39" s="830"/>
      <c r="SMJ39" s="830"/>
      <c r="SMK39" s="830"/>
      <c r="SML39" s="830"/>
      <c r="SMM39" s="830"/>
      <c r="SMN39" s="830"/>
      <c r="SMO39" s="830"/>
      <c r="SMP39" s="830"/>
      <c r="SMQ39" s="830"/>
      <c r="SMR39" s="830"/>
      <c r="SMS39" s="830"/>
      <c r="SMT39" s="830"/>
      <c r="SMU39" s="830"/>
      <c r="SMV39" s="830"/>
      <c r="SMW39" s="830"/>
      <c r="SMX39" s="830"/>
      <c r="SMY39" s="830"/>
      <c r="SMZ39" s="830"/>
      <c r="SNA39" s="830"/>
      <c r="SNB39" s="830"/>
      <c r="SNC39" s="830"/>
      <c r="SND39" s="830"/>
      <c r="SNE39" s="830"/>
      <c r="SNF39" s="830"/>
      <c r="SNG39" s="830"/>
      <c r="SNH39" s="830"/>
      <c r="SNI39" s="830"/>
      <c r="SNJ39" s="830"/>
      <c r="SNK39" s="830"/>
      <c r="SNL39" s="830"/>
      <c r="SNM39" s="830"/>
      <c r="SNN39" s="830"/>
      <c r="SNO39" s="830"/>
      <c r="SNP39" s="830"/>
      <c r="SNQ39" s="830"/>
      <c r="SNR39" s="830"/>
      <c r="SNS39" s="830"/>
      <c r="SNT39" s="830"/>
      <c r="SNU39" s="830"/>
      <c r="SNV39" s="830"/>
      <c r="SNW39" s="830"/>
      <c r="SNX39" s="830"/>
      <c r="SNY39" s="830"/>
      <c r="SNZ39" s="830"/>
      <c r="SOA39" s="830"/>
      <c r="SOB39" s="830"/>
      <c r="SOC39" s="830"/>
      <c r="SOD39" s="830"/>
      <c r="SOE39" s="830"/>
      <c r="SOF39" s="830"/>
      <c r="SOG39" s="830"/>
      <c r="SOH39" s="830"/>
      <c r="SOI39" s="830"/>
      <c r="SOJ39" s="830"/>
      <c r="SOK39" s="830"/>
      <c r="SOL39" s="830"/>
      <c r="SOM39" s="830"/>
      <c r="SON39" s="830"/>
      <c r="SOO39" s="830"/>
      <c r="SOP39" s="830"/>
      <c r="SOQ39" s="830"/>
      <c r="SOR39" s="830"/>
      <c r="SOS39" s="830"/>
      <c r="SOT39" s="830"/>
      <c r="SOU39" s="830"/>
      <c r="SOV39" s="830"/>
      <c r="SOW39" s="830"/>
      <c r="SOX39" s="830"/>
      <c r="SOY39" s="830"/>
      <c r="SOZ39" s="830"/>
      <c r="SPA39" s="830"/>
      <c r="SPB39" s="830"/>
      <c r="SPC39" s="830"/>
      <c r="SPD39" s="830"/>
      <c r="SPE39" s="830"/>
      <c r="SPF39" s="830"/>
      <c r="SPG39" s="830"/>
      <c r="SPH39" s="830"/>
      <c r="SPI39" s="830"/>
      <c r="SPJ39" s="830"/>
      <c r="SPK39" s="830"/>
      <c r="SPL39" s="830"/>
      <c r="SPM39" s="830"/>
      <c r="SPN39" s="830"/>
      <c r="SPO39" s="830"/>
      <c r="SPP39" s="830"/>
      <c r="SPQ39" s="830"/>
      <c r="SPR39" s="830"/>
      <c r="SPS39" s="830"/>
      <c r="SPT39" s="830"/>
      <c r="SPU39" s="830"/>
      <c r="SPV39" s="830"/>
      <c r="SPW39" s="830"/>
      <c r="SPX39" s="830"/>
      <c r="SPY39" s="830"/>
      <c r="SPZ39" s="830"/>
      <c r="SQA39" s="830"/>
      <c r="SQB39" s="830"/>
      <c r="SQC39" s="830"/>
      <c r="SQD39" s="830"/>
      <c r="SQE39" s="830"/>
      <c r="SQF39" s="830"/>
      <c r="SQG39" s="830"/>
      <c r="SQH39" s="830"/>
      <c r="SQI39" s="830"/>
      <c r="SQJ39" s="830"/>
      <c r="SQK39" s="830"/>
      <c r="SQL39" s="830"/>
      <c r="SQM39" s="830"/>
      <c r="SQN39" s="830"/>
      <c r="SQO39" s="830"/>
      <c r="SQP39" s="830"/>
      <c r="SQQ39" s="830"/>
      <c r="SQR39" s="830"/>
      <c r="SQS39" s="830"/>
      <c r="SQT39" s="830"/>
      <c r="SQU39" s="830"/>
      <c r="SQV39" s="830"/>
      <c r="SQW39" s="830"/>
      <c r="SQX39" s="830"/>
      <c r="SQY39" s="830"/>
      <c r="SQZ39" s="830"/>
      <c r="SRA39" s="830"/>
      <c r="SRB39" s="830"/>
      <c r="SRC39" s="830"/>
      <c r="SRD39" s="830"/>
      <c r="SRE39" s="830"/>
      <c r="SRF39" s="830"/>
      <c r="SRG39" s="830"/>
      <c r="SRH39" s="830"/>
      <c r="SRI39" s="830"/>
      <c r="SRJ39" s="830"/>
      <c r="SRK39" s="830"/>
      <c r="SRL39" s="830"/>
      <c r="SRM39" s="830"/>
      <c r="SRN39" s="830"/>
      <c r="SRO39" s="830"/>
      <c r="SRP39" s="830"/>
      <c r="SRQ39" s="830"/>
      <c r="SRR39" s="830"/>
      <c r="SRS39" s="830"/>
      <c r="SRT39" s="830"/>
      <c r="SRU39" s="830"/>
      <c r="SRV39" s="830"/>
      <c r="SRW39" s="830"/>
      <c r="SRX39" s="830"/>
      <c r="SRY39" s="830"/>
      <c r="SRZ39" s="830"/>
      <c r="SSA39" s="830"/>
      <c r="SSB39" s="830"/>
      <c r="SSC39" s="830"/>
      <c r="SSD39" s="830"/>
      <c r="SSE39" s="830"/>
      <c r="SSF39" s="830"/>
      <c r="SSG39" s="830"/>
      <c r="SSH39" s="830"/>
      <c r="SSI39" s="830"/>
      <c r="SSJ39" s="830"/>
      <c r="SSK39" s="830"/>
      <c r="SSL39" s="830"/>
      <c r="SSM39" s="830"/>
      <c r="SSN39" s="830"/>
      <c r="SSO39" s="830"/>
      <c r="SSP39" s="830"/>
      <c r="SSQ39" s="830"/>
      <c r="SSR39" s="830"/>
      <c r="SSS39" s="830"/>
      <c r="SST39" s="830"/>
      <c r="SSU39" s="830"/>
      <c r="SSV39" s="830"/>
      <c r="SSW39" s="830"/>
      <c r="SSX39" s="830"/>
      <c r="SSY39" s="830"/>
      <c r="SSZ39" s="830"/>
      <c r="STA39" s="830"/>
      <c r="STB39" s="830"/>
      <c r="STC39" s="830"/>
      <c r="STD39" s="830"/>
      <c r="STE39" s="830"/>
      <c r="STF39" s="830"/>
      <c r="STG39" s="830"/>
      <c r="STH39" s="830"/>
      <c r="STI39" s="830"/>
      <c r="STJ39" s="830"/>
      <c r="STK39" s="830"/>
      <c r="STL39" s="830"/>
      <c r="STM39" s="830"/>
      <c r="STN39" s="830"/>
      <c r="STO39" s="830"/>
      <c r="STP39" s="830"/>
      <c r="STQ39" s="830"/>
      <c r="STR39" s="830"/>
      <c r="STS39" s="830"/>
      <c r="STT39" s="830"/>
      <c r="STU39" s="830"/>
      <c r="STV39" s="830"/>
      <c r="STW39" s="830"/>
      <c r="STX39" s="830"/>
      <c r="STY39" s="830"/>
      <c r="STZ39" s="830"/>
      <c r="SUA39" s="830"/>
      <c r="SUB39" s="830"/>
      <c r="SUC39" s="830"/>
      <c r="SUD39" s="830"/>
      <c r="SUE39" s="830"/>
      <c r="SUF39" s="830"/>
      <c r="SUG39" s="830"/>
      <c r="SUH39" s="830"/>
      <c r="SUI39" s="830"/>
      <c r="SUJ39" s="830"/>
      <c r="SUK39" s="830"/>
      <c r="SUL39" s="830"/>
      <c r="SUM39" s="830"/>
      <c r="SUN39" s="830"/>
      <c r="SUO39" s="830"/>
      <c r="SUP39" s="830"/>
      <c r="SUQ39" s="830"/>
      <c r="SUR39" s="830"/>
      <c r="SUS39" s="830"/>
      <c r="SUT39" s="830"/>
      <c r="SUU39" s="830"/>
      <c r="SUV39" s="830"/>
      <c r="SUW39" s="830"/>
      <c r="SUX39" s="830"/>
      <c r="SUY39" s="830"/>
      <c r="SUZ39" s="830"/>
      <c r="SVA39" s="830"/>
      <c r="SVB39" s="830"/>
      <c r="SVC39" s="830"/>
      <c r="SVD39" s="830"/>
      <c r="SVE39" s="830"/>
      <c r="SVF39" s="830"/>
      <c r="SVG39" s="830"/>
      <c r="SVH39" s="830"/>
      <c r="SVI39" s="830"/>
      <c r="SVJ39" s="830"/>
      <c r="SVK39" s="830"/>
      <c r="SVL39" s="830"/>
      <c r="SVM39" s="830"/>
      <c r="SVN39" s="830"/>
      <c r="SVO39" s="830"/>
      <c r="SVP39" s="830"/>
      <c r="SVQ39" s="830"/>
      <c r="SVR39" s="830"/>
      <c r="SVS39" s="830"/>
      <c r="SVT39" s="830"/>
      <c r="SVU39" s="830"/>
      <c r="SVV39" s="830"/>
      <c r="SVW39" s="830"/>
      <c r="SVX39" s="830"/>
      <c r="SVY39" s="830"/>
      <c r="SVZ39" s="830"/>
      <c r="SWA39" s="830"/>
      <c r="SWB39" s="830"/>
      <c r="SWC39" s="830"/>
      <c r="SWD39" s="830"/>
      <c r="SWE39" s="830"/>
      <c r="SWF39" s="830"/>
      <c r="SWG39" s="830"/>
      <c r="SWH39" s="830"/>
      <c r="SWI39" s="830"/>
      <c r="SWJ39" s="830"/>
      <c r="SWK39" s="830"/>
      <c r="SWL39" s="830"/>
      <c r="SWM39" s="830"/>
      <c r="SWN39" s="830"/>
      <c r="SWO39" s="830"/>
      <c r="SWP39" s="830"/>
      <c r="SWQ39" s="830"/>
      <c r="SWR39" s="830"/>
      <c r="SWS39" s="830"/>
      <c r="SWT39" s="830"/>
      <c r="SWU39" s="830"/>
      <c r="SWV39" s="830"/>
      <c r="SWW39" s="830"/>
      <c r="SWX39" s="830"/>
      <c r="SWY39" s="830"/>
      <c r="SWZ39" s="830"/>
      <c r="SXA39" s="830"/>
      <c r="SXB39" s="830"/>
      <c r="SXC39" s="830"/>
      <c r="SXD39" s="830"/>
      <c r="SXE39" s="830"/>
      <c r="SXF39" s="830"/>
      <c r="SXG39" s="830"/>
      <c r="SXH39" s="830"/>
      <c r="SXI39" s="830"/>
      <c r="SXJ39" s="830"/>
      <c r="SXK39" s="830"/>
      <c r="SXL39" s="830"/>
      <c r="SXM39" s="830"/>
      <c r="SXN39" s="830"/>
      <c r="SXO39" s="830"/>
      <c r="SXP39" s="830"/>
      <c r="SXQ39" s="830"/>
      <c r="SXR39" s="830"/>
      <c r="SXS39" s="830"/>
      <c r="SXT39" s="830"/>
      <c r="SXU39" s="830"/>
      <c r="SXV39" s="830"/>
      <c r="SXW39" s="830"/>
      <c r="SXX39" s="830"/>
      <c r="SXY39" s="830"/>
      <c r="SXZ39" s="830"/>
      <c r="SYA39" s="830"/>
      <c r="SYB39" s="830"/>
      <c r="SYC39" s="830"/>
      <c r="SYD39" s="830"/>
      <c r="SYE39" s="830"/>
      <c r="SYF39" s="830"/>
      <c r="SYG39" s="830"/>
      <c r="SYH39" s="830"/>
      <c r="SYI39" s="830"/>
      <c r="SYJ39" s="830"/>
      <c r="SYK39" s="830"/>
      <c r="SYL39" s="830"/>
      <c r="SYM39" s="830"/>
      <c r="SYN39" s="830"/>
      <c r="SYO39" s="830"/>
      <c r="SYP39" s="830"/>
      <c r="SYQ39" s="830"/>
      <c r="SYR39" s="830"/>
      <c r="SYS39" s="830"/>
      <c r="SYT39" s="830"/>
      <c r="SYU39" s="830"/>
      <c r="SYV39" s="830"/>
      <c r="SYW39" s="830"/>
      <c r="SYX39" s="830"/>
      <c r="SYY39" s="830"/>
      <c r="SYZ39" s="830"/>
      <c r="SZA39" s="830"/>
      <c r="SZB39" s="830"/>
      <c r="SZC39" s="830"/>
      <c r="SZD39" s="830"/>
      <c r="SZE39" s="830"/>
      <c r="SZF39" s="830"/>
      <c r="SZG39" s="830"/>
      <c r="SZH39" s="830"/>
      <c r="SZI39" s="830"/>
      <c r="SZJ39" s="830"/>
      <c r="SZK39" s="830"/>
      <c r="SZL39" s="830"/>
      <c r="SZM39" s="830"/>
      <c r="SZN39" s="830"/>
      <c r="SZO39" s="830"/>
      <c r="SZP39" s="830"/>
      <c r="SZQ39" s="830"/>
      <c r="SZR39" s="830"/>
      <c r="SZS39" s="830"/>
      <c r="SZT39" s="830"/>
      <c r="SZU39" s="830"/>
      <c r="SZV39" s="830"/>
      <c r="SZW39" s="830"/>
      <c r="SZX39" s="830"/>
      <c r="SZY39" s="830"/>
      <c r="SZZ39" s="830"/>
      <c r="TAA39" s="830"/>
      <c r="TAB39" s="830"/>
      <c r="TAC39" s="830"/>
      <c r="TAD39" s="830"/>
      <c r="TAE39" s="830"/>
      <c r="TAF39" s="830"/>
      <c r="TAG39" s="830"/>
      <c r="TAH39" s="830"/>
      <c r="TAI39" s="830"/>
      <c r="TAJ39" s="830"/>
      <c r="TAK39" s="830"/>
      <c r="TAL39" s="830"/>
      <c r="TAM39" s="830"/>
      <c r="TAN39" s="830"/>
      <c r="TAO39" s="830"/>
      <c r="TAP39" s="830"/>
      <c r="TAQ39" s="830"/>
      <c r="TAR39" s="830"/>
      <c r="TAS39" s="830"/>
      <c r="TAT39" s="830"/>
      <c r="TAU39" s="830"/>
      <c r="TAV39" s="830"/>
      <c r="TAW39" s="830"/>
      <c r="TAX39" s="830"/>
      <c r="TAY39" s="830"/>
      <c r="TAZ39" s="830"/>
      <c r="TBA39" s="830"/>
      <c r="TBB39" s="830"/>
      <c r="TBC39" s="830"/>
      <c r="TBD39" s="830"/>
      <c r="TBE39" s="830"/>
      <c r="TBF39" s="830"/>
      <c r="TBG39" s="830"/>
      <c r="TBH39" s="830"/>
      <c r="TBI39" s="830"/>
      <c r="TBJ39" s="830"/>
      <c r="TBK39" s="830"/>
      <c r="TBL39" s="830"/>
      <c r="TBM39" s="830"/>
      <c r="TBN39" s="830"/>
      <c r="TBO39" s="830"/>
      <c r="TBP39" s="830"/>
      <c r="TBQ39" s="830"/>
      <c r="TBR39" s="830"/>
      <c r="TBS39" s="830"/>
      <c r="TBT39" s="830"/>
      <c r="TBU39" s="830"/>
      <c r="TBV39" s="830"/>
      <c r="TBW39" s="830"/>
      <c r="TBX39" s="830"/>
      <c r="TBY39" s="830"/>
      <c r="TBZ39" s="830"/>
      <c r="TCA39" s="830"/>
      <c r="TCB39" s="830"/>
      <c r="TCC39" s="830"/>
      <c r="TCD39" s="830"/>
      <c r="TCE39" s="830"/>
      <c r="TCF39" s="830"/>
      <c r="TCG39" s="830"/>
      <c r="TCH39" s="830"/>
      <c r="TCI39" s="830"/>
      <c r="TCJ39" s="830"/>
      <c r="TCK39" s="830"/>
      <c r="TCL39" s="830"/>
      <c r="TCM39" s="830"/>
      <c r="TCN39" s="830"/>
      <c r="TCO39" s="830"/>
      <c r="TCP39" s="830"/>
      <c r="TCQ39" s="830"/>
      <c r="TCR39" s="830"/>
      <c r="TCS39" s="830"/>
      <c r="TCT39" s="830"/>
      <c r="TCU39" s="830"/>
      <c r="TCV39" s="830"/>
      <c r="TCW39" s="830"/>
      <c r="TCX39" s="830"/>
      <c r="TCY39" s="830"/>
      <c r="TCZ39" s="830"/>
      <c r="TDA39" s="830"/>
      <c r="TDB39" s="830"/>
      <c r="TDC39" s="830"/>
      <c r="TDD39" s="830"/>
      <c r="TDE39" s="830"/>
      <c r="TDF39" s="830"/>
      <c r="TDG39" s="830"/>
      <c r="TDH39" s="830"/>
      <c r="TDI39" s="830"/>
      <c r="TDJ39" s="830"/>
      <c r="TDK39" s="830"/>
      <c r="TDL39" s="830"/>
      <c r="TDM39" s="830"/>
      <c r="TDN39" s="830"/>
      <c r="TDO39" s="830"/>
      <c r="TDP39" s="830"/>
      <c r="TDQ39" s="830"/>
      <c r="TDR39" s="830"/>
      <c r="TDS39" s="830"/>
      <c r="TDT39" s="830"/>
      <c r="TDU39" s="830"/>
      <c r="TDV39" s="830"/>
      <c r="TDW39" s="830"/>
      <c r="TDX39" s="830"/>
      <c r="TDY39" s="830"/>
      <c r="TDZ39" s="830"/>
      <c r="TEA39" s="830"/>
      <c r="TEB39" s="830"/>
      <c r="TEC39" s="830"/>
      <c r="TED39" s="830"/>
      <c r="TEE39" s="830"/>
      <c r="TEF39" s="830"/>
      <c r="TEG39" s="830"/>
      <c r="TEH39" s="830"/>
      <c r="TEI39" s="830"/>
      <c r="TEJ39" s="830"/>
      <c r="TEK39" s="830"/>
      <c r="TEL39" s="830"/>
      <c r="TEM39" s="830"/>
      <c r="TEN39" s="830"/>
      <c r="TEO39" s="830"/>
      <c r="TEP39" s="830"/>
      <c r="TEQ39" s="830"/>
      <c r="TER39" s="830"/>
      <c r="TES39" s="830"/>
      <c r="TET39" s="830"/>
      <c r="TEU39" s="830"/>
      <c r="TEV39" s="830"/>
      <c r="TEW39" s="830"/>
      <c r="TEX39" s="830"/>
      <c r="TEY39" s="830"/>
      <c r="TEZ39" s="830"/>
      <c r="TFA39" s="830"/>
      <c r="TFB39" s="830"/>
      <c r="TFC39" s="830"/>
      <c r="TFD39" s="830"/>
      <c r="TFE39" s="830"/>
      <c r="TFF39" s="830"/>
      <c r="TFG39" s="830"/>
      <c r="TFH39" s="830"/>
      <c r="TFI39" s="830"/>
      <c r="TFJ39" s="830"/>
      <c r="TFK39" s="830"/>
      <c r="TFL39" s="830"/>
      <c r="TFM39" s="830"/>
      <c r="TFN39" s="830"/>
      <c r="TFO39" s="830"/>
      <c r="TFP39" s="830"/>
      <c r="TFQ39" s="830"/>
      <c r="TFR39" s="830"/>
      <c r="TFS39" s="830"/>
      <c r="TFT39" s="830"/>
      <c r="TFU39" s="830"/>
      <c r="TFV39" s="830"/>
      <c r="TFW39" s="830"/>
      <c r="TFX39" s="830"/>
      <c r="TFY39" s="830"/>
      <c r="TFZ39" s="830"/>
      <c r="TGA39" s="830"/>
      <c r="TGB39" s="830"/>
      <c r="TGC39" s="830"/>
      <c r="TGD39" s="830"/>
      <c r="TGE39" s="830"/>
      <c r="TGF39" s="830"/>
      <c r="TGG39" s="830"/>
      <c r="TGH39" s="830"/>
      <c r="TGI39" s="830"/>
      <c r="TGJ39" s="830"/>
      <c r="TGK39" s="830"/>
      <c r="TGL39" s="830"/>
      <c r="TGM39" s="830"/>
      <c r="TGN39" s="830"/>
      <c r="TGO39" s="830"/>
      <c r="TGP39" s="830"/>
      <c r="TGQ39" s="830"/>
      <c r="TGR39" s="830"/>
      <c r="TGS39" s="830"/>
      <c r="TGT39" s="830"/>
      <c r="TGU39" s="830"/>
      <c r="TGV39" s="830"/>
      <c r="TGW39" s="830"/>
      <c r="TGX39" s="830"/>
      <c r="TGY39" s="830"/>
      <c r="TGZ39" s="830"/>
      <c r="THA39" s="830"/>
      <c r="THB39" s="830"/>
      <c r="THC39" s="830"/>
      <c r="THD39" s="830"/>
      <c r="THE39" s="830"/>
      <c r="THF39" s="830"/>
      <c r="THG39" s="830"/>
      <c r="THH39" s="830"/>
      <c r="THI39" s="830"/>
      <c r="THJ39" s="830"/>
      <c r="THK39" s="830"/>
      <c r="THL39" s="830"/>
      <c r="THM39" s="830"/>
      <c r="THN39" s="830"/>
      <c r="THO39" s="830"/>
      <c r="THP39" s="830"/>
      <c r="THQ39" s="830"/>
      <c r="THR39" s="830"/>
      <c r="THS39" s="830"/>
      <c r="THT39" s="830"/>
      <c r="THU39" s="830"/>
      <c r="THV39" s="830"/>
      <c r="THW39" s="830"/>
      <c r="THX39" s="830"/>
      <c r="THY39" s="830"/>
      <c r="THZ39" s="830"/>
      <c r="TIA39" s="830"/>
      <c r="TIB39" s="830"/>
      <c r="TIC39" s="830"/>
      <c r="TID39" s="830"/>
      <c r="TIE39" s="830"/>
      <c r="TIF39" s="830"/>
      <c r="TIG39" s="830"/>
      <c r="TIH39" s="830"/>
      <c r="TII39" s="830"/>
      <c r="TIJ39" s="830"/>
      <c r="TIK39" s="830"/>
      <c r="TIL39" s="830"/>
      <c r="TIM39" s="830"/>
      <c r="TIN39" s="830"/>
      <c r="TIO39" s="830"/>
      <c r="TIP39" s="830"/>
      <c r="TIQ39" s="830"/>
      <c r="TIR39" s="830"/>
      <c r="TIS39" s="830"/>
      <c r="TIT39" s="830"/>
      <c r="TIU39" s="830"/>
      <c r="TIV39" s="830"/>
      <c r="TIW39" s="830"/>
      <c r="TIX39" s="830"/>
      <c r="TIY39" s="830"/>
      <c r="TIZ39" s="830"/>
      <c r="TJA39" s="830"/>
      <c r="TJB39" s="830"/>
      <c r="TJC39" s="830"/>
      <c r="TJD39" s="830"/>
      <c r="TJE39" s="830"/>
      <c r="TJF39" s="830"/>
      <c r="TJG39" s="830"/>
      <c r="TJH39" s="830"/>
      <c r="TJI39" s="830"/>
      <c r="TJJ39" s="830"/>
      <c r="TJK39" s="830"/>
      <c r="TJL39" s="830"/>
      <c r="TJM39" s="830"/>
      <c r="TJN39" s="830"/>
      <c r="TJO39" s="830"/>
      <c r="TJP39" s="830"/>
      <c r="TJQ39" s="830"/>
      <c r="TJR39" s="830"/>
      <c r="TJS39" s="830"/>
      <c r="TJT39" s="830"/>
      <c r="TJU39" s="830"/>
      <c r="TJV39" s="830"/>
      <c r="TJW39" s="830"/>
      <c r="TJX39" s="830"/>
      <c r="TJY39" s="830"/>
      <c r="TJZ39" s="830"/>
      <c r="TKA39" s="830"/>
      <c r="TKB39" s="830"/>
      <c r="TKC39" s="830"/>
      <c r="TKD39" s="830"/>
      <c r="TKE39" s="830"/>
      <c r="TKF39" s="830"/>
      <c r="TKG39" s="830"/>
      <c r="TKH39" s="830"/>
      <c r="TKI39" s="830"/>
      <c r="TKJ39" s="830"/>
      <c r="TKK39" s="830"/>
      <c r="TKL39" s="830"/>
      <c r="TKM39" s="830"/>
      <c r="TKN39" s="830"/>
      <c r="TKO39" s="830"/>
      <c r="TKP39" s="830"/>
      <c r="TKQ39" s="830"/>
      <c r="TKR39" s="830"/>
      <c r="TKS39" s="830"/>
      <c r="TKT39" s="830"/>
      <c r="TKU39" s="830"/>
      <c r="TKV39" s="830"/>
      <c r="TKW39" s="830"/>
      <c r="TKX39" s="830"/>
      <c r="TKY39" s="830"/>
      <c r="TKZ39" s="830"/>
      <c r="TLA39" s="830"/>
      <c r="TLB39" s="830"/>
      <c r="TLC39" s="830"/>
      <c r="TLD39" s="830"/>
      <c r="TLE39" s="830"/>
      <c r="TLF39" s="830"/>
      <c r="TLG39" s="830"/>
      <c r="TLH39" s="830"/>
      <c r="TLI39" s="830"/>
      <c r="TLJ39" s="830"/>
      <c r="TLK39" s="830"/>
      <c r="TLL39" s="830"/>
      <c r="TLM39" s="830"/>
      <c r="TLN39" s="830"/>
      <c r="TLO39" s="830"/>
      <c r="TLP39" s="830"/>
      <c r="TLQ39" s="830"/>
      <c r="TLR39" s="830"/>
      <c r="TLS39" s="830"/>
      <c r="TLT39" s="830"/>
      <c r="TLU39" s="830"/>
      <c r="TLV39" s="830"/>
      <c r="TLW39" s="830"/>
      <c r="TLX39" s="830"/>
      <c r="TLY39" s="830"/>
      <c r="TLZ39" s="830"/>
      <c r="TMA39" s="830"/>
      <c r="TMB39" s="830"/>
      <c r="TMC39" s="830"/>
      <c r="TMD39" s="830"/>
      <c r="TME39" s="830"/>
      <c r="TMF39" s="830"/>
      <c r="TMG39" s="830"/>
      <c r="TMH39" s="830"/>
      <c r="TMI39" s="830"/>
      <c r="TMJ39" s="830"/>
      <c r="TMK39" s="830"/>
      <c r="TML39" s="830"/>
      <c r="TMM39" s="830"/>
      <c r="TMN39" s="830"/>
      <c r="TMO39" s="830"/>
      <c r="TMP39" s="830"/>
      <c r="TMQ39" s="830"/>
      <c r="TMR39" s="830"/>
      <c r="TMS39" s="830"/>
      <c r="TMT39" s="830"/>
      <c r="TMU39" s="830"/>
      <c r="TMV39" s="830"/>
      <c r="TMW39" s="830"/>
      <c r="TMX39" s="830"/>
      <c r="TMY39" s="830"/>
      <c r="TMZ39" s="830"/>
      <c r="TNA39" s="830"/>
      <c r="TNB39" s="830"/>
      <c r="TNC39" s="830"/>
      <c r="TND39" s="830"/>
      <c r="TNE39" s="830"/>
      <c r="TNF39" s="830"/>
      <c r="TNG39" s="830"/>
      <c r="TNH39" s="830"/>
      <c r="TNI39" s="830"/>
      <c r="TNJ39" s="830"/>
      <c r="TNK39" s="830"/>
      <c r="TNL39" s="830"/>
      <c r="TNM39" s="830"/>
      <c r="TNN39" s="830"/>
      <c r="TNO39" s="830"/>
      <c r="TNP39" s="830"/>
      <c r="TNQ39" s="830"/>
      <c r="TNR39" s="830"/>
      <c r="TNS39" s="830"/>
      <c r="TNT39" s="830"/>
      <c r="TNU39" s="830"/>
      <c r="TNV39" s="830"/>
      <c r="TNW39" s="830"/>
      <c r="TNX39" s="830"/>
      <c r="TNY39" s="830"/>
      <c r="TNZ39" s="830"/>
      <c r="TOA39" s="830"/>
      <c r="TOB39" s="830"/>
      <c r="TOC39" s="830"/>
      <c r="TOD39" s="830"/>
      <c r="TOE39" s="830"/>
      <c r="TOF39" s="830"/>
      <c r="TOG39" s="830"/>
      <c r="TOH39" s="830"/>
      <c r="TOI39" s="830"/>
      <c r="TOJ39" s="830"/>
      <c r="TOK39" s="830"/>
      <c r="TOL39" s="830"/>
      <c r="TOM39" s="830"/>
      <c r="TON39" s="830"/>
      <c r="TOO39" s="830"/>
      <c r="TOP39" s="830"/>
      <c r="TOQ39" s="830"/>
      <c r="TOR39" s="830"/>
      <c r="TOS39" s="830"/>
      <c r="TOT39" s="830"/>
      <c r="TOU39" s="830"/>
      <c r="TOV39" s="830"/>
      <c r="TOW39" s="830"/>
      <c r="TOX39" s="830"/>
      <c r="TOY39" s="830"/>
      <c r="TOZ39" s="830"/>
      <c r="TPA39" s="830"/>
      <c r="TPB39" s="830"/>
      <c r="TPC39" s="830"/>
      <c r="TPD39" s="830"/>
      <c r="TPE39" s="830"/>
      <c r="TPF39" s="830"/>
      <c r="TPG39" s="830"/>
      <c r="TPH39" s="830"/>
      <c r="TPI39" s="830"/>
      <c r="TPJ39" s="830"/>
      <c r="TPK39" s="830"/>
      <c r="TPL39" s="830"/>
      <c r="TPM39" s="830"/>
      <c r="TPN39" s="830"/>
      <c r="TPO39" s="830"/>
      <c r="TPP39" s="830"/>
      <c r="TPQ39" s="830"/>
      <c r="TPR39" s="830"/>
      <c r="TPS39" s="830"/>
      <c r="TPT39" s="830"/>
      <c r="TPU39" s="830"/>
      <c r="TPV39" s="830"/>
      <c r="TPW39" s="830"/>
      <c r="TPX39" s="830"/>
      <c r="TPY39" s="830"/>
      <c r="TPZ39" s="830"/>
      <c r="TQA39" s="830"/>
      <c r="TQB39" s="830"/>
      <c r="TQC39" s="830"/>
      <c r="TQD39" s="830"/>
      <c r="TQE39" s="830"/>
      <c r="TQF39" s="830"/>
      <c r="TQG39" s="830"/>
      <c r="TQH39" s="830"/>
      <c r="TQI39" s="830"/>
      <c r="TQJ39" s="830"/>
      <c r="TQK39" s="830"/>
      <c r="TQL39" s="830"/>
      <c r="TQM39" s="830"/>
      <c r="TQN39" s="830"/>
      <c r="TQO39" s="830"/>
      <c r="TQP39" s="830"/>
      <c r="TQQ39" s="830"/>
      <c r="TQR39" s="830"/>
      <c r="TQS39" s="830"/>
      <c r="TQT39" s="830"/>
      <c r="TQU39" s="830"/>
      <c r="TQV39" s="830"/>
      <c r="TQW39" s="830"/>
      <c r="TQX39" s="830"/>
      <c r="TQY39" s="830"/>
      <c r="TQZ39" s="830"/>
      <c r="TRA39" s="830"/>
      <c r="TRB39" s="830"/>
      <c r="TRC39" s="830"/>
      <c r="TRD39" s="830"/>
      <c r="TRE39" s="830"/>
      <c r="TRF39" s="830"/>
      <c r="TRG39" s="830"/>
      <c r="TRH39" s="830"/>
      <c r="TRI39" s="830"/>
      <c r="TRJ39" s="830"/>
      <c r="TRK39" s="830"/>
      <c r="TRL39" s="830"/>
      <c r="TRM39" s="830"/>
      <c r="TRN39" s="830"/>
      <c r="TRO39" s="830"/>
      <c r="TRP39" s="830"/>
      <c r="TRQ39" s="830"/>
      <c r="TRR39" s="830"/>
      <c r="TRS39" s="830"/>
      <c r="TRT39" s="830"/>
      <c r="TRU39" s="830"/>
      <c r="TRV39" s="830"/>
      <c r="TRW39" s="830"/>
      <c r="TRX39" s="830"/>
      <c r="TRY39" s="830"/>
      <c r="TRZ39" s="830"/>
      <c r="TSA39" s="830"/>
      <c r="TSB39" s="830"/>
      <c r="TSC39" s="830"/>
      <c r="TSD39" s="830"/>
      <c r="TSE39" s="830"/>
      <c r="TSF39" s="830"/>
      <c r="TSG39" s="830"/>
      <c r="TSH39" s="830"/>
      <c r="TSI39" s="830"/>
      <c r="TSJ39" s="830"/>
      <c r="TSK39" s="830"/>
      <c r="TSL39" s="830"/>
      <c r="TSM39" s="830"/>
      <c r="TSN39" s="830"/>
      <c r="TSO39" s="830"/>
      <c r="TSP39" s="830"/>
      <c r="TSQ39" s="830"/>
      <c r="TSR39" s="830"/>
      <c r="TSS39" s="830"/>
      <c r="TST39" s="830"/>
      <c r="TSU39" s="830"/>
      <c r="TSV39" s="830"/>
      <c r="TSW39" s="830"/>
      <c r="TSX39" s="830"/>
      <c r="TSY39" s="830"/>
      <c r="TSZ39" s="830"/>
      <c r="TTA39" s="830"/>
      <c r="TTB39" s="830"/>
      <c r="TTC39" s="830"/>
      <c r="TTD39" s="830"/>
      <c r="TTE39" s="830"/>
      <c r="TTF39" s="830"/>
      <c r="TTG39" s="830"/>
      <c r="TTH39" s="830"/>
      <c r="TTI39" s="830"/>
      <c r="TTJ39" s="830"/>
      <c r="TTK39" s="830"/>
      <c r="TTL39" s="830"/>
      <c r="TTM39" s="830"/>
      <c r="TTN39" s="830"/>
      <c r="TTO39" s="830"/>
      <c r="TTP39" s="830"/>
      <c r="TTQ39" s="830"/>
      <c r="TTR39" s="830"/>
      <c r="TTS39" s="830"/>
      <c r="TTT39" s="830"/>
      <c r="TTU39" s="830"/>
      <c r="TTV39" s="830"/>
      <c r="TTW39" s="830"/>
      <c r="TTX39" s="830"/>
      <c r="TTY39" s="830"/>
      <c r="TTZ39" s="830"/>
      <c r="TUA39" s="830"/>
      <c r="TUB39" s="830"/>
      <c r="TUC39" s="830"/>
      <c r="TUD39" s="830"/>
      <c r="TUE39" s="830"/>
      <c r="TUF39" s="830"/>
      <c r="TUG39" s="830"/>
      <c r="TUH39" s="830"/>
      <c r="TUI39" s="830"/>
      <c r="TUJ39" s="830"/>
      <c r="TUK39" s="830"/>
      <c r="TUL39" s="830"/>
      <c r="TUM39" s="830"/>
      <c r="TUN39" s="830"/>
      <c r="TUO39" s="830"/>
      <c r="TUP39" s="830"/>
      <c r="TUQ39" s="830"/>
      <c r="TUR39" s="830"/>
      <c r="TUS39" s="830"/>
      <c r="TUT39" s="830"/>
      <c r="TUU39" s="830"/>
      <c r="TUV39" s="830"/>
      <c r="TUW39" s="830"/>
      <c r="TUX39" s="830"/>
      <c r="TUY39" s="830"/>
      <c r="TUZ39" s="830"/>
      <c r="TVA39" s="830"/>
      <c r="TVB39" s="830"/>
      <c r="TVC39" s="830"/>
      <c r="TVD39" s="830"/>
      <c r="TVE39" s="830"/>
      <c r="TVF39" s="830"/>
      <c r="TVG39" s="830"/>
      <c r="TVH39" s="830"/>
      <c r="TVI39" s="830"/>
      <c r="TVJ39" s="830"/>
      <c r="TVK39" s="830"/>
      <c r="TVL39" s="830"/>
      <c r="TVM39" s="830"/>
      <c r="TVN39" s="830"/>
      <c r="TVO39" s="830"/>
      <c r="TVP39" s="830"/>
      <c r="TVQ39" s="830"/>
      <c r="TVR39" s="830"/>
      <c r="TVS39" s="830"/>
      <c r="TVT39" s="830"/>
      <c r="TVU39" s="830"/>
      <c r="TVV39" s="830"/>
      <c r="TVW39" s="830"/>
      <c r="TVX39" s="830"/>
      <c r="TVY39" s="830"/>
      <c r="TVZ39" s="830"/>
      <c r="TWA39" s="830"/>
      <c r="TWB39" s="830"/>
      <c r="TWC39" s="830"/>
      <c r="TWD39" s="830"/>
      <c r="TWE39" s="830"/>
      <c r="TWF39" s="830"/>
      <c r="TWG39" s="830"/>
      <c r="TWH39" s="830"/>
      <c r="TWI39" s="830"/>
      <c r="TWJ39" s="830"/>
      <c r="TWK39" s="830"/>
      <c r="TWL39" s="830"/>
      <c r="TWM39" s="830"/>
      <c r="TWN39" s="830"/>
      <c r="TWO39" s="830"/>
      <c r="TWP39" s="830"/>
      <c r="TWQ39" s="830"/>
      <c r="TWR39" s="830"/>
      <c r="TWS39" s="830"/>
      <c r="TWT39" s="830"/>
      <c r="TWU39" s="830"/>
      <c r="TWV39" s="830"/>
      <c r="TWW39" s="830"/>
      <c r="TWX39" s="830"/>
      <c r="TWY39" s="830"/>
      <c r="TWZ39" s="830"/>
      <c r="TXA39" s="830"/>
      <c r="TXB39" s="830"/>
      <c r="TXC39" s="830"/>
      <c r="TXD39" s="830"/>
      <c r="TXE39" s="830"/>
      <c r="TXF39" s="830"/>
      <c r="TXG39" s="830"/>
      <c r="TXH39" s="830"/>
      <c r="TXI39" s="830"/>
      <c r="TXJ39" s="830"/>
      <c r="TXK39" s="830"/>
      <c r="TXL39" s="830"/>
      <c r="TXM39" s="830"/>
      <c r="TXN39" s="830"/>
      <c r="TXO39" s="830"/>
      <c r="TXP39" s="830"/>
      <c r="TXQ39" s="830"/>
      <c r="TXR39" s="830"/>
      <c r="TXS39" s="830"/>
      <c r="TXT39" s="830"/>
      <c r="TXU39" s="830"/>
      <c r="TXV39" s="830"/>
      <c r="TXW39" s="830"/>
      <c r="TXX39" s="830"/>
      <c r="TXY39" s="830"/>
      <c r="TXZ39" s="830"/>
      <c r="TYA39" s="830"/>
      <c r="TYB39" s="830"/>
      <c r="TYC39" s="830"/>
      <c r="TYD39" s="830"/>
      <c r="TYE39" s="830"/>
      <c r="TYF39" s="830"/>
      <c r="TYG39" s="830"/>
      <c r="TYH39" s="830"/>
      <c r="TYI39" s="830"/>
      <c r="TYJ39" s="830"/>
      <c r="TYK39" s="830"/>
      <c r="TYL39" s="830"/>
      <c r="TYM39" s="830"/>
      <c r="TYN39" s="830"/>
      <c r="TYO39" s="830"/>
      <c r="TYP39" s="830"/>
      <c r="TYQ39" s="830"/>
      <c r="TYR39" s="830"/>
      <c r="TYS39" s="830"/>
      <c r="TYT39" s="830"/>
      <c r="TYU39" s="830"/>
      <c r="TYV39" s="830"/>
      <c r="TYW39" s="830"/>
      <c r="TYX39" s="830"/>
      <c r="TYY39" s="830"/>
      <c r="TYZ39" s="830"/>
      <c r="TZA39" s="830"/>
      <c r="TZB39" s="830"/>
      <c r="TZC39" s="830"/>
      <c r="TZD39" s="830"/>
      <c r="TZE39" s="830"/>
      <c r="TZF39" s="830"/>
      <c r="TZG39" s="830"/>
      <c r="TZH39" s="830"/>
      <c r="TZI39" s="830"/>
      <c r="TZJ39" s="830"/>
      <c r="TZK39" s="830"/>
      <c r="TZL39" s="830"/>
      <c r="TZM39" s="830"/>
      <c r="TZN39" s="830"/>
      <c r="TZO39" s="830"/>
      <c r="TZP39" s="830"/>
      <c r="TZQ39" s="830"/>
      <c r="TZR39" s="830"/>
      <c r="TZS39" s="830"/>
      <c r="TZT39" s="830"/>
      <c r="TZU39" s="830"/>
      <c r="TZV39" s="830"/>
      <c r="TZW39" s="830"/>
      <c r="TZX39" s="830"/>
      <c r="TZY39" s="830"/>
      <c r="TZZ39" s="830"/>
      <c r="UAA39" s="830"/>
      <c r="UAB39" s="830"/>
      <c r="UAC39" s="830"/>
      <c r="UAD39" s="830"/>
      <c r="UAE39" s="830"/>
      <c r="UAF39" s="830"/>
      <c r="UAG39" s="830"/>
      <c r="UAH39" s="830"/>
      <c r="UAI39" s="830"/>
      <c r="UAJ39" s="830"/>
      <c r="UAK39" s="830"/>
      <c r="UAL39" s="830"/>
      <c r="UAM39" s="830"/>
      <c r="UAN39" s="830"/>
      <c r="UAO39" s="830"/>
      <c r="UAP39" s="830"/>
      <c r="UAQ39" s="830"/>
      <c r="UAR39" s="830"/>
      <c r="UAS39" s="830"/>
      <c r="UAT39" s="830"/>
      <c r="UAU39" s="830"/>
      <c r="UAV39" s="830"/>
      <c r="UAW39" s="830"/>
      <c r="UAX39" s="830"/>
      <c r="UAY39" s="830"/>
      <c r="UAZ39" s="830"/>
      <c r="UBA39" s="830"/>
      <c r="UBB39" s="830"/>
      <c r="UBC39" s="830"/>
      <c r="UBD39" s="830"/>
      <c r="UBE39" s="830"/>
      <c r="UBF39" s="830"/>
      <c r="UBG39" s="830"/>
      <c r="UBH39" s="830"/>
      <c r="UBI39" s="830"/>
      <c r="UBJ39" s="830"/>
      <c r="UBK39" s="830"/>
      <c r="UBL39" s="830"/>
      <c r="UBM39" s="830"/>
      <c r="UBN39" s="830"/>
      <c r="UBO39" s="830"/>
      <c r="UBP39" s="830"/>
      <c r="UBQ39" s="830"/>
      <c r="UBR39" s="830"/>
      <c r="UBS39" s="830"/>
      <c r="UBT39" s="830"/>
      <c r="UBU39" s="830"/>
      <c r="UBV39" s="830"/>
      <c r="UBW39" s="830"/>
      <c r="UBX39" s="830"/>
      <c r="UBY39" s="830"/>
      <c r="UBZ39" s="830"/>
      <c r="UCA39" s="830"/>
      <c r="UCB39" s="830"/>
      <c r="UCC39" s="830"/>
      <c r="UCD39" s="830"/>
      <c r="UCE39" s="830"/>
      <c r="UCF39" s="830"/>
      <c r="UCG39" s="830"/>
      <c r="UCH39" s="830"/>
      <c r="UCI39" s="830"/>
      <c r="UCJ39" s="830"/>
      <c r="UCK39" s="830"/>
      <c r="UCL39" s="830"/>
      <c r="UCM39" s="830"/>
      <c r="UCN39" s="830"/>
      <c r="UCO39" s="830"/>
      <c r="UCP39" s="830"/>
      <c r="UCQ39" s="830"/>
      <c r="UCR39" s="830"/>
      <c r="UCS39" s="830"/>
      <c r="UCT39" s="830"/>
      <c r="UCU39" s="830"/>
      <c r="UCV39" s="830"/>
      <c r="UCW39" s="830"/>
      <c r="UCX39" s="830"/>
      <c r="UCY39" s="830"/>
      <c r="UCZ39" s="830"/>
      <c r="UDA39" s="830"/>
      <c r="UDB39" s="830"/>
      <c r="UDC39" s="830"/>
      <c r="UDD39" s="830"/>
      <c r="UDE39" s="830"/>
      <c r="UDF39" s="830"/>
      <c r="UDG39" s="830"/>
      <c r="UDH39" s="830"/>
      <c r="UDI39" s="830"/>
      <c r="UDJ39" s="830"/>
      <c r="UDK39" s="830"/>
      <c r="UDL39" s="830"/>
      <c r="UDM39" s="830"/>
      <c r="UDN39" s="830"/>
      <c r="UDO39" s="830"/>
      <c r="UDP39" s="830"/>
      <c r="UDQ39" s="830"/>
      <c r="UDR39" s="830"/>
      <c r="UDS39" s="830"/>
      <c r="UDT39" s="830"/>
      <c r="UDU39" s="830"/>
      <c r="UDV39" s="830"/>
      <c r="UDW39" s="830"/>
      <c r="UDX39" s="830"/>
      <c r="UDY39" s="830"/>
      <c r="UDZ39" s="830"/>
      <c r="UEA39" s="830"/>
      <c r="UEB39" s="830"/>
      <c r="UEC39" s="830"/>
      <c r="UED39" s="830"/>
      <c r="UEE39" s="830"/>
      <c r="UEF39" s="830"/>
      <c r="UEG39" s="830"/>
      <c r="UEH39" s="830"/>
      <c r="UEI39" s="830"/>
      <c r="UEJ39" s="830"/>
      <c r="UEK39" s="830"/>
      <c r="UEL39" s="830"/>
      <c r="UEM39" s="830"/>
      <c r="UEN39" s="830"/>
      <c r="UEO39" s="830"/>
      <c r="UEP39" s="830"/>
      <c r="UEQ39" s="830"/>
      <c r="UER39" s="830"/>
      <c r="UES39" s="830"/>
      <c r="UET39" s="830"/>
      <c r="UEU39" s="830"/>
      <c r="UEV39" s="830"/>
      <c r="UEW39" s="830"/>
      <c r="UEX39" s="830"/>
      <c r="UEY39" s="830"/>
      <c r="UEZ39" s="830"/>
      <c r="UFA39" s="830"/>
      <c r="UFB39" s="830"/>
      <c r="UFC39" s="830"/>
      <c r="UFD39" s="830"/>
      <c r="UFE39" s="830"/>
      <c r="UFF39" s="830"/>
      <c r="UFG39" s="830"/>
      <c r="UFH39" s="830"/>
      <c r="UFI39" s="830"/>
      <c r="UFJ39" s="830"/>
      <c r="UFK39" s="830"/>
      <c r="UFL39" s="830"/>
      <c r="UFM39" s="830"/>
      <c r="UFN39" s="830"/>
      <c r="UFO39" s="830"/>
      <c r="UFP39" s="830"/>
      <c r="UFQ39" s="830"/>
      <c r="UFR39" s="830"/>
      <c r="UFS39" s="830"/>
      <c r="UFT39" s="830"/>
      <c r="UFU39" s="830"/>
      <c r="UFV39" s="830"/>
      <c r="UFW39" s="830"/>
      <c r="UFX39" s="830"/>
      <c r="UFY39" s="830"/>
      <c r="UFZ39" s="830"/>
      <c r="UGA39" s="830"/>
      <c r="UGB39" s="830"/>
      <c r="UGC39" s="830"/>
      <c r="UGD39" s="830"/>
      <c r="UGE39" s="830"/>
      <c r="UGF39" s="830"/>
      <c r="UGG39" s="830"/>
      <c r="UGH39" s="830"/>
      <c r="UGI39" s="830"/>
      <c r="UGJ39" s="830"/>
      <c r="UGK39" s="830"/>
      <c r="UGL39" s="830"/>
      <c r="UGM39" s="830"/>
      <c r="UGN39" s="830"/>
      <c r="UGO39" s="830"/>
      <c r="UGP39" s="830"/>
      <c r="UGQ39" s="830"/>
      <c r="UGR39" s="830"/>
      <c r="UGS39" s="830"/>
      <c r="UGT39" s="830"/>
      <c r="UGU39" s="830"/>
      <c r="UGV39" s="830"/>
      <c r="UGW39" s="830"/>
      <c r="UGX39" s="830"/>
      <c r="UGY39" s="830"/>
      <c r="UGZ39" s="830"/>
      <c r="UHA39" s="830"/>
      <c r="UHB39" s="830"/>
      <c r="UHC39" s="830"/>
      <c r="UHD39" s="830"/>
      <c r="UHE39" s="830"/>
      <c r="UHF39" s="830"/>
      <c r="UHG39" s="830"/>
      <c r="UHH39" s="830"/>
      <c r="UHI39" s="830"/>
      <c r="UHJ39" s="830"/>
      <c r="UHK39" s="830"/>
      <c r="UHL39" s="830"/>
      <c r="UHM39" s="830"/>
      <c r="UHN39" s="830"/>
      <c r="UHO39" s="830"/>
      <c r="UHP39" s="830"/>
      <c r="UHQ39" s="830"/>
      <c r="UHR39" s="830"/>
      <c r="UHS39" s="830"/>
      <c r="UHT39" s="830"/>
      <c r="UHU39" s="830"/>
      <c r="UHV39" s="830"/>
      <c r="UHW39" s="830"/>
      <c r="UHX39" s="830"/>
      <c r="UHY39" s="830"/>
      <c r="UHZ39" s="830"/>
      <c r="UIA39" s="830"/>
      <c r="UIB39" s="830"/>
      <c r="UIC39" s="830"/>
      <c r="UID39" s="830"/>
      <c r="UIE39" s="830"/>
      <c r="UIF39" s="830"/>
      <c r="UIG39" s="830"/>
      <c r="UIH39" s="830"/>
      <c r="UII39" s="830"/>
      <c r="UIJ39" s="830"/>
      <c r="UIK39" s="830"/>
      <c r="UIL39" s="830"/>
      <c r="UIM39" s="830"/>
      <c r="UIN39" s="830"/>
      <c r="UIO39" s="830"/>
      <c r="UIP39" s="830"/>
      <c r="UIQ39" s="830"/>
      <c r="UIR39" s="830"/>
      <c r="UIS39" s="830"/>
      <c r="UIT39" s="830"/>
      <c r="UIU39" s="830"/>
      <c r="UIV39" s="830"/>
      <c r="UIW39" s="830"/>
      <c r="UIX39" s="830"/>
      <c r="UIY39" s="830"/>
      <c r="UIZ39" s="830"/>
      <c r="UJA39" s="830"/>
      <c r="UJB39" s="830"/>
      <c r="UJC39" s="830"/>
      <c r="UJD39" s="830"/>
      <c r="UJE39" s="830"/>
      <c r="UJF39" s="830"/>
      <c r="UJG39" s="830"/>
      <c r="UJH39" s="830"/>
      <c r="UJI39" s="830"/>
      <c r="UJJ39" s="830"/>
      <c r="UJK39" s="830"/>
      <c r="UJL39" s="830"/>
      <c r="UJM39" s="830"/>
      <c r="UJN39" s="830"/>
      <c r="UJO39" s="830"/>
      <c r="UJP39" s="830"/>
      <c r="UJQ39" s="830"/>
      <c r="UJR39" s="830"/>
      <c r="UJS39" s="830"/>
      <c r="UJT39" s="830"/>
      <c r="UJU39" s="830"/>
      <c r="UJV39" s="830"/>
      <c r="UJW39" s="830"/>
      <c r="UJX39" s="830"/>
      <c r="UJY39" s="830"/>
      <c r="UJZ39" s="830"/>
      <c r="UKA39" s="830"/>
      <c r="UKB39" s="830"/>
      <c r="UKC39" s="830"/>
      <c r="UKD39" s="830"/>
      <c r="UKE39" s="830"/>
      <c r="UKF39" s="830"/>
      <c r="UKG39" s="830"/>
      <c r="UKH39" s="830"/>
      <c r="UKI39" s="830"/>
      <c r="UKJ39" s="830"/>
      <c r="UKK39" s="830"/>
      <c r="UKL39" s="830"/>
      <c r="UKM39" s="830"/>
      <c r="UKN39" s="830"/>
      <c r="UKO39" s="830"/>
      <c r="UKP39" s="830"/>
      <c r="UKQ39" s="830"/>
      <c r="UKR39" s="830"/>
      <c r="UKS39" s="830"/>
      <c r="UKT39" s="830"/>
      <c r="UKU39" s="830"/>
      <c r="UKV39" s="830"/>
      <c r="UKW39" s="830"/>
      <c r="UKX39" s="830"/>
      <c r="UKY39" s="830"/>
      <c r="UKZ39" s="830"/>
      <c r="ULA39" s="830"/>
      <c r="ULB39" s="830"/>
      <c r="ULC39" s="830"/>
      <c r="ULD39" s="830"/>
      <c r="ULE39" s="830"/>
      <c r="ULF39" s="830"/>
      <c r="ULG39" s="830"/>
      <c r="ULH39" s="830"/>
      <c r="ULI39" s="830"/>
      <c r="ULJ39" s="830"/>
      <c r="ULK39" s="830"/>
      <c r="ULL39" s="830"/>
      <c r="ULM39" s="830"/>
      <c r="ULN39" s="830"/>
      <c r="ULO39" s="830"/>
      <c r="ULP39" s="830"/>
      <c r="ULQ39" s="830"/>
      <c r="ULR39" s="830"/>
      <c r="ULS39" s="830"/>
      <c r="ULT39" s="830"/>
      <c r="ULU39" s="830"/>
      <c r="ULV39" s="830"/>
      <c r="ULW39" s="830"/>
      <c r="ULX39" s="830"/>
      <c r="ULY39" s="830"/>
      <c r="ULZ39" s="830"/>
      <c r="UMA39" s="830"/>
      <c r="UMB39" s="830"/>
      <c r="UMC39" s="830"/>
      <c r="UMD39" s="830"/>
      <c r="UME39" s="830"/>
      <c r="UMF39" s="830"/>
      <c r="UMG39" s="830"/>
      <c r="UMH39" s="830"/>
      <c r="UMI39" s="830"/>
      <c r="UMJ39" s="830"/>
      <c r="UMK39" s="830"/>
      <c r="UML39" s="830"/>
      <c r="UMM39" s="830"/>
      <c r="UMN39" s="830"/>
      <c r="UMO39" s="830"/>
      <c r="UMP39" s="830"/>
      <c r="UMQ39" s="830"/>
      <c r="UMR39" s="830"/>
      <c r="UMS39" s="830"/>
      <c r="UMT39" s="830"/>
      <c r="UMU39" s="830"/>
      <c r="UMV39" s="830"/>
      <c r="UMW39" s="830"/>
      <c r="UMX39" s="830"/>
      <c r="UMY39" s="830"/>
      <c r="UMZ39" s="830"/>
      <c r="UNA39" s="830"/>
      <c r="UNB39" s="830"/>
      <c r="UNC39" s="830"/>
      <c r="UND39" s="830"/>
      <c r="UNE39" s="830"/>
      <c r="UNF39" s="830"/>
      <c r="UNG39" s="830"/>
      <c r="UNH39" s="830"/>
      <c r="UNI39" s="830"/>
      <c r="UNJ39" s="830"/>
      <c r="UNK39" s="830"/>
      <c r="UNL39" s="830"/>
      <c r="UNM39" s="830"/>
      <c r="UNN39" s="830"/>
      <c r="UNO39" s="830"/>
      <c r="UNP39" s="830"/>
      <c r="UNQ39" s="830"/>
      <c r="UNR39" s="830"/>
      <c r="UNS39" s="830"/>
      <c r="UNT39" s="830"/>
      <c r="UNU39" s="830"/>
      <c r="UNV39" s="830"/>
      <c r="UNW39" s="830"/>
      <c r="UNX39" s="830"/>
      <c r="UNY39" s="830"/>
      <c r="UNZ39" s="830"/>
      <c r="UOA39" s="830"/>
      <c r="UOB39" s="830"/>
      <c r="UOC39" s="830"/>
      <c r="UOD39" s="830"/>
      <c r="UOE39" s="830"/>
      <c r="UOF39" s="830"/>
      <c r="UOG39" s="830"/>
      <c r="UOH39" s="830"/>
      <c r="UOI39" s="830"/>
      <c r="UOJ39" s="830"/>
      <c r="UOK39" s="830"/>
      <c r="UOL39" s="830"/>
      <c r="UOM39" s="830"/>
      <c r="UON39" s="830"/>
      <c r="UOO39" s="830"/>
      <c r="UOP39" s="830"/>
      <c r="UOQ39" s="830"/>
      <c r="UOR39" s="830"/>
      <c r="UOS39" s="830"/>
      <c r="UOT39" s="830"/>
      <c r="UOU39" s="830"/>
      <c r="UOV39" s="830"/>
      <c r="UOW39" s="830"/>
      <c r="UOX39" s="830"/>
      <c r="UOY39" s="830"/>
      <c r="UOZ39" s="830"/>
      <c r="UPA39" s="830"/>
      <c r="UPB39" s="830"/>
      <c r="UPC39" s="830"/>
      <c r="UPD39" s="830"/>
      <c r="UPE39" s="830"/>
      <c r="UPF39" s="830"/>
      <c r="UPG39" s="830"/>
      <c r="UPH39" s="830"/>
      <c r="UPI39" s="830"/>
      <c r="UPJ39" s="830"/>
      <c r="UPK39" s="830"/>
      <c r="UPL39" s="830"/>
      <c r="UPM39" s="830"/>
      <c r="UPN39" s="830"/>
      <c r="UPO39" s="830"/>
      <c r="UPP39" s="830"/>
      <c r="UPQ39" s="830"/>
      <c r="UPR39" s="830"/>
      <c r="UPS39" s="830"/>
      <c r="UPT39" s="830"/>
      <c r="UPU39" s="830"/>
      <c r="UPV39" s="830"/>
      <c r="UPW39" s="830"/>
      <c r="UPX39" s="830"/>
      <c r="UPY39" s="830"/>
      <c r="UPZ39" s="830"/>
      <c r="UQA39" s="830"/>
      <c r="UQB39" s="830"/>
      <c r="UQC39" s="830"/>
      <c r="UQD39" s="830"/>
      <c r="UQE39" s="830"/>
      <c r="UQF39" s="830"/>
      <c r="UQG39" s="830"/>
      <c r="UQH39" s="830"/>
      <c r="UQI39" s="830"/>
      <c r="UQJ39" s="830"/>
      <c r="UQK39" s="830"/>
      <c r="UQL39" s="830"/>
      <c r="UQM39" s="830"/>
      <c r="UQN39" s="830"/>
      <c r="UQO39" s="830"/>
      <c r="UQP39" s="830"/>
      <c r="UQQ39" s="830"/>
      <c r="UQR39" s="830"/>
      <c r="UQS39" s="830"/>
      <c r="UQT39" s="830"/>
      <c r="UQU39" s="830"/>
      <c r="UQV39" s="830"/>
      <c r="UQW39" s="830"/>
      <c r="UQX39" s="830"/>
      <c r="UQY39" s="830"/>
      <c r="UQZ39" s="830"/>
      <c r="URA39" s="830"/>
      <c r="URB39" s="830"/>
      <c r="URC39" s="830"/>
      <c r="URD39" s="830"/>
      <c r="URE39" s="830"/>
      <c r="URF39" s="830"/>
      <c r="URG39" s="830"/>
      <c r="URH39" s="830"/>
      <c r="URI39" s="830"/>
      <c r="URJ39" s="830"/>
      <c r="URK39" s="830"/>
      <c r="URL39" s="830"/>
      <c r="URM39" s="830"/>
      <c r="URN39" s="830"/>
      <c r="URO39" s="830"/>
      <c r="URP39" s="830"/>
      <c r="URQ39" s="830"/>
      <c r="URR39" s="830"/>
      <c r="URS39" s="830"/>
      <c r="URT39" s="830"/>
      <c r="URU39" s="830"/>
      <c r="URV39" s="830"/>
      <c r="URW39" s="830"/>
      <c r="URX39" s="830"/>
      <c r="URY39" s="830"/>
      <c r="URZ39" s="830"/>
      <c r="USA39" s="830"/>
      <c r="USB39" s="830"/>
      <c r="USC39" s="830"/>
      <c r="USD39" s="830"/>
      <c r="USE39" s="830"/>
      <c r="USF39" s="830"/>
      <c r="USG39" s="830"/>
      <c r="USH39" s="830"/>
      <c r="USI39" s="830"/>
      <c r="USJ39" s="830"/>
      <c r="USK39" s="830"/>
      <c r="USL39" s="830"/>
      <c r="USM39" s="830"/>
      <c r="USN39" s="830"/>
      <c r="USO39" s="830"/>
      <c r="USP39" s="830"/>
      <c r="USQ39" s="830"/>
      <c r="USR39" s="830"/>
      <c r="USS39" s="830"/>
      <c r="UST39" s="830"/>
      <c r="USU39" s="830"/>
      <c r="USV39" s="830"/>
      <c r="USW39" s="830"/>
      <c r="USX39" s="830"/>
      <c r="USY39" s="830"/>
      <c r="USZ39" s="830"/>
      <c r="UTA39" s="830"/>
      <c r="UTB39" s="830"/>
      <c r="UTC39" s="830"/>
      <c r="UTD39" s="830"/>
      <c r="UTE39" s="830"/>
      <c r="UTF39" s="830"/>
      <c r="UTG39" s="830"/>
      <c r="UTH39" s="830"/>
      <c r="UTI39" s="830"/>
      <c r="UTJ39" s="830"/>
      <c r="UTK39" s="830"/>
      <c r="UTL39" s="830"/>
      <c r="UTM39" s="830"/>
      <c r="UTN39" s="830"/>
      <c r="UTO39" s="830"/>
      <c r="UTP39" s="830"/>
      <c r="UTQ39" s="830"/>
      <c r="UTR39" s="830"/>
      <c r="UTS39" s="830"/>
      <c r="UTT39" s="830"/>
      <c r="UTU39" s="830"/>
      <c r="UTV39" s="830"/>
      <c r="UTW39" s="830"/>
      <c r="UTX39" s="830"/>
      <c r="UTY39" s="830"/>
      <c r="UTZ39" s="830"/>
      <c r="UUA39" s="830"/>
      <c r="UUB39" s="830"/>
      <c r="UUC39" s="830"/>
      <c r="UUD39" s="830"/>
      <c r="UUE39" s="830"/>
      <c r="UUF39" s="830"/>
      <c r="UUG39" s="830"/>
      <c r="UUH39" s="830"/>
      <c r="UUI39" s="830"/>
      <c r="UUJ39" s="830"/>
      <c r="UUK39" s="830"/>
      <c r="UUL39" s="830"/>
      <c r="UUM39" s="830"/>
      <c r="UUN39" s="830"/>
      <c r="UUO39" s="830"/>
      <c r="UUP39" s="830"/>
      <c r="UUQ39" s="830"/>
      <c r="UUR39" s="830"/>
      <c r="UUS39" s="830"/>
      <c r="UUT39" s="830"/>
      <c r="UUU39" s="830"/>
      <c r="UUV39" s="830"/>
      <c r="UUW39" s="830"/>
      <c r="UUX39" s="830"/>
      <c r="UUY39" s="830"/>
      <c r="UUZ39" s="830"/>
      <c r="UVA39" s="830"/>
      <c r="UVB39" s="830"/>
      <c r="UVC39" s="830"/>
      <c r="UVD39" s="830"/>
      <c r="UVE39" s="830"/>
      <c r="UVF39" s="830"/>
      <c r="UVG39" s="830"/>
      <c r="UVH39" s="830"/>
      <c r="UVI39" s="830"/>
      <c r="UVJ39" s="830"/>
      <c r="UVK39" s="830"/>
      <c r="UVL39" s="830"/>
      <c r="UVM39" s="830"/>
      <c r="UVN39" s="830"/>
      <c r="UVO39" s="830"/>
      <c r="UVP39" s="830"/>
      <c r="UVQ39" s="830"/>
      <c r="UVR39" s="830"/>
      <c r="UVS39" s="830"/>
      <c r="UVT39" s="830"/>
      <c r="UVU39" s="830"/>
      <c r="UVV39" s="830"/>
      <c r="UVW39" s="830"/>
      <c r="UVX39" s="830"/>
      <c r="UVY39" s="830"/>
      <c r="UVZ39" s="830"/>
      <c r="UWA39" s="830"/>
      <c r="UWB39" s="830"/>
      <c r="UWC39" s="830"/>
      <c r="UWD39" s="830"/>
      <c r="UWE39" s="830"/>
      <c r="UWF39" s="830"/>
      <c r="UWG39" s="830"/>
      <c r="UWH39" s="830"/>
      <c r="UWI39" s="830"/>
      <c r="UWJ39" s="830"/>
      <c r="UWK39" s="830"/>
      <c r="UWL39" s="830"/>
      <c r="UWM39" s="830"/>
      <c r="UWN39" s="830"/>
      <c r="UWO39" s="830"/>
      <c r="UWP39" s="830"/>
      <c r="UWQ39" s="830"/>
      <c r="UWR39" s="830"/>
      <c r="UWS39" s="830"/>
      <c r="UWT39" s="830"/>
      <c r="UWU39" s="830"/>
      <c r="UWV39" s="830"/>
      <c r="UWW39" s="830"/>
      <c r="UWX39" s="830"/>
      <c r="UWY39" s="830"/>
      <c r="UWZ39" s="830"/>
      <c r="UXA39" s="830"/>
      <c r="UXB39" s="830"/>
      <c r="UXC39" s="830"/>
      <c r="UXD39" s="830"/>
      <c r="UXE39" s="830"/>
      <c r="UXF39" s="830"/>
      <c r="UXG39" s="830"/>
      <c r="UXH39" s="830"/>
      <c r="UXI39" s="830"/>
      <c r="UXJ39" s="830"/>
      <c r="UXK39" s="830"/>
      <c r="UXL39" s="830"/>
      <c r="UXM39" s="830"/>
      <c r="UXN39" s="830"/>
      <c r="UXO39" s="830"/>
      <c r="UXP39" s="830"/>
      <c r="UXQ39" s="830"/>
      <c r="UXR39" s="830"/>
      <c r="UXS39" s="830"/>
      <c r="UXT39" s="830"/>
      <c r="UXU39" s="830"/>
      <c r="UXV39" s="830"/>
      <c r="UXW39" s="830"/>
      <c r="UXX39" s="830"/>
      <c r="UXY39" s="830"/>
      <c r="UXZ39" s="830"/>
      <c r="UYA39" s="830"/>
      <c r="UYB39" s="830"/>
      <c r="UYC39" s="830"/>
      <c r="UYD39" s="830"/>
      <c r="UYE39" s="830"/>
      <c r="UYF39" s="830"/>
      <c r="UYG39" s="830"/>
      <c r="UYH39" s="830"/>
      <c r="UYI39" s="830"/>
      <c r="UYJ39" s="830"/>
      <c r="UYK39" s="830"/>
      <c r="UYL39" s="830"/>
      <c r="UYM39" s="830"/>
      <c r="UYN39" s="830"/>
      <c r="UYO39" s="830"/>
      <c r="UYP39" s="830"/>
      <c r="UYQ39" s="830"/>
      <c r="UYR39" s="830"/>
      <c r="UYS39" s="830"/>
      <c r="UYT39" s="830"/>
      <c r="UYU39" s="830"/>
      <c r="UYV39" s="830"/>
      <c r="UYW39" s="830"/>
      <c r="UYX39" s="830"/>
      <c r="UYY39" s="830"/>
      <c r="UYZ39" s="830"/>
      <c r="UZA39" s="830"/>
      <c r="UZB39" s="830"/>
      <c r="UZC39" s="830"/>
      <c r="UZD39" s="830"/>
      <c r="UZE39" s="830"/>
      <c r="UZF39" s="830"/>
      <c r="UZG39" s="830"/>
      <c r="UZH39" s="830"/>
      <c r="UZI39" s="830"/>
      <c r="UZJ39" s="830"/>
      <c r="UZK39" s="830"/>
      <c r="UZL39" s="830"/>
      <c r="UZM39" s="830"/>
      <c r="UZN39" s="830"/>
      <c r="UZO39" s="830"/>
      <c r="UZP39" s="830"/>
      <c r="UZQ39" s="830"/>
      <c r="UZR39" s="830"/>
      <c r="UZS39" s="830"/>
      <c r="UZT39" s="830"/>
      <c r="UZU39" s="830"/>
      <c r="UZV39" s="830"/>
      <c r="UZW39" s="830"/>
      <c r="UZX39" s="830"/>
      <c r="UZY39" s="830"/>
      <c r="UZZ39" s="830"/>
      <c r="VAA39" s="830"/>
      <c r="VAB39" s="830"/>
      <c r="VAC39" s="830"/>
      <c r="VAD39" s="830"/>
      <c r="VAE39" s="830"/>
      <c r="VAF39" s="830"/>
      <c r="VAG39" s="830"/>
      <c r="VAH39" s="830"/>
      <c r="VAI39" s="830"/>
      <c r="VAJ39" s="830"/>
      <c r="VAK39" s="830"/>
      <c r="VAL39" s="830"/>
      <c r="VAM39" s="830"/>
      <c r="VAN39" s="830"/>
      <c r="VAO39" s="830"/>
      <c r="VAP39" s="830"/>
      <c r="VAQ39" s="830"/>
      <c r="VAR39" s="830"/>
      <c r="VAS39" s="830"/>
      <c r="VAT39" s="830"/>
      <c r="VAU39" s="830"/>
      <c r="VAV39" s="830"/>
      <c r="VAW39" s="830"/>
      <c r="VAX39" s="830"/>
      <c r="VAY39" s="830"/>
      <c r="VAZ39" s="830"/>
      <c r="VBA39" s="830"/>
      <c r="VBB39" s="830"/>
      <c r="VBC39" s="830"/>
      <c r="VBD39" s="830"/>
      <c r="VBE39" s="830"/>
      <c r="VBF39" s="830"/>
      <c r="VBG39" s="830"/>
      <c r="VBH39" s="830"/>
      <c r="VBI39" s="830"/>
      <c r="VBJ39" s="830"/>
      <c r="VBK39" s="830"/>
      <c r="VBL39" s="830"/>
      <c r="VBM39" s="830"/>
      <c r="VBN39" s="830"/>
      <c r="VBO39" s="830"/>
      <c r="VBP39" s="830"/>
      <c r="VBQ39" s="830"/>
      <c r="VBR39" s="830"/>
      <c r="VBS39" s="830"/>
      <c r="VBT39" s="830"/>
      <c r="VBU39" s="830"/>
      <c r="VBV39" s="830"/>
      <c r="VBW39" s="830"/>
      <c r="VBX39" s="830"/>
      <c r="VBY39" s="830"/>
      <c r="VBZ39" s="830"/>
      <c r="VCA39" s="830"/>
      <c r="VCB39" s="830"/>
      <c r="VCC39" s="830"/>
      <c r="VCD39" s="830"/>
      <c r="VCE39" s="830"/>
      <c r="VCF39" s="830"/>
      <c r="VCG39" s="830"/>
      <c r="VCH39" s="830"/>
      <c r="VCI39" s="830"/>
      <c r="VCJ39" s="830"/>
      <c r="VCK39" s="830"/>
      <c r="VCL39" s="830"/>
      <c r="VCM39" s="830"/>
      <c r="VCN39" s="830"/>
      <c r="VCO39" s="830"/>
      <c r="VCP39" s="830"/>
      <c r="VCQ39" s="830"/>
      <c r="VCR39" s="830"/>
      <c r="VCS39" s="830"/>
      <c r="VCT39" s="830"/>
      <c r="VCU39" s="830"/>
      <c r="VCV39" s="830"/>
      <c r="VCW39" s="830"/>
      <c r="VCX39" s="830"/>
      <c r="VCY39" s="830"/>
      <c r="VCZ39" s="830"/>
      <c r="VDA39" s="830"/>
      <c r="VDB39" s="830"/>
      <c r="VDC39" s="830"/>
      <c r="VDD39" s="830"/>
      <c r="VDE39" s="830"/>
      <c r="VDF39" s="830"/>
      <c r="VDG39" s="830"/>
      <c r="VDH39" s="830"/>
      <c r="VDI39" s="830"/>
      <c r="VDJ39" s="830"/>
      <c r="VDK39" s="830"/>
      <c r="VDL39" s="830"/>
      <c r="VDM39" s="830"/>
      <c r="VDN39" s="830"/>
      <c r="VDO39" s="830"/>
      <c r="VDP39" s="830"/>
      <c r="VDQ39" s="830"/>
      <c r="VDR39" s="830"/>
      <c r="VDS39" s="830"/>
      <c r="VDT39" s="830"/>
      <c r="VDU39" s="830"/>
      <c r="VDV39" s="830"/>
      <c r="VDW39" s="830"/>
      <c r="VDX39" s="830"/>
      <c r="VDY39" s="830"/>
      <c r="VDZ39" s="830"/>
      <c r="VEA39" s="830"/>
      <c r="VEB39" s="830"/>
      <c r="VEC39" s="830"/>
      <c r="VED39" s="830"/>
      <c r="VEE39" s="830"/>
      <c r="VEF39" s="830"/>
      <c r="VEG39" s="830"/>
      <c r="VEH39" s="830"/>
      <c r="VEI39" s="830"/>
      <c r="VEJ39" s="830"/>
      <c r="VEK39" s="830"/>
      <c r="VEL39" s="830"/>
      <c r="VEM39" s="830"/>
      <c r="VEN39" s="830"/>
      <c r="VEO39" s="830"/>
      <c r="VEP39" s="830"/>
      <c r="VEQ39" s="830"/>
      <c r="VER39" s="830"/>
      <c r="VES39" s="830"/>
      <c r="VET39" s="830"/>
      <c r="VEU39" s="830"/>
      <c r="VEV39" s="830"/>
      <c r="VEW39" s="830"/>
      <c r="VEX39" s="830"/>
      <c r="VEY39" s="830"/>
      <c r="VEZ39" s="830"/>
      <c r="VFA39" s="830"/>
      <c r="VFB39" s="830"/>
      <c r="VFC39" s="830"/>
      <c r="VFD39" s="830"/>
      <c r="VFE39" s="830"/>
      <c r="VFF39" s="830"/>
      <c r="VFG39" s="830"/>
      <c r="VFH39" s="830"/>
      <c r="VFI39" s="830"/>
      <c r="VFJ39" s="830"/>
      <c r="VFK39" s="830"/>
      <c r="VFL39" s="830"/>
      <c r="VFM39" s="830"/>
      <c r="VFN39" s="830"/>
      <c r="VFO39" s="830"/>
      <c r="VFP39" s="830"/>
      <c r="VFQ39" s="830"/>
      <c r="VFR39" s="830"/>
      <c r="VFS39" s="830"/>
      <c r="VFT39" s="830"/>
      <c r="VFU39" s="830"/>
      <c r="VFV39" s="830"/>
      <c r="VFW39" s="830"/>
      <c r="VFX39" s="830"/>
      <c r="VFY39" s="830"/>
      <c r="VFZ39" s="830"/>
      <c r="VGA39" s="830"/>
      <c r="VGB39" s="830"/>
      <c r="VGC39" s="830"/>
      <c r="VGD39" s="830"/>
      <c r="VGE39" s="830"/>
      <c r="VGF39" s="830"/>
      <c r="VGG39" s="830"/>
      <c r="VGH39" s="830"/>
      <c r="VGI39" s="830"/>
      <c r="VGJ39" s="830"/>
      <c r="VGK39" s="830"/>
      <c r="VGL39" s="830"/>
      <c r="VGM39" s="830"/>
      <c r="VGN39" s="830"/>
      <c r="VGO39" s="830"/>
      <c r="VGP39" s="830"/>
      <c r="VGQ39" s="830"/>
      <c r="VGR39" s="830"/>
      <c r="VGS39" s="830"/>
      <c r="VGT39" s="830"/>
      <c r="VGU39" s="830"/>
      <c r="VGV39" s="830"/>
      <c r="VGW39" s="830"/>
      <c r="VGX39" s="830"/>
      <c r="VGY39" s="830"/>
      <c r="VGZ39" s="830"/>
      <c r="VHA39" s="830"/>
      <c r="VHB39" s="830"/>
      <c r="VHC39" s="830"/>
      <c r="VHD39" s="830"/>
      <c r="VHE39" s="830"/>
      <c r="VHF39" s="830"/>
      <c r="VHG39" s="830"/>
      <c r="VHH39" s="830"/>
      <c r="VHI39" s="830"/>
      <c r="VHJ39" s="830"/>
      <c r="VHK39" s="830"/>
      <c r="VHL39" s="830"/>
      <c r="VHM39" s="830"/>
      <c r="VHN39" s="830"/>
      <c r="VHO39" s="830"/>
      <c r="VHP39" s="830"/>
      <c r="VHQ39" s="830"/>
      <c r="VHR39" s="830"/>
      <c r="VHS39" s="830"/>
      <c r="VHT39" s="830"/>
      <c r="VHU39" s="830"/>
      <c r="VHV39" s="830"/>
      <c r="VHW39" s="830"/>
      <c r="VHX39" s="830"/>
      <c r="VHY39" s="830"/>
      <c r="VHZ39" s="830"/>
      <c r="VIA39" s="830"/>
      <c r="VIB39" s="830"/>
      <c r="VIC39" s="830"/>
      <c r="VID39" s="830"/>
      <c r="VIE39" s="830"/>
      <c r="VIF39" s="830"/>
      <c r="VIG39" s="830"/>
      <c r="VIH39" s="830"/>
      <c r="VII39" s="830"/>
      <c r="VIJ39" s="830"/>
      <c r="VIK39" s="830"/>
      <c r="VIL39" s="830"/>
      <c r="VIM39" s="830"/>
      <c r="VIN39" s="830"/>
      <c r="VIO39" s="830"/>
      <c r="VIP39" s="830"/>
      <c r="VIQ39" s="830"/>
      <c r="VIR39" s="830"/>
      <c r="VIS39" s="830"/>
      <c r="VIT39" s="830"/>
      <c r="VIU39" s="830"/>
      <c r="VIV39" s="830"/>
      <c r="VIW39" s="830"/>
      <c r="VIX39" s="830"/>
      <c r="VIY39" s="830"/>
      <c r="VIZ39" s="830"/>
      <c r="VJA39" s="830"/>
      <c r="VJB39" s="830"/>
      <c r="VJC39" s="830"/>
      <c r="VJD39" s="830"/>
      <c r="VJE39" s="830"/>
      <c r="VJF39" s="830"/>
      <c r="VJG39" s="830"/>
      <c r="VJH39" s="830"/>
      <c r="VJI39" s="830"/>
      <c r="VJJ39" s="830"/>
      <c r="VJK39" s="830"/>
      <c r="VJL39" s="830"/>
      <c r="VJM39" s="830"/>
      <c r="VJN39" s="830"/>
      <c r="VJO39" s="830"/>
      <c r="VJP39" s="830"/>
      <c r="VJQ39" s="830"/>
      <c r="VJR39" s="830"/>
      <c r="VJS39" s="830"/>
      <c r="VJT39" s="830"/>
      <c r="VJU39" s="830"/>
      <c r="VJV39" s="830"/>
      <c r="VJW39" s="830"/>
      <c r="VJX39" s="830"/>
      <c r="VJY39" s="830"/>
      <c r="VJZ39" s="830"/>
      <c r="VKA39" s="830"/>
      <c r="VKB39" s="830"/>
      <c r="VKC39" s="830"/>
      <c r="VKD39" s="830"/>
      <c r="VKE39" s="830"/>
      <c r="VKF39" s="830"/>
      <c r="VKG39" s="830"/>
      <c r="VKH39" s="830"/>
      <c r="VKI39" s="830"/>
      <c r="VKJ39" s="830"/>
      <c r="VKK39" s="830"/>
      <c r="VKL39" s="830"/>
      <c r="VKM39" s="830"/>
      <c r="VKN39" s="830"/>
      <c r="VKO39" s="830"/>
      <c r="VKP39" s="830"/>
      <c r="VKQ39" s="830"/>
      <c r="VKR39" s="830"/>
      <c r="VKS39" s="830"/>
      <c r="VKT39" s="830"/>
      <c r="VKU39" s="830"/>
      <c r="VKV39" s="830"/>
      <c r="VKW39" s="830"/>
      <c r="VKX39" s="830"/>
      <c r="VKY39" s="830"/>
      <c r="VKZ39" s="830"/>
      <c r="VLA39" s="830"/>
      <c r="VLB39" s="830"/>
      <c r="VLC39" s="830"/>
      <c r="VLD39" s="830"/>
      <c r="VLE39" s="830"/>
      <c r="VLF39" s="830"/>
      <c r="VLG39" s="830"/>
      <c r="VLH39" s="830"/>
      <c r="VLI39" s="830"/>
      <c r="VLJ39" s="830"/>
      <c r="VLK39" s="830"/>
      <c r="VLL39" s="830"/>
      <c r="VLM39" s="830"/>
      <c r="VLN39" s="830"/>
      <c r="VLO39" s="830"/>
      <c r="VLP39" s="830"/>
      <c r="VLQ39" s="830"/>
      <c r="VLR39" s="830"/>
      <c r="VLS39" s="830"/>
      <c r="VLT39" s="830"/>
      <c r="VLU39" s="830"/>
      <c r="VLV39" s="830"/>
      <c r="VLW39" s="830"/>
      <c r="VLX39" s="830"/>
      <c r="VLY39" s="830"/>
      <c r="VLZ39" s="830"/>
      <c r="VMA39" s="830"/>
      <c r="VMB39" s="830"/>
      <c r="VMC39" s="830"/>
      <c r="VMD39" s="830"/>
      <c r="VME39" s="830"/>
      <c r="VMF39" s="830"/>
      <c r="VMG39" s="830"/>
      <c r="VMH39" s="830"/>
      <c r="VMI39" s="830"/>
      <c r="VMJ39" s="830"/>
      <c r="VMK39" s="830"/>
      <c r="VML39" s="830"/>
      <c r="VMM39" s="830"/>
      <c r="VMN39" s="830"/>
      <c r="VMO39" s="830"/>
      <c r="VMP39" s="830"/>
      <c r="VMQ39" s="830"/>
      <c r="VMR39" s="830"/>
      <c r="VMS39" s="830"/>
      <c r="VMT39" s="830"/>
      <c r="VMU39" s="830"/>
      <c r="VMV39" s="830"/>
      <c r="VMW39" s="830"/>
      <c r="VMX39" s="830"/>
      <c r="VMY39" s="830"/>
      <c r="VMZ39" s="830"/>
      <c r="VNA39" s="830"/>
      <c r="VNB39" s="830"/>
      <c r="VNC39" s="830"/>
      <c r="VND39" s="830"/>
      <c r="VNE39" s="830"/>
      <c r="VNF39" s="830"/>
      <c r="VNG39" s="830"/>
      <c r="VNH39" s="830"/>
      <c r="VNI39" s="830"/>
      <c r="VNJ39" s="830"/>
      <c r="VNK39" s="830"/>
      <c r="VNL39" s="830"/>
      <c r="VNM39" s="830"/>
      <c r="VNN39" s="830"/>
      <c r="VNO39" s="830"/>
      <c r="VNP39" s="830"/>
      <c r="VNQ39" s="830"/>
      <c r="VNR39" s="830"/>
      <c r="VNS39" s="830"/>
      <c r="VNT39" s="830"/>
      <c r="VNU39" s="830"/>
      <c r="VNV39" s="830"/>
      <c r="VNW39" s="830"/>
      <c r="VNX39" s="830"/>
      <c r="VNY39" s="830"/>
      <c r="VNZ39" s="830"/>
      <c r="VOA39" s="830"/>
      <c r="VOB39" s="830"/>
      <c r="VOC39" s="830"/>
      <c r="VOD39" s="830"/>
      <c r="VOE39" s="830"/>
      <c r="VOF39" s="830"/>
      <c r="VOG39" s="830"/>
      <c r="VOH39" s="830"/>
      <c r="VOI39" s="830"/>
      <c r="VOJ39" s="830"/>
      <c r="VOK39" s="830"/>
      <c r="VOL39" s="830"/>
      <c r="VOM39" s="830"/>
      <c r="VON39" s="830"/>
      <c r="VOO39" s="830"/>
      <c r="VOP39" s="830"/>
      <c r="VOQ39" s="830"/>
      <c r="VOR39" s="830"/>
      <c r="VOS39" s="830"/>
      <c r="VOT39" s="830"/>
      <c r="VOU39" s="830"/>
      <c r="VOV39" s="830"/>
      <c r="VOW39" s="830"/>
      <c r="VOX39" s="830"/>
      <c r="VOY39" s="830"/>
      <c r="VOZ39" s="830"/>
      <c r="VPA39" s="830"/>
      <c r="VPB39" s="830"/>
      <c r="VPC39" s="830"/>
      <c r="VPD39" s="830"/>
      <c r="VPE39" s="830"/>
      <c r="VPF39" s="830"/>
      <c r="VPG39" s="830"/>
      <c r="VPH39" s="830"/>
      <c r="VPI39" s="830"/>
      <c r="VPJ39" s="830"/>
      <c r="VPK39" s="830"/>
      <c r="VPL39" s="830"/>
      <c r="VPM39" s="830"/>
      <c r="VPN39" s="830"/>
      <c r="VPO39" s="830"/>
      <c r="VPP39" s="830"/>
      <c r="VPQ39" s="830"/>
      <c r="VPR39" s="830"/>
      <c r="VPS39" s="830"/>
      <c r="VPT39" s="830"/>
      <c r="VPU39" s="830"/>
      <c r="VPV39" s="830"/>
      <c r="VPW39" s="830"/>
      <c r="VPX39" s="830"/>
      <c r="VPY39" s="830"/>
      <c r="VPZ39" s="830"/>
      <c r="VQA39" s="830"/>
      <c r="VQB39" s="830"/>
      <c r="VQC39" s="830"/>
      <c r="VQD39" s="830"/>
      <c r="VQE39" s="830"/>
      <c r="VQF39" s="830"/>
      <c r="VQG39" s="830"/>
      <c r="VQH39" s="830"/>
      <c r="VQI39" s="830"/>
      <c r="VQJ39" s="830"/>
      <c r="VQK39" s="830"/>
      <c r="VQL39" s="830"/>
      <c r="VQM39" s="830"/>
      <c r="VQN39" s="830"/>
      <c r="VQO39" s="830"/>
      <c r="VQP39" s="830"/>
      <c r="VQQ39" s="830"/>
      <c r="VQR39" s="830"/>
      <c r="VQS39" s="830"/>
      <c r="VQT39" s="830"/>
      <c r="VQU39" s="830"/>
      <c r="VQV39" s="830"/>
      <c r="VQW39" s="830"/>
      <c r="VQX39" s="830"/>
      <c r="VQY39" s="830"/>
      <c r="VQZ39" s="830"/>
      <c r="VRA39" s="830"/>
      <c r="VRB39" s="830"/>
      <c r="VRC39" s="830"/>
      <c r="VRD39" s="830"/>
      <c r="VRE39" s="830"/>
      <c r="VRF39" s="830"/>
      <c r="VRG39" s="830"/>
      <c r="VRH39" s="830"/>
      <c r="VRI39" s="830"/>
      <c r="VRJ39" s="830"/>
      <c r="VRK39" s="830"/>
      <c r="VRL39" s="830"/>
      <c r="VRM39" s="830"/>
      <c r="VRN39" s="830"/>
      <c r="VRO39" s="830"/>
      <c r="VRP39" s="830"/>
      <c r="VRQ39" s="830"/>
      <c r="VRR39" s="830"/>
      <c r="VRS39" s="830"/>
      <c r="VRT39" s="830"/>
      <c r="VRU39" s="830"/>
      <c r="VRV39" s="830"/>
      <c r="VRW39" s="830"/>
      <c r="VRX39" s="830"/>
      <c r="VRY39" s="830"/>
      <c r="VRZ39" s="830"/>
      <c r="VSA39" s="830"/>
      <c r="VSB39" s="830"/>
      <c r="VSC39" s="830"/>
      <c r="VSD39" s="830"/>
      <c r="VSE39" s="830"/>
      <c r="VSF39" s="830"/>
      <c r="VSG39" s="830"/>
      <c r="VSH39" s="830"/>
      <c r="VSI39" s="830"/>
      <c r="VSJ39" s="830"/>
      <c r="VSK39" s="830"/>
      <c r="VSL39" s="830"/>
      <c r="VSM39" s="830"/>
      <c r="VSN39" s="830"/>
      <c r="VSO39" s="830"/>
      <c r="VSP39" s="830"/>
      <c r="VSQ39" s="830"/>
      <c r="VSR39" s="830"/>
      <c r="VSS39" s="830"/>
      <c r="VST39" s="830"/>
      <c r="VSU39" s="830"/>
      <c r="VSV39" s="830"/>
      <c r="VSW39" s="830"/>
      <c r="VSX39" s="830"/>
      <c r="VSY39" s="830"/>
      <c r="VSZ39" s="830"/>
      <c r="VTA39" s="830"/>
      <c r="VTB39" s="830"/>
      <c r="VTC39" s="830"/>
      <c r="VTD39" s="830"/>
      <c r="VTE39" s="830"/>
      <c r="VTF39" s="830"/>
      <c r="VTG39" s="830"/>
      <c r="VTH39" s="830"/>
      <c r="VTI39" s="830"/>
      <c r="VTJ39" s="830"/>
      <c r="VTK39" s="830"/>
      <c r="VTL39" s="830"/>
      <c r="VTM39" s="830"/>
      <c r="VTN39" s="830"/>
      <c r="VTO39" s="830"/>
      <c r="VTP39" s="830"/>
      <c r="VTQ39" s="830"/>
      <c r="VTR39" s="830"/>
      <c r="VTS39" s="830"/>
      <c r="VTT39" s="830"/>
      <c r="VTU39" s="830"/>
      <c r="VTV39" s="830"/>
      <c r="VTW39" s="830"/>
      <c r="VTX39" s="830"/>
      <c r="VTY39" s="830"/>
      <c r="VTZ39" s="830"/>
      <c r="VUA39" s="830"/>
      <c r="VUB39" s="830"/>
      <c r="VUC39" s="830"/>
      <c r="VUD39" s="830"/>
      <c r="VUE39" s="830"/>
      <c r="VUF39" s="830"/>
      <c r="VUG39" s="830"/>
      <c r="VUH39" s="830"/>
      <c r="VUI39" s="830"/>
      <c r="VUJ39" s="830"/>
      <c r="VUK39" s="830"/>
      <c r="VUL39" s="830"/>
      <c r="VUM39" s="830"/>
      <c r="VUN39" s="830"/>
      <c r="VUO39" s="830"/>
      <c r="VUP39" s="830"/>
      <c r="VUQ39" s="830"/>
      <c r="VUR39" s="830"/>
      <c r="VUS39" s="830"/>
      <c r="VUT39" s="830"/>
      <c r="VUU39" s="830"/>
      <c r="VUV39" s="830"/>
      <c r="VUW39" s="830"/>
      <c r="VUX39" s="830"/>
      <c r="VUY39" s="830"/>
      <c r="VUZ39" s="830"/>
      <c r="VVA39" s="830"/>
      <c r="VVB39" s="830"/>
      <c r="VVC39" s="830"/>
      <c r="VVD39" s="830"/>
      <c r="VVE39" s="830"/>
      <c r="VVF39" s="830"/>
      <c r="VVG39" s="830"/>
      <c r="VVH39" s="830"/>
      <c r="VVI39" s="830"/>
      <c r="VVJ39" s="830"/>
      <c r="VVK39" s="830"/>
      <c r="VVL39" s="830"/>
      <c r="VVM39" s="830"/>
      <c r="VVN39" s="830"/>
      <c r="VVO39" s="830"/>
      <c r="VVP39" s="830"/>
      <c r="VVQ39" s="830"/>
      <c r="VVR39" s="830"/>
      <c r="VVS39" s="830"/>
      <c r="VVT39" s="830"/>
      <c r="VVU39" s="830"/>
      <c r="VVV39" s="830"/>
      <c r="VVW39" s="830"/>
      <c r="VVX39" s="830"/>
      <c r="VVY39" s="830"/>
      <c r="VVZ39" s="830"/>
      <c r="VWA39" s="830"/>
      <c r="VWB39" s="830"/>
      <c r="VWC39" s="830"/>
      <c r="VWD39" s="830"/>
      <c r="VWE39" s="830"/>
      <c r="VWF39" s="830"/>
      <c r="VWG39" s="830"/>
      <c r="VWH39" s="830"/>
      <c r="VWI39" s="830"/>
      <c r="VWJ39" s="830"/>
      <c r="VWK39" s="830"/>
      <c r="VWL39" s="830"/>
      <c r="VWM39" s="830"/>
      <c r="VWN39" s="830"/>
      <c r="VWO39" s="830"/>
      <c r="VWP39" s="830"/>
      <c r="VWQ39" s="830"/>
      <c r="VWR39" s="830"/>
      <c r="VWS39" s="830"/>
      <c r="VWT39" s="830"/>
      <c r="VWU39" s="830"/>
      <c r="VWV39" s="830"/>
      <c r="VWW39" s="830"/>
      <c r="VWX39" s="830"/>
      <c r="VWY39" s="830"/>
      <c r="VWZ39" s="830"/>
      <c r="VXA39" s="830"/>
      <c r="VXB39" s="830"/>
      <c r="VXC39" s="830"/>
      <c r="VXD39" s="830"/>
      <c r="VXE39" s="830"/>
      <c r="VXF39" s="830"/>
      <c r="VXG39" s="830"/>
      <c r="VXH39" s="830"/>
      <c r="VXI39" s="830"/>
      <c r="VXJ39" s="830"/>
      <c r="VXK39" s="830"/>
      <c r="VXL39" s="830"/>
      <c r="VXM39" s="830"/>
      <c r="VXN39" s="830"/>
      <c r="VXO39" s="830"/>
      <c r="VXP39" s="830"/>
      <c r="VXQ39" s="830"/>
      <c r="VXR39" s="830"/>
      <c r="VXS39" s="830"/>
      <c r="VXT39" s="830"/>
      <c r="VXU39" s="830"/>
      <c r="VXV39" s="830"/>
      <c r="VXW39" s="830"/>
      <c r="VXX39" s="830"/>
      <c r="VXY39" s="830"/>
      <c r="VXZ39" s="830"/>
      <c r="VYA39" s="830"/>
      <c r="VYB39" s="830"/>
      <c r="VYC39" s="830"/>
      <c r="VYD39" s="830"/>
      <c r="VYE39" s="830"/>
      <c r="VYF39" s="830"/>
      <c r="VYG39" s="830"/>
      <c r="VYH39" s="830"/>
      <c r="VYI39" s="830"/>
      <c r="VYJ39" s="830"/>
      <c r="VYK39" s="830"/>
      <c r="VYL39" s="830"/>
      <c r="VYM39" s="830"/>
      <c r="VYN39" s="830"/>
      <c r="VYO39" s="830"/>
      <c r="VYP39" s="830"/>
      <c r="VYQ39" s="830"/>
      <c r="VYR39" s="830"/>
      <c r="VYS39" s="830"/>
      <c r="VYT39" s="830"/>
      <c r="VYU39" s="830"/>
      <c r="VYV39" s="830"/>
      <c r="VYW39" s="830"/>
      <c r="VYX39" s="830"/>
      <c r="VYY39" s="830"/>
      <c r="VYZ39" s="830"/>
      <c r="VZA39" s="830"/>
      <c r="VZB39" s="830"/>
      <c r="VZC39" s="830"/>
      <c r="VZD39" s="830"/>
      <c r="VZE39" s="830"/>
      <c r="VZF39" s="830"/>
      <c r="VZG39" s="830"/>
      <c r="VZH39" s="830"/>
      <c r="VZI39" s="830"/>
      <c r="VZJ39" s="830"/>
      <c r="VZK39" s="830"/>
      <c r="VZL39" s="830"/>
      <c r="VZM39" s="830"/>
      <c r="VZN39" s="830"/>
      <c r="VZO39" s="830"/>
      <c r="VZP39" s="830"/>
      <c r="VZQ39" s="830"/>
      <c r="VZR39" s="830"/>
      <c r="VZS39" s="830"/>
      <c r="VZT39" s="830"/>
      <c r="VZU39" s="830"/>
      <c r="VZV39" s="830"/>
      <c r="VZW39" s="830"/>
      <c r="VZX39" s="830"/>
      <c r="VZY39" s="830"/>
      <c r="VZZ39" s="830"/>
      <c r="WAA39" s="830"/>
      <c r="WAB39" s="830"/>
      <c r="WAC39" s="830"/>
      <c r="WAD39" s="830"/>
      <c r="WAE39" s="830"/>
      <c r="WAF39" s="830"/>
      <c r="WAG39" s="830"/>
      <c r="WAH39" s="830"/>
      <c r="WAI39" s="830"/>
      <c r="WAJ39" s="830"/>
      <c r="WAK39" s="830"/>
      <c r="WAL39" s="830"/>
      <c r="WAM39" s="830"/>
      <c r="WAN39" s="830"/>
      <c r="WAO39" s="830"/>
      <c r="WAP39" s="830"/>
      <c r="WAQ39" s="830"/>
      <c r="WAR39" s="830"/>
      <c r="WAS39" s="830"/>
      <c r="WAT39" s="830"/>
      <c r="WAU39" s="830"/>
      <c r="WAV39" s="830"/>
      <c r="WAW39" s="830"/>
      <c r="WAX39" s="830"/>
      <c r="WAY39" s="830"/>
      <c r="WAZ39" s="830"/>
      <c r="WBA39" s="830"/>
      <c r="WBB39" s="830"/>
      <c r="WBC39" s="830"/>
      <c r="WBD39" s="830"/>
      <c r="WBE39" s="830"/>
      <c r="WBF39" s="830"/>
      <c r="WBG39" s="830"/>
      <c r="WBH39" s="830"/>
      <c r="WBI39" s="830"/>
      <c r="WBJ39" s="830"/>
      <c r="WBK39" s="830"/>
      <c r="WBL39" s="830"/>
      <c r="WBM39" s="830"/>
      <c r="WBN39" s="830"/>
      <c r="WBO39" s="830"/>
      <c r="WBP39" s="830"/>
      <c r="WBQ39" s="830"/>
      <c r="WBR39" s="830"/>
      <c r="WBS39" s="830"/>
      <c r="WBT39" s="830"/>
      <c r="WBU39" s="830"/>
      <c r="WBV39" s="830"/>
      <c r="WBW39" s="830"/>
      <c r="WBX39" s="830"/>
      <c r="WBY39" s="830"/>
      <c r="WBZ39" s="830"/>
      <c r="WCA39" s="830"/>
      <c r="WCB39" s="830"/>
      <c r="WCC39" s="830"/>
      <c r="WCD39" s="830"/>
      <c r="WCE39" s="830"/>
      <c r="WCF39" s="830"/>
      <c r="WCG39" s="830"/>
      <c r="WCH39" s="830"/>
      <c r="WCI39" s="830"/>
      <c r="WCJ39" s="830"/>
      <c r="WCK39" s="830"/>
      <c r="WCL39" s="830"/>
      <c r="WCM39" s="830"/>
      <c r="WCN39" s="830"/>
      <c r="WCO39" s="830"/>
      <c r="WCP39" s="830"/>
      <c r="WCQ39" s="830"/>
      <c r="WCR39" s="830"/>
      <c r="WCS39" s="830"/>
      <c r="WCT39" s="830"/>
      <c r="WCU39" s="830"/>
      <c r="WCV39" s="830"/>
      <c r="WCW39" s="830"/>
      <c r="WCX39" s="830"/>
      <c r="WCY39" s="830"/>
      <c r="WCZ39" s="830"/>
      <c r="WDA39" s="830"/>
      <c r="WDB39" s="830"/>
      <c r="WDC39" s="830"/>
      <c r="WDD39" s="830"/>
      <c r="WDE39" s="830"/>
      <c r="WDF39" s="830"/>
      <c r="WDG39" s="830"/>
      <c r="WDH39" s="830"/>
      <c r="WDI39" s="830"/>
      <c r="WDJ39" s="830"/>
      <c r="WDK39" s="830"/>
      <c r="WDL39" s="830"/>
      <c r="WDM39" s="830"/>
      <c r="WDN39" s="830"/>
      <c r="WDO39" s="830"/>
      <c r="WDP39" s="830"/>
      <c r="WDQ39" s="830"/>
      <c r="WDR39" s="830"/>
      <c r="WDS39" s="830"/>
      <c r="WDT39" s="830"/>
      <c r="WDU39" s="830"/>
      <c r="WDV39" s="830"/>
      <c r="WDW39" s="830"/>
      <c r="WDX39" s="830"/>
      <c r="WDY39" s="830"/>
      <c r="WDZ39" s="830"/>
      <c r="WEA39" s="830"/>
      <c r="WEB39" s="830"/>
      <c r="WEC39" s="830"/>
      <c r="WED39" s="830"/>
      <c r="WEE39" s="830"/>
      <c r="WEF39" s="830"/>
      <c r="WEG39" s="830"/>
      <c r="WEH39" s="830"/>
      <c r="WEI39" s="830"/>
      <c r="WEJ39" s="830"/>
      <c r="WEK39" s="830"/>
      <c r="WEL39" s="830"/>
      <c r="WEM39" s="830"/>
      <c r="WEN39" s="830"/>
      <c r="WEO39" s="830"/>
      <c r="WEP39" s="830"/>
      <c r="WEQ39" s="830"/>
      <c r="WER39" s="830"/>
      <c r="WES39" s="830"/>
      <c r="WET39" s="830"/>
      <c r="WEU39" s="830"/>
      <c r="WEV39" s="830"/>
      <c r="WEW39" s="830"/>
      <c r="WEX39" s="830"/>
      <c r="WEY39" s="830"/>
      <c r="WEZ39" s="830"/>
      <c r="WFA39" s="830"/>
      <c r="WFB39" s="830"/>
      <c r="WFC39" s="830"/>
      <c r="WFD39" s="830"/>
      <c r="WFE39" s="830"/>
      <c r="WFF39" s="830"/>
      <c r="WFG39" s="830"/>
      <c r="WFH39" s="830"/>
      <c r="WFI39" s="830"/>
      <c r="WFJ39" s="830"/>
      <c r="WFK39" s="830"/>
      <c r="WFL39" s="830"/>
      <c r="WFM39" s="830"/>
      <c r="WFN39" s="830"/>
      <c r="WFO39" s="830"/>
      <c r="WFP39" s="830"/>
      <c r="WFQ39" s="830"/>
      <c r="WFR39" s="830"/>
      <c r="WFS39" s="830"/>
      <c r="WFT39" s="830"/>
      <c r="WFU39" s="830"/>
      <c r="WFV39" s="830"/>
      <c r="WFW39" s="830"/>
      <c r="WFX39" s="830"/>
      <c r="WFY39" s="830"/>
      <c r="WFZ39" s="830"/>
      <c r="WGA39" s="830"/>
      <c r="WGB39" s="830"/>
      <c r="WGC39" s="830"/>
      <c r="WGD39" s="830"/>
      <c r="WGE39" s="830"/>
      <c r="WGF39" s="830"/>
      <c r="WGG39" s="830"/>
      <c r="WGH39" s="830"/>
      <c r="WGI39" s="830"/>
      <c r="WGJ39" s="830"/>
      <c r="WGK39" s="830"/>
      <c r="WGL39" s="830"/>
      <c r="WGM39" s="830"/>
      <c r="WGN39" s="830"/>
      <c r="WGO39" s="830"/>
      <c r="WGP39" s="830"/>
      <c r="WGQ39" s="830"/>
      <c r="WGR39" s="830"/>
      <c r="WGS39" s="830"/>
      <c r="WGT39" s="830"/>
      <c r="WGU39" s="830"/>
      <c r="WGV39" s="830"/>
      <c r="WGW39" s="830"/>
      <c r="WGX39" s="830"/>
      <c r="WGY39" s="830"/>
      <c r="WGZ39" s="830"/>
      <c r="WHA39" s="830"/>
      <c r="WHB39" s="830"/>
      <c r="WHC39" s="830"/>
      <c r="WHD39" s="830"/>
      <c r="WHE39" s="830"/>
      <c r="WHF39" s="830"/>
      <c r="WHG39" s="830"/>
      <c r="WHH39" s="830"/>
      <c r="WHI39" s="830"/>
      <c r="WHJ39" s="830"/>
      <c r="WHK39" s="830"/>
      <c r="WHL39" s="830"/>
      <c r="WHM39" s="830"/>
      <c r="WHN39" s="830"/>
      <c r="WHO39" s="830"/>
      <c r="WHP39" s="830"/>
      <c r="WHQ39" s="830"/>
      <c r="WHR39" s="830"/>
      <c r="WHS39" s="830"/>
      <c r="WHT39" s="830"/>
      <c r="WHU39" s="830"/>
      <c r="WHV39" s="830"/>
      <c r="WHW39" s="830"/>
      <c r="WHX39" s="830"/>
      <c r="WHY39" s="830"/>
      <c r="WHZ39" s="830"/>
      <c r="WIA39" s="830"/>
      <c r="WIB39" s="830"/>
      <c r="WIC39" s="830"/>
      <c r="WID39" s="830"/>
      <c r="WIE39" s="830"/>
      <c r="WIF39" s="830"/>
      <c r="WIG39" s="830"/>
      <c r="WIH39" s="830"/>
      <c r="WII39" s="830"/>
      <c r="WIJ39" s="830"/>
      <c r="WIK39" s="830"/>
      <c r="WIL39" s="830"/>
      <c r="WIM39" s="830"/>
      <c r="WIN39" s="830"/>
      <c r="WIO39" s="830"/>
      <c r="WIP39" s="830"/>
      <c r="WIQ39" s="830"/>
      <c r="WIR39" s="830"/>
      <c r="WIS39" s="830"/>
      <c r="WIT39" s="830"/>
      <c r="WIU39" s="830"/>
      <c r="WIV39" s="830"/>
      <c r="WIW39" s="830"/>
      <c r="WIX39" s="830"/>
      <c r="WIY39" s="830"/>
      <c r="WIZ39" s="830"/>
      <c r="WJA39" s="830"/>
      <c r="WJB39" s="830"/>
      <c r="WJC39" s="830"/>
      <c r="WJD39" s="830"/>
      <c r="WJE39" s="830"/>
      <c r="WJF39" s="830"/>
      <c r="WJG39" s="830"/>
      <c r="WJH39" s="830"/>
      <c r="WJI39" s="830"/>
      <c r="WJJ39" s="830"/>
      <c r="WJK39" s="830"/>
      <c r="WJL39" s="830"/>
      <c r="WJM39" s="830"/>
      <c r="WJN39" s="830"/>
      <c r="WJO39" s="830"/>
      <c r="WJP39" s="830"/>
      <c r="WJQ39" s="830"/>
      <c r="WJR39" s="830"/>
      <c r="WJS39" s="830"/>
      <c r="WJT39" s="830"/>
      <c r="WJU39" s="830"/>
      <c r="WJV39" s="830"/>
      <c r="WJW39" s="830"/>
      <c r="WJX39" s="830"/>
      <c r="WJY39" s="830"/>
      <c r="WJZ39" s="830"/>
      <c r="WKA39" s="830"/>
      <c r="WKB39" s="830"/>
      <c r="WKC39" s="830"/>
      <c r="WKD39" s="830"/>
      <c r="WKE39" s="830"/>
      <c r="WKF39" s="830"/>
      <c r="WKG39" s="830"/>
      <c r="WKH39" s="830"/>
      <c r="WKI39" s="830"/>
      <c r="WKJ39" s="830"/>
      <c r="WKK39" s="830"/>
      <c r="WKL39" s="830"/>
      <c r="WKM39" s="830"/>
      <c r="WKN39" s="830"/>
      <c r="WKO39" s="830"/>
      <c r="WKP39" s="830"/>
      <c r="WKQ39" s="830"/>
      <c r="WKR39" s="830"/>
      <c r="WKS39" s="830"/>
      <c r="WKT39" s="830"/>
      <c r="WKU39" s="830"/>
      <c r="WKV39" s="830"/>
      <c r="WKW39" s="830"/>
      <c r="WKX39" s="830"/>
      <c r="WKY39" s="830"/>
      <c r="WKZ39" s="830"/>
      <c r="WLA39" s="830"/>
      <c r="WLB39" s="830"/>
      <c r="WLC39" s="830"/>
      <c r="WLD39" s="830"/>
      <c r="WLE39" s="830"/>
      <c r="WLF39" s="830"/>
      <c r="WLG39" s="830"/>
      <c r="WLH39" s="830"/>
      <c r="WLI39" s="830"/>
      <c r="WLJ39" s="830"/>
      <c r="WLK39" s="830"/>
      <c r="WLL39" s="830"/>
      <c r="WLM39" s="830"/>
      <c r="WLN39" s="830"/>
      <c r="WLO39" s="830"/>
      <c r="WLP39" s="830"/>
      <c r="WLQ39" s="830"/>
      <c r="WLR39" s="830"/>
      <c r="WLS39" s="830"/>
      <c r="WLT39" s="830"/>
      <c r="WLU39" s="830"/>
      <c r="WLV39" s="830"/>
      <c r="WLW39" s="830"/>
      <c r="WLX39" s="830"/>
      <c r="WLY39" s="830"/>
      <c r="WLZ39" s="830"/>
      <c r="WMA39" s="830"/>
      <c r="WMB39" s="830"/>
      <c r="WMC39" s="830"/>
      <c r="WMD39" s="830"/>
      <c r="WME39" s="830"/>
      <c r="WMF39" s="830"/>
      <c r="WMG39" s="830"/>
      <c r="WMH39" s="830"/>
      <c r="WMI39" s="830"/>
      <c r="WMJ39" s="830"/>
      <c r="WMK39" s="830"/>
      <c r="WML39" s="830"/>
      <c r="WMM39" s="830"/>
      <c r="WMN39" s="830"/>
      <c r="WMO39" s="830"/>
      <c r="WMP39" s="830"/>
      <c r="WMQ39" s="830"/>
      <c r="WMR39" s="830"/>
      <c r="WMS39" s="830"/>
      <c r="WMT39" s="830"/>
      <c r="WMU39" s="830"/>
      <c r="WMV39" s="830"/>
      <c r="WMW39" s="830"/>
      <c r="WMX39" s="830"/>
      <c r="WMY39" s="830"/>
      <c r="WMZ39" s="830"/>
      <c r="WNA39" s="830"/>
      <c r="WNB39" s="830"/>
      <c r="WNC39" s="830"/>
      <c r="WND39" s="830"/>
      <c r="WNE39" s="830"/>
      <c r="WNF39" s="830"/>
      <c r="WNG39" s="830"/>
      <c r="WNH39" s="830"/>
      <c r="WNI39" s="830"/>
      <c r="WNJ39" s="830"/>
      <c r="WNK39" s="830"/>
      <c r="WNL39" s="830"/>
      <c r="WNM39" s="830"/>
      <c r="WNN39" s="830"/>
      <c r="WNO39" s="830"/>
      <c r="WNP39" s="830"/>
      <c r="WNQ39" s="830"/>
      <c r="WNR39" s="830"/>
      <c r="WNS39" s="830"/>
      <c r="WNT39" s="830"/>
      <c r="WNU39" s="830"/>
      <c r="WNV39" s="830"/>
      <c r="WNW39" s="830"/>
      <c r="WNX39" s="830"/>
      <c r="WNY39" s="830"/>
      <c r="WNZ39" s="830"/>
      <c r="WOA39" s="830"/>
      <c r="WOB39" s="830"/>
      <c r="WOC39" s="830"/>
      <c r="WOD39" s="830"/>
      <c r="WOE39" s="830"/>
      <c r="WOF39" s="830"/>
      <c r="WOG39" s="830"/>
      <c r="WOH39" s="830"/>
      <c r="WOI39" s="830"/>
      <c r="WOJ39" s="830"/>
      <c r="WOK39" s="830"/>
      <c r="WOL39" s="830"/>
      <c r="WOM39" s="830"/>
      <c r="WON39" s="830"/>
      <c r="WOO39" s="830"/>
      <c r="WOP39" s="830"/>
      <c r="WOQ39" s="830"/>
      <c r="WOR39" s="830"/>
      <c r="WOS39" s="830"/>
      <c r="WOT39" s="830"/>
      <c r="WOU39" s="830"/>
      <c r="WOV39" s="830"/>
      <c r="WOW39" s="830"/>
      <c r="WOX39" s="830"/>
      <c r="WOY39" s="830"/>
      <c r="WOZ39" s="830"/>
      <c r="WPA39" s="830"/>
      <c r="WPB39" s="830"/>
      <c r="WPC39" s="830"/>
      <c r="WPD39" s="830"/>
      <c r="WPE39" s="830"/>
      <c r="WPF39" s="830"/>
      <c r="WPG39" s="830"/>
      <c r="WPH39" s="830"/>
      <c r="WPI39" s="830"/>
      <c r="WPJ39" s="830"/>
      <c r="WPK39" s="830"/>
      <c r="WPL39" s="830"/>
      <c r="WPM39" s="830"/>
      <c r="WPN39" s="830"/>
      <c r="WPO39" s="830"/>
      <c r="WPP39" s="830"/>
      <c r="WPQ39" s="830"/>
      <c r="WPR39" s="830"/>
      <c r="WPS39" s="830"/>
      <c r="WPT39" s="830"/>
      <c r="WPU39" s="830"/>
      <c r="WPV39" s="830"/>
      <c r="WPW39" s="830"/>
      <c r="WPX39" s="830"/>
      <c r="WPY39" s="830"/>
      <c r="WPZ39" s="830"/>
      <c r="WQA39" s="830"/>
      <c r="WQB39" s="830"/>
      <c r="WQC39" s="830"/>
      <c r="WQD39" s="830"/>
      <c r="WQE39" s="830"/>
      <c r="WQF39" s="830"/>
      <c r="WQG39" s="830"/>
      <c r="WQH39" s="830"/>
      <c r="WQI39" s="830"/>
      <c r="WQJ39" s="830"/>
      <c r="WQK39" s="830"/>
      <c r="WQL39" s="830"/>
      <c r="WQM39" s="830"/>
      <c r="WQN39" s="830"/>
      <c r="WQO39" s="830"/>
      <c r="WQP39" s="830"/>
      <c r="WQQ39" s="830"/>
      <c r="WQR39" s="830"/>
      <c r="WQS39" s="830"/>
      <c r="WQT39" s="830"/>
      <c r="WQU39" s="830"/>
      <c r="WQV39" s="830"/>
      <c r="WQW39" s="830"/>
      <c r="WQX39" s="830"/>
      <c r="WQY39" s="830"/>
      <c r="WQZ39" s="830"/>
      <c r="WRA39" s="830"/>
      <c r="WRB39" s="830"/>
      <c r="WRC39" s="830"/>
      <c r="WRD39" s="830"/>
      <c r="WRE39" s="830"/>
      <c r="WRF39" s="830"/>
      <c r="WRG39" s="830"/>
      <c r="WRH39" s="830"/>
      <c r="WRI39" s="830"/>
      <c r="WRJ39" s="830"/>
      <c r="WRK39" s="830"/>
      <c r="WRL39" s="830"/>
      <c r="WRM39" s="830"/>
      <c r="WRN39" s="830"/>
      <c r="WRO39" s="830"/>
      <c r="WRP39" s="830"/>
      <c r="WRQ39" s="830"/>
      <c r="WRR39" s="830"/>
      <c r="WRS39" s="830"/>
      <c r="WRT39" s="830"/>
      <c r="WRU39" s="830"/>
      <c r="WRV39" s="830"/>
      <c r="WRW39" s="830"/>
      <c r="WRX39" s="830"/>
      <c r="WRY39" s="830"/>
      <c r="WRZ39" s="830"/>
      <c r="WSA39" s="830"/>
      <c r="WSB39" s="830"/>
      <c r="WSC39" s="830"/>
      <c r="WSD39" s="830"/>
      <c r="WSE39" s="830"/>
      <c r="WSF39" s="830"/>
      <c r="WSG39" s="830"/>
      <c r="WSH39" s="830"/>
      <c r="WSI39" s="830"/>
      <c r="WSJ39" s="830"/>
      <c r="WSK39" s="830"/>
      <c r="WSL39" s="830"/>
      <c r="WSM39" s="830"/>
      <c r="WSN39" s="830"/>
      <c r="WSO39" s="830"/>
      <c r="WSP39" s="830"/>
      <c r="WSQ39" s="830"/>
      <c r="WSR39" s="830"/>
      <c r="WSS39" s="830"/>
      <c r="WST39" s="830"/>
      <c r="WSU39" s="830"/>
      <c r="WSV39" s="830"/>
      <c r="WSW39" s="830"/>
      <c r="WSX39" s="830"/>
      <c r="WSY39" s="830"/>
      <c r="WSZ39" s="830"/>
      <c r="WTA39" s="830"/>
      <c r="WTB39" s="830"/>
      <c r="WTC39" s="830"/>
      <c r="WTD39" s="830"/>
      <c r="WTE39" s="830"/>
      <c r="WTF39" s="830"/>
      <c r="WTG39" s="830"/>
      <c r="WTH39" s="830"/>
      <c r="WTI39" s="830"/>
      <c r="WTJ39" s="830"/>
      <c r="WTK39" s="830"/>
      <c r="WTL39" s="830"/>
      <c r="WTM39" s="830"/>
      <c r="WTN39" s="830"/>
      <c r="WTO39" s="830"/>
      <c r="WTP39" s="830"/>
      <c r="WTQ39" s="830"/>
      <c r="WTR39" s="830"/>
      <c r="WTS39" s="830"/>
      <c r="WTT39" s="830"/>
      <c r="WTU39" s="830"/>
      <c r="WTV39" s="830"/>
      <c r="WTW39" s="830"/>
      <c r="WTX39" s="830"/>
      <c r="WTY39" s="830"/>
      <c r="WTZ39" s="830"/>
      <c r="WUA39" s="830"/>
      <c r="WUB39" s="830"/>
      <c r="WUC39" s="830"/>
      <c r="WUD39" s="830"/>
      <c r="WUE39" s="830"/>
      <c r="WUF39" s="830"/>
      <c r="WUG39" s="830"/>
      <c r="WUH39" s="830"/>
      <c r="WUI39" s="830"/>
      <c r="WUJ39" s="830"/>
      <c r="WUK39" s="830"/>
      <c r="WUL39" s="830"/>
      <c r="WUM39" s="830"/>
      <c r="WUN39" s="830"/>
      <c r="WUO39" s="830"/>
      <c r="WUP39" s="830"/>
      <c r="WUQ39" s="830"/>
      <c r="WUR39" s="830"/>
      <c r="WUS39" s="830"/>
      <c r="WUT39" s="830"/>
      <c r="WUU39" s="830"/>
      <c r="WUV39" s="830"/>
      <c r="WUW39" s="830"/>
      <c r="WUX39" s="830"/>
      <c r="WUY39" s="830"/>
      <c r="WUZ39" s="830"/>
      <c r="WVA39" s="830"/>
      <c r="WVB39" s="830"/>
      <c r="WVC39" s="830"/>
      <c r="WVD39" s="830"/>
      <c r="WVE39" s="830"/>
      <c r="WVF39" s="830"/>
      <c r="WVG39" s="830"/>
      <c r="WVH39" s="830"/>
      <c r="WVI39" s="830"/>
      <c r="WVJ39" s="830"/>
      <c r="WVK39" s="830"/>
      <c r="WVL39" s="830"/>
      <c r="WVM39" s="830"/>
      <c r="WVN39" s="830"/>
      <c r="WVO39" s="830"/>
      <c r="WVP39" s="830"/>
      <c r="WVQ39" s="830"/>
      <c r="WVR39" s="830"/>
      <c r="WVS39" s="830"/>
      <c r="WVT39" s="830"/>
      <c r="WVU39" s="830"/>
      <c r="WVV39" s="830"/>
      <c r="WVW39" s="830"/>
      <c r="WVX39" s="830"/>
      <c r="WVY39" s="830"/>
      <c r="WVZ39" s="830"/>
      <c r="WWA39" s="830"/>
      <c r="WWB39" s="830"/>
      <c r="WWC39" s="830"/>
      <c r="WWD39" s="830"/>
      <c r="WWE39" s="830"/>
      <c r="WWF39" s="830"/>
      <c r="WWG39" s="830"/>
      <c r="WWH39" s="830"/>
      <c r="WWI39" s="830"/>
    </row>
    <row r="40" spans="1:16155" ht="2.25" customHeight="1">
      <c r="B40" s="471"/>
      <c r="C40" s="485"/>
      <c r="D40" s="1664"/>
      <c r="E40" s="1664"/>
      <c r="F40" s="1664"/>
      <c r="G40" s="1664"/>
      <c r="H40" s="1664"/>
      <c r="I40" s="1664"/>
      <c r="J40" s="1665"/>
      <c r="K40" s="486"/>
      <c r="L40" s="487"/>
      <c r="M40" s="487"/>
      <c r="N40" s="487"/>
      <c r="O40" s="487"/>
      <c r="P40" s="675"/>
      <c r="Q40" s="488"/>
      <c r="R40" s="684"/>
      <c r="S40" s="552"/>
      <c r="T40" s="483"/>
      <c r="U40" s="483"/>
      <c r="V40" s="483"/>
      <c r="W40" s="491"/>
      <c r="X40" s="680"/>
      <c r="Y40" s="473"/>
      <c r="AF40" s="824"/>
    </row>
    <row r="41" spans="1:16155" s="834" customFormat="1" ht="19.5" customHeight="1">
      <c r="A41" s="830"/>
      <c r="B41" s="831"/>
      <c r="C41" s="610"/>
      <c r="D41" s="1666"/>
      <c r="E41" s="1666"/>
      <c r="F41" s="1666"/>
      <c r="G41" s="1666"/>
      <c r="H41" s="1666"/>
      <c r="I41" s="1666"/>
      <c r="J41" s="1667"/>
      <c r="K41" s="605"/>
      <c r="L41" s="606" t="s">
        <v>2605</v>
      </c>
      <c r="M41" s="606"/>
      <c r="N41" s="606"/>
      <c r="O41" s="606"/>
      <c r="P41" s="606"/>
      <c r="Q41" s="606"/>
      <c r="R41" s="1670">
        <f>'共通様式1 '!$N$40</f>
        <v>0</v>
      </c>
      <c r="S41" s="1670"/>
      <c r="T41" s="1670"/>
      <c r="U41" s="1670"/>
      <c r="V41" s="1670"/>
      <c r="W41" s="606" t="s">
        <v>2602</v>
      </c>
      <c r="X41" s="607"/>
      <c r="Y41" s="833"/>
      <c r="AB41" s="500"/>
      <c r="AC41" s="830"/>
      <c r="AE41" s="830"/>
      <c r="AF41" s="824"/>
      <c r="AG41" s="830"/>
      <c r="AH41" s="830"/>
      <c r="AI41" s="830"/>
      <c r="AJ41" s="830"/>
      <c r="AK41" s="830"/>
      <c r="AL41" s="830"/>
      <c r="AM41" s="830"/>
      <c r="AN41" s="830"/>
      <c r="AO41" s="830"/>
      <c r="AP41" s="830"/>
      <c r="AQ41" s="830"/>
      <c r="AR41" s="830"/>
      <c r="AS41" s="830"/>
      <c r="AT41" s="830"/>
      <c r="AU41" s="830"/>
      <c r="AV41" s="830"/>
      <c r="AW41" s="830"/>
      <c r="AX41" s="830"/>
      <c r="AY41" s="830"/>
      <c r="AZ41" s="830"/>
      <c r="BA41" s="830"/>
      <c r="BB41" s="830"/>
      <c r="BC41" s="830"/>
      <c r="BD41" s="830"/>
      <c r="BE41" s="830"/>
      <c r="BF41" s="830"/>
      <c r="BG41" s="830"/>
      <c r="BH41" s="830"/>
      <c r="BI41" s="830"/>
      <c r="BJ41" s="830"/>
      <c r="BK41" s="830"/>
      <c r="BL41" s="830"/>
      <c r="BM41" s="830"/>
      <c r="BN41" s="830"/>
      <c r="BO41" s="830"/>
      <c r="BP41" s="830"/>
      <c r="BQ41" s="830"/>
      <c r="BR41" s="830"/>
      <c r="BS41" s="830"/>
      <c r="BT41" s="830"/>
      <c r="BU41" s="830"/>
      <c r="BV41" s="830"/>
      <c r="BW41" s="830"/>
      <c r="BX41" s="830"/>
      <c r="BY41" s="830"/>
      <c r="BZ41" s="830"/>
      <c r="CA41" s="830"/>
      <c r="CB41" s="830"/>
      <c r="CC41" s="830"/>
      <c r="CD41" s="830"/>
      <c r="CE41" s="830"/>
      <c r="CF41" s="830"/>
      <c r="CG41" s="830"/>
      <c r="CH41" s="830"/>
      <c r="CI41" s="830"/>
      <c r="CJ41" s="830"/>
      <c r="CK41" s="830"/>
      <c r="CL41" s="830"/>
      <c r="CM41" s="830"/>
      <c r="CN41" s="830"/>
      <c r="CO41" s="830"/>
      <c r="CP41" s="830"/>
      <c r="CQ41" s="830"/>
      <c r="CR41" s="830"/>
      <c r="CS41" s="830"/>
      <c r="CT41" s="830"/>
      <c r="CU41" s="830"/>
      <c r="CV41" s="830"/>
      <c r="CW41" s="830"/>
      <c r="CX41" s="830"/>
      <c r="CY41" s="830"/>
      <c r="CZ41" s="830"/>
      <c r="DA41" s="830"/>
      <c r="DB41" s="830"/>
      <c r="DC41" s="830"/>
      <c r="DD41" s="830"/>
      <c r="DE41" s="830"/>
      <c r="DF41" s="830"/>
      <c r="DG41" s="830"/>
      <c r="DH41" s="830"/>
      <c r="DI41" s="830"/>
      <c r="DJ41" s="830"/>
      <c r="DK41" s="830"/>
      <c r="DL41" s="830"/>
      <c r="DM41" s="830"/>
      <c r="DN41" s="830"/>
      <c r="DO41" s="830"/>
      <c r="DP41" s="830"/>
      <c r="DQ41" s="830"/>
      <c r="DR41" s="830"/>
      <c r="DS41" s="830"/>
      <c r="DT41" s="830"/>
      <c r="DU41" s="830"/>
      <c r="DV41" s="830"/>
      <c r="DW41" s="830"/>
      <c r="DX41" s="830"/>
      <c r="DY41" s="830"/>
      <c r="DZ41" s="830"/>
      <c r="EA41" s="830"/>
      <c r="EB41" s="830"/>
      <c r="EC41" s="830"/>
      <c r="ED41" s="830"/>
      <c r="EE41" s="830"/>
      <c r="EF41" s="830"/>
      <c r="EG41" s="830"/>
      <c r="EH41" s="830"/>
      <c r="EI41" s="830"/>
      <c r="EJ41" s="830"/>
      <c r="EK41" s="830"/>
      <c r="EL41" s="830"/>
      <c r="EM41" s="830"/>
      <c r="EN41" s="830"/>
      <c r="EO41" s="830"/>
      <c r="EP41" s="830"/>
      <c r="EQ41" s="830"/>
      <c r="ER41" s="830"/>
      <c r="ES41" s="830"/>
      <c r="ET41" s="830"/>
      <c r="EU41" s="830"/>
      <c r="EV41" s="830"/>
      <c r="EW41" s="830"/>
      <c r="EX41" s="830"/>
      <c r="EY41" s="830"/>
      <c r="EZ41" s="830"/>
      <c r="FA41" s="830"/>
      <c r="FB41" s="830"/>
      <c r="FC41" s="830"/>
      <c r="FD41" s="830"/>
      <c r="FE41" s="830"/>
      <c r="FF41" s="830"/>
      <c r="FG41" s="830"/>
      <c r="FH41" s="830"/>
      <c r="FI41" s="830"/>
      <c r="FJ41" s="830"/>
      <c r="FK41" s="830"/>
      <c r="FL41" s="830"/>
      <c r="FM41" s="830"/>
      <c r="FN41" s="830"/>
      <c r="FO41" s="830"/>
      <c r="FP41" s="830"/>
      <c r="FQ41" s="830"/>
      <c r="FR41" s="830"/>
      <c r="FS41" s="830"/>
      <c r="FT41" s="830"/>
      <c r="FU41" s="830"/>
      <c r="FV41" s="830"/>
      <c r="FW41" s="830"/>
      <c r="FX41" s="830"/>
      <c r="FY41" s="830"/>
      <c r="FZ41" s="830"/>
      <c r="GA41" s="830"/>
      <c r="GB41" s="830"/>
      <c r="GC41" s="830"/>
      <c r="GD41" s="830"/>
      <c r="GE41" s="830"/>
      <c r="GF41" s="830"/>
      <c r="GG41" s="830"/>
      <c r="GH41" s="830"/>
      <c r="GI41" s="830"/>
      <c r="GJ41" s="830"/>
      <c r="GK41" s="830"/>
      <c r="GL41" s="830"/>
      <c r="GM41" s="830"/>
      <c r="GN41" s="830"/>
      <c r="GO41" s="830"/>
      <c r="GP41" s="830"/>
      <c r="GQ41" s="830"/>
      <c r="GR41" s="830"/>
      <c r="GS41" s="830"/>
      <c r="GT41" s="830"/>
      <c r="GU41" s="830"/>
      <c r="GV41" s="830"/>
      <c r="GW41" s="830"/>
      <c r="GX41" s="830"/>
      <c r="GY41" s="830"/>
      <c r="GZ41" s="830"/>
      <c r="HA41" s="830"/>
      <c r="HB41" s="830"/>
      <c r="HC41" s="830"/>
      <c r="HD41" s="830"/>
      <c r="HE41" s="830"/>
      <c r="HF41" s="830"/>
      <c r="HG41" s="830"/>
      <c r="HH41" s="830"/>
      <c r="HI41" s="830"/>
      <c r="HJ41" s="830"/>
      <c r="HK41" s="830"/>
      <c r="HL41" s="830"/>
      <c r="HM41" s="830"/>
      <c r="HN41" s="830"/>
      <c r="HO41" s="830"/>
      <c r="HP41" s="830"/>
      <c r="HQ41" s="830"/>
      <c r="HR41" s="830"/>
      <c r="HS41" s="830"/>
      <c r="HT41" s="830"/>
      <c r="HU41" s="830"/>
      <c r="HV41" s="830"/>
      <c r="HW41" s="830"/>
      <c r="HX41" s="830"/>
      <c r="HY41" s="830"/>
      <c r="HZ41" s="830"/>
      <c r="IA41" s="830"/>
      <c r="IB41" s="830"/>
      <c r="IC41" s="830"/>
      <c r="ID41" s="830"/>
      <c r="IE41" s="830"/>
      <c r="IF41" s="830"/>
      <c r="IG41" s="830"/>
      <c r="IH41" s="830"/>
      <c r="II41" s="830"/>
      <c r="IJ41" s="830"/>
      <c r="IK41" s="830"/>
      <c r="IL41" s="830"/>
      <c r="IM41" s="830"/>
      <c r="IN41" s="830"/>
      <c r="IO41" s="830"/>
      <c r="IP41" s="830"/>
      <c r="IQ41" s="830"/>
      <c r="IR41" s="830"/>
      <c r="IS41" s="830"/>
      <c r="IT41" s="830"/>
      <c r="IU41" s="830"/>
      <c r="IV41" s="830"/>
      <c r="IW41" s="830"/>
      <c r="IX41" s="830"/>
      <c r="IY41" s="830"/>
      <c r="IZ41" s="830"/>
      <c r="JA41" s="830"/>
      <c r="JB41" s="830"/>
      <c r="JC41" s="830"/>
      <c r="JD41" s="830"/>
      <c r="JE41" s="830"/>
      <c r="JF41" s="830"/>
      <c r="JG41" s="830"/>
      <c r="JH41" s="830"/>
      <c r="JI41" s="830"/>
      <c r="JJ41" s="830"/>
      <c r="JK41" s="830"/>
      <c r="JL41" s="830"/>
      <c r="JM41" s="830"/>
      <c r="JN41" s="830"/>
      <c r="JO41" s="830"/>
      <c r="JP41" s="830"/>
      <c r="JQ41" s="830"/>
      <c r="JR41" s="830"/>
      <c r="JS41" s="830"/>
      <c r="JT41" s="830"/>
      <c r="JU41" s="830"/>
      <c r="JV41" s="830"/>
      <c r="JW41" s="830"/>
      <c r="JX41" s="830"/>
      <c r="JY41" s="830"/>
      <c r="JZ41" s="830"/>
      <c r="KA41" s="830"/>
      <c r="KB41" s="830"/>
      <c r="KC41" s="830"/>
      <c r="KD41" s="830"/>
      <c r="KE41" s="830"/>
      <c r="KF41" s="830"/>
      <c r="KG41" s="830"/>
      <c r="KH41" s="830"/>
      <c r="KI41" s="830"/>
      <c r="KJ41" s="830"/>
      <c r="KK41" s="830"/>
      <c r="KL41" s="830"/>
      <c r="KM41" s="830"/>
      <c r="KN41" s="830"/>
      <c r="KO41" s="830"/>
      <c r="KP41" s="830"/>
      <c r="KQ41" s="830"/>
      <c r="KR41" s="830"/>
      <c r="KS41" s="830"/>
      <c r="KT41" s="830"/>
      <c r="KU41" s="830"/>
      <c r="KV41" s="830"/>
      <c r="KW41" s="830"/>
      <c r="KX41" s="830"/>
      <c r="KY41" s="830"/>
      <c r="KZ41" s="830"/>
      <c r="LA41" s="830"/>
      <c r="LB41" s="830"/>
      <c r="LC41" s="830"/>
      <c r="LD41" s="830"/>
      <c r="LE41" s="830"/>
      <c r="LF41" s="830"/>
      <c r="LG41" s="830"/>
      <c r="LH41" s="830"/>
      <c r="LI41" s="830"/>
      <c r="LJ41" s="830"/>
      <c r="LK41" s="830"/>
      <c r="LL41" s="830"/>
      <c r="LM41" s="830"/>
      <c r="LN41" s="830"/>
      <c r="LO41" s="830"/>
      <c r="LP41" s="830"/>
      <c r="LQ41" s="830"/>
      <c r="LR41" s="830"/>
      <c r="LS41" s="830"/>
      <c r="LT41" s="830"/>
      <c r="LU41" s="830"/>
      <c r="LV41" s="830"/>
      <c r="LW41" s="830"/>
      <c r="LX41" s="830"/>
      <c r="LY41" s="830"/>
      <c r="LZ41" s="830"/>
      <c r="MA41" s="830"/>
      <c r="MB41" s="830"/>
      <c r="MC41" s="830"/>
      <c r="MD41" s="830"/>
      <c r="ME41" s="830"/>
      <c r="MF41" s="830"/>
      <c r="MG41" s="830"/>
      <c r="MH41" s="830"/>
      <c r="MI41" s="830"/>
      <c r="MJ41" s="830"/>
      <c r="MK41" s="830"/>
      <c r="ML41" s="830"/>
      <c r="MM41" s="830"/>
      <c r="MN41" s="830"/>
      <c r="MO41" s="830"/>
      <c r="MP41" s="830"/>
      <c r="MQ41" s="830"/>
      <c r="MR41" s="830"/>
      <c r="MS41" s="830"/>
      <c r="MT41" s="830"/>
      <c r="MU41" s="830"/>
      <c r="MV41" s="830"/>
      <c r="MW41" s="830"/>
      <c r="MX41" s="830"/>
      <c r="MY41" s="830"/>
      <c r="MZ41" s="830"/>
      <c r="NA41" s="830"/>
      <c r="NB41" s="830"/>
      <c r="NC41" s="830"/>
      <c r="ND41" s="830"/>
      <c r="NE41" s="830"/>
      <c r="NF41" s="830"/>
      <c r="NG41" s="830"/>
      <c r="NH41" s="830"/>
      <c r="NI41" s="830"/>
      <c r="NJ41" s="830"/>
      <c r="NK41" s="830"/>
      <c r="NL41" s="830"/>
      <c r="NM41" s="830"/>
      <c r="NN41" s="830"/>
      <c r="NO41" s="830"/>
      <c r="NP41" s="830"/>
      <c r="NQ41" s="830"/>
      <c r="NR41" s="830"/>
      <c r="NS41" s="830"/>
      <c r="NT41" s="830"/>
      <c r="NU41" s="830"/>
      <c r="NV41" s="830"/>
      <c r="NW41" s="830"/>
      <c r="NX41" s="830"/>
      <c r="NY41" s="830"/>
      <c r="NZ41" s="830"/>
      <c r="OA41" s="830"/>
      <c r="OB41" s="830"/>
      <c r="OC41" s="830"/>
      <c r="OD41" s="830"/>
      <c r="OE41" s="830"/>
      <c r="OF41" s="830"/>
      <c r="OG41" s="830"/>
      <c r="OH41" s="830"/>
      <c r="OI41" s="830"/>
      <c r="OJ41" s="830"/>
      <c r="OK41" s="830"/>
      <c r="OL41" s="830"/>
      <c r="OM41" s="830"/>
      <c r="ON41" s="830"/>
      <c r="OO41" s="830"/>
      <c r="OP41" s="830"/>
      <c r="OQ41" s="830"/>
      <c r="OR41" s="830"/>
      <c r="OS41" s="830"/>
      <c r="OT41" s="830"/>
      <c r="OU41" s="830"/>
      <c r="OV41" s="830"/>
      <c r="OW41" s="830"/>
      <c r="OX41" s="830"/>
      <c r="OY41" s="830"/>
      <c r="OZ41" s="830"/>
      <c r="PA41" s="830"/>
      <c r="PB41" s="830"/>
      <c r="PC41" s="830"/>
      <c r="PD41" s="830"/>
      <c r="PE41" s="830"/>
      <c r="PF41" s="830"/>
      <c r="PG41" s="830"/>
      <c r="PH41" s="830"/>
      <c r="PI41" s="830"/>
      <c r="PJ41" s="830"/>
      <c r="PK41" s="830"/>
      <c r="PL41" s="830"/>
      <c r="PM41" s="830"/>
      <c r="PN41" s="830"/>
      <c r="PO41" s="830"/>
      <c r="PP41" s="830"/>
      <c r="PQ41" s="830"/>
      <c r="PR41" s="830"/>
      <c r="PS41" s="830"/>
      <c r="PT41" s="830"/>
      <c r="PU41" s="830"/>
      <c r="PV41" s="830"/>
      <c r="PW41" s="830"/>
      <c r="PX41" s="830"/>
      <c r="PY41" s="830"/>
      <c r="PZ41" s="830"/>
      <c r="QA41" s="830"/>
      <c r="QB41" s="830"/>
      <c r="QC41" s="830"/>
      <c r="QD41" s="830"/>
      <c r="QE41" s="830"/>
      <c r="QF41" s="830"/>
      <c r="QG41" s="830"/>
      <c r="QH41" s="830"/>
      <c r="QI41" s="830"/>
      <c r="QJ41" s="830"/>
      <c r="QK41" s="830"/>
      <c r="QL41" s="830"/>
      <c r="QM41" s="830"/>
      <c r="QN41" s="830"/>
      <c r="QO41" s="830"/>
      <c r="QP41" s="830"/>
      <c r="QQ41" s="830"/>
      <c r="QR41" s="830"/>
      <c r="QS41" s="830"/>
      <c r="QT41" s="830"/>
      <c r="QU41" s="830"/>
      <c r="QV41" s="830"/>
      <c r="QW41" s="830"/>
      <c r="QX41" s="830"/>
      <c r="QY41" s="830"/>
      <c r="QZ41" s="830"/>
      <c r="RA41" s="830"/>
      <c r="RB41" s="830"/>
      <c r="RC41" s="830"/>
      <c r="RD41" s="830"/>
      <c r="RE41" s="830"/>
      <c r="RF41" s="830"/>
      <c r="RG41" s="830"/>
      <c r="RH41" s="830"/>
      <c r="RI41" s="830"/>
      <c r="RJ41" s="830"/>
      <c r="RK41" s="830"/>
      <c r="RL41" s="830"/>
      <c r="RM41" s="830"/>
      <c r="RN41" s="830"/>
      <c r="RO41" s="830"/>
      <c r="RP41" s="830"/>
      <c r="RQ41" s="830"/>
      <c r="RR41" s="830"/>
      <c r="RS41" s="830"/>
      <c r="RT41" s="830"/>
      <c r="RU41" s="830"/>
      <c r="RV41" s="830"/>
      <c r="RW41" s="830"/>
      <c r="RX41" s="830"/>
      <c r="RY41" s="830"/>
      <c r="RZ41" s="830"/>
      <c r="SA41" s="830"/>
      <c r="SB41" s="830"/>
      <c r="SC41" s="830"/>
      <c r="SD41" s="830"/>
      <c r="SE41" s="830"/>
      <c r="SF41" s="830"/>
      <c r="SG41" s="830"/>
      <c r="SH41" s="830"/>
      <c r="SI41" s="830"/>
      <c r="SJ41" s="830"/>
      <c r="SK41" s="830"/>
      <c r="SL41" s="830"/>
      <c r="SM41" s="830"/>
      <c r="SN41" s="830"/>
      <c r="SO41" s="830"/>
      <c r="SP41" s="830"/>
      <c r="SQ41" s="830"/>
      <c r="SR41" s="830"/>
      <c r="SS41" s="830"/>
      <c r="ST41" s="830"/>
      <c r="SU41" s="830"/>
      <c r="SV41" s="830"/>
      <c r="SW41" s="830"/>
      <c r="SX41" s="830"/>
      <c r="SY41" s="830"/>
      <c r="SZ41" s="830"/>
      <c r="TA41" s="830"/>
      <c r="TB41" s="830"/>
      <c r="TC41" s="830"/>
      <c r="TD41" s="830"/>
      <c r="TE41" s="830"/>
      <c r="TF41" s="830"/>
      <c r="TG41" s="830"/>
      <c r="TH41" s="830"/>
      <c r="TI41" s="830"/>
      <c r="TJ41" s="830"/>
      <c r="TK41" s="830"/>
      <c r="TL41" s="830"/>
      <c r="TM41" s="830"/>
      <c r="TN41" s="830"/>
      <c r="TO41" s="830"/>
      <c r="TP41" s="830"/>
      <c r="TQ41" s="830"/>
      <c r="TR41" s="830"/>
      <c r="TS41" s="830"/>
      <c r="TT41" s="830"/>
      <c r="TU41" s="830"/>
      <c r="TV41" s="830"/>
      <c r="TW41" s="830"/>
      <c r="TX41" s="830"/>
      <c r="TY41" s="830"/>
      <c r="TZ41" s="830"/>
      <c r="UA41" s="830"/>
      <c r="UB41" s="830"/>
      <c r="UC41" s="830"/>
      <c r="UD41" s="830"/>
      <c r="UE41" s="830"/>
      <c r="UF41" s="830"/>
      <c r="UG41" s="830"/>
      <c r="UH41" s="830"/>
      <c r="UI41" s="830"/>
      <c r="UJ41" s="830"/>
      <c r="UK41" s="830"/>
      <c r="UL41" s="830"/>
      <c r="UM41" s="830"/>
      <c r="UN41" s="830"/>
      <c r="UO41" s="830"/>
      <c r="UP41" s="830"/>
      <c r="UQ41" s="830"/>
      <c r="UR41" s="830"/>
      <c r="US41" s="830"/>
      <c r="UT41" s="830"/>
      <c r="UU41" s="830"/>
      <c r="UV41" s="830"/>
      <c r="UW41" s="830"/>
      <c r="UX41" s="830"/>
      <c r="UY41" s="830"/>
      <c r="UZ41" s="830"/>
      <c r="VA41" s="830"/>
      <c r="VB41" s="830"/>
      <c r="VC41" s="830"/>
      <c r="VD41" s="830"/>
      <c r="VE41" s="830"/>
      <c r="VF41" s="830"/>
      <c r="VG41" s="830"/>
      <c r="VH41" s="830"/>
      <c r="VI41" s="830"/>
      <c r="VJ41" s="830"/>
      <c r="VK41" s="830"/>
      <c r="VL41" s="830"/>
      <c r="VM41" s="830"/>
      <c r="VN41" s="830"/>
      <c r="VO41" s="830"/>
      <c r="VP41" s="830"/>
      <c r="VQ41" s="830"/>
      <c r="VR41" s="830"/>
      <c r="VS41" s="830"/>
      <c r="VT41" s="830"/>
      <c r="VU41" s="830"/>
      <c r="VV41" s="830"/>
      <c r="VW41" s="830"/>
      <c r="VX41" s="830"/>
      <c r="VY41" s="830"/>
      <c r="VZ41" s="830"/>
      <c r="WA41" s="830"/>
      <c r="WB41" s="830"/>
      <c r="WC41" s="830"/>
      <c r="WD41" s="830"/>
      <c r="WE41" s="830"/>
      <c r="WF41" s="830"/>
      <c r="WG41" s="830"/>
      <c r="WH41" s="830"/>
      <c r="WI41" s="830"/>
      <c r="WJ41" s="830"/>
      <c r="WK41" s="830"/>
      <c r="WL41" s="830"/>
      <c r="WM41" s="830"/>
      <c r="WN41" s="830"/>
      <c r="WO41" s="830"/>
      <c r="WP41" s="830"/>
      <c r="WQ41" s="830"/>
      <c r="WR41" s="830"/>
      <c r="WS41" s="830"/>
      <c r="WT41" s="830"/>
      <c r="WU41" s="830"/>
      <c r="WV41" s="830"/>
      <c r="WW41" s="830"/>
      <c r="WX41" s="830"/>
      <c r="WY41" s="830"/>
      <c r="WZ41" s="830"/>
      <c r="XA41" s="830"/>
      <c r="XB41" s="830"/>
      <c r="XC41" s="830"/>
      <c r="XD41" s="830"/>
      <c r="XE41" s="830"/>
      <c r="XF41" s="830"/>
      <c r="XG41" s="830"/>
      <c r="XH41" s="830"/>
      <c r="XI41" s="830"/>
      <c r="XJ41" s="830"/>
      <c r="XK41" s="830"/>
      <c r="XL41" s="830"/>
      <c r="XM41" s="830"/>
      <c r="XN41" s="830"/>
      <c r="XO41" s="830"/>
      <c r="XP41" s="830"/>
      <c r="XQ41" s="830"/>
      <c r="XR41" s="830"/>
      <c r="XS41" s="830"/>
      <c r="XT41" s="830"/>
      <c r="XU41" s="830"/>
      <c r="XV41" s="830"/>
      <c r="XW41" s="830"/>
      <c r="XX41" s="830"/>
      <c r="XY41" s="830"/>
      <c r="XZ41" s="830"/>
      <c r="YA41" s="830"/>
      <c r="YB41" s="830"/>
      <c r="YC41" s="830"/>
      <c r="YD41" s="830"/>
      <c r="YE41" s="830"/>
      <c r="YF41" s="830"/>
      <c r="YG41" s="830"/>
      <c r="YH41" s="830"/>
      <c r="YI41" s="830"/>
      <c r="YJ41" s="830"/>
      <c r="YK41" s="830"/>
      <c r="YL41" s="830"/>
      <c r="YM41" s="830"/>
      <c r="YN41" s="830"/>
      <c r="YO41" s="830"/>
      <c r="YP41" s="830"/>
      <c r="YQ41" s="830"/>
      <c r="YR41" s="830"/>
      <c r="YS41" s="830"/>
      <c r="YT41" s="830"/>
      <c r="YU41" s="830"/>
      <c r="YV41" s="830"/>
      <c r="YW41" s="830"/>
      <c r="YX41" s="830"/>
      <c r="YY41" s="830"/>
      <c r="YZ41" s="830"/>
      <c r="ZA41" s="830"/>
      <c r="ZB41" s="830"/>
      <c r="ZC41" s="830"/>
      <c r="ZD41" s="830"/>
      <c r="ZE41" s="830"/>
      <c r="ZF41" s="830"/>
      <c r="ZG41" s="830"/>
      <c r="ZH41" s="830"/>
      <c r="ZI41" s="830"/>
      <c r="ZJ41" s="830"/>
      <c r="ZK41" s="830"/>
      <c r="ZL41" s="830"/>
      <c r="ZM41" s="830"/>
      <c r="ZN41" s="830"/>
      <c r="ZO41" s="830"/>
      <c r="ZP41" s="830"/>
      <c r="ZQ41" s="830"/>
      <c r="ZR41" s="830"/>
      <c r="ZS41" s="830"/>
      <c r="ZT41" s="830"/>
      <c r="ZU41" s="830"/>
      <c r="ZV41" s="830"/>
      <c r="ZW41" s="830"/>
      <c r="ZX41" s="830"/>
      <c r="ZY41" s="830"/>
      <c r="ZZ41" s="830"/>
      <c r="AAA41" s="830"/>
      <c r="AAB41" s="830"/>
      <c r="AAC41" s="830"/>
      <c r="AAD41" s="830"/>
      <c r="AAE41" s="830"/>
      <c r="AAF41" s="830"/>
      <c r="AAG41" s="830"/>
      <c r="AAH41" s="830"/>
      <c r="AAI41" s="830"/>
      <c r="AAJ41" s="830"/>
      <c r="AAK41" s="830"/>
      <c r="AAL41" s="830"/>
      <c r="AAM41" s="830"/>
      <c r="AAN41" s="830"/>
      <c r="AAO41" s="830"/>
      <c r="AAP41" s="830"/>
      <c r="AAQ41" s="830"/>
      <c r="AAR41" s="830"/>
      <c r="AAS41" s="830"/>
      <c r="AAT41" s="830"/>
      <c r="AAU41" s="830"/>
      <c r="AAV41" s="830"/>
      <c r="AAW41" s="830"/>
      <c r="AAX41" s="830"/>
      <c r="AAY41" s="830"/>
      <c r="AAZ41" s="830"/>
      <c r="ABA41" s="830"/>
      <c r="ABB41" s="830"/>
      <c r="ABC41" s="830"/>
      <c r="ABD41" s="830"/>
      <c r="ABE41" s="830"/>
      <c r="ABF41" s="830"/>
      <c r="ABG41" s="830"/>
      <c r="ABH41" s="830"/>
      <c r="ABI41" s="830"/>
      <c r="ABJ41" s="830"/>
      <c r="ABK41" s="830"/>
      <c r="ABL41" s="830"/>
      <c r="ABM41" s="830"/>
      <c r="ABN41" s="830"/>
      <c r="ABO41" s="830"/>
      <c r="ABP41" s="830"/>
      <c r="ABQ41" s="830"/>
      <c r="ABR41" s="830"/>
      <c r="ABS41" s="830"/>
      <c r="ABT41" s="830"/>
      <c r="ABU41" s="830"/>
      <c r="ABV41" s="830"/>
      <c r="ABW41" s="830"/>
      <c r="ABX41" s="830"/>
      <c r="ABY41" s="830"/>
      <c r="ABZ41" s="830"/>
      <c r="ACA41" s="830"/>
      <c r="ACB41" s="830"/>
      <c r="ACC41" s="830"/>
      <c r="ACD41" s="830"/>
      <c r="ACE41" s="830"/>
      <c r="ACF41" s="830"/>
      <c r="ACG41" s="830"/>
      <c r="ACH41" s="830"/>
      <c r="ACI41" s="830"/>
      <c r="ACJ41" s="830"/>
      <c r="ACK41" s="830"/>
      <c r="ACL41" s="830"/>
      <c r="ACM41" s="830"/>
      <c r="ACN41" s="830"/>
      <c r="ACO41" s="830"/>
      <c r="ACP41" s="830"/>
      <c r="ACQ41" s="830"/>
      <c r="ACR41" s="830"/>
      <c r="ACS41" s="830"/>
      <c r="ACT41" s="830"/>
      <c r="ACU41" s="830"/>
      <c r="ACV41" s="830"/>
      <c r="ACW41" s="830"/>
      <c r="ACX41" s="830"/>
      <c r="ACY41" s="830"/>
      <c r="ACZ41" s="830"/>
      <c r="ADA41" s="830"/>
      <c r="ADB41" s="830"/>
      <c r="ADC41" s="830"/>
      <c r="ADD41" s="830"/>
      <c r="ADE41" s="830"/>
      <c r="ADF41" s="830"/>
      <c r="ADG41" s="830"/>
      <c r="ADH41" s="830"/>
      <c r="ADI41" s="830"/>
      <c r="ADJ41" s="830"/>
      <c r="ADK41" s="830"/>
      <c r="ADL41" s="830"/>
      <c r="ADM41" s="830"/>
      <c r="ADN41" s="830"/>
      <c r="ADO41" s="830"/>
      <c r="ADP41" s="830"/>
      <c r="ADQ41" s="830"/>
      <c r="ADR41" s="830"/>
      <c r="ADS41" s="830"/>
      <c r="ADT41" s="830"/>
      <c r="ADU41" s="830"/>
      <c r="ADV41" s="830"/>
      <c r="ADW41" s="830"/>
      <c r="ADX41" s="830"/>
      <c r="ADY41" s="830"/>
      <c r="ADZ41" s="830"/>
      <c r="AEA41" s="830"/>
      <c r="AEB41" s="830"/>
      <c r="AEC41" s="830"/>
      <c r="AED41" s="830"/>
      <c r="AEE41" s="830"/>
      <c r="AEF41" s="830"/>
      <c r="AEG41" s="830"/>
      <c r="AEH41" s="830"/>
      <c r="AEI41" s="830"/>
      <c r="AEJ41" s="830"/>
      <c r="AEK41" s="830"/>
      <c r="AEL41" s="830"/>
      <c r="AEM41" s="830"/>
      <c r="AEN41" s="830"/>
      <c r="AEO41" s="830"/>
      <c r="AEP41" s="830"/>
      <c r="AEQ41" s="830"/>
      <c r="AER41" s="830"/>
      <c r="AES41" s="830"/>
      <c r="AET41" s="830"/>
      <c r="AEU41" s="830"/>
      <c r="AEV41" s="830"/>
      <c r="AEW41" s="830"/>
      <c r="AEX41" s="830"/>
      <c r="AEY41" s="830"/>
      <c r="AEZ41" s="830"/>
      <c r="AFA41" s="830"/>
      <c r="AFB41" s="830"/>
      <c r="AFC41" s="830"/>
      <c r="AFD41" s="830"/>
      <c r="AFE41" s="830"/>
      <c r="AFF41" s="830"/>
      <c r="AFG41" s="830"/>
      <c r="AFH41" s="830"/>
      <c r="AFI41" s="830"/>
      <c r="AFJ41" s="830"/>
      <c r="AFK41" s="830"/>
      <c r="AFL41" s="830"/>
      <c r="AFM41" s="830"/>
      <c r="AFN41" s="830"/>
      <c r="AFO41" s="830"/>
      <c r="AFP41" s="830"/>
      <c r="AFQ41" s="830"/>
      <c r="AFR41" s="830"/>
      <c r="AFS41" s="830"/>
      <c r="AFT41" s="830"/>
      <c r="AFU41" s="830"/>
      <c r="AFV41" s="830"/>
      <c r="AFW41" s="830"/>
      <c r="AFX41" s="830"/>
      <c r="AFY41" s="830"/>
      <c r="AFZ41" s="830"/>
      <c r="AGA41" s="830"/>
      <c r="AGB41" s="830"/>
      <c r="AGC41" s="830"/>
      <c r="AGD41" s="830"/>
      <c r="AGE41" s="830"/>
      <c r="AGF41" s="830"/>
      <c r="AGG41" s="830"/>
      <c r="AGH41" s="830"/>
      <c r="AGI41" s="830"/>
      <c r="AGJ41" s="830"/>
      <c r="AGK41" s="830"/>
      <c r="AGL41" s="830"/>
      <c r="AGM41" s="830"/>
      <c r="AGN41" s="830"/>
      <c r="AGO41" s="830"/>
      <c r="AGP41" s="830"/>
      <c r="AGQ41" s="830"/>
      <c r="AGR41" s="830"/>
      <c r="AGS41" s="830"/>
      <c r="AGT41" s="830"/>
      <c r="AGU41" s="830"/>
      <c r="AGV41" s="830"/>
      <c r="AGW41" s="830"/>
      <c r="AGX41" s="830"/>
      <c r="AGY41" s="830"/>
      <c r="AGZ41" s="830"/>
      <c r="AHA41" s="830"/>
      <c r="AHB41" s="830"/>
      <c r="AHC41" s="830"/>
      <c r="AHD41" s="830"/>
      <c r="AHE41" s="830"/>
      <c r="AHF41" s="830"/>
      <c r="AHG41" s="830"/>
      <c r="AHH41" s="830"/>
      <c r="AHI41" s="830"/>
      <c r="AHJ41" s="830"/>
      <c r="AHK41" s="830"/>
      <c r="AHL41" s="830"/>
      <c r="AHM41" s="830"/>
      <c r="AHN41" s="830"/>
      <c r="AHO41" s="830"/>
      <c r="AHP41" s="830"/>
      <c r="AHQ41" s="830"/>
      <c r="AHR41" s="830"/>
      <c r="AHS41" s="830"/>
      <c r="AHT41" s="830"/>
      <c r="AHU41" s="830"/>
      <c r="AHV41" s="830"/>
      <c r="AHW41" s="830"/>
      <c r="AHX41" s="830"/>
      <c r="AHY41" s="830"/>
      <c r="AHZ41" s="830"/>
      <c r="AIA41" s="830"/>
      <c r="AIB41" s="830"/>
      <c r="AIC41" s="830"/>
      <c r="AID41" s="830"/>
      <c r="AIE41" s="830"/>
      <c r="AIF41" s="830"/>
      <c r="AIG41" s="830"/>
      <c r="AIH41" s="830"/>
      <c r="AII41" s="830"/>
      <c r="AIJ41" s="830"/>
      <c r="AIK41" s="830"/>
      <c r="AIL41" s="830"/>
      <c r="AIM41" s="830"/>
      <c r="AIN41" s="830"/>
      <c r="AIO41" s="830"/>
      <c r="AIP41" s="830"/>
      <c r="AIQ41" s="830"/>
      <c r="AIR41" s="830"/>
      <c r="AIS41" s="830"/>
      <c r="AIT41" s="830"/>
      <c r="AIU41" s="830"/>
      <c r="AIV41" s="830"/>
      <c r="AIW41" s="830"/>
      <c r="AIX41" s="830"/>
      <c r="AIY41" s="830"/>
      <c r="AIZ41" s="830"/>
      <c r="AJA41" s="830"/>
      <c r="AJB41" s="830"/>
      <c r="AJC41" s="830"/>
      <c r="AJD41" s="830"/>
      <c r="AJE41" s="830"/>
      <c r="AJF41" s="830"/>
      <c r="AJG41" s="830"/>
      <c r="AJH41" s="830"/>
      <c r="AJI41" s="830"/>
      <c r="AJJ41" s="830"/>
      <c r="AJK41" s="830"/>
      <c r="AJL41" s="830"/>
      <c r="AJM41" s="830"/>
      <c r="AJN41" s="830"/>
      <c r="AJO41" s="830"/>
      <c r="AJP41" s="830"/>
      <c r="AJQ41" s="830"/>
      <c r="AJR41" s="830"/>
      <c r="AJS41" s="830"/>
      <c r="AJT41" s="830"/>
      <c r="AJU41" s="830"/>
      <c r="AJV41" s="830"/>
      <c r="AJW41" s="830"/>
      <c r="AJX41" s="830"/>
      <c r="AJY41" s="830"/>
      <c r="AJZ41" s="830"/>
      <c r="AKA41" s="830"/>
      <c r="AKB41" s="830"/>
      <c r="AKC41" s="830"/>
      <c r="AKD41" s="830"/>
      <c r="AKE41" s="830"/>
      <c r="AKF41" s="830"/>
      <c r="AKG41" s="830"/>
      <c r="AKH41" s="830"/>
      <c r="AKI41" s="830"/>
      <c r="AKJ41" s="830"/>
      <c r="AKK41" s="830"/>
      <c r="AKL41" s="830"/>
      <c r="AKM41" s="830"/>
      <c r="AKN41" s="830"/>
      <c r="AKO41" s="830"/>
      <c r="AKP41" s="830"/>
      <c r="AKQ41" s="830"/>
      <c r="AKR41" s="830"/>
      <c r="AKS41" s="830"/>
      <c r="AKT41" s="830"/>
      <c r="AKU41" s="830"/>
      <c r="AKV41" s="830"/>
      <c r="AKW41" s="830"/>
      <c r="AKX41" s="830"/>
      <c r="AKY41" s="830"/>
      <c r="AKZ41" s="830"/>
      <c r="ALA41" s="830"/>
      <c r="ALB41" s="830"/>
      <c r="ALC41" s="830"/>
      <c r="ALD41" s="830"/>
      <c r="ALE41" s="830"/>
      <c r="ALF41" s="830"/>
      <c r="ALG41" s="830"/>
      <c r="ALH41" s="830"/>
      <c r="ALI41" s="830"/>
      <c r="ALJ41" s="830"/>
      <c r="ALK41" s="830"/>
      <c r="ALL41" s="830"/>
      <c r="ALM41" s="830"/>
      <c r="ALN41" s="830"/>
      <c r="ALO41" s="830"/>
      <c r="ALP41" s="830"/>
      <c r="ALQ41" s="830"/>
      <c r="ALR41" s="830"/>
      <c r="ALS41" s="830"/>
      <c r="ALT41" s="830"/>
      <c r="ALU41" s="830"/>
      <c r="ALV41" s="830"/>
      <c r="ALW41" s="830"/>
      <c r="ALX41" s="830"/>
      <c r="ALY41" s="830"/>
      <c r="ALZ41" s="830"/>
      <c r="AMA41" s="830"/>
      <c r="AMB41" s="830"/>
      <c r="AMC41" s="830"/>
      <c r="AMD41" s="830"/>
      <c r="AME41" s="830"/>
      <c r="AMF41" s="830"/>
      <c r="AMG41" s="830"/>
      <c r="AMH41" s="830"/>
      <c r="AMI41" s="830"/>
      <c r="AMJ41" s="830"/>
      <c r="AMK41" s="830"/>
      <c r="AML41" s="830"/>
      <c r="AMM41" s="830"/>
      <c r="AMN41" s="830"/>
      <c r="AMO41" s="830"/>
      <c r="AMP41" s="830"/>
      <c r="AMQ41" s="830"/>
      <c r="AMR41" s="830"/>
      <c r="AMS41" s="830"/>
      <c r="AMT41" s="830"/>
      <c r="AMU41" s="830"/>
      <c r="AMV41" s="830"/>
      <c r="AMW41" s="830"/>
      <c r="AMX41" s="830"/>
      <c r="AMY41" s="830"/>
      <c r="AMZ41" s="830"/>
      <c r="ANA41" s="830"/>
      <c r="ANB41" s="830"/>
      <c r="ANC41" s="830"/>
      <c r="AND41" s="830"/>
      <c r="ANE41" s="830"/>
      <c r="ANF41" s="830"/>
      <c r="ANG41" s="830"/>
      <c r="ANH41" s="830"/>
      <c r="ANI41" s="830"/>
      <c r="ANJ41" s="830"/>
      <c r="ANK41" s="830"/>
      <c r="ANL41" s="830"/>
      <c r="ANM41" s="830"/>
      <c r="ANN41" s="830"/>
      <c r="ANO41" s="830"/>
      <c r="ANP41" s="830"/>
      <c r="ANQ41" s="830"/>
      <c r="ANR41" s="830"/>
      <c r="ANS41" s="830"/>
      <c r="ANT41" s="830"/>
      <c r="ANU41" s="830"/>
      <c r="ANV41" s="830"/>
      <c r="ANW41" s="830"/>
      <c r="ANX41" s="830"/>
      <c r="ANY41" s="830"/>
      <c r="ANZ41" s="830"/>
      <c r="AOA41" s="830"/>
      <c r="AOB41" s="830"/>
      <c r="AOC41" s="830"/>
      <c r="AOD41" s="830"/>
      <c r="AOE41" s="830"/>
      <c r="AOF41" s="830"/>
      <c r="AOG41" s="830"/>
      <c r="AOH41" s="830"/>
      <c r="AOI41" s="830"/>
      <c r="AOJ41" s="830"/>
      <c r="AOK41" s="830"/>
      <c r="AOL41" s="830"/>
      <c r="AOM41" s="830"/>
      <c r="AON41" s="830"/>
      <c r="AOO41" s="830"/>
      <c r="AOP41" s="830"/>
      <c r="AOQ41" s="830"/>
      <c r="AOR41" s="830"/>
      <c r="AOS41" s="830"/>
      <c r="AOT41" s="830"/>
      <c r="AOU41" s="830"/>
      <c r="AOV41" s="830"/>
      <c r="AOW41" s="830"/>
      <c r="AOX41" s="830"/>
      <c r="AOY41" s="830"/>
      <c r="AOZ41" s="830"/>
      <c r="APA41" s="830"/>
      <c r="APB41" s="830"/>
      <c r="APC41" s="830"/>
      <c r="APD41" s="830"/>
      <c r="APE41" s="830"/>
      <c r="APF41" s="830"/>
      <c r="APG41" s="830"/>
      <c r="APH41" s="830"/>
      <c r="API41" s="830"/>
      <c r="APJ41" s="830"/>
      <c r="APK41" s="830"/>
      <c r="APL41" s="830"/>
      <c r="APM41" s="830"/>
      <c r="APN41" s="830"/>
      <c r="APO41" s="830"/>
      <c r="APP41" s="830"/>
      <c r="APQ41" s="830"/>
      <c r="APR41" s="830"/>
      <c r="APS41" s="830"/>
      <c r="APT41" s="830"/>
      <c r="APU41" s="830"/>
      <c r="APV41" s="830"/>
      <c r="APW41" s="830"/>
      <c r="APX41" s="830"/>
      <c r="APY41" s="830"/>
      <c r="APZ41" s="830"/>
      <c r="AQA41" s="830"/>
      <c r="AQB41" s="830"/>
      <c r="AQC41" s="830"/>
      <c r="AQD41" s="830"/>
      <c r="AQE41" s="830"/>
      <c r="AQF41" s="830"/>
      <c r="AQG41" s="830"/>
      <c r="AQH41" s="830"/>
      <c r="AQI41" s="830"/>
      <c r="AQJ41" s="830"/>
      <c r="AQK41" s="830"/>
      <c r="AQL41" s="830"/>
      <c r="AQM41" s="830"/>
      <c r="AQN41" s="830"/>
      <c r="AQO41" s="830"/>
      <c r="AQP41" s="830"/>
      <c r="AQQ41" s="830"/>
      <c r="AQR41" s="830"/>
      <c r="AQS41" s="830"/>
      <c r="AQT41" s="830"/>
      <c r="AQU41" s="830"/>
      <c r="AQV41" s="830"/>
      <c r="AQW41" s="830"/>
      <c r="AQX41" s="830"/>
      <c r="AQY41" s="830"/>
      <c r="AQZ41" s="830"/>
      <c r="ARA41" s="830"/>
      <c r="ARB41" s="830"/>
      <c r="ARC41" s="830"/>
      <c r="ARD41" s="830"/>
      <c r="ARE41" s="830"/>
      <c r="ARF41" s="830"/>
      <c r="ARG41" s="830"/>
      <c r="ARH41" s="830"/>
      <c r="ARI41" s="830"/>
      <c r="ARJ41" s="830"/>
      <c r="ARK41" s="830"/>
      <c r="ARL41" s="830"/>
      <c r="ARM41" s="830"/>
      <c r="ARN41" s="830"/>
      <c r="ARO41" s="830"/>
      <c r="ARP41" s="830"/>
      <c r="ARQ41" s="830"/>
      <c r="ARR41" s="830"/>
      <c r="ARS41" s="830"/>
      <c r="ART41" s="830"/>
      <c r="ARU41" s="830"/>
      <c r="ARV41" s="830"/>
      <c r="ARW41" s="830"/>
      <c r="ARX41" s="830"/>
      <c r="ARY41" s="830"/>
      <c r="ARZ41" s="830"/>
      <c r="ASA41" s="830"/>
      <c r="ASB41" s="830"/>
      <c r="ASC41" s="830"/>
      <c r="ASD41" s="830"/>
      <c r="ASE41" s="830"/>
      <c r="ASF41" s="830"/>
      <c r="ASG41" s="830"/>
      <c r="ASH41" s="830"/>
      <c r="ASI41" s="830"/>
      <c r="ASJ41" s="830"/>
      <c r="ASK41" s="830"/>
      <c r="ASL41" s="830"/>
      <c r="ASM41" s="830"/>
      <c r="ASN41" s="830"/>
      <c r="ASO41" s="830"/>
      <c r="ASP41" s="830"/>
      <c r="ASQ41" s="830"/>
      <c r="ASR41" s="830"/>
      <c r="ASS41" s="830"/>
      <c r="AST41" s="830"/>
      <c r="ASU41" s="830"/>
      <c r="ASV41" s="830"/>
      <c r="ASW41" s="830"/>
      <c r="ASX41" s="830"/>
      <c r="ASY41" s="830"/>
      <c r="ASZ41" s="830"/>
      <c r="ATA41" s="830"/>
      <c r="ATB41" s="830"/>
      <c r="ATC41" s="830"/>
      <c r="ATD41" s="830"/>
      <c r="ATE41" s="830"/>
      <c r="ATF41" s="830"/>
      <c r="ATG41" s="830"/>
      <c r="ATH41" s="830"/>
      <c r="ATI41" s="830"/>
      <c r="ATJ41" s="830"/>
      <c r="ATK41" s="830"/>
      <c r="ATL41" s="830"/>
      <c r="ATM41" s="830"/>
      <c r="ATN41" s="830"/>
      <c r="ATO41" s="830"/>
      <c r="ATP41" s="830"/>
      <c r="ATQ41" s="830"/>
      <c r="ATR41" s="830"/>
      <c r="ATS41" s="830"/>
      <c r="ATT41" s="830"/>
      <c r="ATU41" s="830"/>
      <c r="ATV41" s="830"/>
      <c r="ATW41" s="830"/>
      <c r="ATX41" s="830"/>
      <c r="ATY41" s="830"/>
      <c r="ATZ41" s="830"/>
      <c r="AUA41" s="830"/>
      <c r="AUB41" s="830"/>
      <c r="AUC41" s="830"/>
      <c r="AUD41" s="830"/>
      <c r="AUE41" s="830"/>
      <c r="AUF41" s="830"/>
      <c r="AUG41" s="830"/>
      <c r="AUH41" s="830"/>
      <c r="AUI41" s="830"/>
      <c r="AUJ41" s="830"/>
      <c r="AUK41" s="830"/>
      <c r="AUL41" s="830"/>
      <c r="AUM41" s="830"/>
      <c r="AUN41" s="830"/>
      <c r="AUO41" s="830"/>
      <c r="AUP41" s="830"/>
      <c r="AUQ41" s="830"/>
      <c r="AUR41" s="830"/>
      <c r="AUS41" s="830"/>
      <c r="AUT41" s="830"/>
      <c r="AUU41" s="830"/>
      <c r="AUV41" s="830"/>
      <c r="AUW41" s="830"/>
      <c r="AUX41" s="830"/>
      <c r="AUY41" s="830"/>
      <c r="AUZ41" s="830"/>
      <c r="AVA41" s="830"/>
      <c r="AVB41" s="830"/>
      <c r="AVC41" s="830"/>
      <c r="AVD41" s="830"/>
      <c r="AVE41" s="830"/>
      <c r="AVF41" s="830"/>
      <c r="AVG41" s="830"/>
      <c r="AVH41" s="830"/>
      <c r="AVI41" s="830"/>
      <c r="AVJ41" s="830"/>
      <c r="AVK41" s="830"/>
      <c r="AVL41" s="830"/>
      <c r="AVM41" s="830"/>
      <c r="AVN41" s="830"/>
      <c r="AVO41" s="830"/>
      <c r="AVP41" s="830"/>
      <c r="AVQ41" s="830"/>
      <c r="AVR41" s="830"/>
      <c r="AVS41" s="830"/>
      <c r="AVT41" s="830"/>
      <c r="AVU41" s="830"/>
      <c r="AVV41" s="830"/>
      <c r="AVW41" s="830"/>
      <c r="AVX41" s="830"/>
      <c r="AVY41" s="830"/>
      <c r="AVZ41" s="830"/>
      <c r="AWA41" s="830"/>
      <c r="AWB41" s="830"/>
      <c r="AWC41" s="830"/>
      <c r="AWD41" s="830"/>
      <c r="AWE41" s="830"/>
      <c r="AWF41" s="830"/>
      <c r="AWG41" s="830"/>
      <c r="AWH41" s="830"/>
      <c r="AWI41" s="830"/>
      <c r="AWJ41" s="830"/>
      <c r="AWK41" s="830"/>
      <c r="AWL41" s="830"/>
      <c r="AWM41" s="830"/>
      <c r="AWN41" s="830"/>
      <c r="AWO41" s="830"/>
      <c r="AWP41" s="830"/>
      <c r="AWQ41" s="830"/>
      <c r="AWR41" s="830"/>
      <c r="AWS41" s="830"/>
      <c r="AWT41" s="830"/>
      <c r="AWU41" s="830"/>
      <c r="AWV41" s="830"/>
      <c r="AWW41" s="830"/>
      <c r="AWX41" s="830"/>
      <c r="AWY41" s="830"/>
      <c r="AWZ41" s="830"/>
      <c r="AXA41" s="830"/>
      <c r="AXB41" s="830"/>
      <c r="AXC41" s="830"/>
      <c r="AXD41" s="830"/>
      <c r="AXE41" s="830"/>
      <c r="AXF41" s="830"/>
      <c r="AXG41" s="830"/>
      <c r="AXH41" s="830"/>
      <c r="AXI41" s="830"/>
      <c r="AXJ41" s="830"/>
      <c r="AXK41" s="830"/>
      <c r="AXL41" s="830"/>
      <c r="AXM41" s="830"/>
      <c r="AXN41" s="830"/>
      <c r="AXO41" s="830"/>
      <c r="AXP41" s="830"/>
      <c r="AXQ41" s="830"/>
      <c r="AXR41" s="830"/>
      <c r="AXS41" s="830"/>
      <c r="AXT41" s="830"/>
      <c r="AXU41" s="830"/>
      <c r="AXV41" s="830"/>
      <c r="AXW41" s="830"/>
      <c r="AXX41" s="830"/>
      <c r="AXY41" s="830"/>
      <c r="AXZ41" s="830"/>
      <c r="AYA41" s="830"/>
      <c r="AYB41" s="830"/>
      <c r="AYC41" s="830"/>
      <c r="AYD41" s="830"/>
      <c r="AYE41" s="830"/>
      <c r="AYF41" s="830"/>
      <c r="AYG41" s="830"/>
      <c r="AYH41" s="830"/>
      <c r="AYI41" s="830"/>
      <c r="AYJ41" s="830"/>
      <c r="AYK41" s="830"/>
      <c r="AYL41" s="830"/>
      <c r="AYM41" s="830"/>
      <c r="AYN41" s="830"/>
      <c r="AYO41" s="830"/>
      <c r="AYP41" s="830"/>
      <c r="AYQ41" s="830"/>
      <c r="AYR41" s="830"/>
      <c r="AYS41" s="830"/>
      <c r="AYT41" s="830"/>
      <c r="AYU41" s="830"/>
      <c r="AYV41" s="830"/>
      <c r="AYW41" s="830"/>
      <c r="AYX41" s="830"/>
      <c r="AYY41" s="830"/>
      <c r="AYZ41" s="830"/>
      <c r="AZA41" s="830"/>
      <c r="AZB41" s="830"/>
      <c r="AZC41" s="830"/>
      <c r="AZD41" s="830"/>
      <c r="AZE41" s="830"/>
      <c r="AZF41" s="830"/>
      <c r="AZG41" s="830"/>
      <c r="AZH41" s="830"/>
      <c r="AZI41" s="830"/>
      <c r="AZJ41" s="830"/>
      <c r="AZK41" s="830"/>
      <c r="AZL41" s="830"/>
      <c r="AZM41" s="830"/>
      <c r="AZN41" s="830"/>
      <c r="AZO41" s="830"/>
      <c r="AZP41" s="830"/>
      <c r="AZQ41" s="830"/>
      <c r="AZR41" s="830"/>
      <c r="AZS41" s="830"/>
      <c r="AZT41" s="830"/>
      <c r="AZU41" s="830"/>
      <c r="AZV41" s="830"/>
      <c r="AZW41" s="830"/>
      <c r="AZX41" s="830"/>
      <c r="AZY41" s="830"/>
      <c r="AZZ41" s="830"/>
      <c r="BAA41" s="830"/>
      <c r="BAB41" s="830"/>
      <c r="BAC41" s="830"/>
      <c r="BAD41" s="830"/>
      <c r="BAE41" s="830"/>
      <c r="BAF41" s="830"/>
      <c r="BAG41" s="830"/>
      <c r="BAH41" s="830"/>
      <c r="BAI41" s="830"/>
      <c r="BAJ41" s="830"/>
      <c r="BAK41" s="830"/>
      <c r="BAL41" s="830"/>
      <c r="BAM41" s="830"/>
      <c r="BAN41" s="830"/>
      <c r="BAO41" s="830"/>
      <c r="BAP41" s="830"/>
      <c r="BAQ41" s="830"/>
      <c r="BAR41" s="830"/>
      <c r="BAS41" s="830"/>
      <c r="BAT41" s="830"/>
      <c r="BAU41" s="830"/>
      <c r="BAV41" s="830"/>
      <c r="BAW41" s="830"/>
      <c r="BAX41" s="830"/>
      <c r="BAY41" s="830"/>
      <c r="BAZ41" s="830"/>
      <c r="BBA41" s="830"/>
      <c r="BBB41" s="830"/>
      <c r="BBC41" s="830"/>
      <c r="BBD41" s="830"/>
      <c r="BBE41" s="830"/>
      <c r="BBF41" s="830"/>
      <c r="BBG41" s="830"/>
      <c r="BBH41" s="830"/>
      <c r="BBI41" s="830"/>
      <c r="BBJ41" s="830"/>
      <c r="BBK41" s="830"/>
      <c r="BBL41" s="830"/>
      <c r="BBM41" s="830"/>
      <c r="BBN41" s="830"/>
      <c r="BBO41" s="830"/>
      <c r="BBP41" s="830"/>
      <c r="BBQ41" s="830"/>
      <c r="BBR41" s="830"/>
      <c r="BBS41" s="830"/>
      <c r="BBT41" s="830"/>
      <c r="BBU41" s="830"/>
      <c r="BBV41" s="830"/>
      <c r="BBW41" s="830"/>
      <c r="BBX41" s="830"/>
      <c r="BBY41" s="830"/>
      <c r="BBZ41" s="830"/>
      <c r="BCA41" s="830"/>
      <c r="BCB41" s="830"/>
      <c r="BCC41" s="830"/>
      <c r="BCD41" s="830"/>
      <c r="BCE41" s="830"/>
      <c r="BCF41" s="830"/>
      <c r="BCG41" s="830"/>
      <c r="BCH41" s="830"/>
      <c r="BCI41" s="830"/>
      <c r="BCJ41" s="830"/>
      <c r="BCK41" s="830"/>
      <c r="BCL41" s="830"/>
      <c r="BCM41" s="830"/>
      <c r="BCN41" s="830"/>
      <c r="BCO41" s="830"/>
      <c r="BCP41" s="830"/>
      <c r="BCQ41" s="830"/>
      <c r="BCR41" s="830"/>
      <c r="BCS41" s="830"/>
      <c r="BCT41" s="830"/>
      <c r="BCU41" s="830"/>
      <c r="BCV41" s="830"/>
      <c r="BCW41" s="830"/>
      <c r="BCX41" s="830"/>
      <c r="BCY41" s="830"/>
      <c r="BCZ41" s="830"/>
      <c r="BDA41" s="830"/>
      <c r="BDB41" s="830"/>
      <c r="BDC41" s="830"/>
      <c r="BDD41" s="830"/>
      <c r="BDE41" s="830"/>
      <c r="BDF41" s="830"/>
      <c r="BDG41" s="830"/>
      <c r="BDH41" s="830"/>
      <c r="BDI41" s="830"/>
      <c r="BDJ41" s="830"/>
      <c r="BDK41" s="830"/>
      <c r="BDL41" s="830"/>
      <c r="BDM41" s="830"/>
      <c r="BDN41" s="830"/>
      <c r="BDO41" s="830"/>
      <c r="BDP41" s="830"/>
      <c r="BDQ41" s="830"/>
      <c r="BDR41" s="830"/>
      <c r="BDS41" s="830"/>
      <c r="BDT41" s="830"/>
      <c r="BDU41" s="830"/>
      <c r="BDV41" s="830"/>
      <c r="BDW41" s="830"/>
      <c r="BDX41" s="830"/>
      <c r="BDY41" s="830"/>
      <c r="BDZ41" s="830"/>
      <c r="BEA41" s="830"/>
      <c r="BEB41" s="830"/>
      <c r="BEC41" s="830"/>
      <c r="BED41" s="830"/>
      <c r="BEE41" s="830"/>
      <c r="BEF41" s="830"/>
      <c r="BEG41" s="830"/>
      <c r="BEH41" s="830"/>
      <c r="BEI41" s="830"/>
      <c r="BEJ41" s="830"/>
      <c r="BEK41" s="830"/>
      <c r="BEL41" s="830"/>
      <c r="BEM41" s="830"/>
      <c r="BEN41" s="830"/>
      <c r="BEO41" s="830"/>
      <c r="BEP41" s="830"/>
      <c r="BEQ41" s="830"/>
      <c r="BER41" s="830"/>
      <c r="BES41" s="830"/>
      <c r="BET41" s="830"/>
      <c r="BEU41" s="830"/>
      <c r="BEV41" s="830"/>
      <c r="BEW41" s="830"/>
      <c r="BEX41" s="830"/>
      <c r="BEY41" s="830"/>
      <c r="BEZ41" s="830"/>
      <c r="BFA41" s="830"/>
      <c r="BFB41" s="830"/>
      <c r="BFC41" s="830"/>
      <c r="BFD41" s="830"/>
      <c r="BFE41" s="830"/>
      <c r="BFF41" s="830"/>
      <c r="BFG41" s="830"/>
      <c r="BFH41" s="830"/>
      <c r="BFI41" s="830"/>
      <c r="BFJ41" s="830"/>
      <c r="BFK41" s="830"/>
      <c r="BFL41" s="830"/>
      <c r="BFM41" s="830"/>
      <c r="BFN41" s="830"/>
      <c r="BFO41" s="830"/>
      <c r="BFP41" s="830"/>
      <c r="BFQ41" s="830"/>
      <c r="BFR41" s="830"/>
      <c r="BFS41" s="830"/>
      <c r="BFT41" s="830"/>
      <c r="BFU41" s="830"/>
      <c r="BFV41" s="830"/>
      <c r="BFW41" s="830"/>
      <c r="BFX41" s="830"/>
      <c r="BFY41" s="830"/>
      <c r="BFZ41" s="830"/>
      <c r="BGA41" s="830"/>
      <c r="BGB41" s="830"/>
      <c r="BGC41" s="830"/>
      <c r="BGD41" s="830"/>
      <c r="BGE41" s="830"/>
      <c r="BGF41" s="830"/>
      <c r="BGG41" s="830"/>
      <c r="BGH41" s="830"/>
      <c r="BGI41" s="830"/>
      <c r="BGJ41" s="830"/>
      <c r="BGK41" s="830"/>
      <c r="BGL41" s="830"/>
      <c r="BGM41" s="830"/>
      <c r="BGN41" s="830"/>
      <c r="BGO41" s="830"/>
      <c r="BGP41" s="830"/>
      <c r="BGQ41" s="830"/>
      <c r="BGR41" s="830"/>
      <c r="BGS41" s="830"/>
      <c r="BGT41" s="830"/>
      <c r="BGU41" s="830"/>
      <c r="BGV41" s="830"/>
      <c r="BGW41" s="830"/>
      <c r="BGX41" s="830"/>
      <c r="BGY41" s="830"/>
      <c r="BGZ41" s="830"/>
      <c r="BHA41" s="830"/>
      <c r="BHB41" s="830"/>
      <c r="BHC41" s="830"/>
      <c r="BHD41" s="830"/>
      <c r="BHE41" s="830"/>
      <c r="BHF41" s="830"/>
      <c r="BHG41" s="830"/>
      <c r="BHH41" s="830"/>
      <c r="BHI41" s="830"/>
      <c r="BHJ41" s="830"/>
      <c r="BHK41" s="830"/>
      <c r="BHL41" s="830"/>
      <c r="BHM41" s="830"/>
      <c r="BHN41" s="830"/>
      <c r="BHO41" s="830"/>
      <c r="BHP41" s="830"/>
      <c r="BHQ41" s="830"/>
      <c r="BHR41" s="830"/>
      <c r="BHS41" s="830"/>
      <c r="BHT41" s="830"/>
      <c r="BHU41" s="830"/>
      <c r="BHV41" s="830"/>
      <c r="BHW41" s="830"/>
      <c r="BHX41" s="830"/>
      <c r="BHY41" s="830"/>
      <c r="BHZ41" s="830"/>
      <c r="BIA41" s="830"/>
      <c r="BIB41" s="830"/>
      <c r="BIC41" s="830"/>
      <c r="BID41" s="830"/>
      <c r="BIE41" s="830"/>
      <c r="BIF41" s="830"/>
      <c r="BIG41" s="830"/>
      <c r="BIH41" s="830"/>
      <c r="BII41" s="830"/>
      <c r="BIJ41" s="830"/>
      <c r="BIK41" s="830"/>
      <c r="BIL41" s="830"/>
      <c r="BIM41" s="830"/>
      <c r="BIN41" s="830"/>
      <c r="BIO41" s="830"/>
      <c r="BIP41" s="830"/>
      <c r="BIQ41" s="830"/>
      <c r="BIR41" s="830"/>
      <c r="BIS41" s="830"/>
      <c r="BIT41" s="830"/>
      <c r="BIU41" s="830"/>
      <c r="BIV41" s="830"/>
      <c r="BIW41" s="830"/>
      <c r="BIX41" s="830"/>
      <c r="BIY41" s="830"/>
      <c r="BIZ41" s="830"/>
      <c r="BJA41" s="830"/>
      <c r="BJB41" s="830"/>
      <c r="BJC41" s="830"/>
      <c r="BJD41" s="830"/>
      <c r="BJE41" s="830"/>
      <c r="BJF41" s="830"/>
      <c r="BJG41" s="830"/>
      <c r="BJH41" s="830"/>
      <c r="BJI41" s="830"/>
      <c r="BJJ41" s="830"/>
      <c r="BJK41" s="830"/>
      <c r="BJL41" s="830"/>
      <c r="BJM41" s="830"/>
      <c r="BJN41" s="830"/>
      <c r="BJO41" s="830"/>
      <c r="BJP41" s="830"/>
      <c r="BJQ41" s="830"/>
      <c r="BJR41" s="830"/>
      <c r="BJS41" s="830"/>
      <c r="BJT41" s="830"/>
      <c r="BJU41" s="830"/>
      <c r="BJV41" s="830"/>
      <c r="BJW41" s="830"/>
      <c r="BJX41" s="830"/>
      <c r="BJY41" s="830"/>
      <c r="BJZ41" s="830"/>
      <c r="BKA41" s="830"/>
      <c r="BKB41" s="830"/>
      <c r="BKC41" s="830"/>
      <c r="BKD41" s="830"/>
      <c r="BKE41" s="830"/>
      <c r="BKF41" s="830"/>
      <c r="BKG41" s="830"/>
      <c r="BKH41" s="830"/>
      <c r="BKI41" s="830"/>
      <c r="BKJ41" s="830"/>
      <c r="BKK41" s="830"/>
      <c r="BKL41" s="830"/>
      <c r="BKM41" s="830"/>
      <c r="BKN41" s="830"/>
      <c r="BKO41" s="830"/>
      <c r="BKP41" s="830"/>
      <c r="BKQ41" s="830"/>
      <c r="BKR41" s="830"/>
      <c r="BKS41" s="830"/>
      <c r="BKT41" s="830"/>
      <c r="BKU41" s="830"/>
      <c r="BKV41" s="830"/>
      <c r="BKW41" s="830"/>
      <c r="BKX41" s="830"/>
      <c r="BKY41" s="830"/>
      <c r="BKZ41" s="830"/>
      <c r="BLA41" s="830"/>
      <c r="BLB41" s="830"/>
      <c r="BLC41" s="830"/>
      <c r="BLD41" s="830"/>
      <c r="BLE41" s="830"/>
      <c r="BLF41" s="830"/>
      <c r="BLG41" s="830"/>
      <c r="BLH41" s="830"/>
      <c r="BLI41" s="830"/>
      <c r="BLJ41" s="830"/>
      <c r="BLK41" s="830"/>
      <c r="BLL41" s="830"/>
      <c r="BLM41" s="830"/>
      <c r="BLN41" s="830"/>
      <c r="BLO41" s="830"/>
      <c r="BLP41" s="830"/>
      <c r="BLQ41" s="830"/>
      <c r="BLR41" s="830"/>
      <c r="BLS41" s="830"/>
      <c r="BLT41" s="830"/>
      <c r="BLU41" s="830"/>
      <c r="BLV41" s="830"/>
      <c r="BLW41" s="830"/>
      <c r="BLX41" s="830"/>
      <c r="BLY41" s="830"/>
      <c r="BLZ41" s="830"/>
      <c r="BMA41" s="830"/>
      <c r="BMB41" s="830"/>
      <c r="BMC41" s="830"/>
      <c r="BMD41" s="830"/>
      <c r="BME41" s="830"/>
      <c r="BMF41" s="830"/>
      <c r="BMG41" s="830"/>
      <c r="BMH41" s="830"/>
      <c r="BMI41" s="830"/>
      <c r="BMJ41" s="830"/>
      <c r="BMK41" s="830"/>
      <c r="BML41" s="830"/>
      <c r="BMM41" s="830"/>
      <c r="BMN41" s="830"/>
      <c r="BMO41" s="830"/>
      <c r="BMP41" s="830"/>
      <c r="BMQ41" s="830"/>
      <c r="BMR41" s="830"/>
      <c r="BMS41" s="830"/>
      <c r="BMT41" s="830"/>
      <c r="BMU41" s="830"/>
      <c r="BMV41" s="830"/>
      <c r="BMW41" s="830"/>
      <c r="BMX41" s="830"/>
      <c r="BMY41" s="830"/>
      <c r="BMZ41" s="830"/>
      <c r="BNA41" s="830"/>
      <c r="BNB41" s="830"/>
      <c r="BNC41" s="830"/>
      <c r="BND41" s="830"/>
      <c r="BNE41" s="830"/>
      <c r="BNF41" s="830"/>
      <c r="BNG41" s="830"/>
      <c r="BNH41" s="830"/>
      <c r="BNI41" s="830"/>
      <c r="BNJ41" s="830"/>
      <c r="BNK41" s="830"/>
      <c r="BNL41" s="830"/>
      <c r="BNM41" s="830"/>
      <c r="BNN41" s="830"/>
      <c r="BNO41" s="830"/>
      <c r="BNP41" s="830"/>
      <c r="BNQ41" s="830"/>
      <c r="BNR41" s="830"/>
      <c r="BNS41" s="830"/>
      <c r="BNT41" s="830"/>
      <c r="BNU41" s="830"/>
      <c r="BNV41" s="830"/>
      <c r="BNW41" s="830"/>
      <c r="BNX41" s="830"/>
      <c r="BNY41" s="830"/>
      <c r="BNZ41" s="830"/>
      <c r="BOA41" s="830"/>
      <c r="BOB41" s="830"/>
      <c r="BOC41" s="830"/>
      <c r="BOD41" s="830"/>
      <c r="BOE41" s="830"/>
      <c r="BOF41" s="830"/>
      <c r="BOG41" s="830"/>
      <c r="BOH41" s="830"/>
      <c r="BOI41" s="830"/>
      <c r="BOJ41" s="830"/>
      <c r="BOK41" s="830"/>
      <c r="BOL41" s="830"/>
      <c r="BOM41" s="830"/>
      <c r="BON41" s="830"/>
      <c r="BOO41" s="830"/>
      <c r="BOP41" s="830"/>
      <c r="BOQ41" s="830"/>
      <c r="BOR41" s="830"/>
      <c r="BOS41" s="830"/>
      <c r="BOT41" s="830"/>
      <c r="BOU41" s="830"/>
      <c r="BOV41" s="830"/>
      <c r="BOW41" s="830"/>
      <c r="BOX41" s="830"/>
      <c r="BOY41" s="830"/>
      <c r="BOZ41" s="830"/>
      <c r="BPA41" s="830"/>
      <c r="BPB41" s="830"/>
      <c r="BPC41" s="830"/>
      <c r="BPD41" s="830"/>
      <c r="BPE41" s="830"/>
      <c r="BPF41" s="830"/>
      <c r="BPG41" s="830"/>
      <c r="BPH41" s="830"/>
      <c r="BPI41" s="830"/>
      <c r="BPJ41" s="830"/>
      <c r="BPK41" s="830"/>
      <c r="BPL41" s="830"/>
      <c r="BPM41" s="830"/>
      <c r="BPN41" s="830"/>
      <c r="BPO41" s="830"/>
      <c r="BPP41" s="830"/>
      <c r="BPQ41" s="830"/>
      <c r="BPR41" s="830"/>
      <c r="BPS41" s="830"/>
      <c r="BPT41" s="830"/>
      <c r="BPU41" s="830"/>
      <c r="BPV41" s="830"/>
      <c r="BPW41" s="830"/>
      <c r="BPX41" s="830"/>
      <c r="BPY41" s="830"/>
      <c r="BPZ41" s="830"/>
      <c r="BQA41" s="830"/>
      <c r="BQB41" s="830"/>
      <c r="BQC41" s="830"/>
      <c r="BQD41" s="830"/>
      <c r="BQE41" s="830"/>
      <c r="BQF41" s="830"/>
      <c r="BQG41" s="830"/>
      <c r="BQH41" s="830"/>
      <c r="BQI41" s="830"/>
      <c r="BQJ41" s="830"/>
      <c r="BQK41" s="830"/>
      <c r="BQL41" s="830"/>
      <c r="BQM41" s="830"/>
      <c r="BQN41" s="830"/>
      <c r="BQO41" s="830"/>
      <c r="BQP41" s="830"/>
      <c r="BQQ41" s="830"/>
      <c r="BQR41" s="830"/>
      <c r="BQS41" s="830"/>
      <c r="BQT41" s="830"/>
      <c r="BQU41" s="830"/>
      <c r="BQV41" s="830"/>
      <c r="BQW41" s="830"/>
      <c r="BQX41" s="830"/>
      <c r="BQY41" s="830"/>
      <c r="BQZ41" s="830"/>
      <c r="BRA41" s="830"/>
      <c r="BRB41" s="830"/>
      <c r="BRC41" s="830"/>
      <c r="BRD41" s="830"/>
      <c r="BRE41" s="830"/>
      <c r="BRF41" s="830"/>
      <c r="BRG41" s="830"/>
      <c r="BRH41" s="830"/>
      <c r="BRI41" s="830"/>
      <c r="BRJ41" s="830"/>
      <c r="BRK41" s="830"/>
      <c r="BRL41" s="830"/>
      <c r="BRM41" s="830"/>
      <c r="BRN41" s="830"/>
      <c r="BRO41" s="830"/>
      <c r="BRP41" s="830"/>
      <c r="BRQ41" s="830"/>
      <c r="BRR41" s="830"/>
      <c r="BRS41" s="830"/>
      <c r="BRT41" s="830"/>
      <c r="BRU41" s="830"/>
      <c r="BRV41" s="830"/>
      <c r="BRW41" s="830"/>
      <c r="BRX41" s="830"/>
      <c r="BRY41" s="830"/>
      <c r="BRZ41" s="830"/>
      <c r="BSA41" s="830"/>
      <c r="BSB41" s="830"/>
      <c r="BSC41" s="830"/>
      <c r="BSD41" s="830"/>
      <c r="BSE41" s="830"/>
      <c r="BSF41" s="830"/>
      <c r="BSG41" s="830"/>
      <c r="BSH41" s="830"/>
      <c r="BSI41" s="830"/>
      <c r="BSJ41" s="830"/>
      <c r="BSK41" s="830"/>
      <c r="BSL41" s="830"/>
      <c r="BSM41" s="830"/>
      <c r="BSN41" s="830"/>
      <c r="BSO41" s="830"/>
      <c r="BSP41" s="830"/>
      <c r="BSQ41" s="830"/>
      <c r="BSR41" s="830"/>
      <c r="BSS41" s="830"/>
      <c r="BST41" s="830"/>
      <c r="BSU41" s="830"/>
      <c r="BSV41" s="830"/>
      <c r="BSW41" s="830"/>
      <c r="BSX41" s="830"/>
      <c r="BSY41" s="830"/>
      <c r="BSZ41" s="830"/>
      <c r="BTA41" s="830"/>
      <c r="BTB41" s="830"/>
      <c r="BTC41" s="830"/>
      <c r="BTD41" s="830"/>
      <c r="BTE41" s="830"/>
      <c r="BTF41" s="830"/>
      <c r="BTG41" s="830"/>
      <c r="BTH41" s="830"/>
      <c r="BTI41" s="830"/>
      <c r="BTJ41" s="830"/>
      <c r="BTK41" s="830"/>
      <c r="BTL41" s="830"/>
      <c r="BTM41" s="830"/>
      <c r="BTN41" s="830"/>
      <c r="BTO41" s="830"/>
      <c r="BTP41" s="830"/>
      <c r="BTQ41" s="830"/>
      <c r="BTR41" s="830"/>
      <c r="BTS41" s="830"/>
      <c r="BTT41" s="830"/>
      <c r="BTU41" s="830"/>
      <c r="BTV41" s="830"/>
      <c r="BTW41" s="830"/>
      <c r="BTX41" s="830"/>
      <c r="BTY41" s="830"/>
      <c r="BTZ41" s="830"/>
      <c r="BUA41" s="830"/>
      <c r="BUB41" s="830"/>
      <c r="BUC41" s="830"/>
      <c r="BUD41" s="830"/>
      <c r="BUE41" s="830"/>
      <c r="BUF41" s="830"/>
      <c r="BUG41" s="830"/>
      <c r="BUH41" s="830"/>
      <c r="BUI41" s="830"/>
      <c r="BUJ41" s="830"/>
      <c r="BUK41" s="830"/>
      <c r="BUL41" s="830"/>
      <c r="BUM41" s="830"/>
      <c r="BUN41" s="830"/>
      <c r="BUO41" s="830"/>
      <c r="BUP41" s="830"/>
      <c r="BUQ41" s="830"/>
      <c r="BUR41" s="830"/>
      <c r="BUS41" s="830"/>
      <c r="BUT41" s="830"/>
      <c r="BUU41" s="830"/>
      <c r="BUV41" s="830"/>
      <c r="BUW41" s="830"/>
      <c r="BUX41" s="830"/>
      <c r="BUY41" s="830"/>
      <c r="BUZ41" s="830"/>
      <c r="BVA41" s="830"/>
      <c r="BVB41" s="830"/>
      <c r="BVC41" s="830"/>
      <c r="BVD41" s="830"/>
      <c r="BVE41" s="830"/>
      <c r="BVF41" s="830"/>
      <c r="BVG41" s="830"/>
      <c r="BVH41" s="830"/>
      <c r="BVI41" s="830"/>
      <c r="BVJ41" s="830"/>
      <c r="BVK41" s="830"/>
      <c r="BVL41" s="830"/>
      <c r="BVM41" s="830"/>
      <c r="BVN41" s="830"/>
      <c r="BVO41" s="830"/>
      <c r="BVP41" s="830"/>
      <c r="BVQ41" s="830"/>
      <c r="BVR41" s="830"/>
      <c r="BVS41" s="830"/>
      <c r="BVT41" s="830"/>
      <c r="BVU41" s="830"/>
      <c r="BVV41" s="830"/>
      <c r="BVW41" s="830"/>
      <c r="BVX41" s="830"/>
      <c r="BVY41" s="830"/>
      <c r="BVZ41" s="830"/>
      <c r="BWA41" s="830"/>
      <c r="BWB41" s="830"/>
      <c r="BWC41" s="830"/>
      <c r="BWD41" s="830"/>
      <c r="BWE41" s="830"/>
      <c r="BWF41" s="830"/>
      <c r="BWG41" s="830"/>
      <c r="BWH41" s="830"/>
      <c r="BWI41" s="830"/>
      <c r="BWJ41" s="830"/>
      <c r="BWK41" s="830"/>
      <c r="BWL41" s="830"/>
      <c r="BWM41" s="830"/>
      <c r="BWN41" s="830"/>
      <c r="BWO41" s="830"/>
      <c r="BWP41" s="830"/>
      <c r="BWQ41" s="830"/>
      <c r="BWR41" s="830"/>
      <c r="BWS41" s="830"/>
      <c r="BWT41" s="830"/>
      <c r="BWU41" s="830"/>
      <c r="BWV41" s="830"/>
      <c r="BWW41" s="830"/>
      <c r="BWX41" s="830"/>
      <c r="BWY41" s="830"/>
      <c r="BWZ41" s="830"/>
      <c r="BXA41" s="830"/>
      <c r="BXB41" s="830"/>
      <c r="BXC41" s="830"/>
      <c r="BXD41" s="830"/>
      <c r="BXE41" s="830"/>
      <c r="BXF41" s="830"/>
      <c r="BXG41" s="830"/>
      <c r="BXH41" s="830"/>
      <c r="BXI41" s="830"/>
      <c r="BXJ41" s="830"/>
      <c r="BXK41" s="830"/>
      <c r="BXL41" s="830"/>
      <c r="BXM41" s="830"/>
      <c r="BXN41" s="830"/>
      <c r="BXO41" s="830"/>
      <c r="BXP41" s="830"/>
      <c r="BXQ41" s="830"/>
      <c r="BXR41" s="830"/>
      <c r="BXS41" s="830"/>
      <c r="BXT41" s="830"/>
      <c r="BXU41" s="830"/>
      <c r="BXV41" s="830"/>
      <c r="BXW41" s="830"/>
      <c r="BXX41" s="830"/>
      <c r="BXY41" s="830"/>
      <c r="BXZ41" s="830"/>
      <c r="BYA41" s="830"/>
      <c r="BYB41" s="830"/>
      <c r="BYC41" s="830"/>
      <c r="BYD41" s="830"/>
      <c r="BYE41" s="830"/>
      <c r="BYF41" s="830"/>
      <c r="BYG41" s="830"/>
      <c r="BYH41" s="830"/>
      <c r="BYI41" s="830"/>
      <c r="BYJ41" s="830"/>
      <c r="BYK41" s="830"/>
      <c r="BYL41" s="830"/>
      <c r="BYM41" s="830"/>
      <c r="BYN41" s="830"/>
      <c r="BYO41" s="830"/>
      <c r="BYP41" s="830"/>
      <c r="BYQ41" s="830"/>
      <c r="BYR41" s="830"/>
      <c r="BYS41" s="830"/>
      <c r="BYT41" s="830"/>
      <c r="BYU41" s="830"/>
      <c r="BYV41" s="830"/>
      <c r="BYW41" s="830"/>
      <c r="BYX41" s="830"/>
      <c r="BYY41" s="830"/>
      <c r="BYZ41" s="830"/>
      <c r="BZA41" s="830"/>
      <c r="BZB41" s="830"/>
      <c r="BZC41" s="830"/>
      <c r="BZD41" s="830"/>
      <c r="BZE41" s="830"/>
      <c r="BZF41" s="830"/>
      <c r="BZG41" s="830"/>
      <c r="BZH41" s="830"/>
      <c r="BZI41" s="830"/>
      <c r="BZJ41" s="830"/>
      <c r="BZK41" s="830"/>
      <c r="BZL41" s="830"/>
      <c r="BZM41" s="830"/>
      <c r="BZN41" s="830"/>
      <c r="BZO41" s="830"/>
      <c r="BZP41" s="830"/>
      <c r="BZQ41" s="830"/>
      <c r="BZR41" s="830"/>
      <c r="BZS41" s="830"/>
      <c r="BZT41" s="830"/>
      <c r="BZU41" s="830"/>
      <c r="BZV41" s="830"/>
      <c r="BZW41" s="830"/>
      <c r="BZX41" s="830"/>
      <c r="BZY41" s="830"/>
      <c r="BZZ41" s="830"/>
      <c r="CAA41" s="830"/>
      <c r="CAB41" s="830"/>
      <c r="CAC41" s="830"/>
      <c r="CAD41" s="830"/>
      <c r="CAE41" s="830"/>
      <c r="CAF41" s="830"/>
      <c r="CAG41" s="830"/>
      <c r="CAH41" s="830"/>
      <c r="CAI41" s="830"/>
      <c r="CAJ41" s="830"/>
      <c r="CAK41" s="830"/>
      <c r="CAL41" s="830"/>
      <c r="CAM41" s="830"/>
      <c r="CAN41" s="830"/>
      <c r="CAO41" s="830"/>
      <c r="CAP41" s="830"/>
      <c r="CAQ41" s="830"/>
      <c r="CAR41" s="830"/>
      <c r="CAS41" s="830"/>
      <c r="CAT41" s="830"/>
      <c r="CAU41" s="830"/>
      <c r="CAV41" s="830"/>
      <c r="CAW41" s="830"/>
      <c r="CAX41" s="830"/>
      <c r="CAY41" s="830"/>
      <c r="CAZ41" s="830"/>
      <c r="CBA41" s="830"/>
      <c r="CBB41" s="830"/>
      <c r="CBC41" s="830"/>
      <c r="CBD41" s="830"/>
      <c r="CBE41" s="830"/>
      <c r="CBF41" s="830"/>
      <c r="CBG41" s="830"/>
      <c r="CBH41" s="830"/>
      <c r="CBI41" s="830"/>
      <c r="CBJ41" s="830"/>
      <c r="CBK41" s="830"/>
      <c r="CBL41" s="830"/>
      <c r="CBM41" s="830"/>
      <c r="CBN41" s="830"/>
      <c r="CBO41" s="830"/>
      <c r="CBP41" s="830"/>
      <c r="CBQ41" s="830"/>
      <c r="CBR41" s="830"/>
      <c r="CBS41" s="830"/>
      <c r="CBT41" s="830"/>
      <c r="CBU41" s="830"/>
      <c r="CBV41" s="830"/>
      <c r="CBW41" s="830"/>
      <c r="CBX41" s="830"/>
      <c r="CBY41" s="830"/>
      <c r="CBZ41" s="830"/>
      <c r="CCA41" s="830"/>
      <c r="CCB41" s="830"/>
      <c r="CCC41" s="830"/>
      <c r="CCD41" s="830"/>
      <c r="CCE41" s="830"/>
      <c r="CCF41" s="830"/>
      <c r="CCG41" s="830"/>
      <c r="CCH41" s="830"/>
      <c r="CCI41" s="830"/>
      <c r="CCJ41" s="830"/>
      <c r="CCK41" s="830"/>
      <c r="CCL41" s="830"/>
      <c r="CCM41" s="830"/>
      <c r="CCN41" s="830"/>
      <c r="CCO41" s="830"/>
      <c r="CCP41" s="830"/>
      <c r="CCQ41" s="830"/>
      <c r="CCR41" s="830"/>
      <c r="CCS41" s="830"/>
      <c r="CCT41" s="830"/>
      <c r="CCU41" s="830"/>
      <c r="CCV41" s="830"/>
      <c r="CCW41" s="830"/>
      <c r="CCX41" s="830"/>
      <c r="CCY41" s="830"/>
      <c r="CCZ41" s="830"/>
      <c r="CDA41" s="830"/>
      <c r="CDB41" s="830"/>
      <c r="CDC41" s="830"/>
      <c r="CDD41" s="830"/>
      <c r="CDE41" s="830"/>
      <c r="CDF41" s="830"/>
      <c r="CDG41" s="830"/>
      <c r="CDH41" s="830"/>
      <c r="CDI41" s="830"/>
      <c r="CDJ41" s="830"/>
      <c r="CDK41" s="830"/>
      <c r="CDL41" s="830"/>
      <c r="CDM41" s="830"/>
      <c r="CDN41" s="830"/>
      <c r="CDO41" s="830"/>
      <c r="CDP41" s="830"/>
      <c r="CDQ41" s="830"/>
      <c r="CDR41" s="830"/>
      <c r="CDS41" s="830"/>
      <c r="CDT41" s="830"/>
      <c r="CDU41" s="830"/>
      <c r="CDV41" s="830"/>
      <c r="CDW41" s="830"/>
      <c r="CDX41" s="830"/>
      <c r="CDY41" s="830"/>
      <c r="CDZ41" s="830"/>
      <c r="CEA41" s="830"/>
      <c r="CEB41" s="830"/>
      <c r="CEC41" s="830"/>
      <c r="CED41" s="830"/>
      <c r="CEE41" s="830"/>
      <c r="CEF41" s="830"/>
      <c r="CEG41" s="830"/>
      <c r="CEH41" s="830"/>
      <c r="CEI41" s="830"/>
      <c r="CEJ41" s="830"/>
      <c r="CEK41" s="830"/>
      <c r="CEL41" s="830"/>
      <c r="CEM41" s="830"/>
      <c r="CEN41" s="830"/>
      <c r="CEO41" s="830"/>
      <c r="CEP41" s="830"/>
      <c r="CEQ41" s="830"/>
      <c r="CER41" s="830"/>
      <c r="CES41" s="830"/>
      <c r="CET41" s="830"/>
      <c r="CEU41" s="830"/>
      <c r="CEV41" s="830"/>
      <c r="CEW41" s="830"/>
      <c r="CEX41" s="830"/>
      <c r="CEY41" s="830"/>
      <c r="CEZ41" s="830"/>
      <c r="CFA41" s="830"/>
      <c r="CFB41" s="830"/>
      <c r="CFC41" s="830"/>
      <c r="CFD41" s="830"/>
      <c r="CFE41" s="830"/>
      <c r="CFF41" s="830"/>
      <c r="CFG41" s="830"/>
      <c r="CFH41" s="830"/>
      <c r="CFI41" s="830"/>
      <c r="CFJ41" s="830"/>
      <c r="CFK41" s="830"/>
      <c r="CFL41" s="830"/>
      <c r="CFM41" s="830"/>
      <c r="CFN41" s="830"/>
      <c r="CFO41" s="830"/>
      <c r="CFP41" s="830"/>
      <c r="CFQ41" s="830"/>
      <c r="CFR41" s="830"/>
      <c r="CFS41" s="830"/>
      <c r="CFT41" s="830"/>
      <c r="CFU41" s="830"/>
      <c r="CFV41" s="830"/>
      <c r="CFW41" s="830"/>
      <c r="CFX41" s="830"/>
      <c r="CFY41" s="830"/>
      <c r="CFZ41" s="830"/>
      <c r="CGA41" s="830"/>
      <c r="CGB41" s="830"/>
      <c r="CGC41" s="830"/>
      <c r="CGD41" s="830"/>
      <c r="CGE41" s="830"/>
      <c r="CGF41" s="830"/>
      <c r="CGG41" s="830"/>
      <c r="CGH41" s="830"/>
      <c r="CGI41" s="830"/>
      <c r="CGJ41" s="830"/>
      <c r="CGK41" s="830"/>
      <c r="CGL41" s="830"/>
      <c r="CGM41" s="830"/>
      <c r="CGN41" s="830"/>
      <c r="CGO41" s="830"/>
      <c r="CGP41" s="830"/>
      <c r="CGQ41" s="830"/>
      <c r="CGR41" s="830"/>
      <c r="CGS41" s="830"/>
      <c r="CGT41" s="830"/>
      <c r="CGU41" s="830"/>
      <c r="CGV41" s="830"/>
      <c r="CGW41" s="830"/>
      <c r="CGX41" s="830"/>
      <c r="CGY41" s="830"/>
      <c r="CGZ41" s="830"/>
      <c r="CHA41" s="830"/>
      <c r="CHB41" s="830"/>
      <c r="CHC41" s="830"/>
      <c r="CHD41" s="830"/>
      <c r="CHE41" s="830"/>
      <c r="CHF41" s="830"/>
      <c r="CHG41" s="830"/>
      <c r="CHH41" s="830"/>
      <c r="CHI41" s="830"/>
      <c r="CHJ41" s="830"/>
      <c r="CHK41" s="830"/>
      <c r="CHL41" s="830"/>
      <c r="CHM41" s="830"/>
      <c r="CHN41" s="830"/>
      <c r="CHO41" s="830"/>
      <c r="CHP41" s="830"/>
      <c r="CHQ41" s="830"/>
      <c r="CHR41" s="830"/>
      <c r="CHS41" s="830"/>
      <c r="CHT41" s="830"/>
      <c r="CHU41" s="830"/>
      <c r="CHV41" s="830"/>
      <c r="CHW41" s="830"/>
      <c r="CHX41" s="830"/>
      <c r="CHY41" s="830"/>
      <c r="CHZ41" s="830"/>
      <c r="CIA41" s="830"/>
      <c r="CIB41" s="830"/>
      <c r="CIC41" s="830"/>
      <c r="CID41" s="830"/>
      <c r="CIE41" s="830"/>
      <c r="CIF41" s="830"/>
      <c r="CIG41" s="830"/>
      <c r="CIH41" s="830"/>
      <c r="CII41" s="830"/>
      <c r="CIJ41" s="830"/>
      <c r="CIK41" s="830"/>
      <c r="CIL41" s="830"/>
      <c r="CIM41" s="830"/>
      <c r="CIN41" s="830"/>
      <c r="CIO41" s="830"/>
      <c r="CIP41" s="830"/>
      <c r="CIQ41" s="830"/>
      <c r="CIR41" s="830"/>
      <c r="CIS41" s="830"/>
      <c r="CIT41" s="830"/>
      <c r="CIU41" s="830"/>
      <c r="CIV41" s="830"/>
      <c r="CIW41" s="830"/>
      <c r="CIX41" s="830"/>
      <c r="CIY41" s="830"/>
      <c r="CIZ41" s="830"/>
      <c r="CJA41" s="830"/>
      <c r="CJB41" s="830"/>
      <c r="CJC41" s="830"/>
      <c r="CJD41" s="830"/>
      <c r="CJE41" s="830"/>
      <c r="CJF41" s="830"/>
      <c r="CJG41" s="830"/>
      <c r="CJH41" s="830"/>
      <c r="CJI41" s="830"/>
      <c r="CJJ41" s="830"/>
      <c r="CJK41" s="830"/>
      <c r="CJL41" s="830"/>
      <c r="CJM41" s="830"/>
      <c r="CJN41" s="830"/>
      <c r="CJO41" s="830"/>
      <c r="CJP41" s="830"/>
      <c r="CJQ41" s="830"/>
      <c r="CJR41" s="830"/>
      <c r="CJS41" s="830"/>
      <c r="CJT41" s="830"/>
      <c r="CJU41" s="830"/>
      <c r="CJV41" s="830"/>
      <c r="CJW41" s="830"/>
      <c r="CJX41" s="830"/>
      <c r="CJY41" s="830"/>
      <c r="CJZ41" s="830"/>
      <c r="CKA41" s="830"/>
      <c r="CKB41" s="830"/>
      <c r="CKC41" s="830"/>
      <c r="CKD41" s="830"/>
      <c r="CKE41" s="830"/>
      <c r="CKF41" s="830"/>
      <c r="CKG41" s="830"/>
      <c r="CKH41" s="830"/>
      <c r="CKI41" s="830"/>
      <c r="CKJ41" s="830"/>
      <c r="CKK41" s="830"/>
      <c r="CKL41" s="830"/>
      <c r="CKM41" s="830"/>
      <c r="CKN41" s="830"/>
      <c r="CKO41" s="830"/>
      <c r="CKP41" s="830"/>
      <c r="CKQ41" s="830"/>
      <c r="CKR41" s="830"/>
      <c r="CKS41" s="830"/>
      <c r="CKT41" s="830"/>
      <c r="CKU41" s="830"/>
      <c r="CKV41" s="830"/>
      <c r="CKW41" s="830"/>
      <c r="CKX41" s="830"/>
      <c r="CKY41" s="830"/>
      <c r="CKZ41" s="830"/>
      <c r="CLA41" s="830"/>
      <c r="CLB41" s="830"/>
      <c r="CLC41" s="830"/>
      <c r="CLD41" s="830"/>
      <c r="CLE41" s="830"/>
      <c r="CLF41" s="830"/>
      <c r="CLG41" s="830"/>
      <c r="CLH41" s="830"/>
      <c r="CLI41" s="830"/>
      <c r="CLJ41" s="830"/>
      <c r="CLK41" s="830"/>
      <c r="CLL41" s="830"/>
      <c r="CLM41" s="830"/>
      <c r="CLN41" s="830"/>
      <c r="CLO41" s="830"/>
      <c r="CLP41" s="830"/>
      <c r="CLQ41" s="830"/>
      <c r="CLR41" s="830"/>
      <c r="CLS41" s="830"/>
      <c r="CLT41" s="830"/>
      <c r="CLU41" s="830"/>
      <c r="CLV41" s="830"/>
      <c r="CLW41" s="830"/>
      <c r="CLX41" s="830"/>
      <c r="CLY41" s="830"/>
      <c r="CLZ41" s="830"/>
      <c r="CMA41" s="830"/>
      <c r="CMB41" s="830"/>
      <c r="CMC41" s="830"/>
      <c r="CMD41" s="830"/>
      <c r="CME41" s="830"/>
      <c r="CMF41" s="830"/>
      <c r="CMG41" s="830"/>
      <c r="CMH41" s="830"/>
      <c r="CMI41" s="830"/>
      <c r="CMJ41" s="830"/>
      <c r="CMK41" s="830"/>
      <c r="CML41" s="830"/>
      <c r="CMM41" s="830"/>
      <c r="CMN41" s="830"/>
      <c r="CMO41" s="830"/>
      <c r="CMP41" s="830"/>
      <c r="CMQ41" s="830"/>
      <c r="CMR41" s="830"/>
      <c r="CMS41" s="830"/>
      <c r="CMT41" s="830"/>
      <c r="CMU41" s="830"/>
      <c r="CMV41" s="830"/>
      <c r="CMW41" s="830"/>
      <c r="CMX41" s="830"/>
      <c r="CMY41" s="830"/>
      <c r="CMZ41" s="830"/>
      <c r="CNA41" s="830"/>
      <c r="CNB41" s="830"/>
      <c r="CNC41" s="830"/>
      <c r="CND41" s="830"/>
      <c r="CNE41" s="830"/>
      <c r="CNF41" s="830"/>
      <c r="CNG41" s="830"/>
      <c r="CNH41" s="830"/>
      <c r="CNI41" s="830"/>
      <c r="CNJ41" s="830"/>
      <c r="CNK41" s="830"/>
      <c r="CNL41" s="830"/>
      <c r="CNM41" s="830"/>
      <c r="CNN41" s="830"/>
      <c r="CNO41" s="830"/>
      <c r="CNP41" s="830"/>
      <c r="CNQ41" s="830"/>
      <c r="CNR41" s="830"/>
      <c r="CNS41" s="830"/>
      <c r="CNT41" s="830"/>
      <c r="CNU41" s="830"/>
      <c r="CNV41" s="830"/>
      <c r="CNW41" s="830"/>
      <c r="CNX41" s="830"/>
      <c r="CNY41" s="830"/>
      <c r="CNZ41" s="830"/>
      <c r="COA41" s="830"/>
      <c r="COB41" s="830"/>
      <c r="COC41" s="830"/>
      <c r="COD41" s="830"/>
      <c r="COE41" s="830"/>
      <c r="COF41" s="830"/>
      <c r="COG41" s="830"/>
      <c r="COH41" s="830"/>
      <c r="COI41" s="830"/>
      <c r="COJ41" s="830"/>
      <c r="COK41" s="830"/>
      <c r="COL41" s="830"/>
      <c r="COM41" s="830"/>
      <c r="CON41" s="830"/>
      <c r="COO41" s="830"/>
      <c r="COP41" s="830"/>
      <c r="COQ41" s="830"/>
      <c r="COR41" s="830"/>
      <c r="COS41" s="830"/>
      <c r="COT41" s="830"/>
      <c r="COU41" s="830"/>
      <c r="COV41" s="830"/>
      <c r="COW41" s="830"/>
      <c r="COX41" s="830"/>
      <c r="COY41" s="830"/>
      <c r="COZ41" s="830"/>
      <c r="CPA41" s="830"/>
      <c r="CPB41" s="830"/>
      <c r="CPC41" s="830"/>
      <c r="CPD41" s="830"/>
      <c r="CPE41" s="830"/>
      <c r="CPF41" s="830"/>
      <c r="CPG41" s="830"/>
      <c r="CPH41" s="830"/>
      <c r="CPI41" s="830"/>
      <c r="CPJ41" s="830"/>
      <c r="CPK41" s="830"/>
      <c r="CPL41" s="830"/>
      <c r="CPM41" s="830"/>
      <c r="CPN41" s="830"/>
      <c r="CPO41" s="830"/>
      <c r="CPP41" s="830"/>
      <c r="CPQ41" s="830"/>
      <c r="CPR41" s="830"/>
      <c r="CPS41" s="830"/>
      <c r="CPT41" s="830"/>
      <c r="CPU41" s="830"/>
      <c r="CPV41" s="830"/>
      <c r="CPW41" s="830"/>
      <c r="CPX41" s="830"/>
      <c r="CPY41" s="830"/>
      <c r="CPZ41" s="830"/>
      <c r="CQA41" s="830"/>
      <c r="CQB41" s="830"/>
      <c r="CQC41" s="830"/>
      <c r="CQD41" s="830"/>
      <c r="CQE41" s="830"/>
      <c r="CQF41" s="830"/>
      <c r="CQG41" s="830"/>
      <c r="CQH41" s="830"/>
      <c r="CQI41" s="830"/>
      <c r="CQJ41" s="830"/>
      <c r="CQK41" s="830"/>
      <c r="CQL41" s="830"/>
      <c r="CQM41" s="830"/>
      <c r="CQN41" s="830"/>
      <c r="CQO41" s="830"/>
      <c r="CQP41" s="830"/>
      <c r="CQQ41" s="830"/>
      <c r="CQR41" s="830"/>
      <c r="CQS41" s="830"/>
      <c r="CQT41" s="830"/>
      <c r="CQU41" s="830"/>
      <c r="CQV41" s="830"/>
      <c r="CQW41" s="830"/>
      <c r="CQX41" s="830"/>
      <c r="CQY41" s="830"/>
      <c r="CQZ41" s="830"/>
      <c r="CRA41" s="830"/>
      <c r="CRB41" s="830"/>
      <c r="CRC41" s="830"/>
      <c r="CRD41" s="830"/>
      <c r="CRE41" s="830"/>
      <c r="CRF41" s="830"/>
      <c r="CRG41" s="830"/>
      <c r="CRH41" s="830"/>
      <c r="CRI41" s="830"/>
      <c r="CRJ41" s="830"/>
      <c r="CRK41" s="830"/>
      <c r="CRL41" s="830"/>
      <c r="CRM41" s="830"/>
      <c r="CRN41" s="830"/>
      <c r="CRO41" s="830"/>
      <c r="CRP41" s="830"/>
      <c r="CRQ41" s="830"/>
      <c r="CRR41" s="830"/>
      <c r="CRS41" s="830"/>
      <c r="CRT41" s="830"/>
      <c r="CRU41" s="830"/>
      <c r="CRV41" s="830"/>
      <c r="CRW41" s="830"/>
      <c r="CRX41" s="830"/>
      <c r="CRY41" s="830"/>
      <c r="CRZ41" s="830"/>
      <c r="CSA41" s="830"/>
      <c r="CSB41" s="830"/>
      <c r="CSC41" s="830"/>
      <c r="CSD41" s="830"/>
      <c r="CSE41" s="830"/>
      <c r="CSF41" s="830"/>
      <c r="CSG41" s="830"/>
      <c r="CSH41" s="830"/>
      <c r="CSI41" s="830"/>
      <c r="CSJ41" s="830"/>
      <c r="CSK41" s="830"/>
      <c r="CSL41" s="830"/>
      <c r="CSM41" s="830"/>
      <c r="CSN41" s="830"/>
      <c r="CSO41" s="830"/>
      <c r="CSP41" s="830"/>
      <c r="CSQ41" s="830"/>
      <c r="CSR41" s="830"/>
      <c r="CSS41" s="830"/>
      <c r="CST41" s="830"/>
      <c r="CSU41" s="830"/>
      <c r="CSV41" s="830"/>
      <c r="CSW41" s="830"/>
      <c r="CSX41" s="830"/>
      <c r="CSY41" s="830"/>
      <c r="CSZ41" s="830"/>
      <c r="CTA41" s="830"/>
      <c r="CTB41" s="830"/>
      <c r="CTC41" s="830"/>
      <c r="CTD41" s="830"/>
      <c r="CTE41" s="830"/>
      <c r="CTF41" s="830"/>
      <c r="CTG41" s="830"/>
      <c r="CTH41" s="830"/>
      <c r="CTI41" s="830"/>
      <c r="CTJ41" s="830"/>
      <c r="CTK41" s="830"/>
      <c r="CTL41" s="830"/>
      <c r="CTM41" s="830"/>
      <c r="CTN41" s="830"/>
      <c r="CTO41" s="830"/>
      <c r="CTP41" s="830"/>
      <c r="CTQ41" s="830"/>
      <c r="CTR41" s="830"/>
      <c r="CTS41" s="830"/>
      <c r="CTT41" s="830"/>
      <c r="CTU41" s="830"/>
      <c r="CTV41" s="830"/>
      <c r="CTW41" s="830"/>
      <c r="CTX41" s="830"/>
      <c r="CTY41" s="830"/>
      <c r="CTZ41" s="830"/>
      <c r="CUA41" s="830"/>
      <c r="CUB41" s="830"/>
      <c r="CUC41" s="830"/>
      <c r="CUD41" s="830"/>
      <c r="CUE41" s="830"/>
      <c r="CUF41" s="830"/>
      <c r="CUG41" s="830"/>
      <c r="CUH41" s="830"/>
      <c r="CUI41" s="830"/>
      <c r="CUJ41" s="830"/>
      <c r="CUK41" s="830"/>
      <c r="CUL41" s="830"/>
      <c r="CUM41" s="830"/>
      <c r="CUN41" s="830"/>
      <c r="CUO41" s="830"/>
      <c r="CUP41" s="830"/>
      <c r="CUQ41" s="830"/>
      <c r="CUR41" s="830"/>
      <c r="CUS41" s="830"/>
      <c r="CUT41" s="830"/>
      <c r="CUU41" s="830"/>
      <c r="CUV41" s="830"/>
      <c r="CUW41" s="830"/>
      <c r="CUX41" s="830"/>
      <c r="CUY41" s="830"/>
      <c r="CUZ41" s="830"/>
      <c r="CVA41" s="830"/>
      <c r="CVB41" s="830"/>
      <c r="CVC41" s="830"/>
      <c r="CVD41" s="830"/>
      <c r="CVE41" s="830"/>
      <c r="CVF41" s="830"/>
      <c r="CVG41" s="830"/>
      <c r="CVH41" s="830"/>
      <c r="CVI41" s="830"/>
      <c r="CVJ41" s="830"/>
      <c r="CVK41" s="830"/>
      <c r="CVL41" s="830"/>
      <c r="CVM41" s="830"/>
      <c r="CVN41" s="830"/>
      <c r="CVO41" s="830"/>
      <c r="CVP41" s="830"/>
      <c r="CVQ41" s="830"/>
      <c r="CVR41" s="830"/>
      <c r="CVS41" s="830"/>
      <c r="CVT41" s="830"/>
      <c r="CVU41" s="830"/>
      <c r="CVV41" s="830"/>
      <c r="CVW41" s="830"/>
      <c r="CVX41" s="830"/>
      <c r="CVY41" s="830"/>
      <c r="CVZ41" s="830"/>
      <c r="CWA41" s="830"/>
      <c r="CWB41" s="830"/>
      <c r="CWC41" s="830"/>
      <c r="CWD41" s="830"/>
      <c r="CWE41" s="830"/>
      <c r="CWF41" s="830"/>
      <c r="CWG41" s="830"/>
      <c r="CWH41" s="830"/>
      <c r="CWI41" s="830"/>
      <c r="CWJ41" s="830"/>
      <c r="CWK41" s="830"/>
      <c r="CWL41" s="830"/>
      <c r="CWM41" s="830"/>
      <c r="CWN41" s="830"/>
      <c r="CWO41" s="830"/>
      <c r="CWP41" s="830"/>
      <c r="CWQ41" s="830"/>
      <c r="CWR41" s="830"/>
      <c r="CWS41" s="830"/>
      <c r="CWT41" s="830"/>
      <c r="CWU41" s="830"/>
      <c r="CWV41" s="830"/>
      <c r="CWW41" s="830"/>
      <c r="CWX41" s="830"/>
      <c r="CWY41" s="830"/>
      <c r="CWZ41" s="830"/>
      <c r="CXA41" s="830"/>
      <c r="CXB41" s="830"/>
      <c r="CXC41" s="830"/>
      <c r="CXD41" s="830"/>
      <c r="CXE41" s="830"/>
      <c r="CXF41" s="830"/>
      <c r="CXG41" s="830"/>
      <c r="CXH41" s="830"/>
      <c r="CXI41" s="830"/>
      <c r="CXJ41" s="830"/>
      <c r="CXK41" s="830"/>
      <c r="CXL41" s="830"/>
      <c r="CXM41" s="830"/>
      <c r="CXN41" s="830"/>
      <c r="CXO41" s="830"/>
      <c r="CXP41" s="830"/>
      <c r="CXQ41" s="830"/>
      <c r="CXR41" s="830"/>
      <c r="CXS41" s="830"/>
      <c r="CXT41" s="830"/>
      <c r="CXU41" s="830"/>
      <c r="CXV41" s="830"/>
      <c r="CXW41" s="830"/>
      <c r="CXX41" s="830"/>
      <c r="CXY41" s="830"/>
      <c r="CXZ41" s="830"/>
      <c r="CYA41" s="830"/>
      <c r="CYB41" s="830"/>
      <c r="CYC41" s="830"/>
      <c r="CYD41" s="830"/>
      <c r="CYE41" s="830"/>
      <c r="CYF41" s="830"/>
      <c r="CYG41" s="830"/>
      <c r="CYH41" s="830"/>
      <c r="CYI41" s="830"/>
      <c r="CYJ41" s="830"/>
      <c r="CYK41" s="830"/>
      <c r="CYL41" s="830"/>
      <c r="CYM41" s="830"/>
      <c r="CYN41" s="830"/>
      <c r="CYO41" s="830"/>
      <c r="CYP41" s="830"/>
      <c r="CYQ41" s="830"/>
      <c r="CYR41" s="830"/>
      <c r="CYS41" s="830"/>
      <c r="CYT41" s="830"/>
      <c r="CYU41" s="830"/>
      <c r="CYV41" s="830"/>
      <c r="CYW41" s="830"/>
      <c r="CYX41" s="830"/>
      <c r="CYY41" s="830"/>
      <c r="CYZ41" s="830"/>
      <c r="CZA41" s="830"/>
      <c r="CZB41" s="830"/>
      <c r="CZC41" s="830"/>
      <c r="CZD41" s="830"/>
      <c r="CZE41" s="830"/>
      <c r="CZF41" s="830"/>
      <c r="CZG41" s="830"/>
      <c r="CZH41" s="830"/>
      <c r="CZI41" s="830"/>
      <c r="CZJ41" s="830"/>
      <c r="CZK41" s="830"/>
      <c r="CZL41" s="830"/>
      <c r="CZM41" s="830"/>
      <c r="CZN41" s="830"/>
      <c r="CZO41" s="830"/>
      <c r="CZP41" s="830"/>
      <c r="CZQ41" s="830"/>
      <c r="CZR41" s="830"/>
      <c r="CZS41" s="830"/>
      <c r="CZT41" s="830"/>
      <c r="CZU41" s="830"/>
      <c r="CZV41" s="830"/>
      <c r="CZW41" s="830"/>
      <c r="CZX41" s="830"/>
      <c r="CZY41" s="830"/>
      <c r="CZZ41" s="830"/>
      <c r="DAA41" s="830"/>
      <c r="DAB41" s="830"/>
      <c r="DAC41" s="830"/>
      <c r="DAD41" s="830"/>
      <c r="DAE41" s="830"/>
      <c r="DAF41" s="830"/>
      <c r="DAG41" s="830"/>
      <c r="DAH41" s="830"/>
      <c r="DAI41" s="830"/>
      <c r="DAJ41" s="830"/>
      <c r="DAK41" s="830"/>
      <c r="DAL41" s="830"/>
      <c r="DAM41" s="830"/>
      <c r="DAN41" s="830"/>
      <c r="DAO41" s="830"/>
      <c r="DAP41" s="830"/>
      <c r="DAQ41" s="830"/>
      <c r="DAR41" s="830"/>
      <c r="DAS41" s="830"/>
      <c r="DAT41" s="830"/>
      <c r="DAU41" s="830"/>
      <c r="DAV41" s="830"/>
      <c r="DAW41" s="830"/>
      <c r="DAX41" s="830"/>
      <c r="DAY41" s="830"/>
      <c r="DAZ41" s="830"/>
      <c r="DBA41" s="830"/>
      <c r="DBB41" s="830"/>
      <c r="DBC41" s="830"/>
      <c r="DBD41" s="830"/>
      <c r="DBE41" s="830"/>
      <c r="DBF41" s="830"/>
      <c r="DBG41" s="830"/>
      <c r="DBH41" s="830"/>
      <c r="DBI41" s="830"/>
      <c r="DBJ41" s="830"/>
      <c r="DBK41" s="830"/>
      <c r="DBL41" s="830"/>
      <c r="DBM41" s="830"/>
      <c r="DBN41" s="830"/>
      <c r="DBO41" s="830"/>
      <c r="DBP41" s="830"/>
      <c r="DBQ41" s="830"/>
      <c r="DBR41" s="830"/>
      <c r="DBS41" s="830"/>
      <c r="DBT41" s="830"/>
      <c r="DBU41" s="830"/>
      <c r="DBV41" s="830"/>
      <c r="DBW41" s="830"/>
      <c r="DBX41" s="830"/>
      <c r="DBY41" s="830"/>
      <c r="DBZ41" s="830"/>
      <c r="DCA41" s="830"/>
      <c r="DCB41" s="830"/>
      <c r="DCC41" s="830"/>
      <c r="DCD41" s="830"/>
      <c r="DCE41" s="830"/>
      <c r="DCF41" s="830"/>
      <c r="DCG41" s="830"/>
      <c r="DCH41" s="830"/>
      <c r="DCI41" s="830"/>
      <c r="DCJ41" s="830"/>
      <c r="DCK41" s="830"/>
      <c r="DCL41" s="830"/>
      <c r="DCM41" s="830"/>
      <c r="DCN41" s="830"/>
      <c r="DCO41" s="830"/>
      <c r="DCP41" s="830"/>
      <c r="DCQ41" s="830"/>
      <c r="DCR41" s="830"/>
      <c r="DCS41" s="830"/>
      <c r="DCT41" s="830"/>
      <c r="DCU41" s="830"/>
      <c r="DCV41" s="830"/>
      <c r="DCW41" s="830"/>
      <c r="DCX41" s="830"/>
      <c r="DCY41" s="830"/>
      <c r="DCZ41" s="830"/>
      <c r="DDA41" s="830"/>
      <c r="DDB41" s="830"/>
      <c r="DDC41" s="830"/>
      <c r="DDD41" s="830"/>
      <c r="DDE41" s="830"/>
      <c r="DDF41" s="830"/>
      <c r="DDG41" s="830"/>
      <c r="DDH41" s="830"/>
      <c r="DDI41" s="830"/>
      <c r="DDJ41" s="830"/>
      <c r="DDK41" s="830"/>
      <c r="DDL41" s="830"/>
      <c r="DDM41" s="830"/>
      <c r="DDN41" s="830"/>
      <c r="DDO41" s="830"/>
      <c r="DDP41" s="830"/>
      <c r="DDQ41" s="830"/>
      <c r="DDR41" s="830"/>
      <c r="DDS41" s="830"/>
      <c r="DDT41" s="830"/>
      <c r="DDU41" s="830"/>
      <c r="DDV41" s="830"/>
      <c r="DDW41" s="830"/>
      <c r="DDX41" s="830"/>
      <c r="DDY41" s="830"/>
      <c r="DDZ41" s="830"/>
      <c r="DEA41" s="830"/>
      <c r="DEB41" s="830"/>
      <c r="DEC41" s="830"/>
      <c r="DED41" s="830"/>
      <c r="DEE41" s="830"/>
      <c r="DEF41" s="830"/>
      <c r="DEG41" s="830"/>
      <c r="DEH41" s="830"/>
      <c r="DEI41" s="830"/>
      <c r="DEJ41" s="830"/>
      <c r="DEK41" s="830"/>
      <c r="DEL41" s="830"/>
      <c r="DEM41" s="830"/>
      <c r="DEN41" s="830"/>
      <c r="DEO41" s="830"/>
      <c r="DEP41" s="830"/>
      <c r="DEQ41" s="830"/>
      <c r="DER41" s="830"/>
      <c r="DES41" s="830"/>
      <c r="DET41" s="830"/>
      <c r="DEU41" s="830"/>
      <c r="DEV41" s="830"/>
      <c r="DEW41" s="830"/>
      <c r="DEX41" s="830"/>
      <c r="DEY41" s="830"/>
      <c r="DEZ41" s="830"/>
      <c r="DFA41" s="830"/>
      <c r="DFB41" s="830"/>
      <c r="DFC41" s="830"/>
      <c r="DFD41" s="830"/>
      <c r="DFE41" s="830"/>
      <c r="DFF41" s="830"/>
      <c r="DFG41" s="830"/>
      <c r="DFH41" s="830"/>
      <c r="DFI41" s="830"/>
      <c r="DFJ41" s="830"/>
      <c r="DFK41" s="830"/>
      <c r="DFL41" s="830"/>
      <c r="DFM41" s="830"/>
      <c r="DFN41" s="830"/>
      <c r="DFO41" s="830"/>
      <c r="DFP41" s="830"/>
      <c r="DFQ41" s="830"/>
      <c r="DFR41" s="830"/>
      <c r="DFS41" s="830"/>
      <c r="DFT41" s="830"/>
      <c r="DFU41" s="830"/>
      <c r="DFV41" s="830"/>
      <c r="DFW41" s="830"/>
      <c r="DFX41" s="830"/>
      <c r="DFY41" s="830"/>
      <c r="DFZ41" s="830"/>
      <c r="DGA41" s="830"/>
      <c r="DGB41" s="830"/>
      <c r="DGC41" s="830"/>
      <c r="DGD41" s="830"/>
      <c r="DGE41" s="830"/>
      <c r="DGF41" s="830"/>
      <c r="DGG41" s="830"/>
      <c r="DGH41" s="830"/>
      <c r="DGI41" s="830"/>
      <c r="DGJ41" s="830"/>
      <c r="DGK41" s="830"/>
      <c r="DGL41" s="830"/>
      <c r="DGM41" s="830"/>
      <c r="DGN41" s="830"/>
      <c r="DGO41" s="830"/>
      <c r="DGP41" s="830"/>
      <c r="DGQ41" s="830"/>
      <c r="DGR41" s="830"/>
      <c r="DGS41" s="830"/>
      <c r="DGT41" s="830"/>
      <c r="DGU41" s="830"/>
      <c r="DGV41" s="830"/>
      <c r="DGW41" s="830"/>
      <c r="DGX41" s="830"/>
      <c r="DGY41" s="830"/>
      <c r="DGZ41" s="830"/>
      <c r="DHA41" s="830"/>
      <c r="DHB41" s="830"/>
      <c r="DHC41" s="830"/>
      <c r="DHD41" s="830"/>
      <c r="DHE41" s="830"/>
      <c r="DHF41" s="830"/>
      <c r="DHG41" s="830"/>
      <c r="DHH41" s="830"/>
      <c r="DHI41" s="830"/>
      <c r="DHJ41" s="830"/>
      <c r="DHK41" s="830"/>
      <c r="DHL41" s="830"/>
      <c r="DHM41" s="830"/>
      <c r="DHN41" s="830"/>
      <c r="DHO41" s="830"/>
      <c r="DHP41" s="830"/>
      <c r="DHQ41" s="830"/>
      <c r="DHR41" s="830"/>
      <c r="DHS41" s="830"/>
      <c r="DHT41" s="830"/>
      <c r="DHU41" s="830"/>
      <c r="DHV41" s="830"/>
      <c r="DHW41" s="830"/>
      <c r="DHX41" s="830"/>
      <c r="DHY41" s="830"/>
      <c r="DHZ41" s="830"/>
      <c r="DIA41" s="830"/>
      <c r="DIB41" s="830"/>
      <c r="DIC41" s="830"/>
      <c r="DID41" s="830"/>
      <c r="DIE41" s="830"/>
      <c r="DIF41" s="830"/>
      <c r="DIG41" s="830"/>
      <c r="DIH41" s="830"/>
      <c r="DII41" s="830"/>
      <c r="DIJ41" s="830"/>
      <c r="DIK41" s="830"/>
      <c r="DIL41" s="830"/>
      <c r="DIM41" s="830"/>
      <c r="DIN41" s="830"/>
      <c r="DIO41" s="830"/>
      <c r="DIP41" s="830"/>
      <c r="DIQ41" s="830"/>
      <c r="DIR41" s="830"/>
      <c r="DIS41" s="830"/>
      <c r="DIT41" s="830"/>
      <c r="DIU41" s="830"/>
      <c r="DIV41" s="830"/>
      <c r="DIW41" s="830"/>
      <c r="DIX41" s="830"/>
      <c r="DIY41" s="830"/>
      <c r="DIZ41" s="830"/>
      <c r="DJA41" s="830"/>
      <c r="DJB41" s="830"/>
      <c r="DJC41" s="830"/>
      <c r="DJD41" s="830"/>
      <c r="DJE41" s="830"/>
      <c r="DJF41" s="830"/>
      <c r="DJG41" s="830"/>
      <c r="DJH41" s="830"/>
      <c r="DJI41" s="830"/>
      <c r="DJJ41" s="830"/>
      <c r="DJK41" s="830"/>
      <c r="DJL41" s="830"/>
      <c r="DJM41" s="830"/>
      <c r="DJN41" s="830"/>
      <c r="DJO41" s="830"/>
      <c r="DJP41" s="830"/>
      <c r="DJQ41" s="830"/>
      <c r="DJR41" s="830"/>
      <c r="DJS41" s="830"/>
      <c r="DJT41" s="830"/>
      <c r="DJU41" s="830"/>
      <c r="DJV41" s="830"/>
      <c r="DJW41" s="830"/>
      <c r="DJX41" s="830"/>
      <c r="DJY41" s="830"/>
      <c r="DJZ41" s="830"/>
      <c r="DKA41" s="830"/>
      <c r="DKB41" s="830"/>
      <c r="DKC41" s="830"/>
      <c r="DKD41" s="830"/>
      <c r="DKE41" s="830"/>
      <c r="DKF41" s="830"/>
      <c r="DKG41" s="830"/>
      <c r="DKH41" s="830"/>
      <c r="DKI41" s="830"/>
      <c r="DKJ41" s="830"/>
      <c r="DKK41" s="830"/>
      <c r="DKL41" s="830"/>
      <c r="DKM41" s="830"/>
      <c r="DKN41" s="830"/>
      <c r="DKO41" s="830"/>
      <c r="DKP41" s="830"/>
      <c r="DKQ41" s="830"/>
      <c r="DKR41" s="830"/>
      <c r="DKS41" s="830"/>
      <c r="DKT41" s="830"/>
      <c r="DKU41" s="830"/>
      <c r="DKV41" s="830"/>
      <c r="DKW41" s="830"/>
      <c r="DKX41" s="830"/>
      <c r="DKY41" s="830"/>
      <c r="DKZ41" s="830"/>
      <c r="DLA41" s="830"/>
      <c r="DLB41" s="830"/>
      <c r="DLC41" s="830"/>
      <c r="DLD41" s="830"/>
      <c r="DLE41" s="830"/>
      <c r="DLF41" s="830"/>
      <c r="DLG41" s="830"/>
      <c r="DLH41" s="830"/>
      <c r="DLI41" s="830"/>
      <c r="DLJ41" s="830"/>
      <c r="DLK41" s="830"/>
      <c r="DLL41" s="830"/>
      <c r="DLM41" s="830"/>
      <c r="DLN41" s="830"/>
      <c r="DLO41" s="830"/>
      <c r="DLP41" s="830"/>
      <c r="DLQ41" s="830"/>
      <c r="DLR41" s="830"/>
      <c r="DLS41" s="830"/>
      <c r="DLT41" s="830"/>
      <c r="DLU41" s="830"/>
      <c r="DLV41" s="830"/>
      <c r="DLW41" s="830"/>
      <c r="DLX41" s="830"/>
      <c r="DLY41" s="830"/>
      <c r="DLZ41" s="830"/>
      <c r="DMA41" s="830"/>
      <c r="DMB41" s="830"/>
      <c r="DMC41" s="830"/>
      <c r="DMD41" s="830"/>
      <c r="DME41" s="830"/>
      <c r="DMF41" s="830"/>
      <c r="DMG41" s="830"/>
      <c r="DMH41" s="830"/>
      <c r="DMI41" s="830"/>
      <c r="DMJ41" s="830"/>
      <c r="DMK41" s="830"/>
      <c r="DML41" s="830"/>
      <c r="DMM41" s="830"/>
      <c r="DMN41" s="830"/>
      <c r="DMO41" s="830"/>
      <c r="DMP41" s="830"/>
      <c r="DMQ41" s="830"/>
      <c r="DMR41" s="830"/>
      <c r="DMS41" s="830"/>
      <c r="DMT41" s="830"/>
      <c r="DMU41" s="830"/>
      <c r="DMV41" s="830"/>
      <c r="DMW41" s="830"/>
      <c r="DMX41" s="830"/>
      <c r="DMY41" s="830"/>
      <c r="DMZ41" s="830"/>
      <c r="DNA41" s="830"/>
      <c r="DNB41" s="830"/>
      <c r="DNC41" s="830"/>
      <c r="DND41" s="830"/>
      <c r="DNE41" s="830"/>
      <c r="DNF41" s="830"/>
      <c r="DNG41" s="830"/>
      <c r="DNH41" s="830"/>
      <c r="DNI41" s="830"/>
      <c r="DNJ41" s="830"/>
      <c r="DNK41" s="830"/>
      <c r="DNL41" s="830"/>
      <c r="DNM41" s="830"/>
      <c r="DNN41" s="830"/>
      <c r="DNO41" s="830"/>
      <c r="DNP41" s="830"/>
      <c r="DNQ41" s="830"/>
      <c r="DNR41" s="830"/>
      <c r="DNS41" s="830"/>
      <c r="DNT41" s="830"/>
      <c r="DNU41" s="830"/>
      <c r="DNV41" s="830"/>
      <c r="DNW41" s="830"/>
      <c r="DNX41" s="830"/>
      <c r="DNY41" s="830"/>
      <c r="DNZ41" s="830"/>
      <c r="DOA41" s="830"/>
      <c r="DOB41" s="830"/>
      <c r="DOC41" s="830"/>
      <c r="DOD41" s="830"/>
      <c r="DOE41" s="830"/>
      <c r="DOF41" s="830"/>
      <c r="DOG41" s="830"/>
      <c r="DOH41" s="830"/>
      <c r="DOI41" s="830"/>
      <c r="DOJ41" s="830"/>
      <c r="DOK41" s="830"/>
      <c r="DOL41" s="830"/>
      <c r="DOM41" s="830"/>
      <c r="DON41" s="830"/>
      <c r="DOO41" s="830"/>
      <c r="DOP41" s="830"/>
      <c r="DOQ41" s="830"/>
      <c r="DOR41" s="830"/>
      <c r="DOS41" s="830"/>
      <c r="DOT41" s="830"/>
      <c r="DOU41" s="830"/>
      <c r="DOV41" s="830"/>
      <c r="DOW41" s="830"/>
      <c r="DOX41" s="830"/>
      <c r="DOY41" s="830"/>
      <c r="DOZ41" s="830"/>
      <c r="DPA41" s="830"/>
      <c r="DPB41" s="830"/>
      <c r="DPC41" s="830"/>
      <c r="DPD41" s="830"/>
      <c r="DPE41" s="830"/>
      <c r="DPF41" s="830"/>
      <c r="DPG41" s="830"/>
      <c r="DPH41" s="830"/>
      <c r="DPI41" s="830"/>
      <c r="DPJ41" s="830"/>
      <c r="DPK41" s="830"/>
      <c r="DPL41" s="830"/>
      <c r="DPM41" s="830"/>
      <c r="DPN41" s="830"/>
      <c r="DPO41" s="830"/>
      <c r="DPP41" s="830"/>
      <c r="DPQ41" s="830"/>
      <c r="DPR41" s="830"/>
      <c r="DPS41" s="830"/>
      <c r="DPT41" s="830"/>
      <c r="DPU41" s="830"/>
      <c r="DPV41" s="830"/>
      <c r="DPW41" s="830"/>
      <c r="DPX41" s="830"/>
      <c r="DPY41" s="830"/>
      <c r="DPZ41" s="830"/>
      <c r="DQA41" s="830"/>
      <c r="DQB41" s="830"/>
      <c r="DQC41" s="830"/>
      <c r="DQD41" s="830"/>
      <c r="DQE41" s="830"/>
      <c r="DQF41" s="830"/>
      <c r="DQG41" s="830"/>
      <c r="DQH41" s="830"/>
      <c r="DQI41" s="830"/>
      <c r="DQJ41" s="830"/>
      <c r="DQK41" s="830"/>
      <c r="DQL41" s="830"/>
      <c r="DQM41" s="830"/>
      <c r="DQN41" s="830"/>
      <c r="DQO41" s="830"/>
      <c r="DQP41" s="830"/>
      <c r="DQQ41" s="830"/>
      <c r="DQR41" s="830"/>
      <c r="DQS41" s="830"/>
      <c r="DQT41" s="830"/>
      <c r="DQU41" s="830"/>
      <c r="DQV41" s="830"/>
      <c r="DQW41" s="830"/>
      <c r="DQX41" s="830"/>
      <c r="DQY41" s="830"/>
      <c r="DQZ41" s="830"/>
      <c r="DRA41" s="830"/>
      <c r="DRB41" s="830"/>
      <c r="DRC41" s="830"/>
      <c r="DRD41" s="830"/>
      <c r="DRE41" s="830"/>
      <c r="DRF41" s="830"/>
      <c r="DRG41" s="830"/>
      <c r="DRH41" s="830"/>
      <c r="DRI41" s="830"/>
      <c r="DRJ41" s="830"/>
      <c r="DRK41" s="830"/>
      <c r="DRL41" s="830"/>
      <c r="DRM41" s="830"/>
      <c r="DRN41" s="830"/>
      <c r="DRO41" s="830"/>
      <c r="DRP41" s="830"/>
      <c r="DRQ41" s="830"/>
      <c r="DRR41" s="830"/>
      <c r="DRS41" s="830"/>
      <c r="DRT41" s="830"/>
      <c r="DRU41" s="830"/>
      <c r="DRV41" s="830"/>
      <c r="DRW41" s="830"/>
      <c r="DRX41" s="830"/>
      <c r="DRY41" s="830"/>
      <c r="DRZ41" s="830"/>
      <c r="DSA41" s="830"/>
      <c r="DSB41" s="830"/>
      <c r="DSC41" s="830"/>
      <c r="DSD41" s="830"/>
      <c r="DSE41" s="830"/>
      <c r="DSF41" s="830"/>
      <c r="DSG41" s="830"/>
      <c r="DSH41" s="830"/>
      <c r="DSI41" s="830"/>
      <c r="DSJ41" s="830"/>
      <c r="DSK41" s="830"/>
      <c r="DSL41" s="830"/>
      <c r="DSM41" s="830"/>
      <c r="DSN41" s="830"/>
      <c r="DSO41" s="830"/>
      <c r="DSP41" s="830"/>
      <c r="DSQ41" s="830"/>
      <c r="DSR41" s="830"/>
      <c r="DSS41" s="830"/>
      <c r="DST41" s="830"/>
      <c r="DSU41" s="830"/>
      <c r="DSV41" s="830"/>
      <c r="DSW41" s="830"/>
      <c r="DSX41" s="830"/>
      <c r="DSY41" s="830"/>
      <c r="DSZ41" s="830"/>
      <c r="DTA41" s="830"/>
      <c r="DTB41" s="830"/>
      <c r="DTC41" s="830"/>
      <c r="DTD41" s="830"/>
      <c r="DTE41" s="830"/>
      <c r="DTF41" s="830"/>
      <c r="DTG41" s="830"/>
      <c r="DTH41" s="830"/>
      <c r="DTI41" s="830"/>
      <c r="DTJ41" s="830"/>
      <c r="DTK41" s="830"/>
      <c r="DTL41" s="830"/>
      <c r="DTM41" s="830"/>
      <c r="DTN41" s="830"/>
      <c r="DTO41" s="830"/>
      <c r="DTP41" s="830"/>
      <c r="DTQ41" s="830"/>
      <c r="DTR41" s="830"/>
      <c r="DTS41" s="830"/>
      <c r="DTT41" s="830"/>
      <c r="DTU41" s="830"/>
      <c r="DTV41" s="830"/>
      <c r="DTW41" s="830"/>
      <c r="DTX41" s="830"/>
      <c r="DTY41" s="830"/>
      <c r="DTZ41" s="830"/>
      <c r="DUA41" s="830"/>
      <c r="DUB41" s="830"/>
      <c r="DUC41" s="830"/>
      <c r="DUD41" s="830"/>
      <c r="DUE41" s="830"/>
      <c r="DUF41" s="830"/>
      <c r="DUG41" s="830"/>
      <c r="DUH41" s="830"/>
      <c r="DUI41" s="830"/>
      <c r="DUJ41" s="830"/>
      <c r="DUK41" s="830"/>
      <c r="DUL41" s="830"/>
      <c r="DUM41" s="830"/>
      <c r="DUN41" s="830"/>
      <c r="DUO41" s="830"/>
      <c r="DUP41" s="830"/>
      <c r="DUQ41" s="830"/>
      <c r="DUR41" s="830"/>
      <c r="DUS41" s="830"/>
      <c r="DUT41" s="830"/>
      <c r="DUU41" s="830"/>
      <c r="DUV41" s="830"/>
      <c r="DUW41" s="830"/>
      <c r="DUX41" s="830"/>
      <c r="DUY41" s="830"/>
      <c r="DUZ41" s="830"/>
      <c r="DVA41" s="830"/>
      <c r="DVB41" s="830"/>
      <c r="DVC41" s="830"/>
      <c r="DVD41" s="830"/>
      <c r="DVE41" s="830"/>
      <c r="DVF41" s="830"/>
      <c r="DVG41" s="830"/>
      <c r="DVH41" s="830"/>
      <c r="DVI41" s="830"/>
      <c r="DVJ41" s="830"/>
      <c r="DVK41" s="830"/>
      <c r="DVL41" s="830"/>
      <c r="DVM41" s="830"/>
      <c r="DVN41" s="830"/>
      <c r="DVO41" s="830"/>
      <c r="DVP41" s="830"/>
      <c r="DVQ41" s="830"/>
      <c r="DVR41" s="830"/>
      <c r="DVS41" s="830"/>
      <c r="DVT41" s="830"/>
      <c r="DVU41" s="830"/>
      <c r="DVV41" s="830"/>
      <c r="DVW41" s="830"/>
      <c r="DVX41" s="830"/>
      <c r="DVY41" s="830"/>
      <c r="DVZ41" s="830"/>
      <c r="DWA41" s="830"/>
      <c r="DWB41" s="830"/>
      <c r="DWC41" s="830"/>
      <c r="DWD41" s="830"/>
      <c r="DWE41" s="830"/>
      <c r="DWF41" s="830"/>
      <c r="DWG41" s="830"/>
      <c r="DWH41" s="830"/>
      <c r="DWI41" s="830"/>
      <c r="DWJ41" s="830"/>
      <c r="DWK41" s="830"/>
      <c r="DWL41" s="830"/>
      <c r="DWM41" s="830"/>
      <c r="DWN41" s="830"/>
      <c r="DWO41" s="830"/>
      <c r="DWP41" s="830"/>
      <c r="DWQ41" s="830"/>
      <c r="DWR41" s="830"/>
      <c r="DWS41" s="830"/>
      <c r="DWT41" s="830"/>
      <c r="DWU41" s="830"/>
      <c r="DWV41" s="830"/>
      <c r="DWW41" s="830"/>
      <c r="DWX41" s="830"/>
      <c r="DWY41" s="830"/>
      <c r="DWZ41" s="830"/>
      <c r="DXA41" s="830"/>
      <c r="DXB41" s="830"/>
      <c r="DXC41" s="830"/>
      <c r="DXD41" s="830"/>
      <c r="DXE41" s="830"/>
      <c r="DXF41" s="830"/>
      <c r="DXG41" s="830"/>
      <c r="DXH41" s="830"/>
      <c r="DXI41" s="830"/>
      <c r="DXJ41" s="830"/>
      <c r="DXK41" s="830"/>
      <c r="DXL41" s="830"/>
      <c r="DXM41" s="830"/>
      <c r="DXN41" s="830"/>
      <c r="DXO41" s="830"/>
      <c r="DXP41" s="830"/>
      <c r="DXQ41" s="830"/>
      <c r="DXR41" s="830"/>
      <c r="DXS41" s="830"/>
      <c r="DXT41" s="830"/>
      <c r="DXU41" s="830"/>
      <c r="DXV41" s="830"/>
      <c r="DXW41" s="830"/>
      <c r="DXX41" s="830"/>
      <c r="DXY41" s="830"/>
      <c r="DXZ41" s="830"/>
      <c r="DYA41" s="830"/>
      <c r="DYB41" s="830"/>
      <c r="DYC41" s="830"/>
      <c r="DYD41" s="830"/>
      <c r="DYE41" s="830"/>
      <c r="DYF41" s="830"/>
      <c r="DYG41" s="830"/>
      <c r="DYH41" s="830"/>
      <c r="DYI41" s="830"/>
      <c r="DYJ41" s="830"/>
      <c r="DYK41" s="830"/>
      <c r="DYL41" s="830"/>
      <c r="DYM41" s="830"/>
      <c r="DYN41" s="830"/>
      <c r="DYO41" s="830"/>
      <c r="DYP41" s="830"/>
      <c r="DYQ41" s="830"/>
      <c r="DYR41" s="830"/>
      <c r="DYS41" s="830"/>
      <c r="DYT41" s="830"/>
      <c r="DYU41" s="830"/>
      <c r="DYV41" s="830"/>
      <c r="DYW41" s="830"/>
      <c r="DYX41" s="830"/>
      <c r="DYY41" s="830"/>
      <c r="DYZ41" s="830"/>
      <c r="DZA41" s="830"/>
      <c r="DZB41" s="830"/>
      <c r="DZC41" s="830"/>
      <c r="DZD41" s="830"/>
      <c r="DZE41" s="830"/>
      <c r="DZF41" s="830"/>
      <c r="DZG41" s="830"/>
      <c r="DZH41" s="830"/>
      <c r="DZI41" s="830"/>
      <c r="DZJ41" s="830"/>
      <c r="DZK41" s="830"/>
      <c r="DZL41" s="830"/>
      <c r="DZM41" s="830"/>
      <c r="DZN41" s="830"/>
      <c r="DZO41" s="830"/>
      <c r="DZP41" s="830"/>
      <c r="DZQ41" s="830"/>
      <c r="DZR41" s="830"/>
      <c r="DZS41" s="830"/>
      <c r="DZT41" s="830"/>
      <c r="DZU41" s="830"/>
      <c r="DZV41" s="830"/>
      <c r="DZW41" s="830"/>
      <c r="DZX41" s="830"/>
      <c r="DZY41" s="830"/>
      <c r="DZZ41" s="830"/>
      <c r="EAA41" s="830"/>
      <c r="EAB41" s="830"/>
      <c r="EAC41" s="830"/>
      <c r="EAD41" s="830"/>
      <c r="EAE41" s="830"/>
      <c r="EAF41" s="830"/>
      <c r="EAG41" s="830"/>
      <c r="EAH41" s="830"/>
      <c r="EAI41" s="830"/>
      <c r="EAJ41" s="830"/>
      <c r="EAK41" s="830"/>
      <c r="EAL41" s="830"/>
      <c r="EAM41" s="830"/>
      <c r="EAN41" s="830"/>
      <c r="EAO41" s="830"/>
      <c r="EAP41" s="830"/>
      <c r="EAQ41" s="830"/>
      <c r="EAR41" s="830"/>
      <c r="EAS41" s="830"/>
      <c r="EAT41" s="830"/>
      <c r="EAU41" s="830"/>
      <c r="EAV41" s="830"/>
      <c r="EAW41" s="830"/>
      <c r="EAX41" s="830"/>
      <c r="EAY41" s="830"/>
      <c r="EAZ41" s="830"/>
      <c r="EBA41" s="830"/>
      <c r="EBB41" s="830"/>
      <c r="EBC41" s="830"/>
      <c r="EBD41" s="830"/>
      <c r="EBE41" s="830"/>
      <c r="EBF41" s="830"/>
      <c r="EBG41" s="830"/>
      <c r="EBH41" s="830"/>
      <c r="EBI41" s="830"/>
      <c r="EBJ41" s="830"/>
      <c r="EBK41" s="830"/>
      <c r="EBL41" s="830"/>
      <c r="EBM41" s="830"/>
      <c r="EBN41" s="830"/>
      <c r="EBO41" s="830"/>
      <c r="EBP41" s="830"/>
      <c r="EBQ41" s="830"/>
      <c r="EBR41" s="830"/>
      <c r="EBS41" s="830"/>
      <c r="EBT41" s="830"/>
      <c r="EBU41" s="830"/>
      <c r="EBV41" s="830"/>
      <c r="EBW41" s="830"/>
      <c r="EBX41" s="830"/>
      <c r="EBY41" s="830"/>
      <c r="EBZ41" s="830"/>
      <c r="ECA41" s="830"/>
      <c r="ECB41" s="830"/>
      <c r="ECC41" s="830"/>
      <c r="ECD41" s="830"/>
      <c r="ECE41" s="830"/>
      <c r="ECF41" s="830"/>
      <c r="ECG41" s="830"/>
      <c r="ECH41" s="830"/>
      <c r="ECI41" s="830"/>
      <c r="ECJ41" s="830"/>
      <c r="ECK41" s="830"/>
      <c r="ECL41" s="830"/>
      <c r="ECM41" s="830"/>
      <c r="ECN41" s="830"/>
      <c r="ECO41" s="830"/>
      <c r="ECP41" s="830"/>
      <c r="ECQ41" s="830"/>
      <c r="ECR41" s="830"/>
      <c r="ECS41" s="830"/>
      <c r="ECT41" s="830"/>
      <c r="ECU41" s="830"/>
      <c r="ECV41" s="830"/>
      <c r="ECW41" s="830"/>
      <c r="ECX41" s="830"/>
      <c r="ECY41" s="830"/>
      <c r="ECZ41" s="830"/>
      <c r="EDA41" s="830"/>
      <c r="EDB41" s="830"/>
      <c r="EDC41" s="830"/>
      <c r="EDD41" s="830"/>
      <c r="EDE41" s="830"/>
      <c r="EDF41" s="830"/>
      <c r="EDG41" s="830"/>
      <c r="EDH41" s="830"/>
      <c r="EDI41" s="830"/>
      <c r="EDJ41" s="830"/>
      <c r="EDK41" s="830"/>
      <c r="EDL41" s="830"/>
      <c r="EDM41" s="830"/>
      <c r="EDN41" s="830"/>
      <c r="EDO41" s="830"/>
      <c r="EDP41" s="830"/>
      <c r="EDQ41" s="830"/>
      <c r="EDR41" s="830"/>
      <c r="EDS41" s="830"/>
      <c r="EDT41" s="830"/>
      <c r="EDU41" s="830"/>
      <c r="EDV41" s="830"/>
      <c r="EDW41" s="830"/>
      <c r="EDX41" s="830"/>
      <c r="EDY41" s="830"/>
      <c r="EDZ41" s="830"/>
      <c r="EEA41" s="830"/>
      <c r="EEB41" s="830"/>
      <c r="EEC41" s="830"/>
      <c r="EED41" s="830"/>
      <c r="EEE41" s="830"/>
      <c r="EEF41" s="830"/>
      <c r="EEG41" s="830"/>
      <c r="EEH41" s="830"/>
      <c r="EEI41" s="830"/>
      <c r="EEJ41" s="830"/>
      <c r="EEK41" s="830"/>
      <c r="EEL41" s="830"/>
      <c r="EEM41" s="830"/>
      <c r="EEN41" s="830"/>
      <c r="EEO41" s="830"/>
      <c r="EEP41" s="830"/>
      <c r="EEQ41" s="830"/>
      <c r="EER41" s="830"/>
      <c r="EES41" s="830"/>
      <c r="EET41" s="830"/>
      <c r="EEU41" s="830"/>
      <c r="EEV41" s="830"/>
      <c r="EEW41" s="830"/>
      <c r="EEX41" s="830"/>
      <c r="EEY41" s="830"/>
      <c r="EEZ41" s="830"/>
      <c r="EFA41" s="830"/>
      <c r="EFB41" s="830"/>
      <c r="EFC41" s="830"/>
      <c r="EFD41" s="830"/>
      <c r="EFE41" s="830"/>
      <c r="EFF41" s="830"/>
      <c r="EFG41" s="830"/>
      <c r="EFH41" s="830"/>
      <c r="EFI41" s="830"/>
      <c r="EFJ41" s="830"/>
      <c r="EFK41" s="830"/>
      <c r="EFL41" s="830"/>
      <c r="EFM41" s="830"/>
      <c r="EFN41" s="830"/>
      <c r="EFO41" s="830"/>
      <c r="EFP41" s="830"/>
      <c r="EFQ41" s="830"/>
      <c r="EFR41" s="830"/>
      <c r="EFS41" s="830"/>
      <c r="EFT41" s="830"/>
      <c r="EFU41" s="830"/>
      <c r="EFV41" s="830"/>
      <c r="EFW41" s="830"/>
      <c r="EFX41" s="830"/>
      <c r="EFY41" s="830"/>
      <c r="EFZ41" s="830"/>
      <c r="EGA41" s="830"/>
      <c r="EGB41" s="830"/>
      <c r="EGC41" s="830"/>
      <c r="EGD41" s="830"/>
      <c r="EGE41" s="830"/>
      <c r="EGF41" s="830"/>
      <c r="EGG41" s="830"/>
      <c r="EGH41" s="830"/>
      <c r="EGI41" s="830"/>
      <c r="EGJ41" s="830"/>
      <c r="EGK41" s="830"/>
      <c r="EGL41" s="830"/>
      <c r="EGM41" s="830"/>
      <c r="EGN41" s="830"/>
      <c r="EGO41" s="830"/>
      <c r="EGP41" s="830"/>
      <c r="EGQ41" s="830"/>
      <c r="EGR41" s="830"/>
      <c r="EGS41" s="830"/>
      <c r="EGT41" s="830"/>
      <c r="EGU41" s="830"/>
      <c r="EGV41" s="830"/>
      <c r="EGW41" s="830"/>
      <c r="EGX41" s="830"/>
      <c r="EGY41" s="830"/>
      <c r="EGZ41" s="830"/>
      <c r="EHA41" s="830"/>
      <c r="EHB41" s="830"/>
      <c r="EHC41" s="830"/>
      <c r="EHD41" s="830"/>
      <c r="EHE41" s="830"/>
      <c r="EHF41" s="830"/>
      <c r="EHG41" s="830"/>
      <c r="EHH41" s="830"/>
      <c r="EHI41" s="830"/>
      <c r="EHJ41" s="830"/>
      <c r="EHK41" s="830"/>
      <c r="EHL41" s="830"/>
      <c r="EHM41" s="830"/>
      <c r="EHN41" s="830"/>
      <c r="EHO41" s="830"/>
      <c r="EHP41" s="830"/>
      <c r="EHQ41" s="830"/>
      <c r="EHR41" s="830"/>
      <c r="EHS41" s="830"/>
      <c r="EHT41" s="830"/>
      <c r="EHU41" s="830"/>
      <c r="EHV41" s="830"/>
      <c r="EHW41" s="830"/>
      <c r="EHX41" s="830"/>
      <c r="EHY41" s="830"/>
      <c r="EHZ41" s="830"/>
      <c r="EIA41" s="830"/>
      <c r="EIB41" s="830"/>
      <c r="EIC41" s="830"/>
      <c r="EID41" s="830"/>
      <c r="EIE41" s="830"/>
      <c r="EIF41" s="830"/>
      <c r="EIG41" s="830"/>
      <c r="EIH41" s="830"/>
      <c r="EII41" s="830"/>
      <c r="EIJ41" s="830"/>
      <c r="EIK41" s="830"/>
      <c r="EIL41" s="830"/>
      <c r="EIM41" s="830"/>
      <c r="EIN41" s="830"/>
      <c r="EIO41" s="830"/>
      <c r="EIP41" s="830"/>
      <c r="EIQ41" s="830"/>
      <c r="EIR41" s="830"/>
      <c r="EIS41" s="830"/>
      <c r="EIT41" s="830"/>
      <c r="EIU41" s="830"/>
      <c r="EIV41" s="830"/>
      <c r="EIW41" s="830"/>
      <c r="EIX41" s="830"/>
      <c r="EIY41" s="830"/>
      <c r="EIZ41" s="830"/>
      <c r="EJA41" s="830"/>
      <c r="EJB41" s="830"/>
      <c r="EJC41" s="830"/>
      <c r="EJD41" s="830"/>
      <c r="EJE41" s="830"/>
      <c r="EJF41" s="830"/>
      <c r="EJG41" s="830"/>
      <c r="EJH41" s="830"/>
      <c r="EJI41" s="830"/>
      <c r="EJJ41" s="830"/>
      <c r="EJK41" s="830"/>
      <c r="EJL41" s="830"/>
      <c r="EJM41" s="830"/>
      <c r="EJN41" s="830"/>
      <c r="EJO41" s="830"/>
      <c r="EJP41" s="830"/>
      <c r="EJQ41" s="830"/>
      <c r="EJR41" s="830"/>
      <c r="EJS41" s="830"/>
      <c r="EJT41" s="830"/>
      <c r="EJU41" s="830"/>
      <c r="EJV41" s="830"/>
      <c r="EJW41" s="830"/>
      <c r="EJX41" s="830"/>
      <c r="EJY41" s="830"/>
      <c r="EJZ41" s="830"/>
      <c r="EKA41" s="830"/>
      <c r="EKB41" s="830"/>
      <c r="EKC41" s="830"/>
      <c r="EKD41" s="830"/>
      <c r="EKE41" s="830"/>
      <c r="EKF41" s="830"/>
      <c r="EKG41" s="830"/>
      <c r="EKH41" s="830"/>
      <c r="EKI41" s="830"/>
      <c r="EKJ41" s="830"/>
      <c r="EKK41" s="830"/>
      <c r="EKL41" s="830"/>
      <c r="EKM41" s="830"/>
      <c r="EKN41" s="830"/>
      <c r="EKO41" s="830"/>
      <c r="EKP41" s="830"/>
      <c r="EKQ41" s="830"/>
      <c r="EKR41" s="830"/>
      <c r="EKS41" s="830"/>
      <c r="EKT41" s="830"/>
      <c r="EKU41" s="830"/>
      <c r="EKV41" s="830"/>
      <c r="EKW41" s="830"/>
      <c r="EKX41" s="830"/>
      <c r="EKY41" s="830"/>
      <c r="EKZ41" s="830"/>
      <c r="ELA41" s="830"/>
      <c r="ELB41" s="830"/>
      <c r="ELC41" s="830"/>
      <c r="ELD41" s="830"/>
      <c r="ELE41" s="830"/>
      <c r="ELF41" s="830"/>
      <c r="ELG41" s="830"/>
      <c r="ELH41" s="830"/>
      <c r="ELI41" s="830"/>
      <c r="ELJ41" s="830"/>
      <c r="ELK41" s="830"/>
      <c r="ELL41" s="830"/>
      <c r="ELM41" s="830"/>
      <c r="ELN41" s="830"/>
      <c r="ELO41" s="830"/>
      <c r="ELP41" s="830"/>
      <c r="ELQ41" s="830"/>
      <c r="ELR41" s="830"/>
      <c r="ELS41" s="830"/>
      <c r="ELT41" s="830"/>
      <c r="ELU41" s="830"/>
      <c r="ELV41" s="830"/>
      <c r="ELW41" s="830"/>
      <c r="ELX41" s="830"/>
      <c r="ELY41" s="830"/>
      <c r="ELZ41" s="830"/>
      <c r="EMA41" s="830"/>
      <c r="EMB41" s="830"/>
      <c r="EMC41" s="830"/>
      <c r="EMD41" s="830"/>
      <c r="EME41" s="830"/>
      <c r="EMF41" s="830"/>
      <c r="EMG41" s="830"/>
      <c r="EMH41" s="830"/>
      <c r="EMI41" s="830"/>
      <c r="EMJ41" s="830"/>
      <c r="EMK41" s="830"/>
      <c r="EML41" s="830"/>
      <c r="EMM41" s="830"/>
      <c r="EMN41" s="830"/>
      <c r="EMO41" s="830"/>
      <c r="EMP41" s="830"/>
      <c r="EMQ41" s="830"/>
      <c r="EMR41" s="830"/>
      <c r="EMS41" s="830"/>
      <c r="EMT41" s="830"/>
      <c r="EMU41" s="830"/>
      <c r="EMV41" s="830"/>
      <c r="EMW41" s="830"/>
      <c r="EMX41" s="830"/>
      <c r="EMY41" s="830"/>
      <c r="EMZ41" s="830"/>
      <c r="ENA41" s="830"/>
      <c r="ENB41" s="830"/>
      <c r="ENC41" s="830"/>
      <c r="END41" s="830"/>
      <c r="ENE41" s="830"/>
      <c r="ENF41" s="830"/>
      <c r="ENG41" s="830"/>
      <c r="ENH41" s="830"/>
      <c r="ENI41" s="830"/>
      <c r="ENJ41" s="830"/>
      <c r="ENK41" s="830"/>
      <c r="ENL41" s="830"/>
      <c r="ENM41" s="830"/>
      <c r="ENN41" s="830"/>
      <c r="ENO41" s="830"/>
      <c r="ENP41" s="830"/>
      <c r="ENQ41" s="830"/>
      <c r="ENR41" s="830"/>
      <c r="ENS41" s="830"/>
      <c r="ENT41" s="830"/>
      <c r="ENU41" s="830"/>
      <c r="ENV41" s="830"/>
      <c r="ENW41" s="830"/>
      <c r="ENX41" s="830"/>
      <c r="ENY41" s="830"/>
      <c r="ENZ41" s="830"/>
      <c r="EOA41" s="830"/>
      <c r="EOB41" s="830"/>
      <c r="EOC41" s="830"/>
      <c r="EOD41" s="830"/>
      <c r="EOE41" s="830"/>
      <c r="EOF41" s="830"/>
      <c r="EOG41" s="830"/>
      <c r="EOH41" s="830"/>
      <c r="EOI41" s="830"/>
      <c r="EOJ41" s="830"/>
      <c r="EOK41" s="830"/>
      <c r="EOL41" s="830"/>
      <c r="EOM41" s="830"/>
      <c r="EON41" s="830"/>
      <c r="EOO41" s="830"/>
      <c r="EOP41" s="830"/>
      <c r="EOQ41" s="830"/>
      <c r="EOR41" s="830"/>
      <c r="EOS41" s="830"/>
      <c r="EOT41" s="830"/>
      <c r="EOU41" s="830"/>
      <c r="EOV41" s="830"/>
      <c r="EOW41" s="830"/>
      <c r="EOX41" s="830"/>
      <c r="EOY41" s="830"/>
      <c r="EOZ41" s="830"/>
      <c r="EPA41" s="830"/>
      <c r="EPB41" s="830"/>
      <c r="EPC41" s="830"/>
      <c r="EPD41" s="830"/>
      <c r="EPE41" s="830"/>
      <c r="EPF41" s="830"/>
      <c r="EPG41" s="830"/>
      <c r="EPH41" s="830"/>
      <c r="EPI41" s="830"/>
      <c r="EPJ41" s="830"/>
      <c r="EPK41" s="830"/>
      <c r="EPL41" s="830"/>
      <c r="EPM41" s="830"/>
      <c r="EPN41" s="830"/>
      <c r="EPO41" s="830"/>
      <c r="EPP41" s="830"/>
      <c r="EPQ41" s="830"/>
      <c r="EPR41" s="830"/>
      <c r="EPS41" s="830"/>
      <c r="EPT41" s="830"/>
      <c r="EPU41" s="830"/>
      <c r="EPV41" s="830"/>
      <c r="EPW41" s="830"/>
      <c r="EPX41" s="830"/>
      <c r="EPY41" s="830"/>
      <c r="EPZ41" s="830"/>
      <c r="EQA41" s="830"/>
      <c r="EQB41" s="830"/>
      <c r="EQC41" s="830"/>
      <c r="EQD41" s="830"/>
      <c r="EQE41" s="830"/>
      <c r="EQF41" s="830"/>
      <c r="EQG41" s="830"/>
      <c r="EQH41" s="830"/>
      <c r="EQI41" s="830"/>
      <c r="EQJ41" s="830"/>
      <c r="EQK41" s="830"/>
      <c r="EQL41" s="830"/>
      <c r="EQM41" s="830"/>
      <c r="EQN41" s="830"/>
      <c r="EQO41" s="830"/>
      <c r="EQP41" s="830"/>
      <c r="EQQ41" s="830"/>
      <c r="EQR41" s="830"/>
      <c r="EQS41" s="830"/>
      <c r="EQT41" s="830"/>
      <c r="EQU41" s="830"/>
      <c r="EQV41" s="830"/>
      <c r="EQW41" s="830"/>
      <c r="EQX41" s="830"/>
      <c r="EQY41" s="830"/>
      <c r="EQZ41" s="830"/>
      <c r="ERA41" s="830"/>
      <c r="ERB41" s="830"/>
      <c r="ERC41" s="830"/>
      <c r="ERD41" s="830"/>
      <c r="ERE41" s="830"/>
      <c r="ERF41" s="830"/>
      <c r="ERG41" s="830"/>
      <c r="ERH41" s="830"/>
      <c r="ERI41" s="830"/>
      <c r="ERJ41" s="830"/>
      <c r="ERK41" s="830"/>
      <c r="ERL41" s="830"/>
      <c r="ERM41" s="830"/>
      <c r="ERN41" s="830"/>
      <c r="ERO41" s="830"/>
      <c r="ERP41" s="830"/>
      <c r="ERQ41" s="830"/>
      <c r="ERR41" s="830"/>
      <c r="ERS41" s="830"/>
      <c r="ERT41" s="830"/>
      <c r="ERU41" s="830"/>
      <c r="ERV41" s="830"/>
      <c r="ERW41" s="830"/>
      <c r="ERX41" s="830"/>
      <c r="ERY41" s="830"/>
      <c r="ERZ41" s="830"/>
      <c r="ESA41" s="830"/>
      <c r="ESB41" s="830"/>
      <c r="ESC41" s="830"/>
      <c r="ESD41" s="830"/>
      <c r="ESE41" s="830"/>
      <c r="ESF41" s="830"/>
      <c r="ESG41" s="830"/>
      <c r="ESH41" s="830"/>
      <c r="ESI41" s="830"/>
      <c r="ESJ41" s="830"/>
      <c r="ESK41" s="830"/>
      <c r="ESL41" s="830"/>
      <c r="ESM41" s="830"/>
      <c r="ESN41" s="830"/>
      <c r="ESO41" s="830"/>
      <c r="ESP41" s="830"/>
      <c r="ESQ41" s="830"/>
      <c r="ESR41" s="830"/>
      <c r="ESS41" s="830"/>
      <c r="EST41" s="830"/>
      <c r="ESU41" s="830"/>
      <c r="ESV41" s="830"/>
      <c r="ESW41" s="830"/>
      <c r="ESX41" s="830"/>
      <c r="ESY41" s="830"/>
      <c r="ESZ41" s="830"/>
      <c r="ETA41" s="830"/>
      <c r="ETB41" s="830"/>
      <c r="ETC41" s="830"/>
      <c r="ETD41" s="830"/>
      <c r="ETE41" s="830"/>
      <c r="ETF41" s="830"/>
      <c r="ETG41" s="830"/>
      <c r="ETH41" s="830"/>
      <c r="ETI41" s="830"/>
      <c r="ETJ41" s="830"/>
      <c r="ETK41" s="830"/>
      <c r="ETL41" s="830"/>
      <c r="ETM41" s="830"/>
      <c r="ETN41" s="830"/>
      <c r="ETO41" s="830"/>
      <c r="ETP41" s="830"/>
      <c r="ETQ41" s="830"/>
      <c r="ETR41" s="830"/>
      <c r="ETS41" s="830"/>
      <c r="ETT41" s="830"/>
      <c r="ETU41" s="830"/>
      <c r="ETV41" s="830"/>
      <c r="ETW41" s="830"/>
      <c r="ETX41" s="830"/>
      <c r="ETY41" s="830"/>
      <c r="ETZ41" s="830"/>
      <c r="EUA41" s="830"/>
      <c r="EUB41" s="830"/>
      <c r="EUC41" s="830"/>
      <c r="EUD41" s="830"/>
      <c r="EUE41" s="830"/>
      <c r="EUF41" s="830"/>
      <c r="EUG41" s="830"/>
      <c r="EUH41" s="830"/>
      <c r="EUI41" s="830"/>
      <c r="EUJ41" s="830"/>
      <c r="EUK41" s="830"/>
      <c r="EUL41" s="830"/>
      <c r="EUM41" s="830"/>
      <c r="EUN41" s="830"/>
      <c r="EUO41" s="830"/>
      <c r="EUP41" s="830"/>
      <c r="EUQ41" s="830"/>
      <c r="EUR41" s="830"/>
      <c r="EUS41" s="830"/>
      <c r="EUT41" s="830"/>
      <c r="EUU41" s="830"/>
      <c r="EUV41" s="830"/>
      <c r="EUW41" s="830"/>
      <c r="EUX41" s="830"/>
      <c r="EUY41" s="830"/>
      <c r="EUZ41" s="830"/>
      <c r="EVA41" s="830"/>
      <c r="EVB41" s="830"/>
      <c r="EVC41" s="830"/>
      <c r="EVD41" s="830"/>
      <c r="EVE41" s="830"/>
      <c r="EVF41" s="830"/>
      <c r="EVG41" s="830"/>
      <c r="EVH41" s="830"/>
      <c r="EVI41" s="830"/>
      <c r="EVJ41" s="830"/>
      <c r="EVK41" s="830"/>
      <c r="EVL41" s="830"/>
      <c r="EVM41" s="830"/>
      <c r="EVN41" s="830"/>
      <c r="EVO41" s="830"/>
      <c r="EVP41" s="830"/>
      <c r="EVQ41" s="830"/>
      <c r="EVR41" s="830"/>
      <c r="EVS41" s="830"/>
      <c r="EVT41" s="830"/>
      <c r="EVU41" s="830"/>
      <c r="EVV41" s="830"/>
      <c r="EVW41" s="830"/>
      <c r="EVX41" s="830"/>
      <c r="EVY41" s="830"/>
      <c r="EVZ41" s="830"/>
      <c r="EWA41" s="830"/>
      <c r="EWB41" s="830"/>
      <c r="EWC41" s="830"/>
      <c r="EWD41" s="830"/>
      <c r="EWE41" s="830"/>
      <c r="EWF41" s="830"/>
      <c r="EWG41" s="830"/>
      <c r="EWH41" s="830"/>
      <c r="EWI41" s="830"/>
      <c r="EWJ41" s="830"/>
      <c r="EWK41" s="830"/>
      <c r="EWL41" s="830"/>
      <c r="EWM41" s="830"/>
      <c r="EWN41" s="830"/>
      <c r="EWO41" s="830"/>
      <c r="EWP41" s="830"/>
      <c r="EWQ41" s="830"/>
      <c r="EWR41" s="830"/>
      <c r="EWS41" s="830"/>
      <c r="EWT41" s="830"/>
      <c r="EWU41" s="830"/>
      <c r="EWV41" s="830"/>
      <c r="EWW41" s="830"/>
      <c r="EWX41" s="830"/>
      <c r="EWY41" s="830"/>
      <c r="EWZ41" s="830"/>
      <c r="EXA41" s="830"/>
      <c r="EXB41" s="830"/>
      <c r="EXC41" s="830"/>
      <c r="EXD41" s="830"/>
      <c r="EXE41" s="830"/>
      <c r="EXF41" s="830"/>
      <c r="EXG41" s="830"/>
      <c r="EXH41" s="830"/>
      <c r="EXI41" s="830"/>
      <c r="EXJ41" s="830"/>
      <c r="EXK41" s="830"/>
      <c r="EXL41" s="830"/>
      <c r="EXM41" s="830"/>
      <c r="EXN41" s="830"/>
      <c r="EXO41" s="830"/>
      <c r="EXP41" s="830"/>
      <c r="EXQ41" s="830"/>
      <c r="EXR41" s="830"/>
      <c r="EXS41" s="830"/>
      <c r="EXT41" s="830"/>
      <c r="EXU41" s="830"/>
      <c r="EXV41" s="830"/>
      <c r="EXW41" s="830"/>
      <c r="EXX41" s="830"/>
      <c r="EXY41" s="830"/>
      <c r="EXZ41" s="830"/>
      <c r="EYA41" s="830"/>
      <c r="EYB41" s="830"/>
      <c r="EYC41" s="830"/>
      <c r="EYD41" s="830"/>
      <c r="EYE41" s="830"/>
      <c r="EYF41" s="830"/>
      <c r="EYG41" s="830"/>
      <c r="EYH41" s="830"/>
      <c r="EYI41" s="830"/>
      <c r="EYJ41" s="830"/>
      <c r="EYK41" s="830"/>
      <c r="EYL41" s="830"/>
      <c r="EYM41" s="830"/>
      <c r="EYN41" s="830"/>
      <c r="EYO41" s="830"/>
      <c r="EYP41" s="830"/>
      <c r="EYQ41" s="830"/>
      <c r="EYR41" s="830"/>
      <c r="EYS41" s="830"/>
      <c r="EYT41" s="830"/>
      <c r="EYU41" s="830"/>
      <c r="EYV41" s="830"/>
      <c r="EYW41" s="830"/>
      <c r="EYX41" s="830"/>
      <c r="EYY41" s="830"/>
      <c r="EYZ41" s="830"/>
      <c r="EZA41" s="830"/>
      <c r="EZB41" s="830"/>
      <c r="EZC41" s="830"/>
      <c r="EZD41" s="830"/>
      <c r="EZE41" s="830"/>
      <c r="EZF41" s="830"/>
      <c r="EZG41" s="830"/>
      <c r="EZH41" s="830"/>
      <c r="EZI41" s="830"/>
      <c r="EZJ41" s="830"/>
      <c r="EZK41" s="830"/>
      <c r="EZL41" s="830"/>
      <c r="EZM41" s="830"/>
      <c r="EZN41" s="830"/>
      <c r="EZO41" s="830"/>
      <c r="EZP41" s="830"/>
      <c r="EZQ41" s="830"/>
      <c r="EZR41" s="830"/>
      <c r="EZS41" s="830"/>
      <c r="EZT41" s="830"/>
      <c r="EZU41" s="830"/>
      <c r="EZV41" s="830"/>
      <c r="EZW41" s="830"/>
      <c r="EZX41" s="830"/>
      <c r="EZY41" s="830"/>
      <c r="EZZ41" s="830"/>
      <c r="FAA41" s="830"/>
      <c r="FAB41" s="830"/>
      <c r="FAC41" s="830"/>
      <c r="FAD41" s="830"/>
      <c r="FAE41" s="830"/>
      <c r="FAF41" s="830"/>
      <c r="FAG41" s="830"/>
      <c r="FAH41" s="830"/>
      <c r="FAI41" s="830"/>
      <c r="FAJ41" s="830"/>
      <c r="FAK41" s="830"/>
      <c r="FAL41" s="830"/>
      <c r="FAM41" s="830"/>
      <c r="FAN41" s="830"/>
      <c r="FAO41" s="830"/>
      <c r="FAP41" s="830"/>
      <c r="FAQ41" s="830"/>
      <c r="FAR41" s="830"/>
      <c r="FAS41" s="830"/>
      <c r="FAT41" s="830"/>
      <c r="FAU41" s="830"/>
      <c r="FAV41" s="830"/>
      <c r="FAW41" s="830"/>
      <c r="FAX41" s="830"/>
      <c r="FAY41" s="830"/>
      <c r="FAZ41" s="830"/>
      <c r="FBA41" s="830"/>
      <c r="FBB41" s="830"/>
      <c r="FBC41" s="830"/>
      <c r="FBD41" s="830"/>
      <c r="FBE41" s="830"/>
      <c r="FBF41" s="830"/>
      <c r="FBG41" s="830"/>
      <c r="FBH41" s="830"/>
      <c r="FBI41" s="830"/>
      <c r="FBJ41" s="830"/>
      <c r="FBK41" s="830"/>
      <c r="FBL41" s="830"/>
      <c r="FBM41" s="830"/>
      <c r="FBN41" s="830"/>
      <c r="FBO41" s="830"/>
      <c r="FBP41" s="830"/>
      <c r="FBQ41" s="830"/>
      <c r="FBR41" s="830"/>
      <c r="FBS41" s="830"/>
      <c r="FBT41" s="830"/>
      <c r="FBU41" s="830"/>
      <c r="FBV41" s="830"/>
      <c r="FBW41" s="830"/>
      <c r="FBX41" s="830"/>
      <c r="FBY41" s="830"/>
      <c r="FBZ41" s="830"/>
      <c r="FCA41" s="830"/>
      <c r="FCB41" s="830"/>
      <c r="FCC41" s="830"/>
      <c r="FCD41" s="830"/>
      <c r="FCE41" s="830"/>
      <c r="FCF41" s="830"/>
      <c r="FCG41" s="830"/>
      <c r="FCH41" s="830"/>
      <c r="FCI41" s="830"/>
      <c r="FCJ41" s="830"/>
      <c r="FCK41" s="830"/>
      <c r="FCL41" s="830"/>
      <c r="FCM41" s="830"/>
      <c r="FCN41" s="830"/>
      <c r="FCO41" s="830"/>
      <c r="FCP41" s="830"/>
      <c r="FCQ41" s="830"/>
      <c r="FCR41" s="830"/>
      <c r="FCS41" s="830"/>
      <c r="FCT41" s="830"/>
      <c r="FCU41" s="830"/>
      <c r="FCV41" s="830"/>
      <c r="FCW41" s="830"/>
      <c r="FCX41" s="830"/>
      <c r="FCY41" s="830"/>
      <c r="FCZ41" s="830"/>
      <c r="FDA41" s="830"/>
      <c r="FDB41" s="830"/>
      <c r="FDC41" s="830"/>
      <c r="FDD41" s="830"/>
      <c r="FDE41" s="830"/>
      <c r="FDF41" s="830"/>
      <c r="FDG41" s="830"/>
      <c r="FDH41" s="830"/>
      <c r="FDI41" s="830"/>
      <c r="FDJ41" s="830"/>
      <c r="FDK41" s="830"/>
      <c r="FDL41" s="830"/>
      <c r="FDM41" s="830"/>
      <c r="FDN41" s="830"/>
      <c r="FDO41" s="830"/>
      <c r="FDP41" s="830"/>
      <c r="FDQ41" s="830"/>
      <c r="FDR41" s="830"/>
      <c r="FDS41" s="830"/>
      <c r="FDT41" s="830"/>
      <c r="FDU41" s="830"/>
      <c r="FDV41" s="830"/>
      <c r="FDW41" s="830"/>
      <c r="FDX41" s="830"/>
      <c r="FDY41" s="830"/>
      <c r="FDZ41" s="830"/>
      <c r="FEA41" s="830"/>
      <c r="FEB41" s="830"/>
      <c r="FEC41" s="830"/>
      <c r="FED41" s="830"/>
      <c r="FEE41" s="830"/>
      <c r="FEF41" s="830"/>
      <c r="FEG41" s="830"/>
      <c r="FEH41" s="830"/>
      <c r="FEI41" s="830"/>
      <c r="FEJ41" s="830"/>
      <c r="FEK41" s="830"/>
      <c r="FEL41" s="830"/>
      <c r="FEM41" s="830"/>
      <c r="FEN41" s="830"/>
      <c r="FEO41" s="830"/>
      <c r="FEP41" s="830"/>
      <c r="FEQ41" s="830"/>
      <c r="FER41" s="830"/>
      <c r="FES41" s="830"/>
      <c r="FET41" s="830"/>
      <c r="FEU41" s="830"/>
      <c r="FEV41" s="830"/>
      <c r="FEW41" s="830"/>
      <c r="FEX41" s="830"/>
      <c r="FEY41" s="830"/>
      <c r="FEZ41" s="830"/>
      <c r="FFA41" s="830"/>
      <c r="FFB41" s="830"/>
      <c r="FFC41" s="830"/>
      <c r="FFD41" s="830"/>
      <c r="FFE41" s="830"/>
      <c r="FFF41" s="830"/>
      <c r="FFG41" s="830"/>
      <c r="FFH41" s="830"/>
      <c r="FFI41" s="830"/>
      <c r="FFJ41" s="830"/>
      <c r="FFK41" s="830"/>
      <c r="FFL41" s="830"/>
      <c r="FFM41" s="830"/>
      <c r="FFN41" s="830"/>
      <c r="FFO41" s="830"/>
      <c r="FFP41" s="830"/>
      <c r="FFQ41" s="830"/>
      <c r="FFR41" s="830"/>
      <c r="FFS41" s="830"/>
      <c r="FFT41" s="830"/>
      <c r="FFU41" s="830"/>
      <c r="FFV41" s="830"/>
      <c r="FFW41" s="830"/>
      <c r="FFX41" s="830"/>
      <c r="FFY41" s="830"/>
      <c r="FFZ41" s="830"/>
      <c r="FGA41" s="830"/>
      <c r="FGB41" s="830"/>
      <c r="FGC41" s="830"/>
      <c r="FGD41" s="830"/>
      <c r="FGE41" s="830"/>
      <c r="FGF41" s="830"/>
      <c r="FGG41" s="830"/>
      <c r="FGH41" s="830"/>
      <c r="FGI41" s="830"/>
      <c r="FGJ41" s="830"/>
      <c r="FGK41" s="830"/>
      <c r="FGL41" s="830"/>
      <c r="FGM41" s="830"/>
      <c r="FGN41" s="830"/>
      <c r="FGO41" s="830"/>
      <c r="FGP41" s="830"/>
      <c r="FGQ41" s="830"/>
      <c r="FGR41" s="830"/>
      <c r="FGS41" s="830"/>
      <c r="FGT41" s="830"/>
      <c r="FGU41" s="830"/>
      <c r="FGV41" s="830"/>
      <c r="FGW41" s="830"/>
      <c r="FGX41" s="830"/>
      <c r="FGY41" s="830"/>
      <c r="FGZ41" s="830"/>
      <c r="FHA41" s="830"/>
      <c r="FHB41" s="830"/>
      <c r="FHC41" s="830"/>
      <c r="FHD41" s="830"/>
      <c r="FHE41" s="830"/>
      <c r="FHF41" s="830"/>
      <c r="FHG41" s="830"/>
      <c r="FHH41" s="830"/>
      <c r="FHI41" s="830"/>
      <c r="FHJ41" s="830"/>
      <c r="FHK41" s="830"/>
      <c r="FHL41" s="830"/>
      <c r="FHM41" s="830"/>
      <c r="FHN41" s="830"/>
      <c r="FHO41" s="830"/>
      <c r="FHP41" s="830"/>
      <c r="FHQ41" s="830"/>
      <c r="FHR41" s="830"/>
      <c r="FHS41" s="830"/>
      <c r="FHT41" s="830"/>
      <c r="FHU41" s="830"/>
      <c r="FHV41" s="830"/>
      <c r="FHW41" s="830"/>
      <c r="FHX41" s="830"/>
      <c r="FHY41" s="830"/>
      <c r="FHZ41" s="830"/>
      <c r="FIA41" s="830"/>
      <c r="FIB41" s="830"/>
      <c r="FIC41" s="830"/>
      <c r="FID41" s="830"/>
      <c r="FIE41" s="830"/>
      <c r="FIF41" s="830"/>
      <c r="FIG41" s="830"/>
      <c r="FIH41" s="830"/>
      <c r="FII41" s="830"/>
      <c r="FIJ41" s="830"/>
      <c r="FIK41" s="830"/>
      <c r="FIL41" s="830"/>
      <c r="FIM41" s="830"/>
      <c r="FIN41" s="830"/>
      <c r="FIO41" s="830"/>
      <c r="FIP41" s="830"/>
      <c r="FIQ41" s="830"/>
      <c r="FIR41" s="830"/>
      <c r="FIS41" s="830"/>
      <c r="FIT41" s="830"/>
      <c r="FIU41" s="830"/>
      <c r="FIV41" s="830"/>
      <c r="FIW41" s="830"/>
      <c r="FIX41" s="830"/>
      <c r="FIY41" s="830"/>
      <c r="FIZ41" s="830"/>
      <c r="FJA41" s="830"/>
      <c r="FJB41" s="830"/>
      <c r="FJC41" s="830"/>
      <c r="FJD41" s="830"/>
      <c r="FJE41" s="830"/>
      <c r="FJF41" s="830"/>
      <c r="FJG41" s="830"/>
      <c r="FJH41" s="830"/>
      <c r="FJI41" s="830"/>
      <c r="FJJ41" s="830"/>
      <c r="FJK41" s="830"/>
      <c r="FJL41" s="830"/>
      <c r="FJM41" s="830"/>
      <c r="FJN41" s="830"/>
      <c r="FJO41" s="830"/>
      <c r="FJP41" s="830"/>
      <c r="FJQ41" s="830"/>
      <c r="FJR41" s="830"/>
      <c r="FJS41" s="830"/>
      <c r="FJT41" s="830"/>
      <c r="FJU41" s="830"/>
      <c r="FJV41" s="830"/>
      <c r="FJW41" s="830"/>
      <c r="FJX41" s="830"/>
      <c r="FJY41" s="830"/>
      <c r="FJZ41" s="830"/>
      <c r="FKA41" s="830"/>
      <c r="FKB41" s="830"/>
      <c r="FKC41" s="830"/>
      <c r="FKD41" s="830"/>
      <c r="FKE41" s="830"/>
      <c r="FKF41" s="830"/>
      <c r="FKG41" s="830"/>
      <c r="FKH41" s="830"/>
      <c r="FKI41" s="830"/>
      <c r="FKJ41" s="830"/>
      <c r="FKK41" s="830"/>
      <c r="FKL41" s="830"/>
      <c r="FKM41" s="830"/>
      <c r="FKN41" s="830"/>
      <c r="FKO41" s="830"/>
      <c r="FKP41" s="830"/>
      <c r="FKQ41" s="830"/>
      <c r="FKR41" s="830"/>
      <c r="FKS41" s="830"/>
      <c r="FKT41" s="830"/>
      <c r="FKU41" s="830"/>
      <c r="FKV41" s="830"/>
      <c r="FKW41" s="830"/>
      <c r="FKX41" s="830"/>
      <c r="FKY41" s="830"/>
      <c r="FKZ41" s="830"/>
      <c r="FLA41" s="830"/>
      <c r="FLB41" s="830"/>
      <c r="FLC41" s="830"/>
      <c r="FLD41" s="830"/>
      <c r="FLE41" s="830"/>
      <c r="FLF41" s="830"/>
      <c r="FLG41" s="830"/>
      <c r="FLH41" s="830"/>
      <c r="FLI41" s="830"/>
      <c r="FLJ41" s="830"/>
      <c r="FLK41" s="830"/>
      <c r="FLL41" s="830"/>
      <c r="FLM41" s="830"/>
      <c r="FLN41" s="830"/>
      <c r="FLO41" s="830"/>
      <c r="FLP41" s="830"/>
      <c r="FLQ41" s="830"/>
      <c r="FLR41" s="830"/>
      <c r="FLS41" s="830"/>
      <c r="FLT41" s="830"/>
      <c r="FLU41" s="830"/>
      <c r="FLV41" s="830"/>
      <c r="FLW41" s="830"/>
      <c r="FLX41" s="830"/>
      <c r="FLY41" s="830"/>
      <c r="FLZ41" s="830"/>
      <c r="FMA41" s="830"/>
      <c r="FMB41" s="830"/>
      <c r="FMC41" s="830"/>
      <c r="FMD41" s="830"/>
      <c r="FME41" s="830"/>
      <c r="FMF41" s="830"/>
      <c r="FMG41" s="830"/>
      <c r="FMH41" s="830"/>
      <c r="FMI41" s="830"/>
      <c r="FMJ41" s="830"/>
      <c r="FMK41" s="830"/>
      <c r="FML41" s="830"/>
      <c r="FMM41" s="830"/>
      <c r="FMN41" s="830"/>
      <c r="FMO41" s="830"/>
      <c r="FMP41" s="830"/>
      <c r="FMQ41" s="830"/>
      <c r="FMR41" s="830"/>
      <c r="FMS41" s="830"/>
      <c r="FMT41" s="830"/>
      <c r="FMU41" s="830"/>
      <c r="FMV41" s="830"/>
      <c r="FMW41" s="830"/>
      <c r="FMX41" s="830"/>
      <c r="FMY41" s="830"/>
      <c r="FMZ41" s="830"/>
      <c r="FNA41" s="830"/>
      <c r="FNB41" s="830"/>
      <c r="FNC41" s="830"/>
      <c r="FND41" s="830"/>
      <c r="FNE41" s="830"/>
      <c r="FNF41" s="830"/>
      <c r="FNG41" s="830"/>
      <c r="FNH41" s="830"/>
      <c r="FNI41" s="830"/>
      <c r="FNJ41" s="830"/>
      <c r="FNK41" s="830"/>
      <c r="FNL41" s="830"/>
      <c r="FNM41" s="830"/>
      <c r="FNN41" s="830"/>
      <c r="FNO41" s="830"/>
      <c r="FNP41" s="830"/>
      <c r="FNQ41" s="830"/>
      <c r="FNR41" s="830"/>
      <c r="FNS41" s="830"/>
      <c r="FNT41" s="830"/>
      <c r="FNU41" s="830"/>
      <c r="FNV41" s="830"/>
      <c r="FNW41" s="830"/>
      <c r="FNX41" s="830"/>
      <c r="FNY41" s="830"/>
      <c r="FNZ41" s="830"/>
      <c r="FOA41" s="830"/>
      <c r="FOB41" s="830"/>
      <c r="FOC41" s="830"/>
      <c r="FOD41" s="830"/>
      <c r="FOE41" s="830"/>
      <c r="FOF41" s="830"/>
      <c r="FOG41" s="830"/>
      <c r="FOH41" s="830"/>
      <c r="FOI41" s="830"/>
      <c r="FOJ41" s="830"/>
      <c r="FOK41" s="830"/>
      <c r="FOL41" s="830"/>
      <c r="FOM41" s="830"/>
      <c r="FON41" s="830"/>
      <c r="FOO41" s="830"/>
      <c r="FOP41" s="830"/>
      <c r="FOQ41" s="830"/>
      <c r="FOR41" s="830"/>
      <c r="FOS41" s="830"/>
      <c r="FOT41" s="830"/>
      <c r="FOU41" s="830"/>
      <c r="FOV41" s="830"/>
      <c r="FOW41" s="830"/>
      <c r="FOX41" s="830"/>
      <c r="FOY41" s="830"/>
      <c r="FOZ41" s="830"/>
      <c r="FPA41" s="830"/>
      <c r="FPB41" s="830"/>
      <c r="FPC41" s="830"/>
      <c r="FPD41" s="830"/>
      <c r="FPE41" s="830"/>
      <c r="FPF41" s="830"/>
      <c r="FPG41" s="830"/>
      <c r="FPH41" s="830"/>
      <c r="FPI41" s="830"/>
      <c r="FPJ41" s="830"/>
      <c r="FPK41" s="830"/>
      <c r="FPL41" s="830"/>
      <c r="FPM41" s="830"/>
      <c r="FPN41" s="830"/>
      <c r="FPO41" s="830"/>
      <c r="FPP41" s="830"/>
      <c r="FPQ41" s="830"/>
      <c r="FPR41" s="830"/>
      <c r="FPS41" s="830"/>
      <c r="FPT41" s="830"/>
      <c r="FPU41" s="830"/>
      <c r="FPV41" s="830"/>
      <c r="FPW41" s="830"/>
      <c r="FPX41" s="830"/>
      <c r="FPY41" s="830"/>
      <c r="FPZ41" s="830"/>
      <c r="FQA41" s="830"/>
      <c r="FQB41" s="830"/>
      <c r="FQC41" s="830"/>
      <c r="FQD41" s="830"/>
      <c r="FQE41" s="830"/>
      <c r="FQF41" s="830"/>
      <c r="FQG41" s="830"/>
      <c r="FQH41" s="830"/>
      <c r="FQI41" s="830"/>
      <c r="FQJ41" s="830"/>
      <c r="FQK41" s="830"/>
      <c r="FQL41" s="830"/>
      <c r="FQM41" s="830"/>
      <c r="FQN41" s="830"/>
      <c r="FQO41" s="830"/>
      <c r="FQP41" s="830"/>
      <c r="FQQ41" s="830"/>
      <c r="FQR41" s="830"/>
      <c r="FQS41" s="830"/>
      <c r="FQT41" s="830"/>
      <c r="FQU41" s="830"/>
      <c r="FQV41" s="830"/>
      <c r="FQW41" s="830"/>
      <c r="FQX41" s="830"/>
      <c r="FQY41" s="830"/>
      <c r="FQZ41" s="830"/>
      <c r="FRA41" s="830"/>
      <c r="FRB41" s="830"/>
      <c r="FRC41" s="830"/>
      <c r="FRD41" s="830"/>
      <c r="FRE41" s="830"/>
      <c r="FRF41" s="830"/>
      <c r="FRG41" s="830"/>
      <c r="FRH41" s="830"/>
      <c r="FRI41" s="830"/>
      <c r="FRJ41" s="830"/>
      <c r="FRK41" s="830"/>
      <c r="FRL41" s="830"/>
      <c r="FRM41" s="830"/>
      <c r="FRN41" s="830"/>
      <c r="FRO41" s="830"/>
      <c r="FRP41" s="830"/>
      <c r="FRQ41" s="830"/>
      <c r="FRR41" s="830"/>
      <c r="FRS41" s="830"/>
      <c r="FRT41" s="830"/>
      <c r="FRU41" s="830"/>
      <c r="FRV41" s="830"/>
      <c r="FRW41" s="830"/>
      <c r="FRX41" s="830"/>
      <c r="FRY41" s="830"/>
      <c r="FRZ41" s="830"/>
      <c r="FSA41" s="830"/>
      <c r="FSB41" s="830"/>
      <c r="FSC41" s="830"/>
      <c r="FSD41" s="830"/>
      <c r="FSE41" s="830"/>
      <c r="FSF41" s="830"/>
      <c r="FSG41" s="830"/>
      <c r="FSH41" s="830"/>
      <c r="FSI41" s="830"/>
      <c r="FSJ41" s="830"/>
      <c r="FSK41" s="830"/>
      <c r="FSL41" s="830"/>
      <c r="FSM41" s="830"/>
      <c r="FSN41" s="830"/>
      <c r="FSO41" s="830"/>
      <c r="FSP41" s="830"/>
      <c r="FSQ41" s="830"/>
      <c r="FSR41" s="830"/>
      <c r="FSS41" s="830"/>
      <c r="FST41" s="830"/>
      <c r="FSU41" s="830"/>
      <c r="FSV41" s="830"/>
      <c r="FSW41" s="830"/>
      <c r="FSX41" s="830"/>
      <c r="FSY41" s="830"/>
      <c r="FSZ41" s="830"/>
      <c r="FTA41" s="830"/>
      <c r="FTB41" s="830"/>
      <c r="FTC41" s="830"/>
      <c r="FTD41" s="830"/>
      <c r="FTE41" s="830"/>
      <c r="FTF41" s="830"/>
      <c r="FTG41" s="830"/>
      <c r="FTH41" s="830"/>
      <c r="FTI41" s="830"/>
      <c r="FTJ41" s="830"/>
      <c r="FTK41" s="830"/>
      <c r="FTL41" s="830"/>
      <c r="FTM41" s="830"/>
      <c r="FTN41" s="830"/>
      <c r="FTO41" s="830"/>
      <c r="FTP41" s="830"/>
      <c r="FTQ41" s="830"/>
      <c r="FTR41" s="830"/>
      <c r="FTS41" s="830"/>
      <c r="FTT41" s="830"/>
      <c r="FTU41" s="830"/>
      <c r="FTV41" s="830"/>
      <c r="FTW41" s="830"/>
      <c r="FTX41" s="830"/>
      <c r="FTY41" s="830"/>
      <c r="FTZ41" s="830"/>
      <c r="FUA41" s="830"/>
      <c r="FUB41" s="830"/>
      <c r="FUC41" s="830"/>
      <c r="FUD41" s="830"/>
      <c r="FUE41" s="830"/>
      <c r="FUF41" s="830"/>
      <c r="FUG41" s="830"/>
      <c r="FUH41" s="830"/>
      <c r="FUI41" s="830"/>
      <c r="FUJ41" s="830"/>
      <c r="FUK41" s="830"/>
      <c r="FUL41" s="830"/>
      <c r="FUM41" s="830"/>
      <c r="FUN41" s="830"/>
      <c r="FUO41" s="830"/>
      <c r="FUP41" s="830"/>
      <c r="FUQ41" s="830"/>
      <c r="FUR41" s="830"/>
      <c r="FUS41" s="830"/>
      <c r="FUT41" s="830"/>
      <c r="FUU41" s="830"/>
      <c r="FUV41" s="830"/>
      <c r="FUW41" s="830"/>
      <c r="FUX41" s="830"/>
      <c r="FUY41" s="830"/>
      <c r="FUZ41" s="830"/>
      <c r="FVA41" s="830"/>
      <c r="FVB41" s="830"/>
      <c r="FVC41" s="830"/>
      <c r="FVD41" s="830"/>
      <c r="FVE41" s="830"/>
      <c r="FVF41" s="830"/>
      <c r="FVG41" s="830"/>
      <c r="FVH41" s="830"/>
      <c r="FVI41" s="830"/>
      <c r="FVJ41" s="830"/>
      <c r="FVK41" s="830"/>
      <c r="FVL41" s="830"/>
      <c r="FVM41" s="830"/>
      <c r="FVN41" s="830"/>
      <c r="FVO41" s="830"/>
      <c r="FVP41" s="830"/>
      <c r="FVQ41" s="830"/>
      <c r="FVR41" s="830"/>
      <c r="FVS41" s="830"/>
      <c r="FVT41" s="830"/>
      <c r="FVU41" s="830"/>
      <c r="FVV41" s="830"/>
      <c r="FVW41" s="830"/>
      <c r="FVX41" s="830"/>
      <c r="FVY41" s="830"/>
      <c r="FVZ41" s="830"/>
      <c r="FWA41" s="830"/>
      <c r="FWB41" s="830"/>
      <c r="FWC41" s="830"/>
      <c r="FWD41" s="830"/>
      <c r="FWE41" s="830"/>
      <c r="FWF41" s="830"/>
      <c r="FWG41" s="830"/>
      <c r="FWH41" s="830"/>
      <c r="FWI41" s="830"/>
      <c r="FWJ41" s="830"/>
      <c r="FWK41" s="830"/>
      <c r="FWL41" s="830"/>
      <c r="FWM41" s="830"/>
      <c r="FWN41" s="830"/>
      <c r="FWO41" s="830"/>
      <c r="FWP41" s="830"/>
      <c r="FWQ41" s="830"/>
      <c r="FWR41" s="830"/>
      <c r="FWS41" s="830"/>
      <c r="FWT41" s="830"/>
      <c r="FWU41" s="830"/>
      <c r="FWV41" s="830"/>
      <c r="FWW41" s="830"/>
      <c r="FWX41" s="830"/>
      <c r="FWY41" s="830"/>
      <c r="FWZ41" s="830"/>
      <c r="FXA41" s="830"/>
      <c r="FXB41" s="830"/>
      <c r="FXC41" s="830"/>
      <c r="FXD41" s="830"/>
      <c r="FXE41" s="830"/>
      <c r="FXF41" s="830"/>
      <c r="FXG41" s="830"/>
      <c r="FXH41" s="830"/>
      <c r="FXI41" s="830"/>
      <c r="FXJ41" s="830"/>
      <c r="FXK41" s="830"/>
      <c r="FXL41" s="830"/>
      <c r="FXM41" s="830"/>
      <c r="FXN41" s="830"/>
      <c r="FXO41" s="830"/>
      <c r="FXP41" s="830"/>
      <c r="FXQ41" s="830"/>
      <c r="FXR41" s="830"/>
      <c r="FXS41" s="830"/>
      <c r="FXT41" s="830"/>
      <c r="FXU41" s="830"/>
      <c r="FXV41" s="830"/>
      <c r="FXW41" s="830"/>
      <c r="FXX41" s="830"/>
      <c r="FXY41" s="830"/>
      <c r="FXZ41" s="830"/>
      <c r="FYA41" s="830"/>
      <c r="FYB41" s="830"/>
      <c r="FYC41" s="830"/>
      <c r="FYD41" s="830"/>
      <c r="FYE41" s="830"/>
      <c r="FYF41" s="830"/>
      <c r="FYG41" s="830"/>
      <c r="FYH41" s="830"/>
      <c r="FYI41" s="830"/>
      <c r="FYJ41" s="830"/>
      <c r="FYK41" s="830"/>
      <c r="FYL41" s="830"/>
      <c r="FYM41" s="830"/>
      <c r="FYN41" s="830"/>
      <c r="FYO41" s="830"/>
      <c r="FYP41" s="830"/>
      <c r="FYQ41" s="830"/>
      <c r="FYR41" s="830"/>
      <c r="FYS41" s="830"/>
      <c r="FYT41" s="830"/>
      <c r="FYU41" s="830"/>
      <c r="FYV41" s="830"/>
      <c r="FYW41" s="830"/>
      <c r="FYX41" s="830"/>
      <c r="FYY41" s="830"/>
      <c r="FYZ41" s="830"/>
      <c r="FZA41" s="830"/>
      <c r="FZB41" s="830"/>
      <c r="FZC41" s="830"/>
      <c r="FZD41" s="830"/>
      <c r="FZE41" s="830"/>
      <c r="FZF41" s="830"/>
      <c r="FZG41" s="830"/>
      <c r="FZH41" s="830"/>
      <c r="FZI41" s="830"/>
      <c r="FZJ41" s="830"/>
      <c r="FZK41" s="830"/>
      <c r="FZL41" s="830"/>
      <c r="FZM41" s="830"/>
      <c r="FZN41" s="830"/>
      <c r="FZO41" s="830"/>
      <c r="FZP41" s="830"/>
      <c r="FZQ41" s="830"/>
      <c r="FZR41" s="830"/>
      <c r="FZS41" s="830"/>
      <c r="FZT41" s="830"/>
      <c r="FZU41" s="830"/>
      <c r="FZV41" s="830"/>
      <c r="FZW41" s="830"/>
      <c r="FZX41" s="830"/>
      <c r="FZY41" s="830"/>
      <c r="FZZ41" s="830"/>
      <c r="GAA41" s="830"/>
      <c r="GAB41" s="830"/>
      <c r="GAC41" s="830"/>
      <c r="GAD41" s="830"/>
      <c r="GAE41" s="830"/>
      <c r="GAF41" s="830"/>
      <c r="GAG41" s="830"/>
      <c r="GAH41" s="830"/>
      <c r="GAI41" s="830"/>
      <c r="GAJ41" s="830"/>
      <c r="GAK41" s="830"/>
      <c r="GAL41" s="830"/>
      <c r="GAM41" s="830"/>
      <c r="GAN41" s="830"/>
      <c r="GAO41" s="830"/>
      <c r="GAP41" s="830"/>
      <c r="GAQ41" s="830"/>
      <c r="GAR41" s="830"/>
      <c r="GAS41" s="830"/>
      <c r="GAT41" s="830"/>
      <c r="GAU41" s="830"/>
      <c r="GAV41" s="830"/>
      <c r="GAW41" s="830"/>
      <c r="GAX41" s="830"/>
      <c r="GAY41" s="830"/>
      <c r="GAZ41" s="830"/>
      <c r="GBA41" s="830"/>
      <c r="GBB41" s="830"/>
      <c r="GBC41" s="830"/>
      <c r="GBD41" s="830"/>
      <c r="GBE41" s="830"/>
      <c r="GBF41" s="830"/>
      <c r="GBG41" s="830"/>
      <c r="GBH41" s="830"/>
      <c r="GBI41" s="830"/>
      <c r="GBJ41" s="830"/>
      <c r="GBK41" s="830"/>
      <c r="GBL41" s="830"/>
      <c r="GBM41" s="830"/>
      <c r="GBN41" s="830"/>
      <c r="GBO41" s="830"/>
      <c r="GBP41" s="830"/>
      <c r="GBQ41" s="830"/>
      <c r="GBR41" s="830"/>
      <c r="GBS41" s="830"/>
      <c r="GBT41" s="830"/>
      <c r="GBU41" s="830"/>
      <c r="GBV41" s="830"/>
      <c r="GBW41" s="830"/>
      <c r="GBX41" s="830"/>
      <c r="GBY41" s="830"/>
      <c r="GBZ41" s="830"/>
      <c r="GCA41" s="830"/>
      <c r="GCB41" s="830"/>
      <c r="GCC41" s="830"/>
      <c r="GCD41" s="830"/>
      <c r="GCE41" s="830"/>
      <c r="GCF41" s="830"/>
      <c r="GCG41" s="830"/>
      <c r="GCH41" s="830"/>
      <c r="GCI41" s="830"/>
      <c r="GCJ41" s="830"/>
      <c r="GCK41" s="830"/>
      <c r="GCL41" s="830"/>
      <c r="GCM41" s="830"/>
      <c r="GCN41" s="830"/>
      <c r="GCO41" s="830"/>
      <c r="GCP41" s="830"/>
      <c r="GCQ41" s="830"/>
      <c r="GCR41" s="830"/>
      <c r="GCS41" s="830"/>
      <c r="GCT41" s="830"/>
      <c r="GCU41" s="830"/>
      <c r="GCV41" s="830"/>
      <c r="GCW41" s="830"/>
      <c r="GCX41" s="830"/>
      <c r="GCY41" s="830"/>
      <c r="GCZ41" s="830"/>
      <c r="GDA41" s="830"/>
      <c r="GDB41" s="830"/>
      <c r="GDC41" s="830"/>
      <c r="GDD41" s="830"/>
      <c r="GDE41" s="830"/>
      <c r="GDF41" s="830"/>
      <c r="GDG41" s="830"/>
      <c r="GDH41" s="830"/>
      <c r="GDI41" s="830"/>
      <c r="GDJ41" s="830"/>
      <c r="GDK41" s="830"/>
      <c r="GDL41" s="830"/>
      <c r="GDM41" s="830"/>
      <c r="GDN41" s="830"/>
      <c r="GDO41" s="830"/>
      <c r="GDP41" s="830"/>
      <c r="GDQ41" s="830"/>
      <c r="GDR41" s="830"/>
      <c r="GDS41" s="830"/>
      <c r="GDT41" s="830"/>
      <c r="GDU41" s="830"/>
      <c r="GDV41" s="830"/>
      <c r="GDW41" s="830"/>
      <c r="GDX41" s="830"/>
      <c r="GDY41" s="830"/>
      <c r="GDZ41" s="830"/>
      <c r="GEA41" s="830"/>
      <c r="GEB41" s="830"/>
      <c r="GEC41" s="830"/>
      <c r="GED41" s="830"/>
      <c r="GEE41" s="830"/>
      <c r="GEF41" s="830"/>
      <c r="GEG41" s="830"/>
      <c r="GEH41" s="830"/>
      <c r="GEI41" s="830"/>
      <c r="GEJ41" s="830"/>
      <c r="GEK41" s="830"/>
      <c r="GEL41" s="830"/>
      <c r="GEM41" s="830"/>
      <c r="GEN41" s="830"/>
      <c r="GEO41" s="830"/>
      <c r="GEP41" s="830"/>
      <c r="GEQ41" s="830"/>
      <c r="GER41" s="830"/>
      <c r="GES41" s="830"/>
      <c r="GET41" s="830"/>
      <c r="GEU41" s="830"/>
      <c r="GEV41" s="830"/>
      <c r="GEW41" s="830"/>
      <c r="GEX41" s="830"/>
      <c r="GEY41" s="830"/>
      <c r="GEZ41" s="830"/>
      <c r="GFA41" s="830"/>
      <c r="GFB41" s="830"/>
      <c r="GFC41" s="830"/>
      <c r="GFD41" s="830"/>
      <c r="GFE41" s="830"/>
      <c r="GFF41" s="830"/>
      <c r="GFG41" s="830"/>
      <c r="GFH41" s="830"/>
      <c r="GFI41" s="830"/>
      <c r="GFJ41" s="830"/>
      <c r="GFK41" s="830"/>
      <c r="GFL41" s="830"/>
      <c r="GFM41" s="830"/>
      <c r="GFN41" s="830"/>
      <c r="GFO41" s="830"/>
      <c r="GFP41" s="830"/>
      <c r="GFQ41" s="830"/>
      <c r="GFR41" s="830"/>
      <c r="GFS41" s="830"/>
      <c r="GFT41" s="830"/>
      <c r="GFU41" s="830"/>
      <c r="GFV41" s="830"/>
      <c r="GFW41" s="830"/>
      <c r="GFX41" s="830"/>
      <c r="GFY41" s="830"/>
      <c r="GFZ41" s="830"/>
      <c r="GGA41" s="830"/>
      <c r="GGB41" s="830"/>
      <c r="GGC41" s="830"/>
      <c r="GGD41" s="830"/>
      <c r="GGE41" s="830"/>
      <c r="GGF41" s="830"/>
      <c r="GGG41" s="830"/>
      <c r="GGH41" s="830"/>
      <c r="GGI41" s="830"/>
      <c r="GGJ41" s="830"/>
      <c r="GGK41" s="830"/>
      <c r="GGL41" s="830"/>
      <c r="GGM41" s="830"/>
      <c r="GGN41" s="830"/>
      <c r="GGO41" s="830"/>
      <c r="GGP41" s="830"/>
      <c r="GGQ41" s="830"/>
      <c r="GGR41" s="830"/>
      <c r="GGS41" s="830"/>
      <c r="GGT41" s="830"/>
      <c r="GGU41" s="830"/>
      <c r="GGV41" s="830"/>
      <c r="GGW41" s="830"/>
      <c r="GGX41" s="830"/>
      <c r="GGY41" s="830"/>
      <c r="GGZ41" s="830"/>
      <c r="GHA41" s="830"/>
      <c r="GHB41" s="830"/>
      <c r="GHC41" s="830"/>
      <c r="GHD41" s="830"/>
      <c r="GHE41" s="830"/>
      <c r="GHF41" s="830"/>
      <c r="GHG41" s="830"/>
      <c r="GHH41" s="830"/>
      <c r="GHI41" s="830"/>
      <c r="GHJ41" s="830"/>
      <c r="GHK41" s="830"/>
      <c r="GHL41" s="830"/>
      <c r="GHM41" s="830"/>
      <c r="GHN41" s="830"/>
      <c r="GHO41" s="830"/>
      <c r="GHP41" s="830"/>
      <c r="GHQ41" s="830"/>
      <c r="GHR41" s="830"/>
      <c r="GHS41" s="830"/>
      <c r="GHT41" s="830"/>
      <c r="GHU41" s="830"/>
      <c r="GHV41" s="830"/>
      <c r="GHW41" s="830"/>
      <c r="GHX41" s="830"/>
      <c r="GHY41" s="830"/>
      <c r="GHZ41" s="830"/>
      <c r="GIA41" s="830"/>
      <c r="GIB41" s="830"/>
      <c r="GIC41" s="830"/>
      <c r="GID41" s="830"/>
      <c r="GIE41" s="830"/>
      <c r="GIF41" s="830"/>
      <c r="GIG41" s="830"/>
      <c r="GIH41" s="830"/>
      <c r="GII41" s="830"/>
      <c r="GIJ41" s="830"/>
      <c r="GIK41" s="830"/>
      <c r="GIL41" s="830"/>
      <c r="GIM41" s="830"/>
      <c r="GIN41" s="830"/>
      <c r="GIO41" s="830"/>
      <c r="GIP41" s="830"/>
      <c r="GIQ41" s="830"/>
      <c r="GIR41" s="830"/>
      <c r="GIS41" s="830"/>
      <c r="GIT41" s="830"/>
      <c r="GIU41" s="830"/>
      <c r="GIV41" s="830"/>
      <c r="GIW41" s="830"/>
      <c r="GIX41" s="830"/>
      <c r="GIY41" s="830"/>
      <c r="GIZ41" s="830"/>
      <c r="GJA41" s="830"/>
      <c r="GJB41" s="830"/>
      <c r="GJC41" s="830"/>
      <c r="GJD41" s="830"/>
      <c r="GJE41" s="830"/>
      <c r="GJF41" s="830"/>
      <c r="GJG41" s="830"/>
      <c r="GJH41" s="830"/>
      <c r="GJI41" s="830"/>
      <c r="GJJ41" s="830"/>
      <c r="GJK41" s="830"/>
      <c r="GJL41" s="830"/>
      <c r="GJM41" s="830"/>
      <c r="GJN41" s="830"/>
      <c r="GJO41" s="830"/>
      <c r="GJP41" s="830"/>
      <c r="GJQ41" s="830"/>
      <c r="GJR41" s="830"/>
      <c r="GJS41" s="830"/>
      <c r="GJT41" s="830"/>
      <c r="GJU41" s="830"/>
      <c r="GJV41" s="830"/>
      <c r="GJW41" s="830"/>
      <c r="GJX41" s="830"/>
      <c r="GJY41" s="830"/>
      <c r="GJZ41" s="830"/>
      <c r="GKA41" s="830"/>
      <c r="GKB41" s="830"/>
      <c r="GKC41" s="830"/>
      <c r="GKD41" s="830"/>
      <c r="GKE41" s="830"/>
      <c r="GKF41" s="830"/>
      <c r="GKG41" s="830"/>
      <c r="GKH41" s="830"/>
      <c r="GKI41" s="830"/>
      <c r="GKJ41" s="830"/>
      <c r="GKK41" s="830"/>
      <c r="GKL41" s="830"/>
      <c r="GKM41" s="830"/>
      <c r="GKN41" s="830"/>
      <c r="GKO41" s="830"/>
      <c r="GKP41" s="830"/>
      <c r="GKQ41" s="830"/>
      <c r="GKR41" s="830"/>
      <c r="GKS41" s="830"/>
      <c r="GKT41" s="830"/>
      <c r="GKU41" s="830"/>
      <c r="GKV41" s="830"/>
      <c r="GKW41" s="830"/>
      <c r="GKX41" s="830"/>
      <c r="GKY41" s="830"/>
      <c r="GKZ41" s="830"/>
      <c r="GLA41" s="830"/>
      <c r="GLB41" s="830"/>
      <c r="GLC41" s="830"/>
      <c r="GLD41" s="830"/>
      <c r="GLE41" s="830"/>
      <c r="GLF41" s="830"/>
      <c r="GLG41" s="830"/>
      <c r="GLH41" s="830"/>
      <c r="GLI41" s="830"/>
      <c r="GLJ41" s="830"/>
      <c r="GLK41" s="830"/>
      <c r="GLL41" s="830"/>
      <c r="GLM41" s="830"/>
      <c r="GLN41" s="830"/>
      <c r="GLO41" s="830"/>
      <c r="GLP41" s="830"/>
      <c r="GLQ41" s="830"/>
      <c r="GLR41" s="830"/>
      <c r="GLS41" s="830"/>
      <c r="GLT41" s="830"/>
      <c r="GLU41" s="830"/>
      <c r="GLV41" s="830"/>
      <c r="GLW41" s="830"/>
      <c r="GLX41" s="830"/>
      <c r="GLY41" s="830"/>
      <c r="GLZ41" s="830"/>
      <c r="GMA41" s="830"/>
      <c r="GMB41" s="830"/>
      <c r="GMC41" s="830"/>
      <c r="GMD41" s="830"/>
      <c r="GME41" s="830"/>
      <c r="GMF41" s="830"/>
      <c r="GMG41" s="830"/>
      <c r="GMH41" s="830"/>
      <c r="GMI41" s="830"/>
      <c r="GMJ41" s="830"/>
      <c r="GMK41" s="830"/>
      <c r="GML41" s="830"/>
      <c r="GMM41" s="830"/>
      <c r="GMN41" s="830"/>
      <c r="GMO41" s="830"/>
      <c r="GMP41" s="830"/>
      <c r="GMQ41" s="830"/>
      <c r="GMR41" s="830"/>
      <c r="GMS41" s="830"/>
      <c r="GMT41" s="830"/>
      <c r="GMU41" s="830"/>
      <c r="GMV41" s="830"/>
      <c r="GMW41" s="830"/>
      <c r="GMX41" s="830"/>
      <c r="GMY41" s="830"/>
      <c r="GMZ41" s="830"/>
      <c r="GNA41" s="830"/>
      <c r="GNB41" s="830"/>
      <c r="GNC41" s="830"/>
      <c r="GND41" s="830"/>
      <c r="GNE41" s="830"/>
      <c r="GNF41" s="830"/>
      <c r="GNG41" s="830"/>
      <c r="GNH41" s="830"/>
      <c r="GNI41" s="830"/>
      <c r="GNJ41" s="830"/>
      <c r="GNK41" s="830"/>
      <c r="GNL41" s="830"/>
      <c r="GNM41" s="830"/>
      <c r="GNN41" s="830"/>
      <c r="GNO41" s="830"/>
      <c r="GNP41" s="830"/>
      <c r="GNQ41" s="830"/>
      <c r="GNR41" s="830"/>
      <c r="GNS41" s="830"/>
      <c r="GNT41" s="830"/>
      <c r="GNU41" s="830"/>
      <c r="GNV41" s="830"/>
      <c r="GNW41" s="830"/>
      <c r="GNX41" s="830"/>
      <c r="GNY41" s="830"/>
      <c r="GNZ41" s="830"/>
      <c r="GOA41" s="830"/>
      <c r="GOB41" s="830"/>
      <c r="GOC41" s="830"/>
      <c r="GOD41" s="830"/>
      <c r="GOE41" s="830"/>
      <c r="GOF41" s="830"/>
      <c r="GOG41" s="830"/>
      <c r="GOH41" s="830"/>
      <c r="GOI41" s="830"/>
      <c r="GOJ41" s="830"/>
      <c r="GOK41" s="830"/>
      <c r="GOL41" s="830"/>
      <c r="GOM41" s="830"/>
      <c r="GON41" s="830"/>
      <c r="GOO41" s="830"/>
      <c r="GOP41" s="830"/>
      <c r="GOQ41" s="830"/>
      <c r="GOR41" s="830"/>
      <c r="GOS41" s="830"/>
      <c r="GOT41" s="830"/>
      <c r="GOU41" s="830"/>
      <c r="GOV41" s="830"/>
      <c r="GOW41" s="830"/>
      <c r="GOX41" s="830"/>
      <c r="GOY41" s="830"/>
      <c r="GOZ41" s="830"/>
      <c r="GPA41" s="830"/>
      <c r="GPB41" s="830"/>
      <c r="GPC41" s="830"/>
      <c r="GPD41" s="830"/>
      <c r="GPE41" s="830"/>
      <c r="GPF41" s="830"/>
      <c r="GPG41" s="830"/>
      <c r="GPH41" s="830"/>
      <c r="GPI41" s="830"/>
      <c r="GPJ41" s="830"/>
      <c r="GPK41" s="830"/>
      <c r="GPL41" s="830"/>
      <c r="GPM41" s="830"/>
      <c r="GPN41" s="830"/>
      <c r="GPO41" s="830"/>
      <c r="GPP41" s="830"/>
      <c r="GPQ41" s="830"/>
      <c r="GPR41" s="830"/>
      <c r="GPS41" s="830"/>
      <c r="GPT41" s="830"/>
      <c r="GPU41" s="830"/>
      <c r="GPV41" s="830"/>
      <c r="GPW41" s="830"/>
      <c r="GPX41" s="830"/>
      <c r="GPY41" s="830"/>
      <c r="GPZ41" s="830"/>
      <c r="GQA41" s="830"/>
      <c r="GQB41" s="830"/>
      <c r="GQC41" s="830"/>
      <c r="GQD41" s="830"/>
      <c r="GQE41" s="830"/>
      <c r="GQF41" s="830"/>
      <c r="GQG41" s="830"/>
      <c r="GQH41" s="830"/>
      <c r="GQI41" s="830"/>
      <c r="GQJ41" s="830"/>
      <c r="GQK41" s="830"/>
      <c r="GQL41" s="830"/>
      <c r="GQM41" s="830"/>
      <c r="GQN41" s="830"/>
      <c r="GQO41" s="830"/>
      <c r="GQP41" s="830"/>
      <c r="GQQ41" s="830"/>
      <c r="GQR41" s="830"/>
      <c r="GQS41" s="830"/>
      <c r="GQT41" s="830"/>
      <c r="GQU41" s="830"/>
      <c r="GQV41" s="830"/>
      <c r="GQW41" s="830"/>
      <c r="GQX41" s="830"/>
      <c r="GQY41" s="830"/>
      <c r="GQZ41" s="830"/>
      <c r="GRA41" s="830"/>
      <c r="GRB41" s="830"/>
      <c r="GRC41" s="830"/>
      <c r="GRD41" s="830"/>
      <c r="GRE41" s="830"/>
      <c r="GRF41" s="830"/>
      <c r="GRG41" s="830"/>
      <c r="GRH41" s="830"/>
      <c r="GRI41" s="830"/>
      <c r="GRJ41" s="830"/>
      <c r="GRK41" s="830"/>
      <c r="GRL41" s="830"/>
      <c r="GRM41" s="830"/>
      <c r="GRN41" s="830"/>
      <c r="GRO41" s="830"/>
      <c r="GRP41" s="830"/>
      <c r="GRQ41" s="830"/>
      <c r="GRR41" s="830"/>
      <c r="GRS41" s="830"/>
      <c r="GRT41" s="830"/>
      <c r="GRU41" s="830"/>
      <c r="GRV41" s="830"/>
      <c r="GRW41" s="830"/>
      <c r="GRX41" s="830"/>
      <c r="GRY41" s="830"/>
      <c r="GRZ41" s="830"/>
      <c r="GSA41" s="830"/>
      <c r="GSB41" s="830"/>
      <c r="GSC41" s="830"/>
      <c r="GSD41" s="830"/>
      <c r="GSE41" s="830"/>
      <c r="GSF41" s="830"/>
      <c r="GSG41" s="830"/>
      <c r="GSH41" s="830"/>
      <c r="GSI41" s="830"/>
      <c r="GSJ41" s="830"/>
      <c r="GSK41" s="830"/>
      <c r="GSL41" s="830"/>
      <c r="GSM41" s="830"/>
      <c r="GSN41" s="830"/>
      <c r="GSO41" s="830"/>
      <c r="GSP41" s="830"/>
      <c r="GSQ41" s="830"/>
      <c r="GSR41" s="830"/>
      <c r="GSS41" s="830"/>
      <c r="GST41" s="830"/>
      <c r="GSU41" s="830"/>
      <c r="GSV41" s="830"/>
      <c r="GSW41" s="830"/>
      <c r="GSX41" s="830"/>
      <c r="GSY41" s="830"/>
      <c r="GSZ41" s="830"/>
      <c r="GTA41" s="830"/>
      <c r="GTB41" s="830"/>
      <c r="GTC41" s="830"/>
      <c r="GTD41" s="830"/>
      <c r="GTE41" s="830"/>
      <c r="GTF41" s="830"/>
      <c r="GTG41" s="830"/>
      <c r="GTH41" s="830"/>
      <c r="GTI41" s="830"/>
      <c r="GTJ41" s="830"/>
      <c r="GTK41" s="830"/>
      <c r="GTL41" s="830"/>
      <c r="GTM41" s="830"/>
      <c r="GTN41" s="830"/>
      <c r="GTO41" s="830"/>
      <c r="GTP41" s="830"/>
      <c r="GTQ41" s="830"/>
      <c r="GTR41" s="830"/>
      <c r="GTS41" s="830"/>
      <c r="GTT41" s="830"/>
      <c r="GTU41" s="830"/>
      <c r="GTV41" s="830"/>
      <c r="GTW41" s="830"/>
      <c r="GTX41" s="830"/>
      <c r="GTY41" s="830"/>
      <c r="GTZ41" s="830"/>
      <c r="GUA41" s="830"/>
      <c r="GUB41" s="830"/>
      <c r="GUC41" s="830"/>
      <c r="GUD41" s="830"/>
      <c r="GUE41" s="830"/>
      <c r="GUF41" s="830"/>
      <c r="GUG41" s="830"/>
      <c r="GUH41" s="830"/>
      <c r="GUI41" s="830"/>
      <c r="GUJ41" s="830"/>
      <c r="GUK41" s="830"/>
      <c r="GUL41" s="830"/>
      <c r="GUM41" s="830"/>
      <c r="GUN41" s="830"/>
      <c r="GUO41" s="830"/>
      <c r="GUP41" s="830"/>
      <c r="GUQ41" s="830"/>
      <c r="GUR41" s="830"/>
      <c r="GUS41" s="830"/>
      <c r="GUT41" s="830"/>
      <c r="GUU41" s="830"/>
      <c r="GUV41" s="830"/>
      <c r="GUW41" s="830"/>
      <c r="GUX41" s="830"/>
      <c r="GUY41" s="830"/>
      <c r="GUZ41" s="830"/>
      <c r="GVA41" s="830"/>
      <c r="GVB41" s="830"/>
      <c r="GVC41" s="830"/>
      <c r="GVD41" s="830"/>
      <c r="GVE41" s="830"/>
      <c r="GVF41" s="830"/>
      <c r="GVG41" s="830"/>
      <c r="GVH41" s="830"/>
      <c r="GVI41" s="830"/>
      <c r="GVJ41" s="830"/>
      <c r="GVK41" s="830"/>
      <c r="GVL41" s="830"/>
      <c r="GVM41" s="830"/>
      <c r="GVN41" s="830"/>
      <c r="GVO41" s="830"/>
      <c r="GVP41" s="830"/>
      <c r="GVQ41" s="830"/>
      <c r="GVR41" s="830"/>
      <c r="GVS41" s="830"/>
      <c r="GVT41" s="830"/>
      <c r="GVU41" s="830"/>
      <c r="GVV41" s="830"/>
      <c r="GVW41" s="830"/>
      <c r="GVX41" s="830"/>
      <c r="GVY41" s="830"/>
      <c r="GVZ41" s="830"/>
      <c r="GWA41" s="830"/>
      <c r="GWB41" s="830"/>
      <c r="GWC41" s="830"/>
      <c r="GWD41" s="830"/>
      <c r="GWE41" s="830"/>
      <c r="GWF41" s="830"/>
      <c r="GWG41" s="830"/>
      <c r="GWH41" s="830"/>
      <c r="GWI41" s="830"/>
      <c r="GWJ41" s="830"/>
      <c r="GWK41" s="830"/>
      <c r="GWL41" s="830"/>
      <c r="GWM41" s="830"/>
      <c r="GWN41" s="830"/>
      <c r="GWO41" s="830"/>
      <c r="GWP41" s="830"/>
      <c r="GWQ41" s="830"/>
      <c r="GWR41" s="830"/>
      <c r="GWS41" s="830"/>
      <c r="GWT41" s="830"/>
      <c r="GWU41" s="830"/>
      <c r="GWV41" s="830"/>
      <c r="GWW41" s="830"/>
      <c r="GWX41" s="830"/>
      <c r="GWY41" s="830"/>
      <c r="GWZ41" s="830"/>
      <c r="GXA41" s="830"/>
      <c r="GXB41" s="830"/>
      <c r="GXC41" s="830"/>
      <c r="GXD41" s="830"/>
      <c r="GXE41" s="830"/>
      <c r="GXF41" s="830"/>
      <c r="GXG41" s="830"/>
      <c r="GXH41" s="830"/>
      <c r="GXI41" s="830"/>
      <c r="GXJ41" s="830"/>
      <c r="GXK41" s="830"/>
      <c r="GXL41" s="830"/>
      <c r="GXM41" s="830"/>
      <c r="GXN41" s="830"/>
      <c r="GXO41" s="830"/>
      <c r="GXP41" s="830"/>
      <c r="GXQ41" s="830"/>
      <c r="GXR41" s="830"/>
      <c r="GXS41" s="830"/>
      <c r="GXT41" s="830"/>
      <c r="GXU41" s="830"/>
      <c r="GXV41" s="830"/>
      <c r="GXW41" s="830"/>
      <c r="GXX41" s="830"/>
      <c r="GXY41" s="830"/>
      <c r="GXZ41" s="830"/>
      <c r="GYA41" s="830"/>
      <c r="GYB41" s="830"/>
      <c r="GYC41" s="830"/>
      <c r="GYD41" s="830"/>
      <c r="GYE41" s="830"/>
      <c r="GYF41" s="830"/>
      <c r="GYG41" s="830"/>
      <c r="GYH41" s="830"/>
      <c r="GYI41" s="830"/>
      <c r="GYJ41" s="830"/>
      <c r="GYK41" s="830"/>
      <c r="GYL41" s="830"/>
      <c r="GYM41" s="830"/>
      <c r="GYN41" s="830"/>
      <c r="GYO41" s="830"/>
      <c r="GYP41" s="830"/>
      <c r="GYQ41" s="830"/>
      <c r="GYR41" s="830"/>
      <c r="GYS41" s="830"/>
      <c r="GYT41" s="830"/>
      <c r="GYU41" s="830"/>
      <c r="GYV41" s="830"/>
      <c r="GYW41" s="830"/>
      <c r="GYX41" s="830"/>
      <c r="GYY41" s="830"/>
      <c r="GYZ41" s="830"/>
      <c r="GZA41" s="830"/>
      <c r="GZB41" s="830"/>
      <c r="GZC41" s="830"/>
      <c r="GZD41" s="830"/>
      <c r="GZE41" s="830"/>
      <c r="GZF41" s="830"/>
      <c r="GZG41" s="830"/>
      <c r="GZH41" s="830"/>
      <c r="GZI41" s="830"/>
      <c r="GZJ41" s="830"/>
      <c r="GZK41" s="830"/>
      <c r="GZL41" s="830"/>
      <c r="GZM41" s="830"/>
      <c r="GZN41" s="830"/>
      <c r="GZO41" s="830"/>
      <c r="GZP41" s="830"/>
      <c r="GZQ41" s="830"/>
      <c r="GZR41" s="830"/>
      <c r="GZS41" s="830"/>
      <c r="GZT41" s="830"/>
      <c r="GZU41" s="830"/>
      <c r="GZV41" s="830"/>
      <c r="GZW41" s="830"/>
      <c r="GZX41" s="830"/>
      <c r="GZY41" s="830"/>
      <c r="GZZ41" s="830"/>
      <c r="HAA41" s="830"/>
      <c r="HAB41" s="830"/>
      <c r="HAC41" s="830"/>
      <c r="HAD41" s="830"/>
      <c r="HAE41" s="830"/>
      <c r="HAF41" s="830"/>
      <c r="HAG41" s="830"/>
      <c r="HAH41" s="830"/>
      <c r="HAI41" s="830"/>
      <c r="HAJ41" s="830"/>
      <c r="HAK41" s="830"/>
      <c r="HAL41" s="830"/>
      <c r="HAM41" s="830"/>
      <c r="HAN41" s="830"/>
      <c r="HAO41" s="830"/>
      <c r="HAP41" s="830"/>
      <c r="HAQ41" s="830"/>
      <c r="HAR41" s="830"/>
      <c r="HAS41" s="830"/>
      <c r="HAT41" s="830"/>
      <c r="HAU41" s="830"/>
      <c r="HAV41" s="830"/>
      <c r="HAW41" s="830"/>
      <c r="HAX41" s="830"/>
      <c r="HAY41" s="830"/>
      <c r="HAZ41" s="830"/>
      <c r="HBA41" s="830"/>
      <c r="HBB41" s="830"/>
      <c r="HBC41" s="830"/>
      <c r="HBD41" s="830"/>
      <c r="HBE41" s="830"/>
      <c r="HBF41" s="830"/>
      <c r="HBG41" s="830"/>
      <c r="HBH41" s="830"/>
      <c r="HBI41" s="830"/>
      <c r="HBJ41" s="830"/>
      <c r="HBK41" s="830"/>
      <c r="HBL41" s="830"/>
      <c r="HBM41" s="830"/>
      <c r="HBN41" s="830"/>
      <c r="HBO41" s="830"/>
      <c r="HBP41" s="830"/>
      <c r="HBQ41" s="830"/>
      <c r="HBR41" s="830"/>
      <c r="HBS41" s="830"/>
      <c r="HBT41" s="830"/>
      <c r="HBU41" s="830"/>
      <c r="HBV41" s="830"/>
      <c r="HBW41" s="830"/>
      <c r="HBX41" s="830"/>
      <c r="HBY41" s="830"/>
      <c r="HBZ41" s="830"/>
      <c r="HCA41" s="830"/>
      <c r="HCB41" s="830"/>
      <c r="HCC41" s="830"/>
      <c r="HCD41" s="830"/>
      <c r="HCE41" s="830"/>
      <c r="HCF41" s="830"/>
      <c r="HCG41" s="830"/>
      <c r="HCH41" s="830"/>
      <c r="HCI41" s="830"/>
      <c r="HCJ41" s="830"/>
      <c r="HCK41" s="830"/>
      <c r="HCL41" s="830"/>
      <c r="HCM41" s="830"/>
      <c r="HCN41" s="830"/>
      <c r="HCO41" s="830"/>
      <c r="HCP41" s="830"/>
      <c r="HCQ41" s="830"/>
      <c r="HCR41" s="830"/>
      <c r="HCS41" s="830"/>
      <c r="HCT41" s="830"/>
      <c r="HCU41" s="830"/>
      <c r="HCV41" s="830"/>
      <c r="HCW41" s="830"/>
      <c r="HCX41" s="830"/>
      <c r="HCY41" s="830"/>
      <c r="HCZ41" s="830"/>
      <c r="HDA41" s="830"/>
      <c r="HDB41" s="830"/>
      <c r="HDC41" s="830"/>
      <c r="HDD41" s="830"/>
      <c r="HDE41" s="830"/>
      <c r="HDF41" s="830"/>
      <c r="HDG41" s="830"/>
      <c r="HDH41" s="830"/>
      <c r="HDI41" s="830"/>
      <c r="HDJ41" s="830"/>
      <c r="HDK41" s="830"/>
      <c r="HDL41" s="830"/>
      <c r="HDM41" s="830"/>
      <c r="HDN41" s="830"/>
      <c r="HDO41" s="830"/>
      <c r="HDP41" s="830"/>
      <c r="HDQ41" s="830"/>
      <c r="HDR41" s="830"/>
      <c r="HDS41" s="830"/>
      <c r="HDT41" s="830"/>
      <c r="HDU41" s="830"/>
      <c r="HDV41" s="830"/>
      <c r="HDW41" s="830"/>
      <c r="HDX41" s="830"/>
      <c r="HDY41" s="830"/>
      <c r="HDZ41" s="830"/>
      <c r="HEA41" s="830"/>
      <c r="HEB41" s="830"/>
      <c r="HEC41" s="830"/>
      <c r="HED41" s="830"/>
      <c r="HEE41" s="830"/>
      <c r="HEF41" s="830"/>
      <c r="HEG41" s="830"/>
      <c r="HEH41" s="830"/>
      <c r="HEI41" s="830"/>
      <c r="HEJ41" s="830"/>
      <c r="HEK41" s="830"/>
      <c r="HEL41" s="830"/>
      <c r="HEM41" s="830"/>
      <c r="HEN41" s="830"/>
      <c r="HEO41" s="830"/>
      <c r="HEP41" s="830"/>
      <c r="HEQ41" s="830"/>
      <c r="HER41" s="830"/>
      <c r="HES41" s="830"/>
      <c r="HET41" s="830"/>
      <c r="HEU41" s="830"/>
      <c r="HEV41" s="830"/>
      <c r="HEW41" s="830"/>
      <c r="HEX41" s="830"/>
      <c r="HEY41" s="830"/>
      <c r="HEZ41" s="830"/>
      <c r="HFA41" s="830"/>
      <c r="HFB41" s="830"/>
      <c r="HFC41" s="830"/>
      <c r="HFD41" s="830"/>
      <c r="HFE41" s="830"/>
      <c r="HFF41" s="830"/>
      <c r="HFG41" s="830"/>
      <c r="HFH41" s="830"/>
      <c r="HFI41" s="830"/>
      <c r="HFJ41" s="830"/>
      <c r="HFK41" s="830"/>
      <c r="HFL41" s="830"/>
      <c r="HFM41" s="830"/>
      <c r="HFN41" s="830"/>
      <c r="HFO41" s="830"/>
      <c r="HFP41" s="830"/>
      <c r="HFQ41" s="830"/>
      <c r="HFR41" s="830"/>
      <c r="HFS41" s="830"/>
      <c r="HFT41" s="830"/>
      <c r="HFU41" s="830"/>
      <c r="HFV41" s="830"/>
      <c r="HFW41" s="830"/>
      <c r="HFX41" s="830"/>
      <c r="HFY41" s="830"/>
      <c r="HFZ41" s="830"/>
      <c r="HGA41" s="830"/>
      <c r="HGB41" s="830"/>
      <c r="HGC41" s="830"/>
      <c r="HGD41" s="830"/>
      <c r="HGE41" s="830"/>
      <c r="HGF41" s="830"/>
      <c r="HGG41" s="830"/>
      <c r="HGH41" s="830"/>
      <c r="HGI41" s="830"/>
      <c r="HGJ41" s="830"/>
      <c r="HGK41" s="830"/>
      <c r="HGL41" s="830"/>
      <c r="HGM41" s="830"/>
      <c r="HGN41" s="830"/>
      <c r="HGO41" s="830"/>
      <c r="HGP41" s="830"/>
      <c r="HGQ41" s="830"/>
      <c r="HGR41" s="830"/>
      <c r="HGS41" s="830"/>
      <c r="HGT41" s="830"/>
      <c r="HGU41" s="830"/>
      <c r="HGV41" s="830"/>
      <c r="HGW41" s="830"/>
      <c r="HGX41" s="830"/>
      <c r="HGY41" s="830"/>
      <c r="HGZ41" s="830"/>
      <c r="HHA41" s="830"/>
      <c r="HHB41" s="830"/>
      <c r="HHC41" s="830"/>
      <c r="HHD41" s="830"/>
      <c r="HHE41" s="830"/>
      <c r="HHF41" s="830"/>
      <c r="HHG41" s="830"/>
      <c r="HHH41" s="830"/>
      <c r="HHI41" s="830"/>
      <c r="HHJ41" s="830"/>
      <c r="HHK41" s="830"/>
      <c r="HHL41" s="830"/>
      <c r="HHM41" s="830"/>
      <c r="HHN41" s="830"/>
      <c r="HHO41" s="830"/>
      <c r="HHP41" s="830"/>
      <c r="HHQ41" s="830"/>
      <c r="HHR41" s="830"/>
      <c r="HHS41" s="830"/>
      <c r="HHT41" s="830"/>
      <c r="HHU41" s="830"/>
      <c r="HHV41" s="830"/>
      <c r="HHW41" s="830"/>
      <c r="HHX41" s="830"/>
      <c r="HHY41" s="830"/>
      <c r="HHZ41" s="830"/>
      <c r="HIA41" s="830"/>
      <c r="HIB41" s="830"/>
      <c r="HIC41" s="830"/>
      <c r="HID41" s="830"/>
      <c r="HIE41" s="830"/>
      <c r="HIF41" s="830"/>
      <c r="HIG41" s="830"/>
      <c r="HIH41" s="830"/>
      <c r="HII41" s="830"/>
      <c r="HIJ41" s="830"/>
      <c r="HIK41" s="830"/>
      <c r="HIL41" s="830"/>
      <c r="HIM41" s="830"/>
      <c r="HIN41" s="830"/>
      <c r="HIO41" s="830"/>
      <c r="HIP41" s="830"/>
      <c r="HIQ41" s="830"/>
      <c r="HIR41" s="830"/>
      <c r="HIS41" s="830"/>
      <c r="HIT41" s="830"/>
      <c r="HIU41" s="830"/>
      <c r="HIV41" s="830"/>
      <c r="HIW41" s="830"/>
      <c r="HIX41" s="830"/>
      <c r="HIY41" s="830"/>
      <c r="HIZ41" s="830"/>
      <c r="HJA41" s="830"/>
      <c r="HJB41" s="830"/>
      <c r="HJC41" s="830"/>
      <c r="HJD41" s="830"/>
      <c r="HJE41" s="830"/>
      <c r="HJF41" s="830"/>
      <c r="HJG41" s="830"/>
      <c r="HJH41" s="830"/>
      <c r="HJI41" s="830"/>
      <c r="HJJ41" s="830"/>
      <c r="HJK41" s="830"/>
      <c r="HJL41" s="830"/>
      <c r="HJM41" s="830"/>
      <c r="HJN41" s="830"/>
      <c r="HJO41" s="830"/>
      <c r="HJP41" s="830"/>
      <c r="HJQ41" s="830"/>
      <c r="HJR41" s="830"/>
      <c r="HJS41" s="830"/>
      <c r="HJT41" s="830"/>
      <c r="HJU41" s="830"/>
      <c r="HJV41" s="830"/>
      <c r="HJW41" s="830"/>
      <c r="HJX41" s="830"/>
      <c r="HJY41" s="830"/>
      <c r="HJZ41" s="830"/>
      <c r="HKA41" s="830"/>
      <c r="HKB41" s="830"/>
      <c r="HKC41" s="830"/>
      <c r="HKD41" s="830"/>
      <c r="HKE41" s="830"/>
      <c r="HKF41" s="830"/>
      <c r="HKG41" s="830"/>
      <c r="HKH41" s="830"/>
      <c r="HKI41" s="830"/>
      <c r="HKJ41" s="830"/>
      <c r="HKK41" s="830"/>
      <c r="HKL41" s="830"/>
      <c r="HKM41" s="830"/>
      <c r="HKN41" s="830"/>
      <c r="HKO41" s="830"/>
      <c r="HKP41" s="830"/>
      <c r="HKQ41" s="830"/>
      <c r="HKR41" s="830"/>
      <c r="HKS41" s="830"/>
      <c r="HKT41" s="830"/>
      <c r="HKU41" s="830"/>
      <c r="HKV41" s="830"/>
      <c r="HKW41" s="830"/>
      <c r="HKX41" s="830"/>
      <c r="HKY41" s="830"/>
      <c r="HKZ41" s="830"/>
      <c r="HLA41" s="830"/>
      <c r="HLB41" s="830"/>
      <c r="HLC41" s="830"/>
      <c r="HLD41" s="830"/>
      <c r="HLE41" s="830"/>
      <c r="HLF41" s="830"/>
      <c r="HLG41" s="830"/>
      <c r="HLH41" s="830"/>
      <c r="HLI41" s="830"/>
      <c r="HLJ41" s="830"/>
      <c r="HLK41" s="830"/>
      <c r="HLL41" s="830"/>
      <c r="HLM41" s="830"/>
      <c r="HLN41" s="830"/>
      <c r="HLO41" s="830"/>
      <c r="HLP41" s="830"/>
      <c r="HLQ41" s="830"/>
      <c r="HLR41" s="830"/>
      <c r="HLS41" s="830"/>
      <c r="HLT41" s="830"/>
      <c r="HLU41" s="830"/>
      <c r="HLV41" s="830"/>
      <c r="HLW41" s="830"/>
      <c r="HLX41" s="830"/>
      <c r="HLY41" s="830"/>
      <c r="HLZ41" s="830"/>
      <c r="HMA41" s="830"/>
      <c r="HMB41" s="830"/>
      <c r="HMC41" s="830"/>
      <c r="HMD41" s="830"/>
      <c r="HME41" s="830"/>
      <c r="HMF41" s="830"/>
      <c r="HMG41" s="830"/>
      <c r="HMH41" s="830"/>
      <c r="HMI41" s="830"/>
      <c r="HMJ41" s="830"/>
      <c r="HMK41" s="830"/>
      <c r="HML41" s="830"/>
      <c r="HMM41" s="830"/>
      <c r="HMN41" s="830"/>
      <c r="HMO41" s="830"/>
      <c r="HMP41" s="830"/>
      <c r="HMQ41" s="830"/>
      <c r="HMR41" s="830"/>
      <c r="HMS41" s="830"/>
      <c r="HMT41" s="830"/>
      <c r="HMU41" s="830"/>
      <c r="HMV41" s="830"/>
      <c r="HMW41" s="830"/>
      <c r="HMX41" s="830"/>
      <c r="HMY41" s="830"/>
      <c r="HMZ41" s="830"/>
      <c r="HNA41" s="830"/>
      <c r="HNB41" s="830"/>
      <c r="HNC41" s="830"/>
      <c r="HND41" s="830"/>
      <c r="HNE41" s="830"/>
      <c r="HNF41" s="830"/>
      <c r="HNG41" s="830"/>
      <c r="HNH41" s="830"/>
      <c r="HNI41" s="830"/>
      <c r="HNJ41" s="830"/>
      <c r="HNK41" s="830"/>
      <c r="HNL41" s="830"/>
      <c r="HNM41" s="830"/>
      <c r="HNN41" s="830"/>
      <c r="HNO41" s="830"/>
      <c r="HNP41" s="830"/>
      <c r="HNQ41" s="830"/>
      <c r="HNR41" s="830"/>
      <c r="HNS41" s="830"/>
      <c r="HNT41" s="830"/>
      <c r="HNU41" s="830"/>
      <c r="HNV41" s="830"/>
      <c r="HNW41" s="830"/>
      <c r="HNX41" s="830"/>
      <c r="HNY41" s="830"/>
      <c r="HNZ41" s="830"/>
      <c r="HOA41" s="830"/>
      <c r="HOB41" s="830"/>
      <c r="HOC41" s="830"/>
      <c r="HOD41" s="830"/>
      <c r="HOE41" s="830"/>
      <c r="HOF41" s="830"/>
      <c r="HOG41" s="830"/>
      <c r="HOH41" s="830"/>
      <c r="HOI41" s="830"/>
      <c r="HOJ41" s="830"/>
      <c r="HOK41" s="830"/>
      <c r="HOL41" s="830"/>
      <c r="HOM41" s="830"/>
      <c r="HON41" s="830"/>
      <c r="HOO41" s="830"/>
      <c r="HOP41" s="830"/>
      <c r="HOQ41" s="830"/>
      <c r="HOR41" s="830"/>
      <c r="HOS41" s="830"/>
      <c r="HOT41" s="830"/>
      <c r="HOU41" s="830"/>
      <c r="HOV41" s="830"/>
      <c r="HOW41" s="830"/>
      <c r="HOX41" s="830"/>
      <c r="HOY41" s="830"/>
      <c r="HOZ41" s="830"/>
      <c r="HPA41" s="830"/>
      <c r="HPB41" s="830"/>
      <c r="HPC41" s="830"/>
      <c r="HPD41" s="830"/>
      <c r="HPE41" s="830"/>
      <c r="HPF41" s="830"/>
      <c r="HPG41" s="830"/>
      <c r="HPH41" s="830"/>
      <c r="HPI41" s="830"/>
      <c r="HPJ41" s="830"/>
      <c r="HPK41" s="830"/>
      <c r="HPL41" s="830"/>
      <c r="HPM41" s="830"/>
      <c r="HPN41" s="830"/>
      <c r="HPO41" s="830"/>
      <c r="HPP41" s="830"/>
      <c r="HPQ41" s="830"/>
      <c r="HPR41" s="830"/>
      <c r="HPS41" s="830"/>
      <c r="HPT41" s="830"/>
      <c r="HPU41" s="830"/>
      <c r="HPV41" s="830"/>
      <c r="HPW41" s="830"/>
      <c r="HPX41" s="830"/>
      <c r="HPY41" s="830"/>
      <c r="HPZ41" s="830"/>
      <c r="HQA41" s="830"/>
      <c r="HQB41" s="830"/>
      <c r="HQC41" s="830"/>
      <c r="HQD41" s="830"/>
      <c r="HQE41" s="830"/>
      <c r="HQF41" s="830"/>
      <c r="HQG41" s="830"/>
      <c r="HQH41" s="830"/>
      <c r="HQI41" s="830"/>
      <c r="HQJ41" s="830"/>
      <c r="HQK41" s="830"/>
      <c r="HQL41" s="830"/>
      <c r="HQM41" s="830"/>
      <c r="HQN41" s="830"/>
      <c r="HQO41" s="830"/>
      <c r="HQP41" s="830"/>
      <c r="HQQ41" s="830"/>
      <c r="HQR41" s="830"/>
      <c r="HQS41" s="830"/>
      <c r="HQT41" s="830"/>
      <c r="HQU41" s="830"/>
      <c r="HQV41" s="830"/>
      <c r="HQW41" s="830"/>
      <c r="HQX41" s="830"/>
      <c r="HQY41" s="830"/>
      <c r="HQZ41" s="830"/>
      <c r="HRA41" s="830"/>
      <c r="HRB41" s="830"/>
      <c r="HRC41" s="830"/>
      <c r="HRD41" s="830"/>
      <c r="HRE41" s="830"/>
      <c r="HRF41" s="830"/>
      <c r="HRG41" s="830"/>
      <c r="HRH41" s="830"/>
      <c r="HRI41" s="830"/>
      <c r="HRJ41" s="830"/>
      <c r="HRK41" s="830"/>
      <c r="HRL41" s="830"/>
      <c r="HRM41" s="830"/>
      <c r="HRN41" s="830"/>
      <c r="HRO41" s="830"/>
      <c r="HRP41" s="830"/>
      <c r="HRQ41" s="830"/>
      <c r="HRR41" s="830"/>
      <c r="HRS41" s="830"/>
      <c r="HRT41" s="830"/>
      <c r="HRU41" s="830"/>
      <c r="HRV41" s="830"/>
      <c r="HRW41" s="830"/>
      <c r="HRX41" s="830"/>
      <c r="HRY41" s="830"/>
      <c r="HRZ41" s="830"/>
      <c r="HSA41" s="830"/>
      <c r="HSB41" s="830"/>
      <c r="HSC41" s="830"/>
      <c r="HSD41" s="830"/>
      <c r="HSE41" s="830"/>
      <c r="HSF41" s="830"/>
      <c r="HSG41" s="830"/>
      <c r="HSH41" s="830"/>
      <c r="HSI41" s="830"/>
      <c r="HSJ41" s="830"/>
      <c r="HSK41" s="830"/>
      <c r="HSL41" s="830"/>
      <c r="HSM41" s="830"/>
      <c r="HSN41" s="830"/>
      <c r="HSO41" s="830"/>
      <c r="HSP41" s="830"/>
      <c r="HSQ41" s="830"/>
      <c r="HSR41" s="830"/>
      <c r="HSS41" s="830"/>
      <c r="HST41" s="830"/>
      <c r="HSU41" s="830"/>
      <c r="HSV41" s="830"/>
      <c r="HSW41" s="830"/>
      <c r="HSX41" s="830"/>
      <c r="HSY41" s="830"/>
      <c r="HSZ41" s="830"/>
      <c r="HTA41" s="830"/>
      <c r="HTB41" s="830"/>
      <c r="HTC41" s="830"/>
      <c r="HTD41" s="830"/>
      <c r="HTE41" s="830"/>
      <c r="HTF41" s="830"/>
      <c r="HTG41" s="830"/>
      <c r="HTH41" s="830"/>
      <c r="HTI41" s="830"/>
      <c r="HTJ41" s="830"/>
      <c r="HTK41" s="830"/>
      <c r="HTL41" s="830"/>
      <c r="HTM41" s="830"/>
      <c r="HTN41" s="830"/>
      <c r="HTO41" s="830"/>
      <c r="HTP41" s="830"/>
      <c r="HTQ41" s="830"/>
      <c r="HTR41" s="830"/>
      <c r="HTS41" s="830"/>
      <c r="HTT41" s="830"/>
      <c r="HTU41" s="830"/>
      <c r="HTV41" s="830"/>
      <c r="HTW41" s="830"/>
      <c r="HTX41" s="830"/>
      <c r="HTY41" s="830"/>
      <c r="HTZ41" s="830"/>
      <c r="HUA41" s="830"/>
      <c r="HUB41" s="830"/>
      <c r="HUC41" s="830"/>
      <c r="HUD41" s="830"/>
      <c r="HUE41" s="830"/>
      <c r="HUF41" s="830"/>
      <c r="HUG41" s="830"/>
      <c r="HUH41" s="830"/>
      <c r="HUI41" s="830"/>
      <c r="HUJ41" s="830"/>
      <c r="HUK41" s="830"/>
      <c r="HUL41" s="830"/>
      <c r="HUM41" s="830"/>
      <c r="HUN41" s="830"/>
      <c r="HUO41" s="830"/>
      <c r="HUP41" s="830"/>
      <c r="HUQ41" s="830"/>
      <c r="HUR41" s="830"/>
      <c r="HUS41" s="830"/>
      <c r="HUT41" s="830"/>
      <c r="HUU41" s="830"/>
      <c r="HUV41" s="830"/>
      <c r="HUW41" s="830"/>
      <c r="HUX41" s="830"/>
      <c r="HUY41" s="830"/>
      <c r="HUZ41" s="830"/>
      <c r="HVA41" s="830"/>
      <c r="HVB41" s="830"/>
      <c r="HVC41" s="830"/>
      <c r="HVD41" s="830"/>
      <c r="HVE41" s="830"/>
      <c r="HVF41" s="830"/>
      <c r="HVG41" s="830"/>
      <c r="HVH41" s="830"/>
      <c r="HVI41" s="830"/>
      <c r="HVJ41" s="830"/>
      <c r="HVK41" s="830"/>
      <c r="HVL41" s="830"/>
      <c r="HVM41" s="830"/>
      <c r="HVN41" s="830"/>
      <c r="HVO41" s="830"/>
      <c r="HVP41" s="830"/>
      <c r="HVQ41" s="830"/>
      <c r="HVR41" s="830"/>
      <c r="HVS41" s="830"/>
      <c r="HVT41" s="830"/>
      <c r="HVU41" s="830"/>
      <c r="HVV41" s="830"/>
      <c r="HVW41" s="830"/>
      <c r="HVX41" s="830"/>
      <c r="HVY41" s="830"/>
      <c r="HVZ41" s="830"/>
      <c r="HWA41" s="830"/>
      <c r="HWB41" s="830"/>
      <c r="HWC41" s="830"/>
      <c r="HWD41" s="830"/>
      <c r="HWE41" s="830"/>
      <c r="HWF41" s="830"/>
      <c r="HWG41" s="830"/>
      <c r="HWH41" s="830"/>
      <c r="HWI41" s="830"/>
      <c r="HWJ41" s="830"/>
      <c r="HWK41" s="830"/>
      <c r="HWL41" s="830"/>
      <c r="HWM41" s="830"/>
      <c r="HWN41" s="830"/>
      <c r="HWO41" s="830"/>
      <c r="HWP41" s="830"/>
      <c r="HWQ41" s="830"/>
      <c r="HWR41" s="830"/>
      <c r="HWS41" s="830"/>
      <c r="HWT41" s="830"/>
      <c r="HWU41" s="830"/>
      <c r="HWV41" s="830"/>
      <c r="HWW41" s="830"/>
      <c r="HWX41" s="830"/>
      <c r="HWY41" s="830"/>
      <c r="HWZ41" s="830"/>
      <c r="HXA41" s="830"/>
      <c r="HXB41" s="830"/>
      <c r="HXC41" s="830"/>
      <c r="HXD41" s="830"/>
      <c r="HXE41" s="830"/>
      <c r="HXF41" s="830"/>
      <c r="HXG41" s="830"/>
      <c r="HXH41" s="830"/>
      <c r="HXI41" s="830"/>
      <c r="HXJ41" s="830"/>
      <c r="HXK41" s="830"/>
      <c r="HXL41" s="830"/>
      <c r="HXM41" s="830"/>
      <c r="HXN41" s="830"/>
      <c r="HXO41" s="830"/>
      <c r="HXP41" s="830"/>
      <c r="HXQ41" s="830"/>
      <c r="HXR41" s="830"/>
      <c r="HXS41" s="830"/>
      <c r="HXT41" s="830"/>
      <c r="HXU41" s="830"/>
      <c r="HXV41" s="830"/>
      <c r="HXW41" s="830"/>
      <c r="HXX41" s="830"/>
      <c r="HXY41" s="830"/>
      <c r="HXZ41" s="830"/>
      <c r="HYA41" s="830"/>
      <c r="HYB41" s="830"/>
      <c r="HYC41" s="830"/>
      <c r="HYD41" s="830"/>
      <c r="HYE41" s="830"/>
      <c r="HYF41" s="830"/>
      <c r="HYG41" s="830"/>
      <c r="HYH41" s="830"/>
      <c r="HYI41" s="830"/>
      <c r="HYJ41" s="830"/>
      <c r="HYK41" s="830"/>
      <c r="HYL41" s="830"/>
      <c r="HYM41" s="830"/>
      <c r="HYN41" s="830"/>
      <c r="HYO41" s="830"/>
      <c r="HYP41" s="830"/>
      <c r="HYQ41" s="830"/>
      <c r="HYR41" s="830"/>
      <c r="HYS41" s="830"/>
      <c r="HYT41" s="830"/>
      <c r="HYU41" s="830"/>
      <c r="HYV41" s="830"/>
      <c r="HYW41" s="830"/>
      <c r="HYX41" s="830"/>
      <c r="HYY41" s="830"/>
      <c r="HYZ41" s="830"/>
      <c r="HZA41" s="830"/>
      <c r="HZB41" s="830"/>
      <c r="HZC41" s="830"/>
      <c r="HZD41" s="830"/>
      <c r="HZE41" s="830"/>
      <c r="HZF41" s="830"/>
      <c r="HZG41" s="830"/>
      <c r="HZH41" s="830"/>
      <c r="HZI41" s="830"/>
      <c r="HZJ41" s="830"/>
      <c r="HZK41" s="830"/>
      <c r="HZL41" s="830"/>
      <c r="HZM41" s="830"/>
      <c r="HZN41" s="830"/>
      <c r="HZO41" s="830"/>
      <c r="HZP41" s="830"/>
      <c r="HZQ41" s="830"/>
      <c r="HZR41" s="830"/>
      <c r="HZS41" s="830"/>
      <c r="HZT41" s="830"/>
      <c r="HZU41" s="830"/>
      <c r="HZV41" s="830"/>
      <c r="HZW41" s="830"/>
      <c r="HZX41" s="830"/>
      <c r="HZY41" s="830"/>
      <c r="HZZ41" s="830"/>
      <c r="IAA41" s="830"/>
      <c r="IAB41" s="830"/>
      <c r="IAC41" s="830"/>
      <c r="IAD41" s="830"/>
      <c r="IAE41" s="830"/>
      <c r="IAF41" s="830"/>
      <c r="IAG41" s="830"/>
      <c r="IAH41" s="830"/>
      <c r="IAI41" s="830"/>
      <c r="IAJ41" s="830"/>
      <c r="IAK41" s="830"/>
      <c r="IAL41" s="830"/>
      <c r="IAM41" s="830"/>
      <c r="IAN41" s="830"/>
      <c r="IAO41" s="830"/>
      <c r="IAP41" s="830"/>
      <c r="IAQ41" s="830"/>
      <c r="IAR41" s="830"/>
      <c r="IAS41" s="830"/>
      <c r="IAT41" s="830"/>
      <c r="IAU41" s="830"/>
      <c r="IAV41" s="830"/>
      <c r="IAW41" s="830"/>
      <c r="IAX41" s="830"/>
      <c r="IAY41" s="830"/>
      <c r="IAZ41" s="830"/>
      <c r="IBA41" s="830"/>
      <c r="IBB41" s="830"/>
      <c r="IBC41" s="830"/>
      <c r="IBD41" s="830"/>
      <c r="IBE41" s="830"/>
      <c r="IBF41" s="830"/>
      <c r="IBG41" s="830"/>
      <c r="IBH41" s="830"/>
      <c r="IBI41" s="830"/>
      <c r="IBJ41" s="830"/>
      <c r="IBK41" s="830"/>
      <c r="IBL41" s="830"/>
      <c r="IBM41" s="830"/>
      <c r="IBN41" s="830"/>
      <c r="IBO41" s="830"/>
      <c r="IBP41" s="830"/>
      <c r="IBQ41" s="830"/>
      <c r="IBR41" s="830"/>
      <c r="IBS41" s="830"/>
      <c r="IBT41" s="830"/>
      <c r="IBU41" s="830"/>
      <c r="IBV41" s="830"/>
      <c r="IBW41" s="830"/>
      <c r="IBX41" s="830"/>
      <c r="IBY41" s="830"/>
      <c r="IBZ41" s="830"/>
      <c r="ICA41" s="830"/>
      <c r="ICB41" s="830"/>
      <c r="ICC41" s="830"/>
      <c r="ICD41" s="830"/>
      <c r="ICE41" s="830"/>
      <c r="ICF41" s="830"/>
      <c r="ICG41" s="830"/>
      <c r="ICH41" s="830"/>
      <c r="ICI41" s="830"/>
      <c r="ICJ41" s="830"/>
      <c r="ICK41" s="830"/>
      <c r="ICL41" s="830"/>
      <c r="ICM41" s="830"/>
      <c r="ICN41" s="830"/>
      <c r="ICO41" s="830"/>
      <c r="ICP41" s="830"/>
      <c r="ICQ41" s="830"/>
      <c r="ICR41" s="830"/>
      <c r="ICS41" s="830"/>
      <c r="ICT41" s="830"/>
      <c r="ICU41" s="830"/>
      <c r="ICV41" s="830"/>
      <c r="ICW41" s="830"/>
      <c r="ICX41" s="830"/>
      <c r="ICY41" s="830"/>
      <c r="ICZ41" s="830"/>
      <c r="IDA41" s="830"/>
      <c r="IDB41" s="830"/>
      <c r="IDC41" s="830"/>
      <c r="IDD41" s="830"/>
      <c r="IDE41" s="830"/>
      <c r="IDF41" s="830"/>
      <c r="IDG41" s="830"/>
      <c r="IDH41" s="830"/>
      <c r="IDI41" s="830"/>
      <c r="IDJ41" s="830"/>
      <c r="IDK41" s="830"/>
      <c r="IDL41" s="830"/>
      <c r="IDM41" s="830"/>
      <c r="IDN41" s="830"/>
      <c r="IDO41" s="830"/>
      <c r="IDP41" s="830"/>
      <c r="IDQ41" s="830"/>
      <c r="IDR41" s="830"/>
      <c r="IDS41" s="830"/>
      <c r="IDT41" s="830"/>
      <c r="IDU41" s="830"/>
      <c r="IDV41" s="830"/>
      <c r="IDW41" s="830"/>
      <c r="IDX41" s="830"/>
      <c r="IDY41" s="830"/>
      <c r="IDZ41" s="830"/>
      <c r="IEA41" s="830"/>
      <c r="IEB41" s="830"/>
      <c r="IEC41" s="830"/>
      <c r="IED41" s="830"/>
      <c r="IEE41" s="830"/>
      <c r="IEF41" s="830"/>
      <c r="IEG41" s="830"/>
      <c r="IEH41" s="830"/>
      <c r="IEI41" s="830"/>
      <c r="IEJ41" s="830"/>
      <c r="IEK41" s="830"/>
      <c r="IEL41" s="830"/>
      <c r="IEM41" s="830"/>
      <c r="IEN41" s="830"/>
      <c r="IEO41" s="830"/>
      <c r="IEP41" s="830"/>
      <c r="IEQ41" s="830"/>
      <c r="IER41" s="830"/>
      <c r="IES41" s="830"/>
      <c r="IET41" s="830"/>
      <c r="IEU41" s="830"/>
      <c r="IEV41" s="830"/>
      <c r="IEW41" s="830"/>
      <c r="IEX41" s="830"/>
      <c r="IEY41" s="830"/>
      <c r="IEZ41" s="830"/>
      <c r="IFA41" s="830"/>
      <c r="IFB41" s="830"/>
      <c r="IFC41" s="830"/>
      <c r="IFD41" s="830"/>
      <c r="IFE41" s="830"/>
      <c r="IFF41" s="830"/>
      <c r="IFG41" s="830"/>
      <c r="IFH41" s="830"/>
      <c r="IFI41" s="830"/>
      <c r="IFJ41" s="830"/>
      <c r="IFK41" s="830"/>
      <c r="IFL41" s="830"/>
      <c r="IFM41" s="830"/>
      <c r="IFN41" s="830"/>
      <c r="IFO41" s="830"/>
      <c r="IFP41" s="830"/>
      <c r="IFQ41" s="830"/>
      <c r="IFR41" s="830"/>
      <c r="IFS41" s="830"/>
      <c r="IFT41" s="830"/>
      <c r="IFU41" s="830"/>
      <c r="IFV41" s="830"/>
      <c r="IFW41" s="830"/>
      <c r="IFX41" s="830"/>
      <c r="IFY41" s="830"/>
      <c r="IFZ41" s="830"/>
      <c r="IGA41" s="830"/>
      <c r="IGB41" s="830"/>
      <c r="IGC41" s="830"/>
      <c r="IGD41" s="830"/>
      <c r="IGE41" s="830"/>
      <c r="IGF41" s="830"/>
      <c r="IGG41" s="830"/>
      <c r="IGH41" s="830"/>
      <c r="IGI41" s="830"/>
      <c r="IGJ41" s="830"/>
      <c r="IGK41" s="830"/>
      <c r="IGL41" s="830"/>
      <c r="IGM41" s="830"/>
      <c r="IGN41" s="830"/>
      <c r="IGO41" s="830"/>
      <c r="IGP41" s="830"/>
      <c r="IGQ41" s="830"/>
      <c r="IGR41" s="830"/>
      <c r="IGS41" s="830"/>
      <c r="IGT41" s="830"/>
      <c r="IGU41" s="830"/>
      <c r="IGV41" s="830"/>
      <c r="IGW41" s="830"/>
      <c r="IGX41" s="830"/>
      <c r="IGY41" s="830"/>
      <c r="IGZ41" s="830"/>
      <c r="IHA41" s="830"/>
      <c r="IHB41" s="830"/>
      <c r="IHC41" s="830"/>
      <c r="IHD41" s="830"/>
      <c r="IHE41" s="830"/>
      <c r="IHF41" s="830"/>
      <c r="IHG41" s="830"/>
      <c r="IHH41" s="830"/>
      <c r="IHI41" s="830"/>
      <c r="IHJ41" s="830"/>
      <c r="IHK41" s="830"/>
      <c r="IHL41" s="830"/>
      <c r="IHM41" s="830"/>
      <c r="IHN41" s="830"/>
      <c r="IHO41" s="830"/>
      <c r="IHP41" s="830"/>
      <c r="IHQ41" s="830"/>
      <c r="IHR41" s="830"/>
      <c r="IHS41" s="830"/>
      <c r="IHT41" s="830"/>
      <c r="IHU41" s="830"/>
      <c r="IHV41" s="830"/>
      <c r="IHW41" s="830"/>
      <c r="IHX41" s="830"/>
      <c r="IHY41" s="830"/>
      <c r="IHZ41" s="830"/>
      <c r="IIA41" s="830"/>
      <c r="IIB41" s="830"/>
      <c r="IIC41" s="830"/>
      <c r="IID41" s="830"/>
      <c r="IIE41" s="830"/>
      <c r="IIF41" s="830"/>
      <c r="IIG41" s="830"/>
      <c r="IIH41" s="830"/>
      <c r="III41" s="830"/>
      <c r="IIJ41" s="830"/>
      <c r="IIK41" s="830"/>
      <c r="IIL41" s="830"/>
      <c r="IIM41" s="830"/>
      <c r="IIN41" s="830"/>
      <c r="IIO41" s="830"/>
      <c r="IIP41" s="830"/>
      <c r="IIQ41" s="830"/>
      <c r="IIR41" s="830"/>
      <c r="IIS41" s="830"/>
      <c r="IIT41" s="830"/>
      <c r="IIU41" s="830"/>
      <c r="IIV41" s="830"/>
      <c r="IIW41" s="830"/>
      <c r="IIX41" s="830"/>
      <c r="IIY41" s="830"/>
      <c r="IIZ41" s="830"/>
      <c r="IJA41" s="830"/>
      <c r="IJB41" s="830"/>
      <c r="IJC41" s="830"/>
      <c r="IJD41" s="830"/>
      <c r="IJE41" s="830"/>
      <c r="IJF41" s="830"/>
      <c r="IJG41" s="830"/>
      <c r="IJH41" s="830"/>
      <c r="IJI41" s="830"/>
      <c r="IJJ41" s="830"/>
      <c r="IJK41" s="830"/>
      <c r="IJL41" s="830"/>
      <c r="IJM41" s="830"/>
      <c r="IJN41" s="830"/>
      <c r="IJO41" s="830"/>
      <c r="IJP41" s="830"/>
      <c r="IJQ41" s="830"/>
      <c r="IJR41" s="830"/>
      <c r="IJS41" s="830"/>
      <c r="IJT41" s="830"/>
      <c r="IJU41" s="830"/>
      <c r="IJV41" s="830"/>
      <c r="IJW41" s="830"/>
      <c r="IJX41" s="830"/>
      <c r="IJY41" s="830"/>
      <c r="IJZ41" s="830"/>
      <c r="IKA41" s="830"/>
      <c r="IKB41" s="830"/>
      <c r="IKC41" s="830"/>
      <c r="IKD41" s="830"/>
      <c r="IKE41" s="830"/>
      <c r="IKF41" s="830"/>
      <c r="IKG41" s="830"/>
      <c r="IKH41" s="830"/>
      <c r="IKI41" s="830"/>
      <c r="IKJ41" s="830"/>
      <c r="IKK41" s="830"/>
      <c r="IKL41" s="830"/>
      <c r="IKM41" s="830"/>
      <c r="IKN41" s="830"/>
      <c r="IKO41" s="830"/>
      <c r="IKP41" s="830"/>
      <c r="IKQ41" s="830"/>
      <c r="IKR41" s="830"/>
      <c r="IKS41" s="830"/>
      <c r="IKT41" s="830"/>
      <c r="IKU41" s="830"/>
      <c r="IKV41" s="830"/>
      <c r="IKW41" s="830"/>
      <c r="IKX41" s="830"/>
      <c r="IKY41" s="830"/>
      <c r="IKZ41" s="830"/>
      <c r="ILA41" s="830"/>
      <c r="ILB41" s="830"/>
      <c r="ILC41" s="830"/>
      <c r="ILD41" s="830"/>
      <c r="ILE41" s="830"/>
      <c r="ILF41" s="830"/>
      <c r="ILG41" s="830"/>
      <c r="ILH41" s="830"/>
      <c r="ILI41" s="830"/>
      <c r="ILJ41" s="830"/>
      <c r="ILK41" s="830"/>
      <c r="ILL41" s="830"/>
      <c r="ILM41" s="830"/>
      <c r="ILN41" s="830"/>
      <c r="ILO41" s="830"/>
      <c r="ILP41" s="830"/>
      <c r="ILQ41" s="830"/>
      <c r="ILR41" s="830"/>
      <c r="ILS41" s="830"/>
      <c r="ILT41" s="830"/>
      <c r="ILU41" s="830"/>
      <c r="ILV41" s="830"/>
      <c r="ILW41" s="830"/>
      <c r="ILX41" s="830"/>
      <c r="ILY41" s="830"/>
      <c r="ILZ41" s="830"/>
      <c r="IMA41" s="830"/>
      <c r="IMB41" s="830"/>
      <c r="IMC41" s="830"/>
      <c r="IMD41" s="830"/>
      <c r="IME41" s="830"/>
      <c r="IMF41" s="830"/>
      <c r="IMG41" s="830"/>
      <c r="IMH41" s="830"/>
      <c r="IMI41" s="830"/>
      <c r="IMJ41" s="830"/>
      <c r="IMK41" s="830"/>
      <c r="IML41" s="830"/>
      <c r="IMM41" s="830"/>
      <c r="IMN41" s="830"/>
      <c r="IMO41" s="830"/>
      <c r="IMP41" s="830"/>
      <c r="IMQ41" s="830"/>
      <c r="IMR41" s="830"/>
      <c r="IMS41" s="830"/>
      <c r="IMT41" s="830"/>
      <c r="IMU41" s="830"/>
      <c r="IMV41" s="830"/>
      <c r="IMW41" s="830"/>
      <c r="IMX41" s="830"/>
      <c r="IMY41" s="830"/>
      <c r="IMZ41" s="830"/>
      <c r="INA41" s="830"/>
      <c r="INB41" s="830"/>
      <c r="INC41" s="830"/>
      <c r="IND41" s="830"/>
      <c r="INE41" s="830"/>
      <c r="INF41" s="830"/>
      <c r="ING41" s="830"/>
      <c r="INH41" s="830"/>
      <c r="INI41" s="830"/>
      <c r="INJ41" s="830"/>
      <c r="INK41" s="830"/>
      <c r="INL41" s="830"/>
      <c r="INM41" s="830"/>
      <c r="INN41" s="830"/>
      <c r="INO41" s="830"/>
      <c r="INP41" s="830"/>
      <c r="INQ41" s="830"/>
      <c r="INR41" s="830"/>
      <c r="INS41" s="830"/>
      <c r="INT41" s="830"/>
      <c r="INU41" s="830"/>
      <c r="INV41" s="830"/>
      <c r="INW41" s="830"/>
      <c r="INX41" s="830"/>
      <c r="INY41" s="830"/>
      <c r="INZ41" s="830"/>
      <c r="IOA41" s="830"/>
      <c r="IOB41" s="830"/>
      <c r="IOC41" s="830"/>
      <c r="IOD41" s="830"/>
      <c r="IOE41" s="830"/>
      <c r="IOF41" s="830"/>
      <c r="IOG41" s="830"/>
      <c r="IOH41" s="830"/>
      <c r="IOI41" s="830"/>
      <c r="IOJ41" s="830"/>
      <c r="IOK41" s="830"/>
      <c r="IOL41" s="830"/>
      <c r="IOM41" s="830"/>
      <c r="ION41" s="830"/>
      <c r="IOO41" s="830"/>
      <c r="IOP41" s="830"/>
      <c r="IOQ41" s="830"/>
      <c r="IOR41" s="830"/>
      <c r="IOS41" s="830"/>
      <c r="IOT41" s="830"/>
      <c r="IOU41" s="830"/>
      <c r="IOV41" s="830"/>
      <c r="IOW41" s="830"/>
      <c r="IOX41" s="830"/>
      <c r="IOY41" s="830"/>
      <c r="IOZ41" s="830"/>
      <c r="IPA41" s="830"/>
      <c r="IPB41" s="830"/>
      <c r="IPC41" s="830"/>
      <c r="IPD41" s="830"/>
      <c r="IPE41" s="830"/>
      <c r="IPF41" s="830"/>
      <c r="IPG41" s="830"/>
      <c r="IPH41" s="830"/>
      <c r="IPI41" s="830"/>
      <c r="IPJ41" s="830"/>
      <c r="IPK41" s="830"/>
      <c r="IPL41" s="830"/>
      <c r="IPM41" s="830"/>
      <c r="IPN41" s="830"/>
      <c r="IPO41" s="830"/>
      <c r="IPP41" s="830"/>
      <c r="IPQ41" s="830"/>
      <c r="IPR41" s="830"/>
      <c r="IPS41" s="830"/>
      <c r="IPT41" s="830"/>
      <c r="IPU41" s="830"/>
      <c r="IPV41" s="830"/>
      <c r="IPW41" s="830"/>
      <c r="IPX41" s="830"/>
      <c r="IPY41" s="830"/>
      <c r="IPZ41" s="830"/>
      <c r="IQA41" s="830"/>
      <c r="IQB41" s="830"/>
      <c r="IQC41" s="830"/>
      <c r="IQD41" s="830"/>
      <c r="IQE41" s="830"/>
      <c r="IQF41" s="830"/>
      <c r="IQG41" s="830"/>
      <c r="IQH41" s="830"/>
      <c r="IQI41" s="830"/>
      <c r="IQJ41" s="830"/>
      <c r="IQK41" s="830"/>
      <c r="IQL41" s="830"/>
      <c r="IQM41" s="830"/>
      <c r="IQN41" s="830"/>
      <c r="IQO41" s="830"/>
      <c r="IQP41" s="830"/>
      <c r="IQQ41" s="830"/>
      <c r="IQR41" s="830"/>
      <c r="IQS41" s="830"/>
      <c r="IQT41" s="830"/>
      <c r="IQU41" s="830"/>
      <c r="IQV41" s="830"/>
      <c r="IQW41" s="830"/>
      <c r="IQX41" s="830"/>
      <c r="IQY41" s="830"/>
      <c r="IQZ41" s="830"/>
      <c r="IRA41" s="830"/>
      <c r="IRB41" s="830"/>
      <c r="IRC41" s="830"/>
      <c r="IRD41" s="830"/>
      <c r="IRE41" s="830"/>
      <c r="IRF41" s="830"/>
      <c r="IRG41" s="830"/>
      <c r="IRH41" s="830"/>
      <c r="IRI41" s="830"/>
      <c r="IRJ41" s="830"/>
      <c r="IRK41" s="830"/>
      <c r="IRL41" s="830"/>
      <c r="IRM41" s="830"/>
      <c r="IRN41" s="830"/>
      <c r="IRO41" s="830"/>
      <c r="IRP41" s="830"/>
      <c r="IRQ41" s="830"/>
      <c r="IRR41" s="830"/>
      <c r="IRS41" s="830"/>
      <c r="IRT41" s="830"/>
      <c r="IRU41" s="830"/>
      <c r="IRV41" s="830"/>
      <c r="IRW41" s="830"/>
      <c r="IRX41" s="830"/>
      <c r="IRY41" s="830"/>
      <c r="IRZ41" s="830"/>
      <c r="ISA41" s="830"/>
      <c r="ISB41" s="830"/>
      <c r="ISC41" s="830"/>
      <c r="ISD41" s="830"/>
      <c r="ISE41" s="830"/>
      <c r="ISF41" s="830"/>
      <c r="ISG41" s="830"/>
      <c r="ISH41" s="830"/>
      <c r="ISI41" s="830"/>
      <c r="ISJ41" s="830"/>
      <c r="ISK41" s="830"/>
      <c r="ISL41" s="830"/>
      <c r="ISM41" s="830"/>
      <c r="ISN41" s="830"/>
      <c r="ISO41" s="830"/>
      <c r="ISP41" s="830"/>
      <c r="ISQ41" s="830"/>
      <c r="ISR41" s="830"/>
      <c r="ISS41" s="830"/>
      <c r="IST41" s="830"/>
      <c r="ISU41" s="830"/>
      <c r="ISV41" s="830"/>
      <c r="ISW41" s="830"/>
      <c r="ISX41" s="830"/>
      <c r="ISY41" s="830"/>
      <c r="ISZ41" s="830"/>
      <c r="ITA41" s="830"/>
      <c r="ITB41" s="830"/>
      <c r="ITC41" s="830"/>
      <c r="ITD41" s="830"/>
      <c r="ITE41" s="830"/>
      <c r="ITF41" s="830"/>
      <c r="ITG41" s="830"/>
      <c r="ITH41" s="830"/>
      <c r="ITI41" s="830"/>
      <c r="ITJ41" s="830"/>
      <c r="ITK41" s="830"/>
      <c r="ITL41" s="830"/>
      <c r="ITM41" s="830"/>
      <c r="ITN41" s="830"/>
      <c r="ITO41" s="830"/>
      <c r="ITP41" s="830"/>
      <c r="ITQ41" s="830"/>
      <c r="ITR41" s="830"/>
      <c r="ITS41" s="830"/>
      <c r="ITT41" s="830"/>
      <c r="ITU41" s="830"/>
      <c r="ITV41" s="830"/>
      <c r="ITW41" s="830"/>
      <c r="ITX41" s="830"/>
      <c r="ITY41" s="830"/>
      <c r="ITZ41" s="830"/>
      <c r="IUA41" s="830"/>
      <c r="IUB41" s="830"/>
      <c r="IUC41" s="830"/>
      <c r="IUD41" s="830"/>
      <c r="IUE41" s="830"/>
      <c r="IUF41" s="830"/>
      <c r="IUG41" s="830"/>
      <c r="IUH41" s="830"/>
      <c r="IUI41" s="830"/>
      <c r="IUJ41" s="830"/>
      <c r="IUK41" s="830"/>
      <c r="IUL41" s="830"/>
      <c r="IUM41" s="830"/>
      <c r="IUN41" s="830"/>
      <c r="IUO41" s="830"/>
      <c r="IUP41" s="830"/>
      <c r="IUQ41" s="830"/>
      <c r="IUR41" s="830"/>
      <c r="IUS41" s="830"/>
      <c r="IUT41" s="830"/>
      <c r="IUU41" s="830"/>
      <c r="IUV41" s="830"/>
      <c r="IUW41" s="830"/>
      <c r="IUX41" s="830"/>
      <c r="IUY41" s="830"/>
      <c r="IUZ41" s="830"/>
      <c r="IVA41" s="830"/>
      <c r="IVB41" s="830"/>
      <c r="IVC41" s="830"/>
      <c r="IVD41" s="830"/>
      <c r="IVE41" s="830"/>
      <c r="IVF41" s="830"/>
      <c r="IVG41" s="830"/>
      <c r="IVH41" s="830"/>
      <c r="IVI41" s="830"/>
      <c r="IVJ41" s="830"/>
      <c r="IVK41" s="830"/>
      <c r="IVL41" s="830"/>
      <c r="IVM41" s="830"/>
      <c r="IVN41" s="830"/>
      <c r="IVO41" s="830"/>
      <c r="IVP41" s="830"/>
      <c r="IVQ41" s="830"/>
      <c r="IVR41" s="830"/>
      <c r="IVS41" s="830"/>
      <c r="IVT41" s="830"/>
      <c r="IVU41" s="830"/>
      <c r="IVV41" s="830"/>
      <c r="IVW41" s="830"/>
      <c r="IVX41" s="830"/>
      <c r="IVY41" s="830"/>
      <c r="IVZ41" s="830"/>
      <c r="IWA41" s="830"/>
      <c r="IWB41" s="830"/>
      <c r="IWC41" s="830"/>
      <c r="IWD41" s="830"/>
      <c r="IWE41" s="830"/>
      <c r="IWF41" s="830"/>
      <c r="IWG41" s="830"/>
      <c r="IWH41" s="830"/>
      <c r="IWI41" s="830"/>
      <c r="IWJ41" s="830"/>
      <c r="IWK41" s="830"/>
      <c r="IWL41" s="830"/>
      <c r="IWM41" s="830"/>
      <c r="IWN41" s="830"/>
      <c r="IWO41" s="830"/>
      <c r="IWP41" s="830"/>
      <c r="IWQ41" s="830"/>
      <c r="IWR41" s="830"/>
      <c r="IWS41" s="830"/>
      <c r="IWT41" s="830"/>
      <c r="IWU41" s="830"/>
      <c r="IWV41" s="830"/>
      <c r="IWW41" s="830"/>
      <c r="IWX41" s="830"/>
      <c r="IWY41" s="830"/>
      <c r="IWZ41" s="830"/>
      <c r="IXA41" s="830"/>
      <c r="IXB41" s="830"/>
      <c r="IXC41" s="830"/>
      <c r="IXD41" s="830"/>
      <c r="IXE41" s="830"/>
      <c r="IXF41" s="830"/>
      <c r="IXG41" s="830"/>
      <c r="IXH41" s="830"/>
      <c r="IXI41" s="830"/>
      <c r="IXJ41" s="830"/>
      <c r="IXK41" s="830"/>
      <c r="IXL41" s="830"/>
      <c r="IXM41" s="830"/>
      <c r="IXN41" s="830"/>
      <c r="IXO41" s="830"/>
      <c r="IXP41" s="830"/>
      <c r="IXQ41" s="830"/>
      <c r="IXR41" s="830"/>
      <c r="IXS41" s="830"/>
      <c r="IXT41" s="830"/>
      <c r="IXU41" s="830"/>
      <c r="IXV41" s="830"/>
      <c r="IXW41" s="830"/>
      <c r="IXX41" s="830"/>
      <c r="IXY41" s="830"/>
      <c r="IXZ41" s="830"/>
      <c r="IYA41" s="830"/>
      <c r="IYB41" s="830"/>
      <c r="IYC41" s="830"/>
      <c r="IYD41" s="830"/>
      <c r="IYE41" s="830"/>
      <c r="IYF41" s="830"/>
      <c r="IYG41" s="830"/>
      <c r="IYH41" s="830"/>
      <c r="IYI41" s="830"/>
      <c r="IYJ41" s="830"/>
      <c r="IYK41" s="830"/>
      <c r="IYL41" s="830"/>
      <c r="IYM41" s="830"/>
      <c r="IYN41" s="830"/>
      <c r="IYO41" s="830"/>
      <c r="IYP41" s="830"/>
      <c r="IYQ41" s="830"/>
      <c r="IYR41" s="830"/>
      <c r="IYS41" s="830"/>
      <c r="IYT41" s="830"/>
      <c r="IYU41" s="830"/>
      <c r="IYV41" s="830"/>
      <c r="IYW41" s="830"/>
      <c r="IYX41" s="830"/>
      <c r="IYY41" s="830"/>
      <c r="IYZ41" s="830"/>
      <c r="IZA41" s="830"/>
      <c r="IZB41" s="830"/>
      <c r="IZC41" s="830"/>
      <c r="IZD41" s="830"/>
      <c r="IZE41" s="830"/>
      <c r="IZF41" s="830"/>
      <c r="IZG41" s="830"/>
      <c r="IZH41" s="830"/>
      <c r="IZI41" s="830"/>
      <c r="IZJ41" s="830"/>
      <c r="IZK41" s="830"/>
      <c r="IZL41" s="830"/>
      <c r="IZM41" s="830"/>
      <c r="IZN41" s="830"/>
      <c r="IZO41" s="830"/>
      <c r="IZP41" s="830"/>
      <c r="IZQ41" s="830"/>
      <c r="IZR41" s="830"/>
      <c r="IZS41" s="830"/>
      <c r="IZT41" s="830"/>
      <c r="IZU41" s="830"/>
      <c r="IZV41" s="830"/>
      <c r="IZW41" s="830"/>
      <c r="IZX41" s="830"/>
      <c r="IZY41" s="830"/>
      <c r="IZZ41" s="830"/>
      <c r="JAA41" s="830"/>
      <c r="JAB41" s="830"/>
      <c r="JAC41" s="830"/>
      <c r="JAD41" s="830"/>
      <c r="JAE41" s="830"/>
      <c r="JAF41" s="830"/>
      <c r="JAG41" s="830"/>
      <c r="JAH41" s="830"/>
      <c r="JAI41" s="830"/>
      <c r="JAJ41" s="830"/>
      <c r="JAK41" s="830"/>
      <c r="JAL41" s="830"/>
      <c r="JAM41" s="830"/>
      <c r="JAN41" s="830"/>
      <c r="JAO41" s="830"/>
      <c r="JAP41" s="830"/>
      <c r="JAQ41" s="830"/>
      <c r="JAR41" s="830"/>
      <c r="JAS41" s="830"/>
      <c r="JAT41" s="830"/>
      <c r="JAU41" s="830"/>
      <c r="JAV41" s="830"/>
      <c r="JAW41" s="830"/>
      <c r="JAX41" s="830"/>
      <c r="JAY41" s="830"/>
      <c r="JAZ41" s="830"/>
      <c r="JBA41" s="830"/>
      <c r="JBB41" s="830"/>
      <c r="JBC41" s="830"/>
      <c r="JBD41" s="830"/>
      <c r="JBE41" s="830"/>
      <c r="JBF41" s="830"/>
      <c r="JBG41" s="830"/>
      <c r="JBH41" s="830"/>
      <c r="JBI41" s="830"/>
      <c r="JBJ41" s="830"/>
      <c r="JBK41" s="830"/>
      <c r="JBL41" s="830"/>
      <c r="JBM41" s="830"/>
      <c r="JBN41" s="830"/>
      <c r="JBO41" s="830"/>
      <c r="JBP41" s="830"/>
      <c r="JBQ41" s="830"/>
      <c r="JBR41" s="830"/>
      <c r="JBS41" s="830"/>
      <c r="JBT41" s="830"/>
      <c r="JBU41" s="830"/>
      <c r="JBV41" s="830"/>
      <c r="JBW41" s="830"/>
      <c r="JBX41" s="830"/>
      <c r="JBY41" s="830"/>
      <c r="JBZ41" s="830"/>
      <c r="JCA41" s="830"/>
      <c r="JCB41" s="830"/>
      <c r="JCC41" s="830"/>
      <c r="JCD41" s="830"/>
      <c r="JCE41" s="830"/>
      <c r="JCF41" s="830"/>
      <c r="JCG41" s="830"/>
      <c r="JCH41" s="830"/>
      <c r="JCI41" s="830"/>
      <c r="JCJ41" s="830"/>
      <c r="JCK41" s="830"/>
      <c r="JCL41" s="830"/>
      <c r="JCM41" s="830"/>
      <c r="JCN41" s="830"/>
      <c r="JCO41" s="830"/>
      <c r="JCP41" s="830"/>
      <c r="JCQ41" s="830"/>
      <c r="JCR41" s="830"/>
      <c r="JCS41" s="830"/>
      <c r="JCT41" s="830"/>
      <c r="JCU41" s="830"/>
      <c r="JCV41" s="830"/>
      <c r="JCW41" s="830"/>
      <c r="JCX41" s="830"/>
      <c r="JCY41" s="830"/>
      <c r="JCZ41" s="830"/>
      <c r="JDA41" s="830"/>
      <c r="JDB41" s="830"/>
      <c r="JDC41" s="830"/>
      <c r="JDD41" s="830"/>
      <c r="JDE41" s="830"/>
      <c r="JDF41" s="830"/>
      <c r="JDG41" s="830"/>
      <c r="JDH41" s="830"/>
      <c r="JDI41" s="830"/>
      <c r="JDJ41" s="830"/>
      <c r="JDK41" s="830"/>
      <c r="JDL41" s="830"/>
      <c r="JDM41" s="830"/>
      <c r="JDN41" s="830"/>
      <c r="JDO41" s="830"/>
      <c r="JDP41" s="830"/>
      <c r="JDQ41" s="830"/>
      <c r="JDR41" s="830"/>
      <c r="JDS41" s="830"/>
      <c r="JDT41" s="830"/>
      <c r="JDU41" s="830"/>
      <c r="JDV41" s="830"/>
      <c r="JDW41" s="830"/>
      <c r="JDX41" s="830"/>
      <c r="JDY41" s="830"/>
      <c r="JDZ41" s="830"/>
      <c r="JEA41" s="830"/>
      <c r="JEB41" s="830"/>
      <c r="JEC41" s="830"/>
      <c r="JED41" s="830"/>
      <c r="JEE41" s="830"/>
      <c r="JEF41" s="830"/>
      <c r="JEG41" s="830"/>
      <c r="JEH41" s="830"/>
      <c r="JEI41" s="830"/>
      <c r="JEJ41" s="830"/>
      <c r="JEK41" s="830"/>
      <c r="JEL41" s="830"/>
      <c r="JEM41" s="830"/>
      <c r="JEN41" s="830"/>
      <c r="JEO41" s="830"/>
      <c r="JEP41" s="830"/>
      <c r="JEQ41" s="830"/>
      <c r="JER41" s="830"/>
      <c r="JES41" s="830"/>
      <c r="JET41" s="830"/>
      <c r="JEU41" s="830"/>
      <c r="JEV41" s="830"/>
      <c r="JEW41" s="830"/>
      <c r="JEX41" s="830"/>
      <c r="JEY41" s="830"/>
      <c r="JEZ41" s="830"/>
      <c r="JFA41" s="830"/>
      <c r="JFB41" s="830"/>
      <c r="JFC41" s="830"/>
      <c r="JFD41" s="830"/>
      <c r="JFE41" s="830"/>
      <c r="JFF41" s="830"/>
      <c r="JFG41" s="830"/>
      <c r="JFH41" s="830"/>
      <c r="JFI41" s="830"/>
      <c r="JFJ41" s="830"/>
      <c r="JFK41" s="830"/>
      <c r="JFL41" s="830"/>
      <c r="JFM41" s="830"/>
      <c r="JFN41" s="830"/>
      <c r="JFO41" s="830"/>
      <c r="JFP41" s="830"/>
      <c r="JFQ41" s="830"/>
      <c r="JFR41" s="830"/>
      <c r="JFS41" s="830"/>
      <c r="JFT41" s="830"/>
      <c r="JFU41" s="830"/>
      <c r="JFV41" s="830"/>
      <c r="JFW41" s="830"/>
      <c r="JFX41" s="830"/>
      <c r="JFY41" s="830"/>
      <c r="JFZ41" s="830"/>
      <c r="JGA41" s="830"/>
      <c r="JGB41" s="830"/>
      <c r="JGC41" s="830"/>
      <c r="JGD41" s="830"/>
      <c r="JGE41" s="830"/>
      <c r="JGF41" s="830"/>
      <c r="JGG41" s="830"/>
      <c r="JGH41" s="830"/>
      <c r="JGI41" s="830"/>
      <c r="JGJ41" s="830"/>
      <c r="JGK41" s="830"/>
      <c r="JGL41" s="830"/>
      <c r="JGM41" s="830"/>
      <c r="JGN41" s="830"/>
      <c r="JGO41" s="830"/>
      <c r="JGP41" s="830"/>
      <c r="JGQ41" s="830"/>
      <c r="JGR41" s="830"/>
      <c r="JGS41" s="830"/>
      <c r="JGT41" s="830"/>
      <c r="JGU41" s="830"/>
      <c r="JGV41" s="830"/>
      <c r="JGW41" s="830"/>
      <c r="JGX41" s="830"/>
      <c r="JGY41" s="830"/>
      <c r="JGZ41" s="830"/>
      <c r="JHA41" s="830"/>
      <c r="JHB41" s="830"/>
      <c r="JHC41" s="830"/>
      <c r="JHD41" s="830"/>
      <c r="JHE41" s="830"/>
      <c r="JHF41" s="830"/>
      <c r="JHG41" s="830"/>
      <c r="JHH41" s="830"/>
      <c r="JHI41" s="830"/>
      <c r="JHJ41" s="830"/>
      <c r="JHK41" s="830"/>
      <c r="JHL41" s="830"/>
      <c r="JHM41" s="830"/>
      <c r="JHN41" s="830"/>
      <c r="JHO41" s="830"/>
      <c r="JHP41" s="830"/>
      <c r="JHQ41" s="830"/>
      <c r="JHR41" s="830"/>
      <c r="JHS41" s="830"/>
      <c r="JHT41" s="830"/>
      <c r="JHU41" s="830"/>
      <c r="JHV41" s="830"/>
      <c r="JHW41" s="830"/>
      <c r="JHX41" s="830"/>
      <c r="JHY41" s="830"/>
      <c r="JHZ41" s="830"/>
      <c r="JIA41" s="830"/>
      <c r="JIB41" s="830"/>
      <c r="JIC41" s="830"/>
      <c r="JID41" s="830"/>
      <c r="JIE41" s="830"/>
      <c r="JIF41" s="830"/>
      <c r="JIG41" s="830"/>
      <c r="JIH41" s="830"/>
      <c r="JII41" s="830"/>
      <c r="JIJ41" s="830"/>
      <c r="JIK41" s="830"/>
      <c r="JIL41" s="830"/>
      <c r="JIM41" s="830"/>
      <c r="JIN41" s="830"/>
      <c r="JIO41" s="830"/>
      <c r="JIP41" s="830"/>
      <c r="JIQ41" s="830"/>
      <c r="JIR41" s="830"/>
      <c r="JIS41" s="830"/>
      <c r="JIT41" s="830"/>
      <c r="JIU41" s="830"/>
      <c r="JIV41" s="830"/>
      <c r="JIW41" s="830"/>
      <c r="JIX41" s="830"/>
      <c r="JIY41" s="830"/>
      <c r="JIZ41" s="830"/>
      <c r="JJA41" s="830"/>
      <c r="JJB41" s="830"/>
      <c r="JJC41" s="830"/>
      <c r="JJD41" s="830"/>
      <c r="JJE41" s="830"/>
      <c r="JJF41" s="830"/>
      <c r="JJG41" s="830"/>
      <c r="JJH41" s="830"/>
      <c r="JJI41" s="830"/>
      <c r="JJJ41" s="830"/>
      <c r="JJK41" s="830"/>
      <c r="JJL41" s="830"/>
      <c r="JJM41" s="830"/>
      <c r="JJN41" s="830"/>
      <c r="JJO41" s="830"/>
      <c r="JJP41" s="830"/>
      <c r="JJQ41" s="830"/>
      <c r="JJR41" s="830"/>
      <c r="JJS41" s="830"/>
      <c r="JJT41" s="830"/>
      <c r="JJU41" s="830"/>
      <c r="JJV41" s="830"/>
      <c r="JJW41" s="830"/>
      <c r="JJX41" s="830"/>
      <c r="JJY41" s="830"/>
      <c r="JJZ41" s="830"/>
      <c r="JKA41" s="830"/>
      <c r="JKB41" s="830"/>
      <c r="JKC41" s="830"/>
      <c r="JKD41" s="830"/>
      <c r="JKE41" s="830"/>
      <c r="JKF41" s="830"/>
      <c r="JKG41" s="830"/>
      <c r="JKH41" s="830"/>
      <c r="JKI41" s="830"/>
      <c r="JKJ41" s="830"/>
      <c r="JKK41" s="830"/>
      <c r="JKL41" s="830"/>
      <c r="JKM41" s="830"/>
      <c r="JKN41" s="830"/>
      <c r="JKO41" s="830"/>
      <c r="JKP41" s="830"/>
      <c r="JKQ41" s="830"/>
      <c r="JKR41" s="830"/>
      <c r="JKS41" s="830"/>
      <c r="JKT41" s="830"/>
      <c r="JKU41" s="830"/>
      <c r="JKV41" s="830"/>
      <c r="JKW41" s="830"/>
      <c r="JKX41" s="830"/>
      <c r="JKY41" s="830"/>
      <c r="JKZ41" s="830"/>
      <c r="JLA41" s="830"/>
      <c r="JLB41" s="830"/>
      <c r="JLC41" s="830"/>
      <c r="JLD41" s="830"/>
      <c r="JLE41" s="830"/>
      <c r="JLF41" s="830"/>
      <c r="JLG41" s="830"/>
      <c r="JLH41" s="830"/>
      <c r="JLI41" s="830"/>
      <c r="JLJ41" s="830"/>
      <c r="JLK41" s="830"/>
      <c r="JLL41" s="830"/>
      <c r="JLM41" s="830"/>
      <c r="JLN41" s="830"/>
      <c r="JLO41" s="830"/>
      <c r="JLP41" s="830"/>
      <c r="JLQ41" s="830"/>
      <c r="JLR41" s="830"/>
      <c r="JLS41" s="830"/>
      <c r="JLT41" s="830"/>
      <c r="JLU41" s="830"/>
      <c r="JLV41" s="830"/>
      <c r="JLW41" s="830"/>
      <c r="JLX41" s="830"/>
      <c r="JLY41" s="830"/>
      <c r="JLZ41" s="830"/>
      <c r="JMA41" s="830"/>
      <c r="JMB41" s="830"/>
      <c r="JMC41" s="830"/>
      <c r="JMD41" s="830"/>
      <c r="JME41" s="830"/>
      <c r="JMF41" s="830"/>
      <c r="JMG41" s="830"/>
      <c r="JMH41" s="830"/>
      <c r="JMI41" s="830"/>
      <c r="JMJ41" s="830"/>
      <c r="JMK41" s="830"/>
      <c r="JML41" s="830"/>
      <c r="JMM41" s="830"/>
      <c r="JMN41" s="830"/>
      <c r="JMO41" s="830"/>
      <c r="JMP41" s="830"/>
      <c r="JMQ41" s="830"/>
      <c r="JMR41" s="830"/>
      <c r="JMS41" s="830"/>
      <c r="JMT41" s="830"/>
      <c r="JMU41" s="830"/>
      <c r="JMV41" s="830"/>
      <c r="JMW41" s="830"/>
      <c r="JMX41" s="830"/>
      <c r="JMY41" s="830"/>
      <c r="JMZ41" s="830"/>
      <c r="JNA41" s="830"/>
      <c r="JNB41" s="830"/>
      <c r="JNC41" s="830"/>
      <c r="JND41" s="830"/>
      <c r="JNE41" s="830"/>
      <c r="JNF41" s="830"/>
      <c r="JNG41" s="830"/>
      <c r="JNH41" s="830"/>
      <c r="JNI41" s="830"/>
      <c r="JNJ41" s="830"/>
      <c r="JNK41" s="830"/>
      <c r="JNL41" s="830"/>
      <c r="JNM41" s="830"/>
      <c r="JNN41" s="830"/>
      <c r="JNO41" s="830"/>
      <c r="JNP41" s="830"/>
      <c r="JNQ41" s="830"/>
      <c r="JNR41" s="830"/>
      <c r="JNS41" s="830"/>
      <c r="JNT41" s="830"/>
      <c r="JNU41" s="830"/>
      <c r="JNV41" s="830"/>
      <c r="JNW41" s="830"/>
      <c r="JNX41" s="830"/>
      <c r="JNY41" s="830"/>
      <c r="JNZ41" s="830"/>
      <c r="JOA41" s="830"/>
      <c r="JOB41" s="830"/>
      <c r="JOC41" s="830"/>
      <c r="JOD41" s="830"/>
      <c r="JOE41" s="830"/>
      <c r="JOF41" s="830"/>
      <c r="JOG41" s="830"/>
      <c r="JOH41" s="830"/>
      <c r="JOI41" s="830"/>
      <c r="JOJ41" s="830"/>
      <c r="JOK41" s="830"/>
      <c r="JOL41" s="830"/>
      <c r="JOM41" s="830"/>
      <c r="JON41" s="830"/>
      <c r="JOO41" s="830"/>
      <c r="JOP41" s="830"/>
      <c r="JOQ41" s="830"/>
      <c r="JOR41" s="830"/>
      <c r="JOS41" s="830"/>
      <c r="JOT41" s="830"/>
      <c r="JOU41" s="830"/>
      <c r="JOV41" s="830"/>
      <c r="JOW41" s="830"/>
      <c r="JOX41" s="830"/>
      <c r="JOY41" s="830"/>
      <c r="JOZ41" s="830"/>
      <c r="JPA41" s="830"/>
      <c r="JPB41" s="830"/>
      <c r="JPC41" s="830"/>
      <c r="JPD41" s="830"/>
      <c r="JPE41" s="830"/>
      <c r="JPF41" s="830"/>
      <c r="JPG41" s="830"/>
      <c r="JPH41" s="830"/>
      <c r="JPI41" s="830"/>
      <c r="JPJ41" s="830"/>
      <c r="JPK41" s="830"/>
      <c r="JPL41" s="830"/>
      <c r="JPM41" s="830"/>
      <c r="JPN41" s="830"/>
      <c r="JPO41" s="830"/>
      <c r="JPP41" s="830"/>
      <c r="JPQ41" s="830"/>
      <c r="JPR41" s="830"/>
      <c r="JPS41" s="830"/>
      <c r="JPT41" s="830"/>
      <c r="JPU41" s="830"/>
      <c r="JPV41" s="830"/>
      <c r="JPW41" s="830"/>
      <c r="JPX41" s="830"/>
      <c r="JPY41" s="830"/>
      <c r="JPZ41" s="830"/>
      <c r="JQA41" s="830"/>
      <c r="JQB41" s="830"/>
      <c r="JQC41" s="830"/>
      <c r="JQD41" s="830"/>
      <c r="JQE41" s="830"/>
      <c r="JQF41" s="830"/>
      <c r="JQG41" s="830"/>
      <c r="JQH41" s="830"/>
      <c r="JQI41" s="830"/>
      <c r="JQJ41" s="830"/>
      <c r="JQK41" s="830"/>
      <c r="JQL41" s="830"/>
      <c r="JQM41" s="830"/>
      <c r="JQN41" s="830"/>
      <c r="JQO41" s="830"/>
      <c r="JQP41" s="830"/>
      <c r="JQQ41" s="830"/>
      <c r="JQR41" s="830"/>
      <c r="JQS41" s="830"/>
      <c r="JQT41" s="830"/>
      <c r="JQU41" s="830"/>
      <c r="JQV41" s="830"/>
      <c r="JQW41" s="830"/>
      <c r="JQX41" s="830"/>
      <c r="JQY41" s="830"/>
      <c r="JQZ41" s="830"/>
      <c r="JRA41" s="830"/>
      <c r="JRB41" s="830"/>
      <c r="JRC41" s="830"/>
      <c r="JRD41" s="830"/>
      <c r="JRE41" s="830"/>
      <c r="JRF41" s="830"/>
      <c r="JRG41" s="830"/>
      <c r="JRH41" s="830"/>
      <c r="JRI41" s="830"/>
      <c r="JRJ41" s="830"/>
      <c r="JRK41" s="830"/>
      <c r="JRL41" s="830"/>
      <c r="JRM41" s="830"/>
      <c r="JRN41" s="830"/>
      <c r="JRO41" s="830"/>
      <c r="JRP41" s="830"/>
      <c r="JRQ41" s="830"/>
      <c r="JRR41" s="830"/>
      <c r="JRS41" s="830"/>
      <c r="JRT41" s="830"/>
      <c r="JRU41" s="830"/>
      <c r="JRV41" s="830"/>
      <c r="JRW41" s="830"/>
      <c r="JRX41" s="830"/>
      <c r="JRY41" s="830"/>
      <c r="JRZ41" s="830"/>
      <c r="JSA41" s="830"/>
      <c r="JSB41" s="830"/>
      <c r="JSC41" s="830"/>
      <c r="JSD41" s="830"/>
      <c r="JSE41" s="830"/>
      <c r="JSF41" s="830"/>
      <c r="JSG41" s="830"/>
      <c r="JSH41" s="830"/>
      <c r="JSI41" s="830"/>
      <c r="JSJ41" s="830"/>
      <c r="JSK41" s="830"/>
      <c r="JSL41" s="830"/>
      <c r="JSM41" s="830"/>
      <c r="JSN41" s="830"/>
      <c r="JSO41" s="830"/>
      <c r="JSP41" s="830"/>
      <c r="JSQ41" s="830"/>
      <c r="JSR41" s="830"/>
      <c r="JSS41" s="830"/>
      <c r="JST41" s="830"/>
      <c r="JSU41" s="830"/>
      <c r="JSV41" s="830"/>
      <c r="JSW41" s="830"/>
      <c r="JSX41" s="830"/>
      <c r="JSY41" s="830"/>
      <c r="JSZ41" s="830"/>
      <c r="JTA41" s="830"/>
      <c r="JTB41" s="830"/>
      <c r="JTC41" s="830"/>
      <c r="JTD41" s="830"/>
      <c r="JTE41" s="830"/>
      <c r="JTF41" s="830"/>
      <c r="JTG41" s="830"/>
      <c r="JTH41" s="830"/>
      <c r="JTI41" s="830"/>
      <c r="JTJ41" s="830"/>
      <c r="JTK41" s="830"/>
      <c r="JTL41" s="830"/>
      <c r="JTM41" s="830"/>
      <c r="JTN41" s="830"/>
      <c r="JTO41" s="830"/>
      <c r="JTP41" s="830"/>
      <c r="JTQ41" s="830"/>
      <c r="JTR41" s="830"/>
      <c r="JTS41" s="830"/>
      <c r="JTT41" s="830"/>
      <c r="JTU41" s="830"/>
      <c r="JTV41" s="830"/>
      <c r="JTW41" s="830"/>
      <c r="JTX41" s="830"/>
      <c r="JTY41" s="830"/>
      <c r="JTZ41" s="830"/>
      <c r="JUA41" s="830"/>
      <c r="JUB41" s="830"/>
      <c r="JUC41" s="830"/>
      <c r="JUD41" s="830"/>
      <c r="JUE41" s="830"/>
      <c r="JUF41" s="830"/>
      <c r="JUG41" s="830"/>
      <c r="JUH41" s="830"/>
      <c r="JUI41" s="830"/>
      <c r="JUJ41" s="830"/>
      <c r="JUK41" s="830"/>
      <c r="JUL41" s="830"/>
      <c r="JUM41" s="830"/>
      <c r="JUN41" s="830"/>
      <c r="JUO41" s="830"/>
      <c r="JUP41" s="830"/>
      <c r="JUQ41" s="830"/>
      <c r="JUR41" s="830"/>
      <c r="JUS41" s="830"/>
      <c r="JUT41" s="830"/>
      <c r="JUU41" s="830"/>
      <c r="JUV41" s="830"/>
      <c r="JUW41" s="830"/>
      <c r="JUX41" s="830"/>
      <c r="JUY41" s="830"/>
      <c r="JUZ41" s="830"/>
      <c r="JVA41" s="830"/>
      <c r="JVB41" s="830"/>
      <c r="JVC41" s="830"/>
      <c r="JVD41" s="830"/>
      <c r="JVE41" s="830"/>
      <c r="JVF41" s="830"/>
      <c r="JVG41" s="830"/>
      <c r="JVH41" s="830"/>
      <c r="JVI41" s="830"/>
      <c r="JVJ41" s="830"/>
      <c r="JVK41" s="830"/>
      <c r="JVL41" s="830"/>
      <c r="JVM41" s="830"/>
      <c r="JVN41" s="830"/>
      <c r="JVO41" s="830"/>
      <c r="JVP41" s="830"/>
      <c r="JVQ41" s="830"/>
      <c r="JVR41" s="830"/>
      <c r="JVS41" s="830"/>
      <c r="JVT41" s="830"/>
      <c r="JVU41" s="830"/>
      <c r="JVV41" s="830"/>
      <c r="JVW41" s="830"/>
      <c r="JVX41" s="830"/>
      <c r="JVY41" s="830"/>
      <c r="JVZ41" s="830"/>
      <c r="JWA41" s="830"/>
      <c r="JWB41" s="830"/>
      <c r="JWC41" s="830"/>
      <c r="JWD41" s="830"/>
      <c r="JWE41" s="830"/>
      <c r="JWF41" s="830"/>
      <c r="JWG41" s="830"/>
      <c r="JWH41" s="830"/>
      <c r="JWI41" s="830"/>
      <c r="JWJ41" s="830"/>
      <c r="JWK41" s="830"/>
      <c r="JWL41" s="830"/>
      <c r="JWM41" s="830"/>
      <c r="JWN41" s="830"/>
      <c r="JWO41" s="830"/>
      <c r="JWP41" s="830"/>
      <c r="JWQ41" s="830"/>
      <c r="JWR41" s="830"/>
      <c r="JWS41" s="830"/>
      <c r="JWT41" s="830"/>
      <c r="JWU41" s="830"/>
      <c r="JWV41" s="830"/>
      <c r="JWW41" s="830"/>
      <c r="JWX41" s="830"/>
      <c r="JWY41" s="830"/>
      <c r="JWZ41" s="830"/>
      <c r="JXA41" s="830"/>
      <c r="JXB41" s="830"/>
      <c r="JXC41" s="830"/>
      <c r="JXD41" s="830"/>
      <c r="JXE41" s="830"/>
      <c r="JXF41" s="830"/>
      <c r="JXG41" s="830"/>
      <c r="JXH41" s="830"/>
      <c r="JXI41" s="830"/>
      <c r="JXJ41" s="830"/>
      <c r="JXK41" s="830"/>
      <c r="JXL41" s="830"/>
      <c r="JXM41" s="830"/>
      <c r="JXN41" s="830"/>
      <c r="JXO41" s="830"/>
      <c r="JXP41" s="830"/>
      <c r="JXQ41" s="830"/>
      <c r="JXR41" s="830"/>
      <c r="JXS41" s="830"/>
      <c r="JXT41" s="830"/>
      <c r="JXU41" s="830"/>
      <c r="JXV41" s="830"/>
      <c r="JXW41" s="830"/>
      <c r="JXX41" s="830"/>
      <c r="JXY41" s="830"/>
      <c r="JXZ41" s="830"/>
      <c r="JYA41" s="830"/>
      <c r="JYB41" s="830"/>
      <c r="JYC41" s="830"/>
      <c r="JYD41" s="830"/>
      <c r="JYE41" s="830"/>
      <c r="JYF41" s="830"/>
      <c r="JYG41" s="830"/>
      <c r="JYH41" s="830"/>
      <c r="JYI41" s="830"/>
      <c r="JYJ41" s="830"/>
      <c r="JYK41" s="830"/>
      <c r="JYL41" s="830"/>
      <c r="JYM41" s="830"/>
      <c r="JYN41" s="830"/>
      <c r="JYO41" s="830"/>
      <c r="JYP41" s="830"/>
      <c r="JYQ41" s="830"/>
      <c r="JYR41" s="830"/>
      <c r="JYS41" s="830"/>
      <c r="JYT41" s="830"/>
      <c r="JYU41" s="830"/>
      <c r="JYV41" s="830"/>
      <c r="JYW41" s="830"/>
      <c r="JYX41" s="830"/>
      <c r="JYY41" s="830"/>
      <c r="JYZ41" s="830"/>
      <c r="JZA41" s="830"/>
      <c r="JZB41" s="830"/>
      <c r="JZC41" s="830"/>
      <c r="JZD41" s="830"/>
      <c r="JZE41" s="830"/>
      <c r="JZF41" s="830"/>
      <c r="JZG41" s="830"/>
      <c r="JZH41" s="830"/>
      <c r="JZI41" s="830"/>
      <c r="JZJ41" s="830"/>
      <c r="JZK41" s="830"/>
      <c r="JZL41" s="830"/>
      <c r="JZM41" s="830"/>
      <c r="JZN41" s="830"/>
      <c r="JZO41" s="830"/>
      <c r="JZP41" s="830"/>
      <c r="JZQ41" s="830"/>
      <c r="JZR41" s="830"/>
      <c r="JZS41" s="830"/>
      <c r="JZT41" s="830"/>
      <c r="JZU41" s="830"/>
      <c r="JZV41" s="830"/>
      <c r="JZW41" s="830"/>
      <c r="JZX41" s="830"/>
      <c r="JZY41" s="830"/>
      <c r="JZZ41" s="830"/>
      <c r="KAA41" s="830"/>
      <c r="KAB41" s="830"/>
      <c r="KAC41" s="830"/>
      <c r="KAD41" s="830"/>
      <c r="KAE41" s="830"/>
      <c r="KAF41" s="830"/>
      <c r="KAG41" s="830"/>
      <c r="KAH41" s="830"/>
      <c r="KAI41" s="830"/>
      <c r="KAJ41" s="830"/>
      <c r="KAK41" s="830"/>
      <c r="KAL41" s="830"/>
      <c r="KAM41" s="830"/>
      <c r="KAN41" s="830"/>
      <c r="KAO41" s="830"/>
      <c r="KAP41" s="830"/>
      <c r="KAQ41" s="830"/>
      <c r="KAR41" s="830"/>
      <c r="KAS41" s="830"/>
      <c r="KAT41" s="830"/>
      <c r="KAU41" s="830"/>
      <c r="KAV41" s="830"/>
      <c r="KAW41" s="830"/>
      <c r="KAX41" s="830"/>
      <c r="KAY41" s="830"/>
      <c r="KAZ41" s="830"/>
      <c r="KBA41" s="830"/>
      <c r="KBB41" s="830"/>
      <c r="KBC41" s="830"/>
      <c r="KBD41" s="830"/>
      <c r="KBE41" s="830"/>
      <c r="KBF41" s="830"/>
      <c r="KBG41" s="830"/>
      <c r="KBH41" s="830"/>
      <c r="KBI41" s="830"/>
      <c r="KBJ41" s="830"/>
      <c r="KBK41" s="830"/>
      <c r="KBL41" s="830"/>
      <c r="KBM41" s="830"/>
      <c r="KBN41" s="830"/>
      <c r="KBO41" s="830"/>
      <c r="KBP41" s="830"/>
      <c r="KBQ41" s="830"/>
      <c r="KBR41" s="830"/>
      <c r="KBS41" s="830"/>
      <c r="KBT41" s="830"/>
      <c r="KBU41" s="830"/>
      <c r="KBV41" s="830"/>
      <c r="KBW41" s="830"/>
      <c r="KBX41" s="830"/>
      <c r="KBY41" s="830"/>
      <c r="KBZ41" s="830"/>
      <c r="KCA41" s="830"/>
      <c r="KCB41" s="830"/>
      <c r="KCC41" s="830"/>
      <c r="KCD41" s="830"/>
      <c r="KCE41" s="830"/>
      <c r="KCF41" s="830"/>
      <c r="KCG41" s="830"/>
      <c r="KCH41" s="830"/>
      <c r="KCI41" s="830"/>
      <c r="KCJ41" s="830"/>
      <c r="KCK41" s="830"/>
      <c r="KCL41" s="830"/>
      <c r="KCM41" s="830"/>
      <c r="KCN41" s="830"/>
      <c r="KCO41" s="830"/>
      <c r="KCP41" s="830"/>
      <c r="KCQ41" s="830"/>
      <c r="KCR41" s="830"/>
      <c r="KCS41" s="830"/>
      <c r="KCT41" s="830"/>
      <c r="KCU41" s="830"/>
      <c r="KCV41" s="830"/>
      <c r="KCW41" s="830"/>
      <c r="KCX41" s="830"/>
      <c r="KCY41" s="830"/>
      <c r="KCZ41" s="830"/>
      <c r="KDA41" s="830"/>
      <c r="KDB41" s="830"/>
      <c r="KDC41" s="830"/>
      <c r="KDD41" s="830"/>
      <c r="KDE41" s="830"/>
      <c r="KDF41" s="830"/>
      <c r="KDG41" s="830"/>
      <c r="KDH41" s="830"/>
      <c r="KDI41" s="830"/>
      <c r="KDJ41" s="830"/>
      <c r="KDK41" s="830"/>
      <c r="KDL41" s="830"/>
      <c r="KDM41" s="830"/>
      <c r="KDN41" s="830"/>
      <c r="KDO41" s="830"/>
      <c r="KDP41" s="830"/>
      <c r="KDQ41" s="830"/>
      <c r="KDR41" s="830"/>
      <c r="KDS41" s="830"/>
      <c r="KDT41" s="830"/>
      <c r="KDU41" s="830"/>
      <c r="KDV41" s="830"/>
      <c r="KDW41" s="830"/>
      <c r="KDX41" s="830"/>
      <c r="KDY41" s="830"/>
      <c r="KDZ41" s="830"/>
      <c r="KEA41" s="830"/>
      <c r="KEB41" s="830"/>
      <c r="KEC41" s="830"/>
      <c r="KED41" s="830"/>
      <c r="KEE41" s="830"/>
      <c r="KEF41" s="830"/>
      <c r="KEG41" s="830"/>
      <c r="KEH41" s="830"/>
      <c r="KEI41" s="830"/>
      <c r="KEJ41" s="830"/>
      <c r="KEK41" s="830"/>
      <c r="KEL41" s="830"/>
      <c r="KEM41" s="830"/>
      <c r="KEN41" s="830"/>
      <c r="KEO41" s="830"/>
      <c r="KEP41" s="830"/>
      <c r="KEQ41" s="830"/>
      <c r="KER41" s="830"/>
      <c r="KES41" s="830"/>
      <c r="KET41" s="830"/>
      <c r="KEU41" s="830"/>
      <c r="KEV41" s="830"/>
      <c r="KEW41" s="830"/>
      <c r="KEX41" s="830"/>
      <c r="KEY41" s="830"/>
      <c r="KEZ41" s="830"/>
      <c r="KFA41" s="830"/>
      <c r="KFB41" s="830"/>
      <c r="KFC41" s="830"/>
      <c r="KFD41" s="830"/>
      <c r="KFE41" s="830"/>
      <c r="KFF41" s="830"/>
      <c r="KFG41" s="830"/>
      <c r="KFH41" s="830"/>
      <c r="KFI41" s="830"/>
      <c r="KFJ41" s="830"/>
      <c r="KFK41" s="830"/>
      <c r="KFL41" s="830"/>
      <c r="KFM41" s="830"/>
      <c r="KFN41" s="830"/>
      <c r="KFO41" s="830"/>
      <c r="KFP41" s="830"/>
      <c r="KFQ41" s="830"/>
      <c r="KFR41" s="830"/>
      <c r="KFS41" s="830"/>
      <c r="KFT41" s="830"/>
      <c r="KFU41" s="830"/>
      <c r="KFV41" s="830"/>
      <c r="KFW41" s="830"/>
      <c r="KFX41" s="830"/>
      <c r="KFY41" s="830"/>
      <c r="KFZ41" s="830"/>
      <c r="KGA41" s="830"/>
      <c r="KGB41" s="830"/>
      <c r="KGC41" s="830"/>
      <c r="KGD41" s="830"/>
      <c r="KGE41" s="830"/>
      <c r="KGF41" s="830"/>
      <c r="KGG41" s="830"/>
      <c r="KGH41" s="830"/>
      <c r="KGI41" s="830"/>
      <c r="KGJ41" s="830"/>
      <c r="KGK41" s="830"/>
      <c r="KGL41" s="830"/>
      <c r="KGM41" s="830"/>
      <c r="KGN41" s="830"/>
      <c r="KGO41" s="830"/>
      <c r="KGP41" s="830"/>
      <c r="KGQ41" s="830"/>
      <c r="KGR41" s="830"/>
      <c r="KGS41" s="830"/>
      <c r="KGT41" s="830"/>
      <c r="KGU41" s="830"/>
      <c r="KGV41" s="830"/>
      <c r="KGW41" s="830"/>
      <c r="KGX41" s="830"/>
      <c r="KGY41" s="830"/>
      <c r="KGZ41" s="830"/>
      <c r="KHA41" s="830"/>
      <c r="KHB41" s="830"/>
      <c r="KHC41" s="830"/>
      <c r="KHD41" s="830"/>
      <c r="KHE41" s="830"/>
      <c r="KHF41" s="830"/>
      <c r="KHG41" s="830"/>
      <c r="KHH41" s="830"/>
      <c r="KHI41" s="830"/>
      <c r="KHJ41" s="830"/>
      <c r="KHK41" s="830"/>
      <c r="KHL41" s="830"/>
      <c r="KHM41" s="830"/>
      <c r="KHN41" s="830"/>
      <c r="KHO41" s="830"/>
      <c r="KHP41" s="830"/>
      <c r="KHQ41" s="830"/>
      <c r="KHR41" s="830"/>
      <c r="KHS41" s="830"/>
      <c r="KHT41" s="830"/>
      <c r="KHU41" s="830"/>
      <c r="KHV41" s="830"/>
      <c r="KHW41" s="830"/>
      <c r="KHX41" s="830"/>
      <c r="KHY41" s="830"/>
      <c r="KHZ41" s="830"/>
      <c r="KIA41" s="830"/>
      <c r="KIB41" s="830"/>
      <c r="KIC41" s="830"/>
      <c r="KID41" s="830"/>
      <c r="KIE41" s="830"/>
      <c r="KIF41" s="830"/>
      <c r="KIG41" s="830"/>
      <c r="KIH41" s="830"/>
      <c r="KII41" s="830"/>
      <c r="KIJ41" s="830"/>
      <c r="KIK41" s="830"/>
      <c r="KIL41" s="830"/>
      <c r="KIM41" s="830"/>
      <c r="KIN41" s="830"/>
      <c r="KIO41" s="830"/>
      <c r="KIP41" s="830"/>
      <c r="KIQ41" s="830"/>
      <c r="KIR41" s="830"/>
      <c r="KIS41" s="830"/>
      <c r="KIT41" s="830"/>
      <c r="KIU41" s="830"/>
      <c r="KIV41" s="830"/>
      <c r="KIW41" s="830"/>
      <c r="KIX41" s="830"/>
      <c r="KIY41" s="830"/>
      <c r="KIZ41" s="830"/>
      <c r="KJA41" s="830"/>
      <c r="KJB41" s="830"/>
      <c r="KJC41" s="830"/>
      <c r="KJD41" s="830"/>
      <c r="KJE41" s="830"/>
      <c r="KJF41" s="830"/>
      <c r="KJG41" s="830"/>
      <c r="KJH41" s="830"/>
      <c r="KJI41" s="830"/>
      <c r="KJJ41" s="830"/>
      <c r="KJK41" s="830"/>
      <c r="KJL41" s="830"/>
      <c r="KJM41" s="830"/>
      <c r="KJN41" s="830"/>
      <c r="KJO41" s="830"/>
      <c r="KJP41" s="830"/>
      <c r="KJQ41" s="830"/>
      <c r="KJR41" s="830"/>
      <c r="KJS41" s="830"/>
      <c r="KJT41" s="830"/>
      <c r="KJU41" s="830"/>
      <c r="KJV41" s="830"/>
      <c r="KJW41" s="830"/>
      <c r="KJX41" s="830"/>
      <c r="KJY41" s="830"/>
      <c r="KJZ41" s="830"/>
      <c r="KKA41" s="830"/>
      <c r="KKB41" s="830"/>
      <c r="KKC41" s="830"/>
      <c r="KKD41" s="830"/>
      <c r="KKE41" s="830"/>
      <c r="KKF41" s="830"/>
      <c r="KKG41" s="830"/>
      <c r="KKH41" s="830"/>
      <c r="KKI41" s="830"/>
      <c r="KKJ41" s="830"/>
      <c r="KKK41" s="830"/>
      <c r="KKL41" s="830"/>
      <c r="KKM41" s="830"/>
      <c r="KKN41" s="830"/>
      <c r="KKO41" s="830"/>
      <c r="KKP41" s="830"/>
      <c r="KKQ41" s="830"/>
      <c r="KKR41" s="830"/>
      <c r="KKS41" s="830"/>
      <c r="KKT41" s="830"/>
      <c r="KKU41" s="830"/>
      <c r="KKV41" s="830"/>
      <c r="KKW41" s="830"/>
      <c r="KKX41" s="830"/>
      <c r="KKY41" s="830"/>
      <c r="KKZ41" s="830"/>
      <c r="KLA41" s="830"/>
      <c r="KLB41" s="830"/>
      <c r="KLC41" s="830"/>
      <c r="KLD41" s="830"/>
      <c r="KLE41" s="830"/>
      <c r="KLF41" s="830"/>
      <c r="KLG41" s="830"/>
      <c r="KLH41" s="830"/>
      <c r="KLI41" s="830"/>
      <c r="KLJ41" s="830"/>
      <c r="KLK41" s="830"/>
      <c r="KLL41" s="830"/>
      <c r="KLM41" s="830"/>
      <c r="KLN41" s="830"/>
      <c r="KLO41" s="830"/>
      <c r="KLP41" s="830"/>
      <c r="KLQ41" s="830"/>
      <c r="KLR41" s="830"/>
      <c r="KLS41" s="830"/>
      <c r="KLT41" s="830"/>
      <c r="KLU41" s="830"/>
      <c r="KLV41" s="830"/>
      <c r="KLW41" s="830"/>
      <c r="KLX41" s="830"/>
      <c r="KLY41" s="830"/>
      <c r="KLZ41" s="830"/>
      <c r="KMA41" s="830"/>
      <c r="KMB41" s="830"/>
      <c r="KMC41" s="830"/>
      <c r="KMD41" s="830"/>
      <c r="KME41" s="830"/>
      <c r="KMF41" s="830"/>
      <c r="KMG41" s="830"/>
      <c r="KMH41" s="830"/>
      <c r="KMI41" s="830"/>
      <c r="KMJ41" s="830"/>
      <c r="KMK41" s="830"/>
      <c r="KML41" s="830"/>
      <c r="KMM41" s="830"/>
      <c r="KMN41" s="830"/>
      <c r="KMO41" s="830"/>
      <c r="KMP41" s="830"/>
      <c r="KMQ41" s="830"/>
      <c r="KMR41" s="830"/>
      <c r="KMS41" s="830"/>
      <c r="KMT41" s="830"/>
      <c r="KMU41" s="830"/>
      <c r="KMV41" s="830"/>
      <c r="KMW41" s="830"/>
      <c r="KMX41" s="830"/>
      <c r="KMY41" s="830"/>
      <c r="KMZ41" s="830"/>
      <c r="KNA41" s="830"/>
      <c r="KNB41" s="830"/>
      <c r="KNC41" s="830"/>
      <c r="KND41" s="830"/>
      <c r="KNE41" s="830"/>
      <c r="KNF41" s="830"/>
      <c r="KNG41" s="830"/>
      <c r="KNH41" s="830"/>
      <c r="KNI41" s="830"/>
      <c r="KNJ41" s="830"/>
      <c r="KNK41" s="830"/>
      <c r="KNL41" s="830"/>
      <c r="KNM41" s="830"/>
      <c r="KNN41" s="830"/>
      <c r="KNO41" s="830"/>
      <c r="KNP41" s="830"/>
      <c r="KNQ41" s="830"/>
      <c r="KNR41" s="830"/>
      <c r="KNS41" s="830"/>
      <c r="KNT41" s="830"/>
      <c r="KNU41" s="830"/>
      <c r="KNV41" s="830"/>
      <c r="KNW41" s="830"/>
      <c r="KNX41" s="830"/>
      <c r="KNY41" s="830"/>
      <c r="KNZ41" s="830"/>
      <c r="KOA41" s="830"/>
      <c r="KOB41" s="830"/>
      <c r="KOC41" s="830"/>
      <c r="KOD41" s="830"/>
      <c r="KOE41" s="830"/>
      <c r="KOF41" s="830"/>
      <c r="KOG41" s="830"/>
      <c r="KOH41" s="830"/>
      <c r="KOI41" s="830"/>
      <c r="KOJ41" s="830"/>
      <c r="KOK41" s="830"/>
      <c r="KOL41" s="830"/>
      <c r="KOM41" s="830"/>
      <c r="KON41" s="830"/>
      <c r="KOO41" s="830"/>
      <c r="KOP41" s="830"/>
      <c r="KOQ41" s="830"/>
      <c r="KOR41" s="830"/>
      <c r="KOS41" s="830"/>
      <c r="KOT41" s="830"/>
      <c r="KOU41" s="830"/>
      <c r="KOV41" s="830"/>
      <c r="KOW41" s="830"/>
      <c r="KOX41" s="830"/>
      <c r="KOY41" s="830"/>
      <c r="KOZ41" s="830"/>
      <c r="KPA41" s="830"/>
      <c r="KPB41" s="830"/>
      <c r="KPC41" s="830"/>
      <c r="KPD41" s="830"/>
      <c r="KPE41" s="830"/>
      <c r="KPF41" s="830"/>
      <c r="KPG41" s="830"/>
      <c r="KPH41" s="830"/>
      <c r="KPI41" s="830"/>
      <c r="KPJ41" s="830"/>
      <c r="KPK41" s="830"/>
      <c r="KPL41" s="830"/>
      <c r="KPM41" s="830"/>
      <c r="KPN41" s="830"/>
      <c r="KPO41" s="830"/>
      <c r="KPP41" s="830"/>
      <c r="KPQ41" s="830"/>
      <c r="KPR41" s="830"/>
      <c r="KPS41" s="830"/>
      <c r="KPT41" s="830"/>
      <c r="KPU41" s="830"/>
      <c r="KPV41" s="830"/>
      <c r="KPW41" s="830"/>
      <c r="KPX41" s="830"/>
      <c r="KPY41" s="830"/>
      <c r="KPZ41" s="830"/>
      <c r="KQA41" s="830"/>
      <c r="KQB41" s="830"/>
      <c r="KQC41" s="830"/>
      <c r="KQD41" s="830"/>
      <c r="KQE41" s="830"/>
      <c r="KQF41" s="830"/>
      <c r="KQG41" s="830"/>
      <c r="KQH41" s="830"/>
      <c r="KQI41" s="830"/>
      <c r="KQJ41" s="830"/>
      <c r="KQK41" s="830"/>
      <c r="KQL41" s="830"/>
      <c r="KQM41" s="830"/>
      <c r="KQN41" s="830"/>
      <c r="KQO41" s="830"/>
      <c r="KQP41" s="830"/>
      <c r="KQQ41" s="830"/>
      <c r="KQR41" s="830"/>
      <c r="KQS41" s="830"/>
      <c r="KQT41" s="830"/>
      <c r="KQU41" s="830"/>
      <c r="KQV41" s="830"/>
      <c r="KQW41" s="830"/>
      <c r="KQX41" s="830"/>
      <c r="KQY41" s="830"/>
      <c r="KQZ41" s="830"/>
      <c r="KRA41" s="830"/>
      <c r="KRB41" s="830"/>
      <c r="KRC41" s="830"/>
      <c r="KRD41" s="830"/>
      <c r="KRE41" s="830"/>
      <c r="KRF41" s="830"/>
      <c r="KRG41" s="830"/>
      <c r="KRH41" s="830"/>
      <c r="KRI41" s="830"/>
      <c r="KRJ41" s="830"/>
      <c r="KRK41" s="830"/>
      <c r="KRL41" s="830"/>
      <c r="KRM41" s="830"/>
      <c r="KRN41" s="830"/>
      <c r="KRO41" s="830"/>
      <c r="KRP41" s="830"/>
      <c r="KRQ41" s="830"/>
      <c r="KRR41" s="830"/>
      <c r="KRS41" s="830"/>
      <c r="KRT41" s="830"/>
      <c r="KRU41" s="830"/>
      <c r="KRV41" s="830"/>
      <c r="KRW41" s="830"/>
      <c r="KRX41" s="830"/>
      <c r="KRY41" s="830"/>
      <c r="KRZ41" s="830"/>
      <c r="KSA41" s="830"/>
      <c r="KSB41" s="830"/>
      <c r="KSC41" s="830"/>
      <c r="KSD41" s="830"/>
      <c r="KSE41" s="830"/>
      <c r="KSF41" s="830"/>
      <c r="KSG41" s="830"/>
      <c r="KSH41" s="830"/>
      <c r="KSI41" s="830"/>
      <c r="KSJ41" s="830"/>
      <c r="KSK41" s="830"/>
      <c r="KSL41" s="830"/>
      <c r="KSM41" s="830"/>
      <c r="KSN41" s="830"/>
      <c r="KSO41" s="830"/>
      <c r="KSP41" s="830"/>
      <c r="KSQ41" s="830"/>
      <c r="KSR41" s="830"/>
      <c r="KSS41" s="830"/>
      <c r="KST41" s="830"/>
      <c r="KSU41" s="830"/>
      <c r="KSV41" s="830"/>
      <c r="KSW41" s="830"/>
      <c r="KSX41" s="830"/>
      <c r="KSY41" s="830"/>
      <c r="KSZ41" s="830"/>
      <c r="KTA41" s="830"/>
      <c r="KTB41" s="830"/>
      <c r="KTC41" s="830"/>
      <c r="KTD41" s="830"/>
      <c r="KTE41" s="830"/>
      <c r="KTF41" s="830"/>
      <c r="KTG41" s="830"/>
      <c r="KTH41" s="830"/>
      <c r="KTI41" s="830"/>
      <c r="KTJ41" s="830"/>
      <c r="KTK41" s="830"/>
      <c r="KTL41" s="830"/>
      <c r="KTM41" s="830"/>
      <c r="KTN41" s="830"/>
      <c r="KTO41" s="830"/>
      <c r="KTP41" s="830"/>
      <c r="KTQ41" s="830"/>
      <c r="KTR41" s="830"/>
      <c r="KTS41" s="830"/>
      <c r="KTT41" s="830"/>
      <c r="KTU41" s="830"/>
      <c r="KTV41" s="830"/>
      <c r="KTW41" s="830"/>
      <c r="KTX41" s="830"/>
      <c r="KTY41" s="830"/>
      <c r="KTZ41" s="830"/>
      <c r="KUA41" s="830"/>
      <c r="KUB41" s="830"/>
      <c r="KUC41" s="830"/>
      <c r="KUD41" s="830"/>
      <c r="KUE41" s="830"/>
      <c r="KUF41" s="830"/>
      <c r="KUG41" s="830"/>
      <c r="KUH41" s="830"/>
      <c r="KUI41" s="830"/>
      <c r="KUJ41" s="830"/>
      <c r="KUK41" s="830"/>
      <c r="KUL41" s="830"/>
      <c r="KUM41" s="830"/>
      <c r="KUN41" s="830"/>
      <c r="KUO41" s="830"/>
      <c r="KUP41" s="830"/>
      <c r="KUQ41" s="830"/>
      <c r="KUR41" s="830"/>
      <c r="KUS41" s="830"/>
      <c r="KUT41" s="830"/>
      <c r="KUU41" s="830"/>
      <c r="KUV41" s="830"/>
      <c r="KUW41" s="830"/>
      <c r="KUX41" s="830"/>
      <c r="KUY41" s="830"/>
      <c r="KUZ41" s="830"/>
      <c r="KVA41" s="830"/>
      <c r="KVB41" s="830"/>
      <c r="KVC41" s="830"/>
      <c r="KVD41" s="830"/>
      <c r="KVE41" s="830"/>
      <c r="KVF41" s="830"/>
      <c r="KVG41" s="830"/>
      <c r="KVH41" s="830"/>
      <c r="KVI41" s="830"/>
      <c r="KVJ41" s="830"/>
      <c r="KVK41" s="830"/>
      <c r="KVL41" s="830"/>
      <c r="KVM41" s="830"/>
      <c r="KVN41" s="830"/>
      <c r="KVO41" s="830"/>
      <c r="KVP41" s="830"/>
      <c r="KVQ41" s="830"/>
      <c r="KVR41" s="830"/>
      <c r="KVS41" s="830"/>
      <c r="KVT41" s="830"/>
      <c r="KVU41" s="830"/>
      <c r="KVV41" s="830"/>
      <c r="KVW41" s="830"/>
      <c r="KVX41" s="830"/>
      <c r="KVY41" s="830"/>
      <c r="KVZ41" s="830"/>
      <c r="KWA41" s="830"/>
      <c r="KWB41" s="830"/>
      <c r="KWC41" s="830"/>
      <c r="KWD41" s="830"/>
      <c r="KWE41" s="830"/>
      <c r="KWF41" s="830"/>
      <c r="KWG41" s="830"/>
      <c r="KWH41" s="830"/>
      <c r="KWI41" s="830"/>
      <c r="KWJ41" s="830"/>
      <c r="KWK41" s="830"/>
      <c r="KWL41" s="830"/>
      <c r="KWM41" s="830"/>
      <c r="KWN41" s="830"/>
      <c r="KWO41" s="830"/>
      <c r="KWP41" s="830"/>
      <c r="KWQ41" s="830"/>
      <c r="KWR41" s="830"/>
      <c r="KWS41" s="830"/>
      <c r="KWT41" s="830"/>
      <c r="KWU41" s="830"/>
      <c r="KWV41" s="830"/>
      <c r="KWW41" s="830"/>
      <c r="KWX41" s="830"/>
      <c r="KWY41" s="830"/>
      <c r="KWZ41" s="830"/>
      <c r="KXA41" s="830"/>
      <c r="KXB41" s="830"/>
      <c r="KXC41" s="830"/>
      <c r="KXD41" s="830"/>
      <c r="KXE41" s="830"/>
      <c r="KXF41" s="830"/>
      <c r="KXG41" s="830"/>
      <c r="KXH41" s="830"/>
      <c r="KXI41" s="830"/>
      <c r="KXJ41" s="830"/>
      <c r="KXK41" s="830"/>
      <c r="KXL41" s="830"/>
      <c r="KXM41" s="830"/>
      <c r="KXN41" s="830"/>
      <c r="KXO41" s="830"/>
      <c r="KXP41" s="830"/>
      <c r="KXQ41" s="830"/>
      <c r="KXR41" s="830"/>
      <c r="KXS41" s="830"/>
      <c r="KXT41" s="830"/>
      <c r="KXU41" s="830"/>
      <c r="KXV41" s="830"/>
      <c r="KXW41" s="830"/>
      <c r="KXX41" s="830"/>
      <c r="KXY41" s="830"/>
      <c r="KXZ41" s="830"/>
      <c r="KYA41" s="830"/>
      <c r="KYB41" s="830"/>
      <c r="KYC41" s="830"/>
      <c r="KYD41" s="830"/>
      <c r="KYE41" s="830"/>
      <c r="KYF41" s="830"/>
      <c r="KYG41" s="830"/>
      <c r="KYH41" s="830"/>
      <c r="KYI41" s="830"/>
      <c r="KYJ41" s="830"/>
      <c r="KYK41" s="830"/>
      <c r="KYL41" s="830"/>
      <c r="KYM41" s="830"/>
      <c r="KYN41" s="830"/>
      <c r="KYO41" s="830"/>
      <c r="KYP41" s="830"/>
      <c r="KYQ41" s="830"/>
      <c r="KYR41" s="830"/>
      <c r="KYS41" s="830"/>
      <c r="KYT41" s="830"/>
      <c r="KYU41" s="830"/>
      <c r="KYV41" s="830"/>
      <c r="KYW41" s="830"/>
      <c r="KYX41" s="830"/>
      <c r="KYY41" s="830"/>
      <c r="KYZ41" s="830"/>
      <c r="KZA41" s="830"/>
      <c r="KZB41" s="830"/>
      <c r="KZC41" s="830"/>
      <c r="KZD41" s="830"/>
      <c r="KZE41" s="830"/>
      <c r="KZF41" s="830"/>
      <c r="KZG41" s="830"/>
      <c r="KZH41" s="830"/>
      <c r="KZI41" s="830"/>
      <c r="KZJ41" s="830"/>
      <c r="KZK41" s="830"/>
      <c r="KZL41" s="830"/>
      <c r="KZM41" s="830"/>
      <c r="KZN41" s="830"/>
      <c r="KZO41" s="830"/>
      <c r="KZP41" s="830"/>
      <c r="KZQ41" s="830"/>
      <c r="KZR41" s="830"/>
      <c r="KZS41" s="830"/>
      <c r="KZT41" s="830"/>
      <c r="KZU41" s="830"/>
      <c r="KZV41" s="830"/>
      <c r="KZW41" s="830"/>
      <c r="KZX41" s="830"/>
      <c r="KZY41" s="830"/>
      <c r="KZZ41" s="830"/>
      <c r="LAA41" s="830"/>
      <c r="LAB41" s="830"/>
      <c r="LAC41" s="830"/>
      <c r="LAD41" s="830"/>
      <c r="LAE41" s="830"/>
      <c r="LAF41" s="830"/>
      <c r="LAG41" s="830"/>
      <c r="LAH41" s="830"/>
      <c r="LAI41" s="830"/>
      <c r="LAJ41" s="830"/>
      <c r="LAK41" s="830"/>
      <c r="LAL41" s="830"/>
      <c r="LAM41" s="830"/>
      <c r="LAN41" s="830"/>
      <c r="LAO41" s="830"/>
      <c r="LAP41" s="830"/>
      <c r="LAQ41" s="830"/>
      <c r="LAR41" s="830"/>
      <c r="LAS41" s="830"/>
      <c r="LAT41" s="830"/>
      <c r="LAU41" s="830"/>
      <c r="LAV41" s="830"/>
      <c r="LAW41" s="830"/>
      <c r="LAX41" s="830"/>
      <c r="LAY41" s="830"/>
      <c r="LAZ41" s="830"/>
      <c r="LBA41" s="830"/>
      <c r="LBB41" s="830"/>
      <c r="LBC41" s="830"/>
      <c r="LBD41" s="830"/>
      <c r="LBE41" s="830"/>
      <c r="LBF41" s="830"/>
      <c r="LBG41" s="830"/>
      <c r="LBH41" s="830"/>
      <c r="LBI41" s="830"/>
      <c r="LBJ41" s="830"/>
      <c r="LBK41" s="830"/>
      <c r="LBL41" s="830"/>
      <c r="LBM41" s="830"/>
      <c r="LBN41" s="830"/>
      <c r="LBO41" s="830"/>
      <c r="LBP41" s="830"/>
      <c r="LBQ41" s="830"/>
      <c r="LBR41" s="830"/>
      <c r="LBS41" s="830"/>
      <c r="LBT41" s="830"/>
      <c r="LBU41" s="830"/>
      <c r="LBV41" s="830"/>
      <c r="LBW41" s="830"/>
      <c r="LBX41" s="830"/>
      <c r="LBY41" s="830"/>
      <c r="LBZ41" s="830"/>
      <c r="LCA41" s="830"/>
      <c r="LCB41" s="830"/>
      <c r="LCC41" s="830"/>
      <c r="LCD41" s="830"/>
      <c r="LCE41" s="830"/>
      <c r="LCF41" s="830"/>
      <c r="LCG41" s="830"/>
      <c r="LCH41" s="830"/>
      <c r="LCI41" s="830"/>
      <c r="LCJ41" s="830"/>
      <c r="LCK41" s="830"/>
      <c r="LCL41" s="830"/>
      <c r="LCM41" s="830"/>
      <c r="LCN41" s="830"/>
      <c r="LCO41" s="830"/>
      <c r="LCP41" s="830"/>
      <c r="LCQ41" s="830"/>
      <c r="LCR41" s="830"/>
      <c r="LCS41" s="830"/>
      <c r="LCT41" s="830"/>
      <c r="LCU41" s="830"/>
      <c r="LCV41" s="830"/>
      <c r="LCW41" s="830"/>
      <c r="LCX41" s="830"/>
      <c r="LCY41" s="830"/>
      <c r="LCZ41" s="830"/>
      <c r="LDA41" s="830"/>
      <c r="LDB41" s="830"/>
      <c r="LDC41" s="830"/>
      <c r="LDD41" s="830"/>
      <c r="LDE41" s="830"/>
      <c r="LDF41" s="830"/>
      <c r="LDG41" s="830"/>
      <c r="LDH41" s="830"/>
      <c r="LDI41" s="830"/>
      <c r="LDJ41" s="830"/>
      <c r="LDK41" s="830"/>
      <c r="LDL41" s="830"/>
      <c r="LDM41" s="830"/>
      <c r="LDN41" s="830"/>
      <c r="LDO41" s="830"/>
      <c r="LDP41" s="830"/>
      <c r="LDQ41" s="830"/>
      <c r="LDR41" s="830"/>
      <c r="LDS41" s="830"/>
      <c r="LDT41" s="830"/>
      <c r="LDU41" s="830"/>
      <c r="LDV41" s="830"/>
      <c r="LDW41" s="830"/>
      <c r="LDX41" s="830"/>
      <c r="LDY41" s="830"/>
      <c r="LDZ41" s="830"/>
      <c r="LEA41" s="830"/>
      <c r="LEB41" s="830"/>
      <c r="LEC41" s="830"/>
      <c r="LED41" s="830"/>
      <c r="LEE41" s="830"/>
      <c r="LEF41" s="830"/>
      <c r="LEG41" s="830"/>
      <c r="LEH41" s="830"/>
      <c r="LEI41" s="830"/>
      <c r="LEJ41" s="830"/>
      <c r="LEK41" s="830"/>
      <c r="LEL41" s="830"/>
      <c r="LEM41" s="830"/>
      <c r="LEN41" s="830"/>
      <c r="LEO41" s="830"/>
      <c r="LEP41" s="830"/>
      <c r="LEQ41" s="830"/>
      <c r="LER41" s="830"/>
      <c r="LES41" s="830"/>
      <c r="LET41" s="830"/>
      <c r="LEU41" s="830"/>
      <c r="LEV41" s="830"/>
      <c r="LEW41" s="830"/>
      <c r="LEX41" s="830"/>
      <c r="LEY41" s="830"/>
      <c r="LEZ41" s="830"/>
      <c r="LFA41" s="830"/>
      <c r="LFB41" s="830"/>
      <c r="LFC41" s="830"/>
      <c r="LFD41" s="830"/>
      <c r="LFE41" s="830"/>
      <c r="LFF41" s="830"/>
      <c r="LFG41" s="830"/>
      <c r="LFH41" s="830"/>
      <c r="LFI41" s="830"/>
      <c r="LFJ41" s="830"/>
      <c r="LFK41" s="830"/>
      <c r="LFL41" s="830"/>
      <c r="LFM41" s="830"/>
      <c r="LFN41" s="830"/>
      <c r="LFO41" s="830"/>
      <c r="LFP41" s="830"/>
      <c r="LFQ41" s="830"/>
      <c r="LFR41" s="830"/>
      <c r="LFS41" s="830"/>
      <c r="LFT41" s="830"/>
      <c r="LFU41" s="830"/>
      <c r="LFV41" s="830"/>
      <c r="LFW41" s="830"/>
      <c r="LFX41" s="830"/>
      <c r="LFY41" s="830"/>
      <c r="LFZ41" s="830"/>
      <c r="LGA41" s="830"/>
      <c r="LGB41" s="830"/>
      <c r="LGC41" s="830"/>
      <c r="LGD41" s="830"/>
      <c r="LGE41" s="830"/>
      <c r="LGF41" s="830"/>
      <c r="LGG41" s="830"/>
      <c r="LGH41" s="830"/>
      <c r="LGI41" s="830"/>
      <c r="LGJ41" s="830"/>
      <c r="LGK41" s="830"/>
      <c r="LGL41" s="830"/>
      <c r="LGM41" s="830"/>
      <c r="LGN41" s="830"/>
      <c r="LGO41" s="830"/>
      <c r="LGP41" s="830"/>
      <c r="LGQ41" s="830"/>
      <c r="LGR41" s="830"/>
      <c r="LGS41" s="830"/>
      <c r="LGT41" s="830"/>
      <c r="LGU41" s="830"/>
      <c r="LGV41" s="830"/>
      <c r="LGW41" s="830"/>
      <c r="LGX41" s="830"/>
      <c r="LGY41" s="830"/>
      <c r="LGZ41" s="830"/>
      <c r="LHA41" s="830"/>
      <c r="LHB41" s="830"/>
      <c r="LHC41" s="830"/>
      <c r="LHD41" s="830"/>
      <c r="LHE41" s="830"/>
      <c r="LHF41" s="830"/>
      <c r="LHG41" s="830"/>
      <c r="LHH41" s="830"/>
      <c r="LHI41" s="830"/>
      <c r="LHJ41" s="830"/>
      <c r="LHK41" s="830"/>
      <c r="LHL41" s="830"/>
      <c r="LHM41" s="830"/>
      <c r="LHN41" s="830"/>
      <c r="LHO41" s="830"/>
      <c r="LHP41" s="830"/>
      <c r="LHQ41" s="830"/>
      <c r="LHR41" s="830"/>
      <c r="LHS41" s="830"/>
      <c r="LHT41" s="830"/>
      <c r="LHU41" s="830"/>
      <c r="LHV41" s="830"/>
      <c r="LHW41" s="830"/>
      <c r="LHX41" s="830"/>
      <c r="LHY41" s="830"/>
      <c r="LHZ41" s="830"/>
      <c r="LIA41" s="830"/>
      <c r="LIB41" s="830"/>
      <c r="LIC41" s="830"/>
      <c r="LID41" s="830"/>
      <c r="LIE41" s="830"/>
      <c r="LIF41" s="830"/>
      <c r="LIG41" s="830"/>
      <c r="LIH41" s="830"/>
      <c r="LII41" s="830"/>
      <c r="LIJ41" s="830"/>
      <c r="LIK41" s="830"/>
      <c r="LIL41" s="830"/>
      <c r="LIM41" s="830"/>
      <c r="LIN41" s="830"/>
      <c r="LIO41" s="830"/>
      <c r="LIP41" s="830"/>
      <c r="LIQ41" s="830"/>
      <c r="LIR41" s="830"/>
      <c r="LIS41" s="830"/>
      <c r="LIT41" s="830"/>
      <c r="LIU41" s="830"/>
      <c r="LIV41" s="830"/>
      <c r="LIW41" s="830"/>
      <c r="LIX41" s="830"/>
      <c r="LIY41" s="830"/>
      <c r="LIZ41" s="830"/>
      <c r="LJA41" s="830"/>
      <c r="LJB41" s="830"/>
      <c r="LJC41" s="830"/>
      <c r="LJD41" s="830"/>
      <c r="LJE41" s="830"/>
      <c r="LJF41" s="830"/>
      <c r="LJG41" s="830"/>
      <c r="LJH41" s="830"/>
      <c r="LJI41" s="830"/>
      <c r="LJJ41" s="830"/>
      <c r="LJK41" s="830"/>
      <c r="LJL41" s="830"/>
      <c r="LJM41" s="830"/>
      <c r="LJN41" s="830"/>
      <c r="LJO41" s="830"/>
      <c r="LJP41" s="830"/>
      <c r="LJQ41" s="830"/>
      <c r="LJR41" s="830"/>
      <c r="LJS41" s="830"/>
      <c r="LJT41" s="830"/>
      <c r="LJU41" s="830"/>
      <c r="LJV41" s="830"/>
      <c r="LJW41" s="830"/>
      <c r="LJX41" s="830"/>
      <c r="LJY41" s="830"/>
      <c r="LJZ41" s="830"/>
      <c r="LKA41" s="830"/>
      <c r="LKB41" s="830"/>
      <c r="LKC41" s="830"/>
      <c r="LKD41" s="830"/>
      <c r="LKE41" s="830"/>
      <c r="LKF41" s="830"/>
      <c r="LKG41" s="830"/>
      <c r="LKH41" s="830"/>
      <c r="LKI41" s="830"/>
      <c r="LKJ41" s="830"/>
      <c r="LKK41" s="830"/>
      <c r="LKL41" s="830"/>
      <c r="LKM41" s="830"/>
      <c r="LKN41" s="830"/>
      <c r="LKO41" s="830"/>
      <c r="LKP41" s="830"/>
      <c r="LKQ41" s="830"/>
      <c r="LKR41" s="830"/>
      <c r="LKS41" s="830"/>
      <c r="LKT41" s="830"/>
      <c r="LKU41" s="830"/>
      <c r="LKV41" s="830"/>
      <c r="LKW41" s="830"/>
      <c r="LKX41" s="830"/>
      <c r="LKY41" s="830"/>
      <c r="LKZ41" s="830"/>
      <c r="LLA41" s="830"/>
      <c r="LLB41" s="830"/>
      <c r="LLC41" s="830"/>
      <c r="LLD41" s="830"/>
      <c r="LLE41" s="830"/>
      <c r="LLF41" s="830"/>
      <c r="LLG41" s="830"/>
      <c r="LLH41" s="830"/>
      <c r="LLI41" s="830"/>
      <c r="LLJ41" s="830"/>
      <c r="LLK41" s="830"/>
      <c r="LLL41" s="830"/>
      <c r="LLM41" s="830"/>
      <c r="LLN41" s="830"/>
      <c r="LLO41" s="830"/>
      <c r="LLP41" s="830"/>
      <c r="LLQ41" s="830"/>
      <c r="LLR41" s="830"/>
      <c r="LLS41" s="830"/>
      <c r="LLT41" s="830"/>
      <c r="LLU41" s="830"/>
      <c r="LLV41" s="830"/>
      <c r="LLW41" s="830"/>
      <c r="LLX41" s="830"/>
      <c r="LLY41" s="830"/>
      <c r="LLZ41" s="830"/>
      <c r="LMA41" s="830"/>
      <c r="LMB41" s="830"/>
      <c r="LMC41" s="830"/>
      <c r="LMD41" s="830"/>
      <c r="LME41" s="830"/>
      <c r="LMF41" s="830"/>
      <c r="LMG41" s="830"/>
      <c r="LMH41" s="830"/>
      <c r="LMI41" s="830"/>
      <c r="LMJ41" s="830"/>
      <c r="LMK41" s="830"/>
      <c r="LML41" s="830"/>
      <c r="LMM41" s="830"/>
      <c r="LMN41" s="830"/>
      <c r="LMO41" s="830"/>
      <c r="LMP41" s="830"/>
      <c r="LMQ41" s="830"/>
      <c r="LMR41" s="830"/>
      <c r="LMS41" s="830"/>
      <c r="LMT41" s="830"/>
      <c r="LMU41" s="830"/>
      <c r="LMV41" s="830"/>
      <c r="LMW41" s="830"/>
      <c r="LMX41" s="830"/>
      <c r="LMY41" s="830"/>
      <c r="LMZ41" s="830"/>
      <c r="LNA41" s="830"/>
      <c r="LNB41" s="830"/>
      <c r="LNC41" s="830"/>
      <c r="LND41" s="830"/>
      <c r="LNE41" s="830"/>
      <c r="LNF41" s="830"/>
      <c r="LNG41" s="830"/>
      <c r="LNH41" s="830"/>
      <c r="LNI41" s="830"/>
      <c r="LNJ41" s="830"/>
      <c r="LNK41" s="830"/>
      <c r="LNL41" s="830"/>
      <c r="LNM41" s="830"/>
      <c r="LNN41" s="830"/>
      <c r="LNO41" s="830"/>
      <c r="LNP41" s="830"/>
      <c r="LNQ41" s="830"/>
      <c r="LNR41" s="830"/>
      <c r="LNS41" s="830"/>
      <c r="LNT41" s="830"/>
      <c r="LNU41" s="830"/>
      <c r="LNV41" s="830"/>
      <c r="LNW41" s="830"/>
      <c r="LNX41" s="830"/>
      <c r="LNY41" s="830"/>
      <c r="LNZ41" s="830"/>
      <c r="LOA41" s="830"/>
      <c r="LOB41" s="830"/>
      <c r="LOC41" s="830"/>
      <c r="LOD41" s="830"/>
      <c r="LOE41" s="830"/>
      <c r="LOF41" s="830"/>
      <c r="LOG41" s="830"/>
      <c r="LOH41" s="830"/>
      <c r="LOI41" s="830"/>
      <c r="LOJ41" s="830"/>
      <c r="LOK41" s="830"/>
      <c r="LOL41" s="830"/>
      <c r="LOM41" s="830"/>
      <c r="LON41" s="830"/>
      <c r="LOO41" s="830"/>
      <c r="LOP41" s="830"/>
      <c r="LOQ41" s="830"/>
      <c r="LOR41" s="830"/>
      <c r="LOS41" s="830"/>
      <c r="LOT41" s="830"/>
      <c r="LOU41" s="830"/>
      <c r="LOV41" s="830"/>
      <c r="LOW41" s="830"/>
      <c r="LOX41" s="830"/>
      <c r="LOY41" s="830"/>
      <c r="LOZ41" s="830"/>
      <c r="LPA41" s="830"/>
      <c r="LPB41" s="830"/>
      <c r="LPC41" s="830"/>
      <c r="LPD41" s="830"/>
      <c r="LPE41" s="830"/>
      <c r="LPF41" s="830"/>
      <c r="LPG41" s="830"/>
      <c r="LPH41" s="830"/>
      <c r="LPI41" s="830"/>
      <c r="LPJ41" s="830"/>
      <c r="LPK41" s="830"/>
      <c r="LPL41" s="830"/>
      <c r="LPM41" s="830"/>
      <c r="LPN41" s="830"/>
      <c r="LPO41" s="830"/>
      <c r="LPP41" s="830"/>
      <c r="LPQ41" s="830"/>
      <c r="LPR41" s="830"/>
      <c r="LPS41" s="830"/>
      <c r="LPT41" s="830"/>
      <c r="LPU41" s="830"/>
      <c r="LPV41" s="830"/>
      <c r="LPW41" s="830"/>
      <c r="LPX41" s="830"/>
      <c r="LPY41" s="830"/>
      <c r="LPZ41" s="830"/>
      <c r="LQA41" s="830"/>
      <c r="LQB41" s="830"/>
      <c r="LQC41" s="830"/>
      <c r="LQD41" s="830"/>
      <c r="LQE41" s="830"/>
      <c r="LQF41" s="830"/>
      <c r="LQG41" s="830"/>
      <c r="LQH41" s="830"/>
      <c r="LQI41" s="830"/>
      <c r="LQJ41" s="830"/>
      <c r="LQK41" s="830"/>
      <c r="LQL41" s="830"/>
      <c r="LQM41" s="830"/>
      <c r="LQN41" s="830"/>
      <c r="LQO41" s="830"/>
      <c r="LQP41" s="830"/>
      <c r="LQQ41" s="830"/>
      <c r="LQR41" s="830"/>
      <c r="LQS41" s="830"/>
      <c r="LQT41" s="830"/>
      <c r="LQU41" s="830"/>
      <c r="LQV41" s="830"/>
      <c r="LQW41" s="830"/>
      <c r="LQX41" s="830"/>
      <c r="LQY41" s="830"/>
      <c r="LQZ41" s="830"/>
      <c r="LRA41" s="830"/>
      <c r="LRB41" s="830"/>
      <c r="LRC41" s="830"/>
      <c r="LRD41" s="830"/>
      <c r="LRE41" s="830"/>
      <c r="LRF41" s="830"/>
      <c r="LRG41" s="830"/>
      <c r="LRH41" s="830"/>
      <c r="LRI41" s="830"/>
      <c r="LRJ41" s="830"/>
      <c r="LRK41" s="830"/>
      <c r="LRL41" s="830"/>
      <c r="LRM41" s="830"/>
      <c r="LRN41" s="830"/>
      <c r="LRO41" s="830"/>
      <c r="LRP41" s="830"/>
      <c r="LRQ41" s="830"/>
      <c r="LRR41" s="830"/>
      <c r="LRS41" s="830"/>
      <c r="LRT41" s="830"/>
      <c r="LRU41" s="830"/>
      <c r="LRV41" s="830"/>
      <c r="LRW41" s="830"/>
      <c r="LRX41" s="830"/>
      <c r="LRY41" s="830"/>
      <c r="LRZ41" s="830"/>
      <c r="LSA41" s="830"/>
      <c r="LSB41" s="830"/>
      <c r="LSC41" s="830"/>
      <c r="LSD41" s="830"/>
      <c r="LSE41" s="830"/>
      <c r="LSF41" s="830"/>
      <c r="LSG41" s="830"/>
      <c r="LSH41" s="830"/>
      <c r="LSI41" s="830"/>
      <c r="LSJ41" s="830"/>
      <c r="LSK41" s="830"/>
      <c r="LSL41" s="830"/>
      <c r="LSM41" s="830"/>
      <c r="LSN41" s="830"/>
      <c r="LSO41" s="830"/>
      <c r="LSP41" s="830"/>
      <c r="LSQ41" s="830"/>
      <c r="LSR41" s="830"/>
      <c r="LSS41" s="830"/>
      <c r="LST41" s="830"/>
      <c r="LSU41" s="830"/>
      <c r="LSV41" s="830"/>
      <c r="LSW41" s="830"/>
      <c r="LSX41" s="830"/>
      <c r="LSY41" s="830"/>
      <c r="LSZ41" s="830"/>
      <c r="LTA41" s="830"/>
      <c r="LTB41" s="830"/>
      <c r="LTC41" s="830"/>
      <c r="LTD41" s="830"/>
      <c r="LTE41" s="830"/>
      <c r="LTF41" s="830"/>
      <c r="LTG41" s="830"/>
      <c r="LTH41" s="830"/>
      <c r="LTI41" s="830"/>
      <c r="LTJ41" s="830"/>
      <c r="LTK41" s="830"/>
      <c r="LTL41" s="830"/>
      <c r="LTM41" s="830"/>
      <c r="LTN41" s="830"/>
      <c r="LTO41" s="830"/>
      <c r="LTP41" s="830"/>
      <c r="LTQ41" s="830"/>
      <c r="LTR41" s="830"/>
      <c r="LTS41" s="830"/>
      <c r="LTT41" s="830"/>
      <c r="LTU41" s="830"/>
      <c r="LTV41" s="830"/>
      <c r="LTW41" s="830"/>
      <c r="LTX41" s="830"/>
      <c r="LTY41" s="830"/>
      <c r="LTZ41" s="830"/>
      <c r="LUA41" s="830"/>
      <c r="LUB41" s="830"/>
      <c r="LUC41" s="830"/>
      <c r="LUD41" s="830"/>
      <c r="LUE41" s="830"/>
      <c r="LUF41" s="830"/>
      <c r="LUG41" s="830"/>
      <c r="LUH41" s="830"/>
      <c r="LUI41" s="830"/>
      <c r="LUJ41" s="830"/>
      <c r="LUK41" s="830"/>
      <c r="LUL41" s="830"/>
      <c r="LUM41" s="830"/>
      <c r="LUN41" s="830"/>
      <c r="LUO41" s="830"/>
      <c r="LUP41" s="830"/>
      <c r="LUQ41" s="830"/>
      <c r="LUR41" s="830"/>
      <c r="LUS41" s="830"/>
      <c r="LUT41" s="830"/>
      <c r="LUU41" s="830"/>
      <c r="LUV41" s="830"/>
      <c r="LUW41" s="830"/>
      <c r="LUX41" s="830"/>
      <c r="LUY41" s="830"/>
      <c r="LUZ41" s="830"/>
      <c r="LVA41" s="830"/>
      <c r="LVB41" s="830"/>
      <c r="LVC41" s="830"/>
      <c r="LVD41" s="830"/>
      <c r="LVE41" s="830"/>
      <c r="LVF41" s="830"/>
      <c r="LVG41" s="830"/>
      <c r="LVH41" s="830"/>
      <c r="LVI41" s="830"/>
      <c r="LVJ41" s="830"/>
      <c r="LVK41" s="830"/>
      <c r="LVL41" s="830"/>
      <c r="LVM41" s="830"/>
      <c r="LVN41" s="830"/>
      <c r="LVO41" s="830"/>
      <c r="LVP41" s="830"/>
      <c r="LVQ41" s="830"/>
      <c r="LVR41" s="830"/>
      <c r="LVS41" s="830"/>
      <c r="LVT41" s="830"/>
      <c r="LVU41" s="830"/>
      <c r="LVV41" s="830"/>
      <c r="LVW41" s="830"/>
      <c r="LVX41" s="830"/>
      <c r="LVY41" s="830"/>
      <c r="LVZ41" s="830"/>
      <c r="LWA41" s="830"/>
      <c r="LWB41" s="830"/>
      <c r="LWC41" s="830"/>
      <c r="LWD41" s="830"/>
      <c r="LWE41" s="830"/>
      <c r="LWF41" s="830"/>
      <c r="LWG41" s="830"/>
      <c r="LWH41" s="830"/>
      <c r="LWI41" s="830"/>
      <c r="LWJ41" s="830"/>
      <c r="LWK41" s="830"/>
      <c r="LWL41" s="830"/>
      <c r="LWM41" s="830"/>
      <c r="LWN41" s="830"/>
      <c r="LWO41" s="830"/>
      <c r="LWP41" s="830"/>
      <c r="LWQ41" s="830"/>
      <c r="LWR41" s="830"/>
      <c r="LWS41" s="830"/>
      <c r="LWT41" s="830"/>
      <c r="LWU41" s="830"/>
      <c r="LWV41" s="830"/>
      <c r="LWW41" s="830"/>
      <c r="LWX41" s="830"/>
      <c r="LWY41" s="830"/>
      <c r="LWZ41" s="830"/>
      <c r="LXA41" s="830"/>
      <c r="LXB41" s="830"/>
      <c r="LXC41" s="830"/>
      <c r="LXD41" s="830"/>
      <c r="LXE41" s="830"/>
      <c r="LXF41" s="830"/>
      <c r="LXG41" s="830"/>
      <c r="LXH41" s="830"/>
      <c r="LXI41" s="830"/>
      <c r="LXJ41" s="830"/>
      <c r="LXK41" s="830"/>
      <c r="LXL41" s="830"/>
      <c r="LXM41" s="830"/>
      <c r="LXN41" s="830"/>
      <c r="LXO41" s="830"/>
      <c r="LXP41" s="830"/>
      <c r="LXQ41" s="830"/>
      <c r="LXR41" s="830"/>
      <c r="LXS41" s="830"/>
      <c r="LXT41" s="830"/>
      <c r="LXU41" s="830"/>
      <c r="LXV41" s="830"/>
      <c r="LXW41" s="830"/>
      <c r="LXX41" s="830"/>
      <c r="LXY41" s="830"/>
      <c r="LXZ41" s="830"/>
      <c r="LYA41" s="830"/>
      <c r="LYB41" s="830"/>
      <c r="LYC41" s="830"/>
      <c r="LYD41" s="830"/>
      <c r="LYE41" s="830"/>
      <c r="LYF41" s="830"/>
      <c r="LYG41" s="830"/>
      <c r="LYH41" s="830"/>
      <c r="LYI41" s="830"/>
      <c r="LYJ41" s="830"/>
      <c r="LYK41" s="830"/>
      <c r="LYL41" s="830"/>
      <c r="LYM41" s="830"/>
      <c r="LYN41" s="830"/>
      <c r="LYO41" s="830"/>
      <c r="LYP41" s="830"/>
      <c r="LYQ41" s="830"/>
      <c r="LYR41" s="830"/>
      <c r="LYS41" s="830"/>
      <c r="LYT41" s="830"/>
      <c r="LYU41" s="830"/>
      <c r="LYV41" s="830"/>
      <c r="LYW41" s="830"/>
      <c r="LYX41" s="830"/>
      <c r="LYY41" s="830"/>
      <c r="LYZ41" s="830"/>
      <c r="LZA41" s="830"/>
      <c r="LZB41" s="830"/>
      <c r="LZC41" s="830"/>
      <c r="LZD41" s="830"/>
      <c r="LZE41" s="830"/>
      <c r="LZF41" s="830"/>
      <c r="LZG41" s="830"/>
      <c r="LZH41" s="830"/>
      <c r="LZI41" s="830"/>
      <c r="LZJ41" s="830"/>
      <c r="LZK41" s="830"/>
      <c r="LZL41" s="830"/>
      <c r="LZM41" s="830"/>
      <c r="LZN41" s="830"/>
      <c r="LZO41" s="830"/>
      <c r="LZP41" s="830"/>
      <c r="LZQ41" s="830"/>
      <c r="LZR41" s="830"/>
      <c r="LZS41" s="830"/>
      <c r="LZT41" s="830"/>
      <c r="LZU41" s="830"/>
      <c r="LZV41" s="830"/>
      <c r="LZW41" s="830"/>
      <c r="LZX41" s="830"/>
      <c r="LZY41" s="830"/>
      <c r="LZZ41" s="830"/>
      <c r="MAA41" s="830"/>
      <c r="MAB41" s="830"/>
      <c r="MAC41" s="830"/>
      <c r="MAD41" s="830"/>
      <c r="MAE41" s="830"/>
      <c r="MAF41" s="830"/>
      <c r="MAG41" s="830"/>
      <c r="MAH41" s="830"/>
      <c r="MAI41" s="830"/>
      <c r="MAJ41" s="830"/>
      <c r="MAK41" s="830"/>
      <c r="MAL41" s="830"/>
      <c r="MAM41" s="830"/>
      <c r="MAN41" s="830"/>
      <c r="MAO41" s="830"/>
      <c r="MAP41" s="830"/>
      <c r="MAQ41" s="830"/>
      <c r="MAR41" s="830"/>
      <c r="MAS41" s="830"/>
      <c r="MAT41" s="830"/>
      <c r="MAU41" s="830"/>
      <c r="MAV41" s="830"/>
      <c r="MAW41" s="830"/>
      <c r="MAX41" s="830"/>
      <c r="MAY41" s="830"/>
      <c r="MAZ41" s="830"/>
      <c r="MBA41" s="830"/>
      <c r="MBB41" s="830"/>
      <c r="MBC41" s="830"/>
      <c r="MBD41" s="830"/>
      <c r="MBE41" s="830"/>
      <c r="MBF41" s="830"/>
      <c r="MBG41" s="830"/>
      <c r="MBH41" s="830"/>
      <c r="MBI41" s="830"/>
      <c r="MBJ41" s="830"/>
      <c r="MBK41" s="830"/>
      <c r="MBL41" s="830"/>
      <c r="MBM41" s="830"/>
      <c r="MBN41" s="830"/>
      <c r="MBO41" s="830"/>
      <c r="MBP41" s="830"/>
      <c r="MBQ41" s="830"/>
      <c r="MBR41" s="830"/>
      <c r="MBS41" s="830"/>
      <c r="MBT41" s="830"/>
      <c r="MBU41" s="830"/>
      <c r="MBV41" s="830"/>
      <c r="MBW41" s="830"/>
      <c r="MBX41" s="830"/>
      <c r="MBY41" s="830"/>
      <c r="MBZ41" s="830"/>
      <c r="MCA41" s="830"/>
      <c r="MCB41" s="830"/>
      <c r="MCC41" s="830"/>
      <c r="MCD41" s="830"/>
      <c r="MCE41" s="830"/>
      <c r="MCF41" s="830"/>
      <c r="MCG41" s="830"/>
      <c r="MCH41" s="830"/>
      <c r="MCI41" s="830"/>
      <c r="MCJ41" s="830"/>
      <c r="MCK41" s="830"/>
      <c r="MCL41" s="830"/>
      <c r="MCM41" s="830"/>
      <c r="MCN41" s="830"/>
      <c r="MCO41" s="830"/>
      <c r="MCP41" s="830"/>
      <c r="MCQ41" s="830"/>
      <c r="MCR41" s="830"/>
      <c r="MCS41" s="830"/>
      <c r="MCT41" s="830"/>
      <c r="MCU41" s="830"/>
      <c r="MCV41" s="830"/>
      <c r="MCW41" s="830"/>
      <c r="MCX41" s="830"/>
      <c r="MCY41" s="830"/>
      <c r="MCZ41" s="830"/>
      <c r="MDA41" s="830"/>
      <c r="MDB41" s="830"/>
      <c r="MDC41" s="830"/>
      <c r="MDD41" s="830"/>
      <c r="MDE41" s="830"/>
      <c r="MDF41" s="830"/>
      <c r="MDG41" s="830"/>
      <c r="MDH41" s="830"/>
      <c r="MDI41" s="830"/>
      <c r="MDJ41" s="830"/>
      <c r="MDK41" s="830"/>
      <c r="MDL41" s="830"/>
      <c r="MDM41" s="830"/>
      <c r="MDN41" s="830"/>
      <c r="MDO41" s="830"/>
      <c r="MDP41" s="830"/>
      <c r="MDQ41" s="830"/>
      <c r="MDR41" s="830"/>
      <c r="MDS41" s="830"/>
      <c r="MDT41" s="830"/>
      <c r="MDU41" s="830"/>
      <c r="MDV41" s="830"/>
      <c r="MDW41" s="830"/>
      <c r="MDX41" s="830"/>
      <c r="MDY41" s="830"/>
      <c r="MDZ41" s="830"/>
      <c r="MEA41" s="830"/>
      <c r="MEB41" s="830"/>
      <c r="MEC41" s="830"/>
      <c r="MED41" s="830"/>
      <c r="MEE41" s="830"/>
      <c r="MEF41" s="830"/>
      <c r="MEG41" s="830"/>
      <c r="MEH41" s="830"/>
      <c r="MEI41" s="830"/>
      <c r="MEJ41" s="830"/>
      <c r="MEK41" s="830"/>
      <c r="MEL41" s="830"/>
      <c r="MEM41" s="830"/>
      <c r="MEN41" s="830"/>
      <c r="MEO41" s="830"/>
      <c r="MEP41" s="830"/>
      <c r="MEQ41" s="830"/>
      <c r="MER41" s="830"/>
      <c r="MES41" s="830"/>
      <c r="MET41" s="830"/>
      <c r="MEU41" s="830"/>
      <c r="MEV41" s="830"/>
      <c r="MEW41" s="830"/>
      <c r="MEX41" s="830"/>
      <c r="MEY41" s="830"/>
      <c r="MEZ41" s="830"/>
      <c r="MFA41" s="830"/>
      <c r="MFB41" s="830"/>
      <c r="MFC41" s="830"/>
      <c r="MFD41" s="830"/>
      <c r="MFE41" s="830"/>
      <c r="MFF41" s="830"/>
      <c r="MFG41" s="830"/>
      <c r="MFH41" s="830"/>
      <c r="MFI41" s="830"/>
      <c r="MFJ41" s="830"/>
      <c r="MFK41" s="830"/>
      <c r="MFL41" s="830"/>
      <c r="MFM41" s="830"/>
      <c r="MFN41" s="830"/>
      <c r="MFO41" s="830"/>
      <c r="MFP41" s="830"/>
      <c r="MFQ41" s="830"/>
      <c r="MFR41" s="830"/>
      <c r="MFS41" s="830"/>
      <c r="MFT41" s="830"/>
      <c r="MFU41" s="830"/>
      <c r="MFV41" s="830"/>
      <c r="MFW41" s="830"/>
      <c r="MFX41" s="830"/>
      <c r="MFY41" s="830"/>
      <c r="MFZ41" s="830"/>
      <c r="MGA41" s="830"/>
      <c r="MGB41" s="830"/>
      <c r="MGC41" s="830"/>
      <c r="MGD41" s="830"/>
      <c r="MGE41" s="830"/>
      <c r="MGF41" s="830"/>
      <c r="MGG41" s="830"/>
      <c r="MGH41" s="830"/>
      <c r="MGI41" s="830"/>
      <c r="MGJ41" s="830"/>
      <c r="MGK41" s="830"/>
      <c r="MGL41" s="830"/>
      <c r="MGM41" s="830"/>
      <c r="MGN41" s="830"/>
      <c r="MGO41" s="830"/>
      <c r="MGP41" s="830"/>
      <c r="MGQ41" s="830"/>
      <c r="MGR41" s="830"/>
      <c r="MGS41" s="830"/>
      <c r="MGT41" s="830"/>
      <c r="MGU41" s="830"/>
      <c r="MGV41" s="830"/>
      <c r="MGW41" s="830"/>
      <c r="MGX41" s="830"/>
      <c r="MGY41" s="830"/>
      <c r="MGZ41" s="830"/>
      <c r="MHA41" s="830"/>
      <c r="MHB41" s="830"/>
      <c r="MHC41" s="830"/>
      <c r="MHD41" s="830"/>
      <c r="MHE41" s="830"/>
      <c r="MHF41" s="830"/>
      <c r="MHG41" s="830"/>
      <c r="MHH41" s="830"/>
      <c r="MHI41" s="830"/>
      <c r="MHJ41" s="830"/>
      <c r="MHK41" s="830"/>
      <c r="MHL41" s="830"/>
      <c r="MHM41" s="830"/>
      <c r="MHN41" s="830"/>
      <c r="MHO41" s="830"/>
      <c r="MHP41" s="830"/>
      <c r="MHQ41" s="830"/>
      <c r="MHR41" s="830"/>
      <c r="MHS41" s="830"/>
      <c r="MHT41" s="830"/>
      <c r="MHU41" s="830"/>
      <c r="MHV41" s="830"/>
      <c r="MHW41" s="830"/>
      <c r="MHX41" s="830"/>
      <c r="MHY41" s="830"/>
      <c r="MHZ41" s="830"/>
      <c r="MIA41" s="830"/>
      <c r="MIB41" s="830"/>
      <c r="MIC41" s="830"/>
      <c r="MID41" s="830"/>
      <c r="MIE41" s="830"/>
      <c r="MIF41" s="830"/>
      <c r="MIG41" s="830"/>
      <c r="MIH41" s="830"/>
      <c r="MII41" s="830"/>
      <c r="MIJ41" s="830"/>
      <c r="MIK41" s="830"/>
      <c r="MIL41" s="830"/>
      <c r="MIM41" s="830"/>
      <c r="MIN41" s="830"/>
      <c r="MIO41" s="830"/>
      <c r="MIP41" s="830"/>
      <c r="MIQ41" s="830"/>
      <c r="MIR41" s="830"/>
      <c r="MIS41" s="830"/>
      <c r="MIT41" s="830"/>
      <c r="MIU41" s="830"/>
      <c r="MIV41" s="830"/>
      <c r="MIW41" s="830"/>
      <c r="MIX41" s="830"/>
      <c r="MIY41" s="830"/>
      <c r="MIZ41" s="830"/>
      <c r="MJA41" s="830"/>
      <c r="MJB41" s="830"/>
      <c r="MJC41" s="830"/>
      <c r="MJD41" s="830"/>
      <c r="MJE41" s="830"/>
      <c r="MJF41" s="830"/>
      <c r="MJG41" s="830"/>
      <c r="MJH41" s="830"/>
      <c r="MJI41" s="830"/>
      <c r="MJJ41" s="830"/>
      <c r="MJK41" s="830"/>
      <c r="MJL41" s="830"/>
      <c r="MJM41" s="830"/>
      <c r="MJN41" s="830"/>
      <c r="MJO41" s="830"/>
      <c r="MJP41" s="830"/>
      <c r="MJQ41" s="830"/>
      <c r="MJR41" s="830"/>
      <c r="MJS41" s="830"/>
      <c r="MJT41" s="830"/>
      <c r="MJU41" s="830"/>
      <c r="MJV41" s="830"/>
      <c r="MJW41" s="830"/>
      <c r="MJX41" s="830"/>
      <c r="MJY41" s="830"/>
      <c r="MJZ41" s="830"/>
      <c r="MKA41" s="830"/>
      <c r="MKB41" s="830"/>
      <c r="MKC41" s="830"/>
      <c r="MKD41" s="830"/>
      <c r="MKE41" s="830"/>
      <c r="MKF41" s="830"/>
      <c r="MKG41" s="830"/>
      <c r="MKH41" s="830"/>
      <c r="MKI41" s="830"/>
      <c r="MKJ41" s="830"/>
      <c r="MKK41" s="830"/>
      <c r="MKL41" s="830"/>
      <c r="MKM41" s="830"/>
      <c r="MKN41" s="830"/>
      <c r="MKO41" s="830"/>
      <c r="MKP41" s="830"/>
      <c r="MKQ41" s="830"/>
      <c r="MKR41" s="830"/>
      <c r="MKS41" s="830"/>
      <c r="MKT41" s="830"/>
      <c r="MKU41" s="830"/>
      <c r="MKV41" s="830"/>
      <c r="MKW41" s="830"/>
      <c r="MKX41" s="830"/>
      <c r="MKY41" s="830"/>
      <c r="MKZ41" s="830"/>
      <c r="MLA41" s="830"/>
      <c r="MLB41" s="830"/>
      <c r="MLC41" s="830"/>
      <c r="MLD41" s="830"/>
      <c r="MLE41" s="830"/>
      <c r="MLF41" s="830"/>
      <c r="MLG41" s="830"/>
      <c r="MLH41" s="830"/>
      <c r="MLI41" s="830"/>
      <c r="MLJ41" s="830"/>
      <c r="MLK41" s="830"/>
      <c r="MLL41" s="830"/>
      <c r="MLM41" s="830"/>
      <c r="MLN41" s="830"/>
      <c r="MLO41" s="830"/>
      <c r="MLP41" s="830"/>
      <c r="MLQ41" s="830"/>
      <c r="MLR41" s="830"/>
      <c r="MLS41" s="830"/>
      <c r="MLT41" s="830"/>
      <c r="MLU41" s="830"/>
      <c r="MLV41" s="830"/>
      <c r="MLW41" s="830"/>
      <c r="MLX41" s="830"/>
      <c r="MLY41" s="830"/>
      <c r="MLZ41" s="830"/>
      <c r="MMA41" s="830"/>
      <c r="MMB41" s="830"/>
      <c r="MMC41" s="830"/>
      <c r="MMD41" s="830"/>
      <c r="MME41" s="830"/>
      <c r="MMF41" s="830"/>
      <c r="MMG41" s="830"/>
      <c r="MMH41" s="830"/>
      <c r="MMI41" s="830"/>
      <c r="MMJ41" s="830"/>
      <c r="MMK41" s="830"/>
      <c r="MML41" s="830"/>
      <c r="MMM41" s="830"/>
      <c r="MMN41" s="830"/>
      <c r="MMO41" s="830"/>
      <c r="MMP41" s="830"/>
      <c r="MMQ41" s="830"/>
      <c r="MMR41" s="830"/>
      <c r="MMS41" s="830"/>
      <c r="MMT41" s="830"/>
      <c r="MMU41" s="830"/>
      <c r="MMV41" s="830"/>
      <c r="MMW41" s="830"/>
      <c r="MMX41" s="830"/>
      <c r="MMY41" s="830"/>
      <c r="MMZ41" s="830"/>
      <c r="MNA41" s="830"/>
      <c r="MNB41" s="830"/>
      <c r="MNC41" s="830"/>
      <c r="MND41" s="830"/>
      <c r="MNE41" s="830"/>
      <c r="MNF41" s="830"/>
      <c r="MNG41" s="830"/>
      <c r="MNH41" s="830"/>
      <c r="MNI41" s="830"/>
      <c r="MNJ41" s="830"/>
      <c r="MNK41" s="830"/>
      <c r="MNL41" s="830"/>
      <c r="MNM41" s="830"/>
      <c r="MNN41" s="830"/>
      <c r="MNO41" s="830"/>
      <c r="MNP41" s="830"/>
      <c r="MNQ41" s="830"/>
      <c r="MNR41" s="830"/>
      <c r="MNS41" s="830"/>
      <c r="MNT41" s="830"/>
      <c r="MNU41" s="830"/>
      <c r="MNV41" s="830"/>
      <c r="MNW41" s="830"/>
      <c r="MNX41" s="830"/>
      <c r="MNY41" s="830"/>
      <c r="MNZ41" s="830"/>
      <c r="MOA41" s="830"/>
      <c r="MOB41" s="830"/>
      <c r="MOC41" s="830"/>
      <c r="MOD41" s="830"/>
      <c r="MOE41" s="830"/>
      <c r="MOF41" s="830"/>
      <c r="MOG41" s="830"/>
      <c r="MOH41" s="830"/>
      <c r="MOI41" s="830"/>
      <c r="MOJ41" s="830"/>
      <c r="MOK41" s="830"/>
      <c r="MOL41" s="830"/>
      <c r="MOM41" s="830"/>
      <c r="MON41" s="830"/>
      <c r="MOO41" s="830"/>
      <c r="MOP41" s="830"/>
      <c r="MOQ41" s="830"/>
      <c r="MOR41" s="830"/>
      <c r="MOS41" s="830"/>
      <c r="MOT41" s="830"/>
      <c r="MOU41" s="830"/>
      <c r="MOV41" s="830"/>
      <c r="MOW41" s="830"/>
      <c r="MOX41" s="830"/>
      <c r="MOY41" s="830"/>
      <c r="MOZ41" s="830"/>
      <c r="MPA41" s="830"/>
      <c r="MPB41" s="830"/>
      <c r="MPC41" s="830"/>
      <c r="MPD41" s="830"/>
      <c r="MPE41" s="830"/>
      <c r="MPF41" s="830"/>
      <c r="MPG41" s="830"/>
      <c r="MPH41" s="830"/>
      <c r="MPI41" s="830"/>
      <c r="MPJ41" s="830"/>
      <c r="MPK41" s="830"/>
      <c r="MPL41" s="830"/>
      <c r="MPM41" s="830"/>
      <c r="MPN41" s="830"/>
      <c r="MPO41" s="830"/>
      <c r="MPP41" s="830"/>
      <c r="MPQ41" s="830"/>
      <c r="MPR41" s="830"/>
      <c r="MPS41" s="830"/>
      <c r="MPT41" s="830"/>
      <c r="MPU41" s="830"/>
      <c r="MPV41" s="830"/>
      <c r="MPW41" s="830"/>
      <c r="MPX41" s="830"/>
      <c r="MPY41" s="830"/>
      <c r="MPZ41" s="830"/>
      <c r="MQA41" s="830"/>
      <c r="MQB41" s="830"/>
      <c r="MQC41" s="830"/>
      <c r="MQD41" s="830"/>
      <c r="MQE41" s="830"/>
      <c r="MQF41" s="830"/>
      <c r="MQG41" s="830"/>
      <c r="MQH41" s="830"/>
      <c r="MQI41" s="830"/>
      <c r="MQJ41" s="830"/>
      <c r="MQK41" s="830"/>
      <c r="MQL41" s="830"/>
      <c r="MQM41" s="830"/>
      <c r="MQN41" s="830"/>
      <c r="MQO41" s="830"/>
      <c r="MQP41" s="830"/>
      <c r="MQQ41" s="830"/>
      <c r="MQR41" s="830"/>
      <c r="MQS41" s="830"/>
      <c r="MQT41" s="830"/>
      <c r="MQU41" s="830"/>
      <c r="MQV41" s="830"/>
      <c r="MQW41" s="830"/>
      <c r="MQX41" s="830"/>
      <c r="MQY41" s="830"/>
      <c r="MQZ41" s="830"/>
      <c r="MRA41" s="830"/>
      <c r="MRB41" s="830"/>
      <c r="MRC41" s="830"/>
      <c r="MRD41" s="830"/>
      <c r="MRE41" s="830"/>
      <c r="MRF41" s="830"/>
      <c r="MRG41" s="830"/>
      <c r="MRH41" s="830"/>
      <c r="MRI41" s="830"/>
      <c r="MRJ41" s="830"/>
      <c r="MRK41" s="830"/>
      <c r="MRL41" s="830"/>
      <c r="MRM41" s="830"/>
      <c r="MRN41" s="830"/>
      <c r="MRO41" s="830"/>
      <c r="MRP41" s="830"/>
      <c r="MRQ41" s="830"/>
      <c r="MRR41" s="830"/>
      <c r="MRS41" s="830"/>
      <c r="MRT41" s="830"/>
      <c r="MRU41" s="830"/>
      <c r="MRV41" s="830"/>
      <c r="MRW41" s="830"/>
      <c r="MRX41" s="830"/>
      <c r="MRY41" s="830"/>
      <c r="MRZ41" s="830"/>
      <c r="MSA41" s="830"/>
      <c r="MSB41" s="830"/>
      <c r="MSC41" s="830"/>
      <c r="MSD41" s="830"/>
      <c r="MSE41" s="830"/>
      <c r="MSF41" s="830"/>
      <c r="MSG41" s="830"/>
      <c r="MSH41" s="830"/>
      <c r="MSI41" s="830"/>
      <c r="MSJ41" s="830"/>
      <c r="MSK41" s="830"/>
      <c r="MSL41" s="830"/>
      <c r="MSM41" s="830"/>
      <c r="MSN41" s="830"/>
      <c r="MSO41" s="830"/>
      <c r="MSP41" s="830"/>
      <c r="MSQ41" s="830"/>
      <c r="MSR41" s="830"/>
      <c r="MSS41" s="830"/>
      <c r="MST41" s="830"/>
      <c r="MSU41" s="830"/>
      <c r="MSV41" s="830"/>
      <c r="MSW41" s="830"/>
      <c r="MSX41" s="830"/>
      <c r="MSY41" s="830"/>
      <c r="MSZ41" s="830"/>
      <c r="MTA41" s="830"/>
      <c r="MTB41" s="830"/>
      <c r="MTC41" s="830"/>
      <c r="MTD41" s="830"/>
      <c r="MTE41" s="830"/>
      <c r="MTF41" s="830"/>
      <c r="MTG41" s="830"/>
      <c r="MTH41" s="830"/>
      <c r="MTI41" s="830"/>
      <c r="MTJ41" s="830"/>
      <c r="MTK41" s="830"/>
      <c r="MTL41" s="830"/>
      <c r="MTM41" s="830"/>
      <c r="MTN41" s="830"/>
      <c r="MTO41" s="830"/>
      <c r="MTP41" s="830"/>
      <c r="MTQ41" s="830"/>
      <c r="MTR41" s="830"/>
      <c r="MTS41" s="830"/>
      <c r="MTT41" s="830"/>
      <c r="MTU41" s="830"/>
      <c r="MTV41" s="830"/>
      <c r="MTW41" s="830"/>
      <c r="MTX41" s="830"/>
      <c r="MTY41" s="830"/>
      <c r="MTZ41" s="830"/>
      <c r="MUA41" s="830"/>
      <c r="MUB41" s="830"/>
      <c r="MUC41" s="830"/>
      <c r="MUD41" s="830"/>
      <c r="MUE41" s="830"/>
      <c r="MUF41" s="830"/>
      <c r="MUG41" s="830"/>
      <c r="MUH41" s="830"/>
      <c r="MUI41" s="830"/>
      <c r="MUJ41" s="830"/>
      <c r="MUK41" s="830"/>
      <c r="MUL41" s="830"/>
      <c r="MUM41" s="830"/>
      <c r="MUN41" s="830"/>
      <c r="MUO41" s="830"/>
      <c r="MUP41" s="830"/>
      <c r="MUQ41" s="830"/>
      <c r="MUR41" s="830"/>
      <c r="MUS41" s="830"/>
      <c r="MUT41" s="830"/>
      <c r="MUU41" s="830"/>
      <c r="MUV41" s="830"/>
      <c r="MUW41" s="830"/>
      <c r="MUX41" s="830"/>
      <c r="MUY41" s="830"/>
      <c r="MUZ41" s="830"/>
      <c r="MVA41" s="830"/>
      <c r="MVB41" s="830"/>
      <c r="MVC41" s="830"/>
      <c r="MVD41" s="830"/>
      <c r="MVE41" s="830"/>
      <c r="MVF41" s="830"/>
      <c r="MVG41" s="830"/>
      <c r="MVH41" s="830"/>
      <c r="MVI41" s="830"/>
      <c r="MVJ41" s="830"/>
      <c r="MVK41" s="830"/>
      <c r="MVL41" s="830"/>
      <c r="MVM41" s="830"/>
      <c r="MVN41" s="830"/>
      <c r="MVO41" s="830"/>
      <c r="MVP41" s="830"/>
      <c r="MVQ41" s="830"/>
      <c r="MVR41" s="830"/>
      <c r="MVS41" s="830"/>
      <c r="MVT41" s="830"/>
      <c r="MVU41" s="830"/>
      <c r="MVV41" s="830"/>
      <c r="MVW41" s="830"/>
      <c r="MVX41" s="830"/>
      <c r="MVY41" s="830"/>
      <c r="MVZ41" s="830"/>
      <c r="MWA41" s="830"/>
      <c r="MWB41" s="830"/>
      <c r="MWC41" s="830"/>
      <c r="MWD41" s="830"/>
      <c r="MWE41" s="830"/>
      <c r="MWF41" s="830"/>
      <c r="MWG41" s="830"/>
      <c r="MWH41" s="830"/>
      <c r="MWI41" s="830"/>
      <c r="MWJ41" s="830"/>
      <c r="MWK41" s="830"/>
      <c r="MWL41" s="830"/>
      <c r="MWM41" s="830"/>
      <c r="MWN41" s="830"/>
      <c r="MWO41" s="830"/>
      <c r="MWP41" s="830"/>
      <c r="MWQ41" s="830"/>
      <c r="MWR41" s="830"/>
      <c r="MWS41" s="830"/>
      <c r="MWT41" s="830"/>
      <c r="MWU41" s="830"/>
      <c r="MWV41" s="830"/>
      <c r="MWW41" s="830"/>
      <c r="MWX41" s="830"/>
      <c r="MWY41" s="830"/>
      <c r="MWZ41" s="830"/>
      <c r="MXA41" s="830"/>
      <c r="MXB41" s="830"/>
      <c r="MXC41" s="830"/>
      <c r="MXD41" s="830"/>
      <c r="MXE41" s="830"/>
      <c r="MXF41" s="830"/>
      <c r="MXG41" s="830"/>
      <c r="MXH41" s="830"/>
      <c r="MXI41" s="830"/>
      <c r="MXJ41" s="830"/>
      <c r="MXK41" s="830"/>
      <c r="MXL41" s="830"/>
      <c r="MXM41" s="830"/>
      <c r="MXN41" s="830"/>
      <c r="MXO41" s="830"/>
      <c r="MXP41" s="830"/>
      <c r="MXQ41" s="830"/>
      <c r="MXR41" s="830"/>
      <c r="MXS41" s="830"/>
      <c r="MXT41" s="830"/>
      <c r="MXU41" s="830"/>
      <c r="MXV41" s="830"/>
      <c r="MXW41" s="830"/>
      <c r="MXX41" s="830"/>
      <c r="MXY41" s="830"/>
      <c r="MXZ41" s="830"/>
      <c r="MYA41" s="830"/>
      <c r="MYB41" s="830"/>
      <c r="MYC41" s="830"/>
      <c r="MYD41" s="830"/>
      <c r="MYE41" s="830"/>
      <c r="MYF41" s="830"/>
      <c r="MYG41" s="830"/>
      <c r="MYH41" s="830"/>
      <c r="MYI41" s="830"/>
      <c r="MYJ41" s="830"/>
      <c r="MYK41" s="830"/>
      <c r="MYL41" s="830"/>
      <c r="MYM41" s="830"/>
      <c r="MYN41" s="830"/>
      <c r="MYO41" s="830"/>
      <c r="MYP41" s="830"/>
      <c r="MYQ41" s="830"/>
      <c r="MYR41" s="830"/>
      <c r="MYS41" s="830"/>
      <c r="MYT41" s="830"/>
      <c r="MYU41" s="830"/>
      <c r="MYV41" s="830"/>
      <c r="MYW41" s="830"/>
      <c r="MYX41" s="830"/>
      <c r="MYY41" s="830"/>
      <c r="MYZ41" s="830"/>
      <c r="MZA41" s="830"/>
      <c r="MZB41" s="830"/>
      <c r="MZC41" s="830"/>
      <c r="MZD41" s="830"/>
      <c r="MZE41" s="830"/>
      <c r="MZF41" s="830"/>
      <c r="MZG41" s="830"/>
      <c r="MZH41" s="830"/>
      <c r="MZI41" s="830"/>
      <c r="MZJ41" s="830"/>
      <c r="MZK41" s="830"/>
      <c r="MZL41" s="830"/>
      <c r="MZM41" s="830"/>
      <c r="MZN41" s="830"/>
      <c r="MZO41" s="830"/>
      <c r="MZP41" s="830"/>
      <c r="MZQ41" s="830"/>
      <c r="MZR41" s="830"/>
      <c r="MZS41" s="830"/>
      <c r="MZT41" s="830"/>
      <c r="MZU41" s="830"/>
      <c r="MZV41" s="830"/>
      <c r="MZW41" s="830"/>
      <c r="MZX41" s="830"/>
      <c r="MZY41" s="830"/>
      <c r="MZZ41" s="830"/>
      <c r="NAA41" s="830"/>
      <c r="NAB41" s="830"/>
      <c r="NAC41" s="830"/>
      <c r="NAD41" s="830"/>
      <c r="NAE41" s="830"/>
      <c r="NAF41" s="830"/>
      <c r="NAG41" s="830"/>
      <c r="NAH41" s="830"/>
      <c r="NAI41" s="830"/>
      <c r="NAJ41" s="830"/>
      <c r="NAK41" s="830"/>
      <c r="NAL41" s="830"/>
      <c r="NAM41" s="830"/>
      <c r="NAN41" s="830"/>
      <c r="NAO41" s="830"/>
      <c r="NAP41" s="830"/>
      <c r="NAQ41" s="830"/>
      <c r="NAR41" s="830"/>
      <c r="NAS41" s="830"/>
      <c r="NAT41" s="830"/>
      <c r="NAU41" s="830"/>
      <c r="NAV41" s="830"/>
      <c r="NAW41" s="830"/>
      <c r="NAX41" s="830"/>
      <c r="NAY41" s="830"/>
      <c r="NAZ41" s="830"/>
      <c r="NBA41" s="830"/>
      <c r="NBB41" s="830"/>
      <c r="NBC41" s="830"/>
      <c r="NBD41" s="830"/>
      <c r="NBE41" s="830"/>
      <c r="NBF41" s="830"/>
      <c r="NBG41" s="830"/>
      <c r="NBH41" s="830"/>
      <c r="NBI41" s="830"/>
      <c r="NBJ41" s="830"/>
      <c r="NBK41" s="830"/>
      <c r="NBL41" s="830"/>
      <c r="NBM41" s="830"/>
      <c r="NBN41" s="830"/>
      <c r="NBO41" s="830"/>
      <c r="NBP41" s="830"/>
      <c r="NBQ41" s="830"/>
      <c r="NBR41" s="830"/>
      <c r="NBS41" s="830"/>
      <c r="NBT41" s="830"/>
      <c r="NBU41" s="830"/>
      <c r="NBV41" s="830"/>
      <c r="NBW41" s="830"/>
      <c r="NBX41" s="830"/>
      <c r="NBY41" s="830"/>
      <c r="NBZ41" s="830"/>
      <c r="NCA41" s="830"/>
      <c r="NCB41" s="830"/>
      <c r="NCC41" s="830"/>
      <c r="NCD41" s="830"/>
      <c r="NCE41" s="830"/>
      <c r="NCF41" s="830"/>
      <c r="NCG41" s="830"/>
      <c r="NCH41" s="830"/>
      <c r="NCI41" s="830"/>
      <c r="NCJ41" s="830"/>
      <c r="NCK41" s="830"/>
      <c r="NCL41" s="830"/>
      <c r="NCM41" s="830"/>
      <c r="NCN41" s="830"/>
      <c r="NCO41" s="830"/>
      <c r="NCP41" s="830"/>
      <c r="NCQ41" s="830"/>
      <c r="NCR41" s="830"/>
      <c r="NCS41" s="830"/>
      <c r="NCT41" s="830"/>
      <c r="NCU41" s="830"/>
      <c r="NCV41" s="830"/>
      <c r="NCW41" s="830"/>
      <c r="NCX41" s="830"/>
      <c r="NCY41" s="830"/>
      <c r="NCZ41" s="830"/>
      <c r="NDA41" s="830"/>
      <c r="NDB41" s="830"/>
      <c r="NDC41" s="830"/>
      <c r="NDD41" s="830"/>
      <c r="NDE41" s="830"/>
      <c r="NDF41" s="830"/>
      <c r="NDG41" s="830"/>
      <c r="NDH41" s="830"/>
      <c r="NDI41" s="830"/>
      <c r="NDJ41" s="830"/>
      <c r="NDK41" s="830"/>
      <c r="NDL41" s="830"/>
      <c r="NDM41" s="830"/>
      <c r="NDN41" s="830"/>
      <c r="NDO41" s="830"/>
      <c r="NDP41" s="830"/>
      <c r="NDQ41" s="830"/>
      <c r="NDR41" s="830"/>
      <c r="NDS41" s="830"/>
      <c r="NDT41" s="830"/>
      <c r="NDU41" s="830"/>
      <c r="NDV41" s="830"/>
      <c r="NDW41" s="830"/>
      <c r="NDX41" s="830"/>
      <c r="NDY41" s="830"/>
      <c r="NDZ41" s="830"/>
      <c r="NEA41" s="830"/>
      <c r="NEB41" s="830"/>
      <c r="NEC41" s="830"/>
      <c r="NED41" s="830"/>
      <c r="NEE41" s="830"/>
      <c r="NEF41" s="830"/>
      <c r="NEG41" s="830"/>
      <c r="NEH41" s="830"/>
      <c r="NEI41" s="830"/>
      <c r="NEJ41" s="830"/>
      <c r="NEK41" s="830"/>
      <c r="NEL41" s="830"/>
      <c r="NEM41" s="830"/>
      <c r="NEN41" s="830"/>
      <c r="NEO41" s="830"/>
      <c r="NEP41" s="830"/>
      <c r="NEQ41" s="830"/>
      <c r="NER41" s="830"/>
      <c r="NES41" s="830"/>
      <c r="NET41" s="830"/>
      <c r="NEU41" s="830"/>
      <c r="NEV41" s="830"/>
      <c r="NEW41" s="830"/>
      <c r="NEX41" s="830"/>
      <c r="NEY41" s="830"/>
      <c r="NEZ41" s="830"/>
      <c r="NFA41" s="830"/>
      <c r="NFB41" s="830"/>
      <c r="NFC41" s="830"/>
      <c r="NFD41" s="830"/>
      <c r="NFE41" s="830"/>
      <c r="NFF41" s="830"/>
      <c r="NFG41" s="830"/>
      <c r="NFH41" s="830"/>
      <c r="NFI41" s="830"/>
      <c r="NFJ41" s="830"/>
      <c r="NFK41" s="830"/>
      <c r="NFL41" s="830"/>
      <c r="NFM41" s="830"/>
      <c r="NFN41" s="830"/>
      <c r="NFO41" s="830"/>
      <c r="NFP41" s="830"/>
      <c r="NFQ41" s="830"/>
      <c r="NFR41" s="830"/>
      <c r="NFS41" s="830"/>
      <c r="NFT41" s="830"/>
      <c r="NFU41" s="830"/>
      <c r="NFV41" s="830"/>
      <c r="NFW41" s="830"/>
      <c r="NFX41" s="830"/>
      <c r="NFY41" s="830"/>
      <c r="NFZ41" s="830"/>
      <c r="NGA41" s="830"/>
      <c r="NGB41" s="830"/>
      <c r="NGC41" s="830"/>
      <c r="NGD41" s="830"/>
      <c r="NGE41" s="830"/>
      <c r="NGF41" s="830"/>
      <c r="NGG41" s="830"/>
      <c r="NGH41" s="830"/>
      <c r="NGI41" s="830"/>
      <c r="NGJ41" s="830"/>
      <c r="NGK41" s="830"/>
      <c r="NGL41" s="830"/>
      <c r="NGM41" s="830"/>
      <c r="NGN41" s="830"/>
      <c r="NGO41" s="830"/>
      <c r="NGP41" s="830"/>
      <c r="NGQ41" s="830"/>
      <c r="NGR41" s="830"/>
      <c r="NGS41" s="830"/>
      <c r="NGT41" s="830"/>
      <c r="NGU41" s="830"/>
      <c r="NGV41" s="830"/>
      <c r="NGW41" s="830"/>
      <c r="NGX41" s="830"/>
      <c r="NGY41" s="830"/>
      <c r="NGZ41" s="830"/>
      <c r="NHA41" s="830"/>
      <c r="NHB41" s="830"/>
      <c r="NHC41" s="830"/>
      <c r="NHD41" s="830"/>
      <c r="NHE41" s="830"/>
      <c r="NHF41" s="830"/>
      <c r="NHG41" s="830"/>
      <c r="NHH41" s="830"/>
      <c r="NHI41" s="830"/>
      <c r="NHJ41" s="830"/>
      <c r="NHK41" s="830"/>
      <c r="NHL41" s="830"/>
      <c r="NHM41" s="830"/>
      <c r="NHN41" s="830"/>
      <c r="NHO41" s="830"/>
      <c r="NHP41" s="830"/>
      <c r="NHQ41" s="830"/>
      <c r="NHR41" s="830"/>
      <c r="NHS41" s="830"/>
      <c r="NHT41" s="830"/>
      <c r="NHU41" s="830"/>
      <c r="NHV41" s="830"/>
      <c r="NHW41" s="830"/>
      <c r="NHX41" s="830"/>
      <c r="NHY41" s="830"/>
      <c r="NHZ41" s="830"/>
      <c r="NIA41" s="830"/>
      <c r="NIB41" s="830"/>
      <c r="NIC41" s="830"/>
      <c r="NID41" s="830"/>
      <c r="NIE41" s="830"/>
      <c r="NIF41" s="830"/>
      <c r="NIG41" s="830"/>
      <c r="NIH41" s="830"/>
      <c r="NII41" s="830"/>
      <c r="NIJ41" s="830"/>
      <c r="NIK41" s="830"/>
      <c r="NIL41" s="830"/>
      <c r="NIM41" s="830"/>
      <c r="NIN41" s="830"/>
      <c r="NIO41" s="830"/>
      <c r="NIP41" s="830"/>
      <c r="NIQ41" s="830"/>
      <c r="NIR41" s="830"/>
      <c r="NIS41" s="830"/>
      <c r="NIT41" s="830"/>
      <c r="NIU41" s="830"/>
      <c r="NIV41" s="830"/>
      <c r="NIW41" s="830"/>
      <c r="NIX41" s="830"/>
      <c r="NIY41" s="830"/>
      <c r="NIZ41" s="830"/>
      <c r="NJA41" s="830"/>
      <c r="NJB41" s="830"/>
      <c r="NJC41" s="830"/>
      <c r="NJD41" s="830"/>
      <c r="NJE41" s="830"/>
      <c r="NJF41" s="830"/>
      <c r="NJG41" s="830"/>
      <c r="NJH41" s="830"/>
      <c r="NJI41" s="830"/>
      <c r="NJJ41" s="830"/>
      <c r="NJK41" s="830"/>
      <c r="NJL41" s="830"/>
      <c r="NJM41" s="830"/>
      <c r="NJN41" s="830"/>
      <c r="NJO41" s="830"/>
      <c r="NJP41" s="830"/>
      <c r="NJQ41" s="830"/>
      <c r="NJR41" s="830"/>
      <c r="NJS41" s="830"/>
      <c r="NJT41" s="830"/>
      <c r="NJU41" s="830"/>
      <c r="NJV41" s="830"/>
      <c r="NJW41" s="830"/>
      <c r="NJX41" s="830"/>
      <c r="NJY41" s="830"/>
      <c r="NJZ41" s="830"/>
      <c r="NKA41" s="830"/>
      <c r="NKB41" s="830"/>
      <c r="NKC41" s="830"/>
      <c r="NKD41" s="830"/>
      <c r="NKE41" s="830"/>
      <c r="NKF41" s="830"/>
      <c r="NKG41" s="830"/>
      <c r="NKH41" s="830"/>
      <c r="NKI41" s="830"/>
      <c r="NKJ41" s="830"/>
      <c r="NKK41" s="830"/>
      <c r="NKL41" s="830"/>
      <c r="NKM41" s="830"/>
      <c r="NKN41" s="830"/>
      <c r="NKO41" s="830"/>
      <c r="NKP41" s="830"/>
      <c r="NKQ41" s="830"/>
      <c r="NKR41" s="830"/>
      <c r="NKS41" s="830"/>
      <c r="NKT41" s="830"/>
      <c r="NKU41" s="830"/>
      <c r="NKV41" s="830"/>
      <c r="NKW41" s="830"/>
      <c r="NKX41" s="830"/>
      <c r="NKY41" s="830"/>
      <c r="NKZ41" s="830"/>
      <c r="NLA41" s="830"/>
      <c r="NLB41" s="830"/>
      <c r="NLC41" s="830"/>
      <c r="NLD41" s="830"/>
      <c r="NLE41" s="830"/>
      <c r="NLF41" s="830"/>
      <c r="NLG41" s="830"/>
      <c r="NLH41" s="830"/>
      <c r="NLI41" s="830"/>
      <c r="NLJ41" s="830"/>
      <c r="NLK41" s="830"/>
      <c r="NLL41" s="830"/>
      <c r="NLM41" s="830"/>
      <c r="NLN41" s="830"/>
      <c r="NLO41" s="830"/>
      <c r="NLP41" s="830"/>
      <c r="NLQ41" s="830"/>
      <c r="NLR41" s="830"/>
      <c r="NLS41" s="830"/>
      <c r="NLT41" s="830"/>
      <c r="NLU41" s="830"/>
      <c r="NLV41" s="830"/>
      <c r="NLW41" s="830"/>
      <c r="NLX41" s="830"/>
      <c r="NLY41" s="830"/>
      <c r="NLZ41" s="830"/>
      <c r="NMA41" s="830"/>
      <c r="NMB41" s="830"/>
      <c r="NMC41" s="830"/>
      <c r="NMD41" s="830"/>
      <c r="NME41" s="830"/>
      <c r="NMF41" s="830"/>
      <c r="NMG41" s="830"/>
      <c r="NMH41" s="830"/>
      <c r="NMI41" s="830"/>
      <c r="NMJ41" s="830"/>
      <c r="NMK41" s="830"/>
      <c r="NML41" s="830"/>
      <c r="NMM41" s="830"/>
      <c r="NMN41" s="830"/>
      <c r="NMO41" s="830"/>
      <c r="NMP41" s="830"/>
      <c r="NMQ41" s="830"/>
      <c r="NMR41" s="830"/>
      <c r="NMS41" s="830"/>
      <c r="NMT41" s="830"/>
      <c r="NMU41" s="830"/>
      <c r="NMV41" s="830"/>
      <c r="NMW41" s="830"/>
      <c r="NMX41" s="830"/>
      <c r="NMY41" s="830"/>
      <c r="NMZ41" s="830"/>
      <c r="NNA41" s="830"/>
      <c r="NNB41" s="830"/>
      <c r="NNC41" s="830"/>
      <c r="NND41" s="830"/>
      <c r="NNE41" s="830"/>
      <c r="NNF41" s="830"/>
      <c r="NNG41" s="830"/>
      <c r="NNH41" s="830"/>
      <c r="NNI41" s="830"/>
      <c r="NNJ41" s="830"/>
      <c r="NNK41" s="830"/>
      <c r="NNL41" s="830"/>
      <c r="NNM41" s="830"/>
      <c r="NNN41" s="830"/>
      <c r="NNO41" s="830"/>
      <c r="NNP41" s="830"/>
      <c r="NNQ41" s="830"/>
      <c r="NNR41" s="830"/>
      <c r="NNS41" s="830"/>
      <c r="NNT41" s="830"/>
      <c r="NNU41" s="830"/>
      <c r="NNV41" s="830"/>
      <c r="NNW41" s="830"/>
      <c r="NNX41" s="830"/>
      <c r="NNY41" s="830"/>
      <c r="NNZ41" s="830"/>
      <c r="NOA41" s="830"/>
      <c r="NOB41" s="830"/>
      <c r="NOC41" s="830"/>
      <c r="NOD41" s="830"/>
      <c r="NOE41" s="830"/>
      <c r="NOF41" s="830"/>
      <c r="NOG41" s="830"/>
      <c r="NOH41" s="830"/>
      <c r="NOI41" s="830"/>
      <c r="NOJ41" s="830"/>
      <c r="NOK41" s="830"/>
      <c r="NOL41" s="830"/>
      <c r="NOM41" s="830"/>
      <c r="NON41" s="830"/>
      <c r="NOO41" s="830"/>
      <c r="NOP41" s="830"/>
      <c r="NOQ41" s="830"/>
      <c r="NOR41" s="830"/>
      <c r="NOS41" s="830"/>
      <c r="NOT41" s="830"/>
      <c r="NOU41" s="830"/>
      <c r="NOV41" s="830"/>
      <c r="NOW41" s="830"/>
      <c r="NOX41" s="830"/>
      <c r="NOY41" s="830"/>
      <c r="NOZ41" s="830"/>
      <c r="NPA41" s="830"/>
      <c r="NPB41" s="830"/>
      <c r="NPC41" s="830"/>
      <c r="NPD41" s="830"/>
      <c r="NPE41" s="830"/>
      <c r="NPF41" s="830"/>
      <c r="NPG41" s="830"/>
      <c r="NPH41" s="830"/>
      <c r="NPI41" s="830"/>
      <c r="NPJ41" s="830"/>
      <c r="NPK41" s="830"/>
      <c r="NPL41" s="830"/>
      <c r="NPM41" s="830"/>
      <c r="NPN41" s="830"/>
      <c r="NPO41" s="830"/>
      <c r="NPP41" s="830"/>
      <c r="NPQ41" s="830"/>
      <c r="NPR41" s="830"/>
      <c r="NPS41" s="830"/>
      <c r="NPT41" s="830"/>
      <c r="NPU41" s="830"/>
      <c r="NPV41" s="830"/>
      <c r="NPW41" s="830"/>
      <c r="NPX41" s="830"/>
      <c r="NPY41" s="830"/>
      <c r="NPZ41" s="830"/>
      <c r="NQA41" s="830"/>
      <c r="NQB41" s="830"/>
      <c r="NQC41" s="830"/>
      <c r="NQD41" s="830"/>
      <c r="NQE41" s="830"/>
      <c r="NQF41" s="830"/>
      <c r="NQG41" s="830"/>
      <c r="NQH41" s="830"/>
      <c r="NQI41" s="830"/>
      <c r="NQJ41" s="830"/>
      <c r="NQK41" s="830"/>
      <c r="NQL41" s="830"/>
      <c r="NQM41" s="830"/>
      <c r="NQN41" s="830"/>
      <c r="NQO41" s="830"/>
      <c r="NQP41" s="830"/>
      <c r="NQQ41" s="830"/>
      <c r="NQR41" s="830"/>
      <c r="NQS41" s="830"/>
      <c r="NQT41" s="830"/>
      <c r="NQU41" s="830"/>
      <c r="NQV41" s="830"/>
      <c r="NQW41" s="830"/>
      <c r="NQX41" s="830"/>
      <c r="NQY41" s="830"/>
      <c r="NQZ41" s="830"/>
      <c r="NRA41" s="830"/>
      <c r="NRB41" s="830"/>
      <c r="NRC41" s="830"/>
      <c r="NRD41" s="830"/>
      <c r="NRE41" s="830"/>
      <c r="NRF41" s="830"/>
      <c r="NRG41" s="830"/>
      <c r="NRH41" s="830"/>
      <c r="NRI41" s="830"/>
      <c r="NRJ41" s="830"/>
      <c r="NRK41" s="830"/>
      <c r="NRL41" s="830"/>
      <c r="NRM41" s="830"/>
      <c r="NRN41" s="830"/>
      <c r="NRO41" s="830"/>
      <c r="NRP41" s="830"/>
      <c r="NRQ41" s="830"/>
      <c r="NRR41" s="830"/>
      <c r="NRS41" s="830"/>
      <c r="NRT41" s="830"/>
      <c r="NRU41" s="830"/>
      <c r="NRV41" s="830"/>
      <c r="NRW41" s="830"/>
      <c r="NRX41" s="830"/>
      <c r="NRY41" s="830"/>
      <c r="NRZ41" s="830"/>
      <c r="NSA41" s="830"/>
      <c r="NSB41" s="830"/>
      <c r="NSC41" s="830"/>
      <c r="NSD41" s="830"/>
      <c r="NSE41" s="830"/>
      <c r="NSF41" s="830"/>
      <c r="NSG41" s="830"/>
      <c r="NSH41" s="830"/>
      <c r="NSI41" s="830"/>
      <c r="NSJ41" s="830"/>
      <c r="NSK41" s="830"/>
      <c r="NSL41" s="830"/>
      <c r="NSM41" s="830"/>
      <c r="NSN41" s="830"/>
      <c r="NSO41" s="830"/>
      <c r="NSP41" s="830"/>
      <c r="NSQ41" s="830"/>
      <c r="NSR41" s="830"/>
      <c r="NSS41" s="830"/>
      <c r="NST41" s="830"/>
      <c r="NSU41" s="830"/>
      <c r="NSV41" s="830"/>
      <c r="NSW41" s="830"/>
      <c r="NSX41" s="830"/>
      <c r="NSY41" s="830"/>
      <c r="NSZ41" s="830"/>
      <c r="NTA41" s="830"/>
      <c r="NTB41" s="830"/>
      <c r="NTC41" s="830"/>
      <c r="NTD41" s="830"/>
      <c r="NTE41" s="830"/>
      <c r="NTF41" s="830"/>
      <c r="NTG41" s="830"/>
      <c r="NTH41" s="830"/>
      <c r="NTI41" s="830"/>
      <c r="NTJ41" s="830"/>
      <c r="NTK41" s="830"/>
      <c r="NTL41" s="830"/>
      <c r="NTM41" s="830"/>
      <c r="NTN41" s="830"/>
      <c r="NTO41" s="830"/>
      <c r="NTP41" s="830"/>
      <c r="NTQ41" s="830"/>
      <c r="NTR41" s="830"/>
      <c r="NTS41" s="830"/>
      <c r="NTT41" s="830"/>
      <c r="NTU41" s="830"/>
      <c r="NTV41" s="830"/>
      <c r="NTW41" s="830"/>
      <c r="NTX41" s="830"/>
      <c r="NTY41" s="830"/>
      <c r="NTZ41" s="830"/>
      <c r="NUA41" s="830"/>
      <c r="NUB41" s="830"/>
      <c r="NUC41" s="830"/>
      <c r="NUD41" s="830"/>
      <c r="NUE41" s="830"/>
      <c r="NUF41" s="830"/>
      <c r="NUG41" s="830"/>
      <c r="NUH41" s="830"/>
      <c r="NUI41" s="830"/>
      <c r="NUJ41" s="830"/>
      <c r="NUK41" s="830"/>
      <c r="NUL41" s="830"/>
      <c r="NUM41" s="830"/>
      <c r="NUN41" s="830"/>
      <c r="NUO41" s="830"/>
      <c r="NUP41" s="830"/>
      <c r="NUQ41" s="830"/>
      <c r="NUR41" s="830"/>
      <c r="NUS41" s="830"/>
      <c r="NUT41" s="830"/>
      <c r="NUU41" s="830"/>
      <c r="NUV41" s="830"/>
      <c r="NUW41" s="830"/>
      <c r="NUX41" s="830"/>
      <c r="NUY41" s="830"/>
      <c r="NUZ41" s="830"/>
      <c r="NVA41" s="830"/>
      <c r="NVB41" s="830"/>
      <c r="NVC41" s="830"/>
      <c r="NVD41" s="830"/>
      <c r="NVE41" s="830"/>
      <c r="NVF41" s="830"/>
      <c r="NVG41" s="830"/>
      <c r="NVH41" s="830"/>
      <c r="NVI41" s="830"/>
      <c r="NVJ41" s="830"/>
      <c r="NVK41" s="830"/>
      <c r="NVL41" s="830"/>
      <c r="NVM41" s="830"/>
      <c r="NVN41" s="830"/>
      <c r="NVO41" s="830"/>
      <c r="NVP41" s="830"/>
      <c r="NVQ41" s="830"/>
      <c r="NVR41" s="830"/>
      <c r="NVS41" s="830"/>
      <c r="NVT41" s="830"/>
      <c r="NVU41" s="830"/>
      <c r="NVV41" s="830"/>
      <c r="NVW41" s="830"/>
      <c r="NVX41" s="830"/>
      <c r="NVY41" s="830"/>
      <c r="NVZ41" s="830"/>
      <c r="NWA41" s="830"/>
      <c r="NWB41" s="830"/>
      <c r="NWC41" s="830"/>
      <c r="NWD41" s="830"/>
      <c r="NWE41" s="830"/>
      <c r="NWF41" s="830"/>
      <c r="NWG41" s="830"/>
      <c r="NWH41" s="830"/>
      <c r="NWI41" s="830"/>
      <c r="NWJ41" s="830"/>
      <c r="NWK41" s="830"/>
      <c r="NWL41" s="830"/>
      <c r="NWM41" s="830"/>
      <c r="NWN41" s="830"/>
      <c r="NWO41" s="830"/>
      <c r="NWP41" s="830"/>
      <c r="NWQ41" s="830"/>
      <c r="NWR41" s="830"/>
      <c r="NWS41" s="830"/>
      <c r="NWT41" s="830"/>
      <c r="NWU41" s="830"/>
      <c r="NWV41" s="830"/>
      <c r="NWW41" s="830"/>
      <c r="NWX41" s="830"/>
      <c r="NWY41" s="830"/>
      <c r="NWZ41" s="830"/>
      <c r="NXA41" s="830"/>
      <c r="NXB41" s="830"/>
      <c r="NXC41" s="830"/>
      <c r="NXD41" s="830"/>
      <c r="NXE41" s="830"/>
      <c r="NXF41" s="830"/>
      <c r="NXG41" s="830"/>
      <c r="NXH41" s="830"/>
      <c r="NXI41" s="830"/>
      <c r="NXJ41" s="830"/>
      <c r="NXK41" s="830"/>
      <c r="NXL41" s="830"/>
      <c r="NXM41" s="830"/>
      <c r="NXN41" s="830"/>
      <c r="NXO41" s="830"/>
      <c r="NXP41" s="830"/>
      <c r="NXQ41" s="830"/>
      <c r="NXR41" s="830"/>
      <c r="NXS41" s="830"/>
      <c r="NXT41" s="830"/>
      <c r="NXU41" s="830"/>
      <c r="NXV41" s="830"/>
      <c r="NXW41" s="830"/>
      <c r="NXX41" s="830"/>
      <c r="NXY41" s="830"/>
      <c r="NXZ41" s="830"/>
      <c r="NYA41" s="830"/>
      <c r="NYB41" s="830"/>
      <c r="NYC41" s="830"/>
      <c r="NYD41" s="830"/>
      <c r="NYE41" s="830"/>
      <c r="NYF41" s="830"/>
      <c r="NYG41" s="830"/>
      <c r="NYH41" s="830"/>
      <c r="NYI41" s="830"/>
      <c r="NYJ41" s="830"/>
      <c r="NYK41" s="830"/>
      <c r="NYL41" s="830"/>
      <c r="NYM41" s="830"/>
      <c r="NYN41" s="830"/>
      <c r="NYO41" s="830"/>
      <c r="NYP41" s="830"/>
      <c r="NYQ41" s="830"/>
      <c r="NYR41" s="830"/>
      <c r="NYS41" s="830"/>
      <c r="NYT41" s="830"/>
      <c r="NYU41" s="830"/>
      <c r="NYV41" s="830"/>
      <c r="NYW41" s="830"/>
      <c r="NYX41" s="830"/>
      <c r="NYY41" s="830"/>
      <c r="NYZ41" s="830"/>
      <c r="NZA41" s="830"/>
      <c r="NZB41" s="830"/>
      <c r="NZC41" s="830"/>
      <c r="NZD41" s="830"/>
      <c r="NZE41" s="830"/>
      <c r="NZF41" s="830"/>
      <c r="NZG41" s="830"/>
      <c r="NZH41" s="830"/>
      <c r="NZI41" s="830"/>
      <c r="NZJ41" s="830"/>
      <c r="NZK41" s="830"/>
      <c r="NZL41" s="830"/>
      <c r="NZM41" s="830"/>
      <c r="NZN41" s="830"/>
      <c r="NZO41" s="830"/>
      <c r="NZP41" s="830"/>
      <c r="NZQ41" s="830"/>
      <c r="NZR41" s="830"/>
      <c r="NZS41" s="830"/>
      <c r="NZT41" s="830"/>
      <c r="NZU41" s="830"/>
      <c r="NZV41" s="830"/>
      <c r="NZW41" s="830"/>
      <c r="NZX41" s="830"/>
      <c r="NZY41" s="830"/>
      <c r="NZZ41" s="830"/>
      <c r="OAA41" s="830"/>
      <c r="OAB41" s="830"/>
      <c r="OAC41" s="830"/>
      <c r="OAD41" s="830"/>
      <c r="OAE41" s="830"/>
      <c r="OAF41" s="830"/>
      <c r="OAG41" s="830"/>
      <c r="OAH41" s="830"/>
      <c r="OAI41" s="830"/>
      <c r="OAJ41" s="830"/>
      <c r="OAK41" s="830"/>
      <c r="OAL41" s="830"/>
      <c r="OAM41" s="830"/>
      <c r="OAN41" s="830"/>
      <c r="OAO41" s="830"/>
      <c r="OAP41" s="830"/>
      <c r="OAQ41" s="830"/>
      <c r="OAR41" s="830"/>
      <c r="OAS41" s="830"/>
      <c r="OAT41" s="830"/>
      <c r="OAU41" s="830"/>
      <c r="OAV41" s="830"/>
      <c r="OAW41" s="830"/>
      <c r="OAX41" s="830"/>
      <c r="OAY41" s="830"/>
      <c r="OAZ41" s="830"/>
      <c r="OBA41" s="830"/>
      <c r="OBB41" s="830"/>
      <c r="OBC41" s="830"/>
      <c r="OBD41" s="830"/>
      <c r="OBE41" s="830"/>
      <c r="OBF41" s="830"/>
      <c r="OBG41" s="830"/>
      <c r="OBH41" s="830"/>
      <c r="OBI41" s="830"/>
      <c r="OBJ41" s="830"/>
      <c r="OBK41" s="830"/>
      <c r="OBL41" s="830"/>
      <c r="OBM41" s="830"/>
      <c r="OBN41" s="830"/>
      <c r="OBO41" s="830"/>
      <c r="OBP41" s="830"/>
      <c r="OBQ41" s="830"/>
      <c r="OBR41" s="830"/>
      <c r="OBS41" s="830"/>
      <c r="OBT41" s="830"/>
      <c r="OBU41" s="830"/>
      <c r="OBV41" s="830"/>
      <c r="OBW41" s="830"/>
      <c r="OBX41" s="830"/>
      <c r="OBY41" s="830"/>
      <c r="OBZ41" s="830"/>
      <c r="OCA41" s="830"/>
      <c r="OCB41" s="830"/>
      <c r="OCC41" s="830"/>
      <c r="OCD41" s="830"/>
      <c r="OCE41" s="830"/>
      <c r="OCF41" s="830"/>
      <c r="OCG41" s="830"/>
      <c r="OCH41" s="830"/>
      <c r="OCI41" s="830"/>
      <c r="OCJ41" s="830"/>
      <c r="OCK41" s="830"/>
      <c r="OCL41" s="830"/>
      <c r="OCM41" s="830"/>
      <c r="OCN41" s="830"/>
      <c r="OCO41" s="830"/>
      <c r="OCP41" s="830"/>
      <c r="OCQ41" s="830"/>
      <c r="OCR41" s="830"/>
      <c r="OCS41" s="830"/>
      <c r="OCT41" s="830"/>
      <c r="OCU41" s="830"/>
      <c r="OCV41" s="830"/>
      <c r="OCW41" s="830"/>
      <c r="OCX41" s="830"/>
      <c r="OCY41" s="830"/>
      <c r="OCZ41" s="830"/>
      <c r="ODA41" s="830"/>
      <c r="ODB41" s="830"/>
      <c r="ODC41" s="830"/>
      <c r="ODD41" s="830"/>
      <c r="ODE41" s="830"/>
      <c r="ODF41" s="830"/>
      <c r="ODG41" s="830"/>
      <c r="ODH41" s="830"/>
      <c r="ODI41" s="830"/>
      <c r="ODJ41" s="830"/>
      <c r="ODK41" s="830"/>
      <c r="ODL41" s="830"/>
      <c r="ODM41" s="830"/>
      <c r="ODN41" s="830"/>
      <c r="ODO41" s="830"/>
      <c r="ODP41" s="830"/>
      <c r="ODQ41" s="830"/>
      <c r="ODR41" s="830"/>
      <c r="ODS41" s="830"/>
      <c r="ODT41" s="830"/>
      <c r="ODU41" s="830"/>
      <c r="ODV41" s="830"/>
      <c r="ODW41" s="830"/>
      <c r="ODX41" s="830"/>
      <c r="ODY41" s="830"/>
      <c r="ODZ41" s="830"/>
      <c r="OEA41" s="830"/>
      <c r="OEB41" s="830"/>
      <c r="OEC41" s="830"/>
      <c r="OED41" s="830"/>
      <c r="OEE41" s="830"/>
      <c r="OEF41" s="830"/>
      <c r="OEG41" s="830"/>
      <c r="OEH41" s="830"/>
      <c r="OEI41" s="830"/>
      <c r="OEJ41" s="830"/>
      <c r="OEK41" s="830"/>
      <c r="OEL41" s="830"/>
      <c r="OEM41" s="830"/>
      <c r="OEN41" s="830"/>
      <c r="OEO41" s="830"/>
      <c r="OEP41" s="830"/>
      <c r="OEQ41" s="830"/>
      <c r="OER41" s="830"/>
      <c r="OES41" s="830"/>
      <c r="OET41" s="830"/>
      <c r="OEU41" s="830"/>
      <c r="OEV41" s="830"/>
      <c r="OEW41" s="830"/>
      <c r="OEX41" s="830"/>
      <c r="OEY41" s="830"/>
      <c r="OEZ41" s="830"/>
      <c r="OFA41" s="830"/>
      <c r="OFB41" s="830"/>
      <c r="OFC41" s="830"/>
      <c r="OFD41" s="830"/>
      <c r="OFE41" s="830"/>
      <c r="OFF41" s="830"/>
      <c r="OFG41" s="830"/>
      <c r="OFH41" s="830"/>
      <c r="OFI41" s="830"/>
      <c r="OFJ41" s="830"/>
      <c r="OFK41" s="830"/>
      <c r="OFL41" s="830"/>
      <c r="OFM41" s="830"/>
      <c r="OFN41" s="830"/>
      <c r="OFO41" s="830"/>
      <c r="OFP41" s="830"/>
      <c r="OFQ41" s="830"/>
      <c r="OFR41" s="830"/>
      <c r="OFS41" s="830"/>
      <c r="OFT41" s="830"/>
      <c r="OFU41" s="830"/>
      <c r="OFV41" s="830"/>
      <c r="OFW41" s="830"/>
      <c r="OFX41" s="830"/>
      <c r="OFY41" s="830"/>
      <c r="OFZ41" s="830"/>
      <c r="OGA41" s="830"/>
      <c r="OGB41" s="830"/>
      <c r="OGC41" s="830"/>
      <c r="OGD41" s="830"/>
      <c r="OGE41" s="830"/>
      <c r="OGF41" s="830"/>
      <c r="OGG41" s="830"/>
      <c r="OGH41" s="830"/>
      <c r="OGI41" s="830"/>
      <c r="OGJ41" s="830"/>
      <c r="OGK41" s="830"/>
      <c r="OGL41" s="830"/>
      <c r="OGM41" s="830"/>
      <c r="OGN41" s="830"/>
      <c r="OGO41" s="830"/>
      <c r="OGP41" s="830"/>
      <c r="OGQ41" s="830"/>
      <c r="OGR41" s="830"/>
      <c r="OGS41" s="830"/>
      <c r="OGT41" s="830"/>
      <c r="OGU41" s="830"/>
      <c r="OGV41" s="830"/>
      <c r="OGW41" s="830"/>
      <c r="OGX41" s="830"/>
      <c r="OGY41" s="830"/>
      <c r="OGZ41" s="830"/>
      <c r="OHA41" s="830"/>
      <c r="OHB41" s="830"/>
      <c r="OHC41" s="830"/>
      <c r="OHD41" s="830"/>
      <c r="OHE41" s="830"/>
      <c r="OHF41" s="830"/>
      <c r="OHG41" s="830"/>
      <c r="OHH41" s="830"/>
      <c r="OHI41" s="830"/>
      <c r="OHJ41" s="830"/>
      <c r="OHK41" s="830"/>
      <c r="OHL41" s="830"/>
      <c r="OHM41" s="830"/>
      <c r="OHN41" s="830"/>
      <c r="OHO41" s="830"/>
      <c r="OHP41" s="830"/>
      <c r="OHQ41" s="830"/>
      <c r="OHR41" s="830"/>
      <c r="OHS41" s="830"/>
      <c r="OHT41" s="830"/>
      <c r="OHU41" s="830"/>
      <c r="OHV41" s="830"/>
      <c r="OHW41" s="830"/>
      <c r="OHX41" s="830"/>
      <c r="OHY41" s="830"/>
      <c r="OHZ41" s="830"/>
      <c r="OIA41" s="830"/>
      <c r="OIB41" s="830"/>
      <c r="OIC41" s="830"/>
      <c r="OID41" s="830"/>
      <c r="OIE41" s="830"/>
      <c r="OIF41" s="830"/>
      <c r="OIG41" s="830"/>
      <c r="OIH41" s="830"/>
      <c r="OII41" s="830"/>
      <c r="OIJ41" s="830"/>
      <c r="OIK41" s="830"/>
      <c r="OIL41" s="830"/>
      <c r="OIM41" s="830"/>
      <c r="OIN41" s="830"/>
      <c r="OIO41" s="830"/>
      <c r="OIP41" s="830"/>
      <c r="OIQ41" s="830"/>
      <c r="OIR41" s="830"/>
      <c r="OIS41" s="830"/>
      <c r="OIT41" s="830"/>
      <c r="OIU41" s="830"/>
      <c r="OIV41" s="830"/>
      <c r="OIW41" s="830"/>
      <c r="OIX41" s="830"/>
      <c r="OIY41" s="830"/>
      <c r="OIZ41" s="830"/>
      <c r="OJA41" s="830"/>
      <c r="OJB41" s="830"/>
      <c r="OJC41" s="830"/>
      <c r="OJD41" s="830"/>
      <c r="OJE41" s="830"/>
      <c r="OJF41" s="830"/>
      <c r="OJG41" s="830"/>
      <c r="OJH41" s="830"/>
      <c r="OJI41" s="830"/>
      <c r="OJJ41" s="830"/>
      <c r="OJK41" s="830"/>
      <c r="OJL41" s="830"/>
      <c r="OJM41" s="830"/>
      <c r="OJN41" s="830"/>
      <c r="OJO41" s="830"/>
      <c r="OJP41" s="830"/>
      <c r="OJQ41" s="830"/>
      <c r="OJR41" s="830"/>
      <c r="OJS41" s="830"/>
      <c r="OJT41" s="830"/>
      <c r="OJU41" s="830"/>
      <c r="OJV41" s="830"/>
      <c r="OJW41" s="830"/>
      <c r="OJX41" s="830"/>
      <c r="OJY41" s="830"/>
      <c r="OJZ41" s="830"/>
      <c r="OKA41" s="830"/>
      <c r="OKB41" s="830"/>
      <c r="OKC41" s="830"/>
      <c r="OKD41" s="830"/>
      <c r="OKE41" s="830"/>
      <c r="OKF41" s="830"/>
      <c r="OKG41" s="830"/>
      <c r="OKH41" s="830"/>
      <c r="OKI41" s="830"/>
      <c r="OKJ41" s="830"/>
      <c r="OKK41" s="830"/>
      <c r="OKL41" s="830"/>
      <c r="OKM41" s="830"/>
      <c r="OKN41" s="830"/>
      <c r="OKO41" s="830"/>
      <c r="OKP41" s="830"/>
      <c r="OKQ41" s="830"/>
      <c r="OKR41" s="830"/>
      <c r="OKS41" s="830"/>
      <c r="OKT41" s="830"/>
      <c r="OKU41" s="830"/>
      <c r="OKV41" s="830"/>
      <c r="OKW41" s="830"/>
      <c r="OKX41" s="830"/>
      <c r="OKY41" s="830"/>
      <c r="OKZ41" s="830"/>
      <c r="OLA41" s="830"/>
      <c r="OLB41" s="830"/>
      <c r="OLC41" s="830"/>
      <c r="OLD41" s="830"/>
      <c r="OLE41" s="830"/>
      <c r="OLF41" s="830"/>
      <c r="OLG41" s="830"/>
      <c r="OLH41" s="830"/>
      <c r="OLI41" s="830"/>
      <c r="OLJ41" s="830"/>
      <c r="OLK41" s="830"/>
      <c r="OLL41" s="830"/>
      <c r="OLM41" s="830"/>
      <c r="OLN41" s="830"/>
      <c r="OLO41" s="830"/>
      <c r="OLP41" s="830"/>
      <c r="OLQ41" s="830"/>
      <c r="OLR41" s="830"/>
      <c r="OLS41" s="830"/>
      <c r="OLT41" s="830"/>
      <c r="OLU41" s="830"/>
      <c r="OLV41" s="830"/>
      <c r="OLW41" s="830"/>
      <c r="OLX41" s="830"/>
      <c r="OLY41" s="830"/>
      <c r="OLZ41" s="830"/>
      <c r="OMA41" s="830"/>
      <c r="OMB41" s="830"/>
      <c r="OMC41" s="830"/>
      <c r="OMD41" s="830"/>
      <c r="OME41" s="830"/>
      <c r="OMF41" s="830"/>
      <c r="OMG41" s="830"/>
      <c r="OMH41" s="830"/>
      <c r="OMI41" s="830"/>
      <c r="OMJ41" s="830"/>
      <c r="OMK41" s="830"/>
      <c r="OML41" s="830"/>
      <c r="OMM41" s="830"/>
      <c r="OMN41" s="830"/>
      <c r="OMO41" s="830"/>
      <c r="OMP41" s="830"/>
      <c r="OMQ41" s="830"/>
      <c r="OMR41" s="830"/>
      <c r="OMS41" s="830"/>
      <c r="OMT41" s="830"/>
      <c r="OMU41" s="830"/>
      <c r="OMV41" s="830"/>
      <c r="OMW41" s="830"/>
      <c r="OMX41" s="830"/>
      <c r="OMY41" s="830"/>
      <c r="OMZ41" s="830"/>
      <c r="ONA41" s="830"/>
      <c r="ONB41" s="830"/>
      <c r="ONC41" s="830"/>
      <c r="OND41" s="830"/>
      <c r="ONE41" s="830"/>
      <c r="ONF41" s="830"/>
      <c r="ONG41" s="830"/>
      <c r="ONH41" s="830"/>
      <c r="ONI41" s="830"/>
      <c r="ONJ41" s="830"/>
      <c r="ONK41" s="830"/>
      <c r="ONL41" s="830"/>
      <c r="ONM41" s="830"/>
      <c r="ONN41" s="830"/>
      <c r="ONO41" s="830"/>
      <c r="ONP41" s="830"/>
      <c r="ONQ41" s="830"/>
      <c r="ONR41" s="830"/>
      <c r="ONS41" s="830"/>
      <c r="ONT41" s="830"/>
      <c r="ONU41" s="830"/>
      <c r="ONV41" s="830"/>
      <c r="ONW41" s="830"/>
      <c r="ONX41" s="830"/>
      <c r="ONY41" s="830"/>
      <c r="ONZ41" s="830"/>
      <c r="OOA41" s="830"/>
      <c r="OOB41" s="830"/>
      <c r="OOC41" s="830"/>
      <c r="OOD41" s="830"/>
      <c r="OOE41" s="830"/>
      <c r="OOF41" s="830"/>
      <c r="OOG41" s="830"/>
      <c r="OOH41" s="830"/>
      <c r="OOI41" s="830"/>
      <c r="OOJ41" s="830"/>
      <c r="OOK41" s="830"/>
      <c r="OOL41" s="830"/>
      <c r="OOM41" s="830"/>
      <c r="OON41" s="830"/>
      <c r="OOO41" s="830"/>
      <c r="OOP41" s="830"/>
      <c r="OOQ41" s="830"/>
      <c r="OOR41" s="830"/>
      <c r="OOS41" s="830"/>
      <c r="OOT41" s="830"/>
      <c r="OOU41" s="830"/>
      <c r="OOV41" s="830"/>
      <c r="OOW41" s="830"/>
      <c r="OOX41" s="830"/>
      <c r="OOY41" s="830"/>
      <c r="OOZ41" s="830"/>
      <c r="OPA41" s="830"/>
      <c r="OPB41" s="830"/>
      <c r="OPC41" s="830"/>
      <c r="OPD41" s="830"/>
      <c r="OPE41" s="830"/>
      <c r="OPF41" s="830"/>
      <c r="OPG41" s="830"/>
      <c r="OPH41" s="830"/>
      <c r="OPI41" s="830"/>
      <c r="OPJ41" s="830"/>
      <c r="OPK41" s="830"/>
      <c r="OPL41" s="830"/>
      <c r="OPM41" s="830"/>
      <c r="OPN41" s="830"/>
      <c r="OPO41" s="830"/>
      <c r="OPP41" s="830"/>
      <c r="OPQ41" s="830"/>
      <c r="OPR41" s="830"/>
      <c r="OPS41" s="830"/>
      <c r="OPT41" s="830"/>
      <c r="OPU41" s="830"/>
      <c r="OPV41" s="830"/>
      <c r="OPW41" s="830"/>
      <c r="OPX41" s="830"/>
      <c r="OPY41" s="830"/>
      <c r="OPZ41" s="830"/>
      <c r="OQA41" s="830"/>
      <c r="OQB41" s="830"/>
      <c r="OQC41" s="830"/>
      <c r="OQD41" s="830"/>
      <c r="OQE41" s="830"/>
      <c r="OQF41" s="830"/>
      <c r="OQG41" s="830"/>
      <c r="OQH41" s="830"/>
      <c r="OQI41" s="830"/>
      <c r="OQJ41" s="830"/>
      <c r="OQK41" s="830"/>
      <c r="OQL41" s="830"/>
      <c r="OQM41" s="830"/>
      <c r="OQN41" s="830"/>
      <c r="OQO41" s="830"/>
      <c r="OQP41" s="830"/>
      <c r="OQQ41" s="830"/>
      <c r="OQR41" s="830"/>
      <c r="OQS41" s="830"/>
      <c r="OQT41" s="830"/>
      <c r="OQU41" s="830"/>
      <c r="OQV41" s="830"/>
      <c r="OQW41" s="830"/>
      <c r="OQX41" s="830"/>
      <c r="OQY41" s="830"/>
      <c r="OQZ41" s="830"/>
      <c r="ORA41" s="830"/>
      <c r="ORB41" s="830"/>
      <c r="ORC41" s="830"/>
      <c r="ORD41" s="830"/>
      <c r="ORE41" s="830"/>
      <c r="ORF41" s="830"/>
      <c r="ORG41" s="830"/>
      <c r="ORH41" s="830"/>
      <c r="ORI41" s="830"/>
      <c r="ORJ41" s="830"/>
      <c r="ORK41" s="830"/>
      <c r="ORL41" s="830"/>
      <c r="ORM41" s="830"/>
      <c r="ORN41" s="830"/>
      <c r="ORO41" s="830"/>
      <c r="ORP41" s="830"/>
      <c r="ORQ41" s="830"/>
      <c r="ORR41" s="830"/>
      <c r="ORS41" s="830"/>
      <c r="ORT41" s="830"/>
      <c r="ORU41" s="830"/>
      <c r="ORV41" s="830"/>
      <c r="ORW41" s="830"/>
      <c r="ORX41" s="830"/>
      <c r="ORY41" s="830"/>
      <c r="ORZ41" s="830"/>
      <c r="OSA41" s="830"/>
      <c r="OSB41" s="830"/>
      <c r="OSC41" s="830"/>
      <c r="OSD41" s="830"/>
      <c r="OSE41" s="830"/>
      <c r="OSF41" s="830"/>
      <c r="OSG41" s="830"/>
      <c r="OSH41" s="830"/>
      <c r="OSI41" s="830"/>
      <c r="OSJ41" s="830"/>
      <c r="OSK41" s="830"/>
      <c r="OSL41" s="830"/>
      <c r="OSM41" s="830"/>
      <c r="OSN41" s="830"/>
      <c r="OSO41" s="830"/>
      <c r="OSP41" s="830"/>
      <c r="OSQ41" s="830"/>
      <c r="OSR41" s="830"/>
      <c r="OSS41" s="830"/>
      <c r="OST41" s="830"/>
      <c r="OSU41" s="830"/>
      <c r="OSV41" s="830"/>
      <c r="OSW41" s="830"/>
      <c r="OSX41" s="830"/>
      <c r="OSY41" s="830"/>
      <c r="OSZ41" s="830"/>
      <c r="OTA41" s="830"/>
      <c r="OTB41" s="830"/>
      <c r="OTC41" s="830"/>
      <c r="OTD41" s="830"/>
      <c r="OTE41" s="830"/>
      <c r="OTF41" s="830"/>
      <c r="OTG41" s="830"/>
      <c r="OTH41" s="830"/>
      <c r="OTI41" s="830"/>
      <c r="OTJ41" s="830"/>
      <c r="OTK41" s="830"/>
      <c r="OTL41" s="830"/>
      <c r="OTM41" s="830"/>
      <c r="OTN41" s="830"/>
      <c r="OTO41" s="830"/>
      <c r="OTP41" s="830"/>
      <c r="OTQ41" s="830"/>
      <c r="OTR41" s="830"/>
      <c r="OTS41" s="830"/>
      <c r="OTT41" s="830"/>
      <c r="OTU41" s="830"/>
      <c r="OTV41" s="830"/>
      <c r="OTW41" s="830"/>
      <c r="OTX41" s="830"/>
      <c r="OTY41" s="830"/>
      <c r="OTZ41" s="830"/>
      <c r="OUA41" s="830"/>
      <c r="OUB41" s="830"/>
      <c r="OUC41" s="830"/>
      <c r="OUD41" s="830"/>
      <c r="OUE41" s="830"/>
      <c r="OUF41" s="830"/>
      <c r="OUG41" s="830"/>
      <c r="OUH41" s="830"/>
      <c r="OUI41" s="830"/>
      <c r="OUJ41" s="830"/>
      <c r="OUK41" s="830"/>
      <c r="OUL41" s="830"/>
      <c r="OUM41" s="830"/>
      <c r="OUN41" s="830"/>
      <c r="OUO41" s="830"/>
      <c r="OUP41" s="830"/>
      <c r="OUQ41" s="830"/>
      <c r="OUR41" s="830"/>
      <c r="OUS41" s="830"/>
      <c r="OUT41" s="830"/>
      <c r="OUU41" s="830"/>
      <c r="OUV41" s="830"/>
      <c r="OUW41" s="830"/>
      <c r="OUX41" s="830"/>
      <c r="OUY41" s="830"/>
      <c r="OUZ41" s="830"/>
      <c r="OVA41" s="830"/>
      <c r="OVB41" s="830"/>
      <c r="OVC41" s="830"/>
      <c r="OVD41" s="830"/>
      <c r="OVE41" s="830"/>
      <c r="OVF41" s="830"/>
      <c r="OVG41" s="830"/>
      <c r="OVH41" s="830"/>
      <c r="OVI41" s="830"/>
      <c r="OVJ41" s="830"/>
      <c r="OVK41" s="830"/>
      <c r="OVL41" s="830"/>
      <c r="OVM41" s="830"/>
      <c r="OVN41" s="830"/>
      <c r="OVO41" s="830"/>
      <c r="OVP41" s="830"/>
      <c r="OVQ41" s="830"/>
      <c r="OVR41" s="830"/>
      <c r="OVS41" s="830"/>
      <c r="OVT41" s="830"/>
      <c r="OVU41" s="830"/>
      <c r="OVV41" s="830"/>
      <c r="OVW41" s="830"/>
      <c r="OVX41" s="830"/>
      <c r="OVY41" s="830"/>
      <c r="OVZ41" s="830"/>
      <c r="OWA41" s="830"/>
      <c r="OWB41" s="830"/>
      <c r="OWC41" s="830"/>
      <c r="OWD41" s="830"/>
      <c r="OWE41" s="830"/>
      <c r="OWF41" s="830"/>
      <c r="OWG41" s="830"/>
      <c r="OWH41" s="830"/>
      <c r="OWI41" s="830"/>
      <c r="OWJ41" s="830"/>
      <c r="OWK41" s="830"/>
      <c r="OWL41" s="830"/>
      <c r="OWM41" s="830"/>
      <c r="OWN41" s="830"/>
      <c r="OWO41" s="830"/>
      <c r="OWP41" s="830"/>
      <c r="OWQ41" s="830"/>
      <c r="OWR41" s="830"/>
      <c r="OWS41" s="830"/>
      <c r="OWT41" s="830"/>
      <c r="OWU41" s="830"/>
      <c r="OWV41" s="830"/>
      <c r="OWW41" s="830"/>
      <c r="OWX41" s="830"/>
      <c r="OWY41" s="830"/>
      <c r="OWZ41" s="830"/>
      <c r="OXA41" s="830"/>
      <c r="OXB41" s="830"/>
      <c r="OXC41" s="830"/>
      <c r="OXD41" s="830"/>
      <c r="OXE41" s="830"/>
      <c r="OXF41" s="830"/>
      <c r="OXG41" s="830"/>
      <c r="OXH41" s="830"/>
      <c r="OXI41" s="830"/>
      <c r="OXJ41" s="830"/>
      <c r="OXK41" s="830"/>
      <c r="OXL41" s="830"/>
      <c r="OXM41" s="830"/>
      <c r="OXN41" s="830"/>
      <c r="OXO41" s="830"/>
      <c r="OXP41" s="830"/>
      <c r="OXQ41" s="830"/>
      <c r="OXR41" s="830"/>
      <c r="OXS41" s="830"/>
      <c r="OXT41" s="830"/>
      <c r="OXU41" s="830"/>
      <c r="OXV41" s="830"/>
      <c r="OXW41" s="830"/>
      <c r="OXX41" s="830"/>
      <c r="OXY41" s="830"/>
      <c r="OXZ41" s="830"/>
      <c r="OYA41" s="830"/>
      <c r="OYB41" s="830"/>
      <c r="OYC41" s="830"/>
      <c r="OYD41" s="830"/>
      <c r="OYE41" s="830"/>
      <c r="OYF41" s="830"/>
      <c r="OYG41" s="830"/>
      <c r="OYH41" s="830"/>
      <c r="OYI41" s="830"/>
      <c r="OYJ41" s="830"/>
      <c r="OYK41" s="830"/>
      <c r="OYL41" s="830"/>
      <c r="OYM41" s="830"/>
      <c r="OYN41" s="830"/>
      <c r="OYO41" s="830"/>
      <c r="OYP41" s="830"/>
      <c r="OYQ41" s="830"/>
      <c r="OYR41" s="830"/>
      <c r="OYS41" s="830"/>
      <c r="OYT41" s="830"/>
      <c r="OYU41" s="830"/>
      <c r="OYV41" s="830"/>
      <c r="OYW41" s="830"/>
      <c r="OYX41" s="830"/>
      <c r="OYY41" s="830"/>
      <c r="OYZ41" s="830"/>
      <c r="OZA41" s="830"/>
      <c r="OZB41" s="830"/>
      <c r="OZC41" s="830"/>
      <c r="OZD41" s="830"/>
      <c r="OZE41" s="830"/>
      <c r="OZF41" s="830"/>
      <c r="OZG41" s="830"/>
      <c r="OZH41" s="830"/>
      <c r="OZI41" s="830"/>
      <c r="OZJ41" s="830"/>
      <c r="OZK41" s="830"/>
      <c r="OZL41" s="830"/>
      <c r="OZM41" s="830"/>
      <c r="OZN41" s="830"/>
      <c r="OZO41" s="830"/>
      <c r="OZP41" s="830"/>
      <c r="OZQ41" s="830"/>
      <c r="OZR41" s="830"/>
      <c r="OZS41" s="830"/>
      <c r="OZT41" s="830"/>
      <c r="OZU41" s="830"/>
      <c r="OZV41" s="830"/>
      <c r="OZW41" s="830"/>
      <c r="OZX41" s="830"/>
      <c r="OZY41" s="830"/>
      <c r="OZZ41" s="830"/>
      <c r="PAA41" s="830"/>
      <c r="PAB41" s="830"/>
      <c r="PAC41" s="830"/>
      <c r="PAD41" s="830"/>
      <c r="PAE41" s="830"/>
      <c r="PAF41" s="830"/>
      <c r="PAG41" s="830"/>
      <c r="PAH41" s="830"/>
      <c r="PAI41" s="830"/>
      <c r="PAJ41" s="830"/>
      <c r="PAK41" s="830"/>
      <c r="PAL41" s="830"/>
      <c r="PAM41" s="830"/>
      <c r="PAN41" s="830"/>
      <c r="PAO41" s="830"/>
      <c r="PAP41" s="830"/>
      <c r="PAQ41" s="830"/>
      <c r="PAR41" s="830"/>
      <c r="PAS41" s="830"/>
      <c r="PAT41" s="830"/>
      <c r="PAU41" s="830"/>
      <c r="PAV41" s="830"/>
      <c r="PAW41" s="830"/>
      <c r="PAX41" s="830"/>
      <c r="PAY41" s="830"/>
      <c r="PAZ41" s="830"/>
      <c r="PBA41" s="830"/>
      <c r="PBB41" s="830"/>
      <c r="PBC41" s="830"/>
      <c r="PBD41" s="830"/>
      <c r="PBE41" s="830"/>
      <c r="PBF41" s="830"/>
      <c r="PBG41" s="830"/>
      <c r="PBH41" s="830"/>
      <c r="PBI41" s="830"/>
      <c r="PBJ41" s="830"/>
      <c r="PBK41" s="830"/>
      <c r="PBL41" s="830"/>
      <c r="PBM41" s="830"/>
      <c r="PBN41" s="830"/>
      <c r="PBO41" s="830"/>
      <c r="PBP41" s="830"/>
      <c r="PBQ41" s="830"/>
      <c r="PBR41" s="830"/>
      <c r="PBS41" s="830"/>
      <c r="PBT41" s="830"/>
      <c r="PBU41" s="830"/>
      <c r="PBV41" s="830"/>
      <c r="PBW41" s="830"/>
      <c r="PBX41" s="830"/>
      <c r="PBY41" s="830"/>
      <c r="PBZ41" s="830"/>
      <c r="PCA41" s="830"/>
      <c r="PCB41" s="830"/>
      <c r="PCC41" s="830"/>
      <c r="PCD41" s="830"/>
      <c r="PCE41" s="830"/>
      <c r="PCF41" s="830"/>
      <c r="PCG41" s="830"/>
      <c r="PCH41" s="830"/>
      <c r="PCI41" s="830"/>
      <c r="PCJ41" s="830"/>
      <c r="PCK41" s="830"/>
      <c r="PCL41" s="830"/>
      <c r="PCM41" s="830"/>
      <c r="PCN41" s="830"/>
      <c r="PCO41" s="830"/>
      <c r="PCP41" s="830"/>
      <c r="PCQ41" s="830"/>
      <c r="PCR41" s="830"/>
      <c r="PCS41" s="830"/>
      <c r="PCT41" s="830"/>
      <c r="PCU41" s="830"/>
      <c r="PCV41" s="830"/>
      <c r="PCW41" s="830"/>
      <c r="PCX41" s="830"/>
      <c r="PCY41" s="830"/>
      <c r="PCZ41" s="830"/>
      <c r="PDA41" s="830"/>
      <c r="PDB41" s="830"/>
      <c r="PDC41" s="830"/>
      <c r="PDD41" s="830"/>
      <c r="PDE41" s="830"/>
      <c r="PDF41" s="830"/>
      <c r="PDG41" s="830"/>
      <c r="PDH41" s="830"/>
      <c r="PDI41" s="830"/>
      <c r="PDJ41" s="830"/>
      <c r="PDK41" s="830"/>
      <c r="PDL41" s="830"/>
      <c r="PDM41" s="830"/>
      <c r="PDN41" s="830"/>
      <c r="PDO41" s="830"/>
      <c r="PDP41" s="830"/>
      <c r="PDQ41" s="830"/>
      <c r="PDR41" s="830"/>
      <c r="PDS41" s="830"/>
      <c r="PDT41" s="830"/>
      <c r="PDU41" s="830"/>
      <c r="PDV41" s="830"/>
      <c r="PDW41" s="830"/>
      <c r="PDX41" s="830"/>
      <c r="PDY41" s="830"/>
      <c r="PDZ41" s="830"/>
      <c r="PEA41" s="830"/>
      <c r="PEB41" s="830"/>
      <c r="PEC41" s="830"/>
      <c r="PED41" s="830"/>
      <c r="PEE41" s="830"/>
      <c r="PEF41" s="830"/>
      <c r="PEG41" s="830"/>
      <c r="PEH41" s="830"/>
      <c r="PEI41" s="830"/>
      <c r="PEJ41" s="830"/>
      <c r="PEK41" s="830"/>
      <c r="PEL41" s="830"/>
      <c r="PEM41" s="830"/>
      <c r="PEN41" s="830"/>
      <c r="PEO41" s="830"/>
      <c r="PEP41" s="830"/>
      <c r="PEQ41" s="830"/>
      <c r="PER41" s="830"/>
      <c r="PES41" s="830"/>
      <c r="PET41" s="830"/>
      <c r="PEU41" s="830"/>
      <c r="PEV41" s="830"/>
      <c r="PEW41" s="830"/>
      <c r="PEX41" s="830"/>
      <c r="PEY41" s="830"/>
      <c r="PEZ41" s="830"/>
      <c r="PFA41" s="830"/>
      <c r="PFB41" s="830"/>
      <c r="PFC41" s="830"/>
      <c r="PFD41" s="830"/>
      <c r="PFE41" s="830"/>
      <c r="PFF41" s="830"/>
      <c r="PFG41" s="830"/>
      <c r="PFH41" s="830"/>
      <c r="PFI41" s="830"/>
      <c r="PFJ41" s="830"/>
      <c r="PFK41" s="830"/>
      <c r="PFL41" s="830"/>
      <c r="PFM41" s="830"/>
      <c r="PFN41" s="830"/>
      <c r="PFO41" s="830"/>
      <c r="PFP41" s="830"/>
      <c r="PFQ41" s="830"/>
      <c r="PFR41" s="830"/>
      <c r="PFS41" s="830"/>
      <c r="PFT41" s="830"/>
      <c r="PFU41" s="830"/>
      <c r="PFV41" s="830"/>
      <c r="PFW41" s="830"/>
      <c r="PFX41" s="830"/>
      <c r="PFY41" s="830"/>
      <c r="PFZ41" s="830"/>
      <c r="PGA41" s="830"/>
      <c r="PGB41" s="830"/>
      <c r="PGC41" s="830"/>
      <c r="PGD41" s="830"/>
      <c r="PGE41" s="830"/>
      <c r="PGF41" s="830"/>
      <c r="PGG41" s="830"/>
      <c r="PGH41" s="830"/>
      <c r="PGI41" s="830"/>
      <c r="PGJ41" s="830"/>
      <c r="PGK41" s="830"/>
      <c r="PGL41" s="830"/>
      <c r="PGM41" s="830"/>
      <c r="PGN41" s="830"/>
      <c r="PGO41" s="830"/>
      <c r="PGP41" s="830"/>
      <c r="PGQ41" s="830"/>
      <c r="PGR41" s="830"/>
      <c r="PGS41" s="830"/>
      <c r="PGT41" s="830"/>
      <c r="PGU41" s="830"/>
      <c r="PGV41" s="830"/>
      <c r="PGW41" s="830"/>
      <c r="PGX41" s="830"/>
      <c r="PGY41" s="830"/>
      <c r="PGZ41" s="830"/>
      <c r="PHA41" s="830"/>
      <c r="PHB41" s="830"/>
      <c r="PHC41" s="830"/>
      <c r="PHD41" s="830"/>
      <c r="PHE41" s="830"/>
      <c r="PHF41" s="830"/>
      <c r="PHG41" s="830"/>
      <c r="PHH41" s="830"/>
      <c r="PHI41" s="830"/>
      <c r="PHJ41" s="830"/>
      <c r="PHK41" s="830"/>
      <c r="PHL41" s="830"/>
      <c r="PHM41" s="830"/>
      <c r="PHN41" s="830"/>
      <c r="PHO41" s="830"/>
      <c r="PHP41" s="830"/>
      <c r="PHQ41" s="830"/>
      <c r="PHR41" s="830"/>
      <c r="PHS41" s="830"/>
      <c r="PHT41" s="830"/>
      <c r="PHU41" s="830"/>
      <c r="PHV41" s="830"/>
      <c r="PHW41" s="830"/>
      <c r="PHX41" s="830"/>
      <c r="PHY41" s="830"/>
      <c r="PHZ41" s="830"/>
      <c r="PIA41" s="830"/>
      <c r="PIB41" s="830"/>
      <c r="PIC41" s="830"/>
      <c r="PID41" s="830"/>
      <c r="PIE41" s="830"/>
      <c r="PIF41" s="830"/>
      <c r="PIG41" s="830"/>
      <c r="PIH41" s="830"/>
      <c r="PII41" s="830"/>
      <c r="PIJ41" s="830"/>
      <c r="PIK41" s="830"/>
      <c r="PIL41" s="830"/>
      <c r="PIM41" s="830"/>
      <c r="PIN41" s="830"/>
      <c r="PIO41" s="830"/>
      <c r="PIP41" s="830"/>
      <c r="PIQ41" s="830"/>
      <c r="PIR41" s="830"/>
      <c r="PIS41" s="830"/>
      <c r="PIT41" s="830"/>
      <c r="PIU41" s="830"/>
      <c r="PIV41" s="830"/>
      <c r="PIW41" s="830"/>
      <c r="PIX41" s="830"/>
      <c r="PIY41" s="830"/>
      <c r="PIZ41" s="830"/>
      <c r="PJA41" s="830"/>
      <c r="PJB41" s="830"/>
      <c r="PJC41" s="830"/>
      <c r="PJD41" s="830"/>
      <c r="PJE41" s="830"/>
      <c r="PJF41" s="830"/>
      <c r="PJG41" s="830"/>
      <c r="PJH41" s="830"/>
      <c r="PJI41" s="830"/>
      <c r="PJJ41" s="830"/>
      <c r="PJK41" s="830"/>
      <c r="PJL41" s="830"/>
      <c r="PJM41" s="830"/>
      <c r="PJN41" s="830"/>
      <c r="PJO41" s="830"/>
      <c r="PJP41" s="830"/>
      <c r="PJQ41" s="830"/>
      <c r="PJR41" s="830"/>
      <c r="PJS41" s="830"/>
      <c r="PJT41" s="830"/>
      <c r="PJU41" s="830"/>
      <c r="PJV41" s="830"/>
      <c r="PJW41" s="830"/>
      <c r="PJX41" s="830"/>
      <c r="PJY41" s="830"/>
      <c r="PJZ41" s="830"/>
      <c r="PKA41" s="830"/>
      <c r="PKB41" s="830"/>
      <c r="PKC41" s="830"/>
      <c r="PKD41" s="830"/>
      <c r="PKE41" s="830"/>
      <c r="PKF41" s="830"/>
      <c r="PKG41" s="830"/>
      <c r="PKH41" s="830"/>
      <c r="PKI41" s="830"/>
      <c r="PKJ41" s="830"/>
      <c r="PKK41" s="830"/>
      <c r="PKL41" s="830"/>
      <c r="PKM41" s="830"/>
      <c r="PKN41" s="830"/>
      <c r="PKO41" s="830"/>
      <c r="PKP41" s="830"/>
      <c r="PKQ41" s="830"/>
      <c r="PKR41" s="830"/>
      <c r="PKS41" s="830"/>
      <c r="PKT41" s="830"/>
      <c r="PKU41" s="830"/>
      <c r="PKV41" s="830"/>
      <c r="PKW41" s="830"/>
      <c r="PKX41" s="830"/>
      <c r="PKY41" s="830"/>
      <c r="PKZ41" s="830"/>
      <c r="PLA41" s="830"/>
      <c r="PLB41" s="830"/>
      <c r="PLC41" s="830"/>
      <c r="PLD41" s="830"/>
      <c r="PLE41" s="830"/>
      <c r="PLF41" s="830"/>
      <c r="PLG41" s="830"/>
      <c r="PLH41" s="830"/>
      <c r="PLI41" s="830"/>
      <c r="PLJ41" s="830"/>
      <c r="PLK41" s="830"/>
      <c r="PLL41" s="830"/>
      <c r="PLM41" s="830"/>
      <c r="PLN41" s="830"/>
      <c r="PLO41" s="830"/>
      <c r="PLP41" s="830"/>
      <c r="PLQ41" s="830"/>
      <c r="PLR41" s="830"/>
      <c r="PLS41" s="830"/>
      <c r="PLT41" s="830"/>
      <c r="PLU41" s="830"/>
      <c r="PLV41" s="830"/>
      <c r="PLW41" s="830"/>
      <c r="PLX41" s="830"/>
      <c r="PLY41" s="830"/>
      <c r="PLZ41" s="830"/>
      <c r="PMA41" s="830"/>
      <c r="PMB41" s="830"/>
      <c r="PMC41" s="830"/>
      <c r="PMD41" s="830"/>
      <c r="PME41" s="830"/>
      <c r="PMF41" s="830"/>
      <c r="PMG41" s="830"/>
      <c r="PMH41" s="830"/>
      <c r="PMI41" s="830"/>
      <c r="PMJ41" s="830"/>
      <c r="PMK41" s="830"/>
      <c r="PML41" s="830"/>
      <c r="PMM41" s="830"/>
      <c r="PMN41" s="830"/>
      <c r="PMO41" s="830"/>
      <c r="PMP41" s="830"/>
      <c r="PMQ41" s="830"/>
      <c r="PMR41" s="830"/>
      <c r="PMS41" s="830"/>
      <c r="PMT41" s="830"/>
      <c r="PMU41" s="830"/>
      <c r="PMV41" s="830"/>
      <c r="PMW41" s="830"/>
      <c r="PMX41" s="830"/>
      <c r="PMY41" s="830"/>
      <c r="PMZ41" s="830"/>
      <c r="PNA41" s="830"/>
      <c r="PNB41" s="830"/>
      <c r="PNC41" s="830"/>
      <c r="PND41" s="830"/>
      <c r="PNE41" s="830"/>
      <c r="PNF41" s="830"/>
      <c r="PNG41" s="830"/>
      <c r="PNH41" s="830"/>
      <c r="PNI41" s="830"/>
      <c r="PNJ41" s="830"/>
      <c r="PNK41" s="830"/>
      <c r="PNL41" s="830"/>
      <c r="PNM41" s="830"/>
      <c r="PNN41" s="830"/>
      <c r="PNO41" s="830"/>
      <c r="PNP41" s="830"/>
      <c r="PNQ41" s="830"/>
      <c r="PNR41" s="830"/>
      <c r="PNS41" s="830"/>
      <c r="PNT41" s="830"/>
      <c r="PNU41" s="830"/>
      <c r="PNV41" s="830"/>
      <c r="PNW41" s="830"/>
      <c r="PNX41" s="830"/>
      <c r="PNY41" s="830"/>
      <c r="PNZ41" s="830"/>
      <c r="POA41" s="830"/>
      <c r="POB41" s="830"/>
      <c r="POC41" s="830"/>
      <c r="POD41" s="830"/>
      <c r="POE41" s="830"/>
      <c r="POF41" s="830"/>
      <c r="POG41" s="830"/>
      <c r="POH41" s="830"/>
      <c r="POI41" s="830"/>
      <c r="POJ41" s="830"/>
      <c r="POK41" s="830"/>
      <c r="POL41" s="830"/>
      <c r="POM41" s="830"/>
      <c r="PON41" s="830"/>
      <c r="POO41" s="830"/>
      <c r="POP41" s="830"/>
      <c r="POQ41" s="830"/>
      <c r="POR41" s="830"/>
      <c r="POS41" s="830"/>
      <c r="POT41" s="830"/>
      <c r="POU41" s="830"/>
      <c r="POV41" s="830"/>
      <c r="POW41" s="830"/>
      <c r="POX41" s="830"/>
      <c r="POY41" s="830"/>
      <c r="POZ41" s="830"/>
      <c r="PPA41" s="830"/>
      <c r="PPB41" s="830"/>
      <c r="PPC41" s="830"/>
      <c r="PPD41" s="830"/>
      <c r="PPE41" s="830"/>
      <c r="PPF41" s="830"/>
      <c r="PPG41" s="830"/>
      <c r="PPH41" s="830"/>
      <c r="PPI41" s="830"/>
      <c r="PPJ41" s="830"/>
      <c r="PPK41" s="830"/>
      <c r="PPL41" s="830"/>
      <c r="PPM41" s="830"/>
      <c r="PPN41" s="830"/>
      <c r="PPO41" s="830"/>
      <c r="PPP41" s="830"/>
      <c r="PPQ41" s="830"/>
      <c r="PPR41" s="830"/>
      <c r="PPS41" s="830"/>
      <c r="PPT41" s="830"/>
      <c r="PPU41" s="830"/>
      <c r="PPV41" s="830"/>
      <c r="PPW41" s="830"/>
      <c r="PPX41" s="830"/>
      <c r="PPY41" s="830"/>
      <c r="PPZ41" s="830"/>
      <c r="PQA41" s="830"/>
      <c r="PQB41" s="830"/>
      <c r="PQC41" s="830"/>
      <c r="PQD41" s="830"/>
      <c r="PQE41" s="830"/>
      <c r="PQF41" s="830"/>
      <c r="PQG41" s="830"/>
      <c r="PQH41" s="830"/>
      <c r="PQI41" s="830"/>
      <c r="PQJ41" s="830"/>
      <c r="PQK41" s="830"/>
      <c r="PQL41" s="830"/>
      <c r="PQM41" s="830"/>
      <c r="PQN41" s="830"/>
      <c r="PQO41" s="830"/>
      <c r="PQP41" s="830"/>
      <c r="PQQ41" s="830"/>
      <c r="PQR41" s="830"/>
      <c r="PQS41" s="830"/>
      <c r="PQT41" s="830"/>
      <c r="PQU41" s="830"/>
      <c r="PQV41" s="830"/>
      <c r="PQW41" s="830"/>
      <c r="PQX41" s="830"/>
      <c r="PQY41" s="830"/>
      <c r="PQZ41" s="830"/>
      <c r="PRA41" s="830"/>
      <c r="PRB41" s="830"/>
      <c r="PRC41" s="830"/>
      <c r="PRD41" s="830"/>
      <c r="PRE41" s="830"/>
      <c r="PRF41" s="830"/>
      <c r="PRG41" s="830"/>
      <c r="PRH41" s="830"/>
      <c r="PRI41" s="830"/>
      <c r="PRJ41" s="830"/>
      <c r="PRK41" s="830"/>
      <c r="PRL41" s="830"/>
      <c r="PRM41" s="830"/>
      <c r="PRN41" s="830"/>
      <c r="PRO41" s="830"/>
      <c r="PRP41" s="830"/>
      <c r="PRQ41" s="830"/>
      <c r="PRR41" s="830"/>
      <c r="PRS41" s="830"/>
      <c r="PRT41" s="830"/>
      <c r="PRU41" s="830"/>
      <c r="PRV41" s="830"/>
      <c r="PRW41" s="830"/>
      <c r="PRX41" s="830"/>
      <c r="PRY41" s="830"/>
      <c r="PRZ41" s="830"/>
      <c r="PSA41" s="830"/>
      <c r="PSB41" s="830"/>
      <c r="PSC41" s="830"/>
      <c r="PSD41" s="830"/>
      <c r="PSE41" s="830"/>
      <c r="PSF41" s="830"/>
      <c r="PSG41" s="830"/>
      <c r="PSH41" s="830"/>
      <c r="PSI41" s="830"/>
      <c r="PSJ41" s="830"/>
      <c r="PSK41" s="830"/>
      <c r="PSL41" s="830"/>
      <c r="PSM41" s="830"/>
      <c r="PSN41" s="830"/>
      <c r="PSO41" s="830"/>
      <c r="PSP41" s="830"/>
      <c r="PSQ41" s="830"/>
      <c r="PSR41" s="830"/>
      <c r="PSS41" s="830"/>
      <c r="PST41" s="830"/>
      <c r="PSU41" s="830"/>
      <c r="PSV41" s="830"/>
      <c r="PSW41" s="830"/>
      <c r="PSX41" s="830"/>
      <c r="PSY41" s="830"/>
      <c r="PSZ41" s="830"/>
      <c r="PTA41" s="830"/>
      <c r="PTB41" s="830"/>
      <c r="PTC41" s="830"/>
      <c r="PTD41" s="830"/>
      <c r="PTE41" s="830"/>
      <c r="PTF41" s="830"/>
      <c r="PTG41" s="830"/>
      <c r="PTH41" s="830"/>
      <c r="PTI41" s="830"/>
      <c r="PTJ41" s="830"/>
      <c r="PTK41" s="830"/>
      <c r="PTL41" s="830"/>
      <c r="PTM41" s="830"/>
      <c r="PTN41" s="830"/>
      <c r="PTO41" s="830"/>
      <c r="PTP41" s="830"/>
      <c r="PTQ41" s="830"/>
      <c r="PTR41" s="830"/>
      <c r="PTS41" s="830"/>
      <c r="PTT41" s="830"/>
      <c r="PTU41" s="830"/>
      <c r="PTV41" s="830"/>
      <c r="PTW41" s="830"/>
      <c r="PTX41" s="830"/>
      <c r="PTY41" s="830"/>
      <c r="PTZ41" s="830"/>
      <c r="PUA41" s="830"/>
      <c r="PUB41" s="830"/>
      <c r="PUC41" s="830"/>
      <c r="PUD41" s="830"/>
      <c r="PUE41" s="830"/>
      <c r="PUF41" s="830"/>
      <c r="PUG41" s="830"/>
      <c r="PUH41" s="830"/>
      <c r="PUI41" s="830"/>
      <c r="PUJ41" s="830"/>
      <c r="PUK41" s="830"/>
      <c r="PUL41" s="830"/>
      <c r="PUM41" s="830"/>
      <c r="PUN41" s="830"/>
      <c r="PUO41" s="830"/>
      <c r="PUP41" s="830"/>
      <c r="PUQ41" s="830"/>
      <c r="PUR41" s="830"/>
      <c r="PUS41" s="830"/>
      <c r="PUT41" s="830"/>
      <c r="PUU41" s="830"/>
      <c r="PUV41" s="830"/>
      <c r="PUW41" s="830"/>
      <c r="PUX41" s="830"/>
      <c r="PUY41" s="830"/>
      <c r="PUZ41" s="830"/>
      <c r="PVA41" s="830"/>
      <c r="PVB41" s="830"/>
      <c r="PVC41" s="830"/>
      <c r="PVD41" s="830"/>
      <c r="PVE41" s="830"/>
      <c r="PVF41" s="830"/>
      <c r="PVG41" s="830"/>
      <c r="PVH41" s="830"/>
      <c r="PVI41" s="830"/>
      <c r="PVJ41" s="830"/>
      <c r="PVK41" s="830"/>
      <c r="PVL41" s="830"/>
      <c r="PVM41" s="830"/>
      <c r="PVN41" s="830"/>
      <c r="PVO41" s="830"/>
      <c r="PVP41" s="830"/>
      <c r="PVQ41" s="830"/>
      <c r="PVR41" s="830"/>
      <c r="PVS41" s="830"/>
      <c r="PVT41" s="830"/>
      <c r="PVU41" s="830"/>
      <c r="PVV41" s="830"/>
      <c r="PVW41" s="830"/>
      <c r="PVX41" s="830"/>
      <c r="PVY41" s="830"/>
      <c r="PVZ41" s="830"/>
      <c r="PWA41" s="830"/>
      <c r="PWB41" s="830"/>
      <c r="PWC41" s="830"/>
      <c r="PWD41" s="830"/>
      <c r="PWE41" s="830"/>
      <c r="PWF41" s="830"/>
      <c r="PWG41" s="830"/>
      <c r="PWH41" s="830"/>
      <c r="PWI41" s="830"/>
      <c r="PWJ41" s="830"/>
      <c r="PWK41" s="830"/>
      <c r="PWL41" s="830"/>
      <c r="PWM41" s="830"/>
      <c r="PWN41" s="830"/>
      <c r="PWO41" s="830"/>
      <c r="PWP41" s="830"/>
      <c r="PWQ41" s="830"/>
      <c r="PWR41" s="830"/>
      <c r="PWS41" s="830"/>
      <c r="PWT41" s="830"/>
      <c r="PWU41" s="830"/>
      <c r="PWV41" s="830"/>
      <c r="PWW41" s="830"/>
      <c r="PWX41" s="830"/>
      <c r="PWY41" s="830"/>
      <c r="PWZ41" s="830"/>
      <c r="PXA41" s="830"/>
      <c r="PXB41" s="830"/>
      <c r="PXC41" s="830"/>
      <c r="PXD41" s="830"/>
      <c r="PXE41" s="830"/>
      <c r="PXF41" s="830"/>
      <c r="PXG41" s="830"/>
      <c r="PXH41" s="830"/>
      <c r="PXI41" s="830"/>
      <c r="PXJ41" s="830"/>
      <c r="PXK41" s="830"/>
      <c r="PXL41" s="830"/>
      <c r="PXM41" s="830"/>
      <c r="PXN41" s="830"/>
      <c r="PXO41" s="830"/>
      <c r="PXP41" s="830"/>
      <c r="PXQ41" s="830"/>
      <c r="PXR41" s="830"/>
      <c r="PXS41" s="830"/>
      <c r="PXT41" s="830"/>
      <c r="PXU41" s="830"/>
      <c r="PXV41" s="830"/>
      <c r="PXW41" s="830"/>
      <c r="PXX41" s="830"/>
      <c r="PXY41" s="830"/>
      <c r="PXZ41" s="830"/>
      <c r="PYA41" s="830"/>
      <c r="PYB41" s="830"/>
      <c r="PYC41" s="830"/>
      <c r="PYD41" s="830"/>
      <c r="PYE41" s="830"/>
      <c r="PYF41" s="830"/>
      <c r="PYG41" s="830"/>
      <c r="PYH41" s="830"/>
      <c r="PYI41" s="830"/>
      <c r="PYJ41" s="830"/>
      <c r="PYK41" s="830"/>
      <c r="PYL41" s="830"/>
      <c r="PYM41" s="830"/>
      <c r="PYN41" s="830"/>
      <c r="PYO41" s="830"/>
      <c r="PYP41" s="830"/>
      <c r="PYQ41" s="830"/>
      <c r="PYR41" s="830"/>
      <c r="PYS41" s="830"/>
      <c r="PYT41" s="830"/>
      <c r="PYU41" s="830"/>
      <c r="PYV41" s="830"/>
      <c r="PYW41" s="830"/>
      <c r="PYX41" s="830"/>
      <c r="PYY41" s="830"/>
      <c r="PYZ41" s="830"/>
      <c r="PZA41" s="830"/>
      <c r="PZB41" s="830"/>
      <c r="PZC41" s="830"/>
      <c r="PZD41" s="830"/>
      <c r="PZE41" s="830"/>
      <c r="PZF41" s="830"/>
      <c r="PZG41" s="830"/>
      <c r="PZH41" s="830"/>
      <c r="PZI41" s="830"/>
      <c r="PZJ41" s="830"/>
      <c r="PZK41" s="830"/>
      <c r="PZL41" s="830"/>
      <c r="PZM41" s="830"/>
      <c r="PZN41" s="830"/>
      <c r="PZO41" s="830"/>
      <c r="PZP41" s="830"/>
      <c r="PZQ41" s="830"/>
      <c r="PZR41" s="830"/>
      <c r="PZS41" s="830"/>
      <c r="PZT41" s="830"/>
      <c r="PZU41" s="830"/>
      <c r="PZV41" s="830"/>
      <c r="PZW41" s="830"/>
      <c r="PZX41" s="830"/>
      <c r="PZY41" s="830"/>
      <c r="PZZ41" s="830"/>
      <c r="QAA41" s="830"/>
      <c r="QAB41" s="830"/>
      <c r="QAC41" s="830"/>
      <c r="QAD41" s="830"/>
      <c r="QAE41" s="830"/>
      <c r="QAF41" s="830"/>
      <c r="QAG41" s="830"/>
      <c r="QAH41" s="830"/>
      <c r="QAI41" s="830"/>
      <c r="QAJ41" s="830"/>
      <c r="QAK41" s="830"/>
      <c r="QAL41" s="830"/>
      <c r="QAM41" s="830"/>
      <c r="QAN41" s="830"/>
      <c r="QAO41" s="830"/>
      <c r="QAP41" s="830"/>
      <c r="QAQ41" s="830"/>
      <c r="QAR41" s="830"/>
      <c r="QAS41" s="830"/>
      <c r="QAT41" s="830"/>
      <c r="QAU41" s="830"/>
      <c r="QAV41" s="830"/>
      <c r="QAW41" s="830"/>
      <c r="QAX41" s="830"/>
      <c r="QAY41" s="830"/>
      <c r="QAZ41" s="830"/>
      <c r="QBA41" s="830"/>
      <c r="QBB41" s="830"/>
      <c r="QBC41" s="830"/>
      <c r="QBD41" s="830"/>
      <c r="QBE41" s="830"/>
      <c r="QBF41" s="830"/>
      <c r="QBG41" s="830"/>
      <c r="QBH41" s="830"/>
      <c r="QBI41" s="830"/>
      <c r="QBJ41" s="830"/>
      <c r="QBK41" s="830"/>
      <c r="QBL41" s="830"/>
      <c r="QBM41" s="830"/>
      <c r="QBN41" s="830"/>
      <c r="QBO41" s="830"/>
      <c r="QBP41" s="830"/>
      <c r="QBQ41" s="830"/>
      <c r="QBR41" s="830"/>
      <c r="QBS41" s="830"/>
      <c r="QBT41" s="830"/>
      <c r="QBU41" s="830"/>
      <c r="QBV41" s="830"/>
      <c r="QBW41" s="830"/>
      <c r="QBX41" s="830"/>
      <c r="QBY41" s="830"/>
      <c r="QBZ41" s="830"/>
      <c r="QCA41" s="830"/>
      <c r="QCB41" s="830"/>
      <c r="QCC41" s="830"/>
      <c r="QCD41" s="830"/>
      <c r="QCE41" s="830"/>
      <c r="QCF41" s="830"/>
      <c r="QCG41" s="830"/>
      <c r="QCH41" s="830"/>
      <c r="QCI41" s="830"/>
      <c r="QCJ41" s="830"/>
      <c r="QCK41" s="830"/>
      <c r="QCL41" s="830"/>
      <c r="QCM41" s="830"/>
      <c r="QCN41" s="830"/>
      <c r="QCO41" s="830"/>
      <c r="QCP41" s="830"/>
      <c r="QCQ41" s="830"/>
      <c r="QCR41" s="830"/>
      <c r="QCS41" s="830"/>
      <c r="QCT41" s="830"/>
      <c r="QCU41" s="830"/>
      <c r="QCV41" s="830"/>
      <c r="QCW41" s="830"/>
      <c r="QCX41" s="830"/>
      <c r="QCY41" s="830"/>
      <c r="QCZ41" s="830"/>
      <c r="QDA41" s="830"/>
      <c r="QDB41" s="830"/>
      <c r="QDC41" s="830"/>
      <c r="QDD41" s="830"/>
      <c r="QDE41" s="830"/>
      <c r="QDF41" s="830"/>
      <c r="QDG41" s="830"/>
      <c r="QDH41" s="830"/>
      <c r="QDI41" s="830"/>
      <c r="QDJ41" s="830"/>
      <c r="QDK41" s="830"/>
      <c r="QDL41" s="830"/>
      <c r="QDM41" s="830"/>
      <c r="QDN41" s="830"/>
      <c r="QDO41" s="830"/>
      <c r="QDP41" s="830"/>
      <c r="QDQ41" s="830"/>
      <c r="QDR41" s="830"/>
      <c r="QDS41" s="830"/>
      <c r="QDT41" s="830"/>
      <c r="QDU41" s="830"/>
      <c r="QDV41" s="830"/>
      <c r="QDW41" s="830"/>
      <c r="QDX41" s="830"/>
      <c r="QDY41" s="830"/>
      <c r="QDZ41" s="830"/>
      <c r="QEA41" s="830"/>
      <c r="QEB41" s="830"/>
      <c r="QEC41" s="830"/>
      <c r="QED41" s="830"/>
      <c r="QEE41" s="830"/>
      <c r="QEF41" s="830"/>
      <c r="QEG41" s="830"/>
      <c r="QEH41" s="830"/>
      <c r="QEI41" s="830"/>
      <c r="QEJ41" s="830"/>
      <c r="QEK41" s="830"/>
      <c r="QEL41" s="830"/>
      <c r="QEM41" s="830"/>
      <c r="QEN41" s="830"/>
      <c r="QEO41" s="830"/>
      <c r="QEP41" s="830"/>
      <c r="QEQ41" s="830"/>
      <c r="QER41" s="830"/>
      <c r="QES41" s="830"/>
      <c r="QET41" s="830"/>
      <c r="QEU41" s="830"/>
      <c r="QEV41" s="830"/>
      <c r="QEW41" s="830"/>
      <c r="QEX41" s="830"/>
      <c r="QEY41" s="830"/>
      <c r="QEZ41" s="830"/>
      <c r="QFA41" s="830"/>
      <c r="QFB41" s="830"/>
      <c r="QFC41" s="830"/>
      <c r="QFD41" s="830"/>
      <c r="QFE41" s="830"/>
      <c r="QFF41" s="830"/>
      <c r="QFG41" s="830"/>
      <c r="QFH41" s="830"/>
      <c r="QFI41" s="830"/>
      <c r="QFJ41" s="830"/>
      <c r="QFK41" s="830"/>
      <c r="QFL41" s="830"/>
      <c r="QFM41" s="830"/>
      <c r="QFN41" s="830"/>
      <c r="QFO41" s="830"/>
      <c r="QFP41" s="830"/>
      <c r="QFQ41" s="830"/>
      <c r="QFR41" s="830"/>
      <c r="QFS41" s="830"/>
      <c r="QFT41" s="830"/>
      <c r="QFU41" s="830"/>
      <c r="QFV41" s="830"/>
      <c r="QFW41" s="830"/>
      <c r="QFX41" s="830"/>
      <c r="QFY41" s="830"/>
      <c r="QFZ41" s="830"/>
      <c r="QGA41" s="830"/>
      <c r="QGB41" s="830"/>
      <c r="QGC41" s="830"/>
      <c r="QGD41" s="830"/>
      <c r="QGE41" s="830"/>
      <c r="QGF41" s="830"/>
      <c r="QGG41" s="830"/>
      <c r="QGH41" s="830"/>
      <c r="QGI41" s="830"/>
      <c r="QGJ41" s="830"/>
      <c r="QGK41" s="830"/>
      <c r="QGL41" s="830"/>
      <c r="QGM41" s="830"/>
      <c r="QGN41" s="830"/>
      <c r="QGO41" s="830"/>
      <c r="QGP41" s="830"/>
      <c r="QGQ41" s="830"/>
      <c r="QGR41" s="830"/>
      <c r="QGS41" s="830"/>
      <c r="QGT41" s="830"/>
      <c r="QGU41" s="830"/>
      <c r="QGV41" s="830"/>
      <c r="QGW41" s="830"/>
      <c r="QGX41" s="830"/>
      <c r="QGY41" s="830"/>
      <c r="QGZ41" s="830"/>
      <c r="QHA41" s="830"/>
      <c r="QHB41" s="830"/>
      <c r="QHC41" s="830"/>
      <c r="QHD41" s="830"/>
      <c r="QHE41" s="830"/>
      <c r="QHF41" s="830"/>
      <c r="QHG41" s="830"/>
      <c r="QHH41" s="830"/>
      <c r="QHI41" s="830"/>
      <c r="QHJ41" s="830"/>
      <c r="QHK41" s="830"/>
      <c r="QHL41" s="830"/>
      <c r="QHM41" s="830"/>
      <c r="QHN41" s="830"/>
      <c r="QHO41" s="830"/>
      <c r="QHP41" s="830"/>
      <c r="QHQ41" s="830"/>
      <c r="QHR41" s="830"/>
      <c r="QHS41" s="830"/>
      <c r="QHT41" s="830"/>
      <c r="QHU41" s="830"/>
      <c r="QHV41" s="830"/>
      <c r="QHW41" s="830"/>
      <c r="QHX41" s="830"/>
      <c r="QHY41" s="830"/>
      <c r="QHZ41" s="830"/>
      <c r="QIA41" s="830"/>
      <c r="QIB41" s="830"/>
      <c r="QIC41" s="830"/>
      <c r="QID41" s="830"/>
      <c r="QIE41" s="830"/>
      <c r="QIF41" s="830"/>
      <c r="QIG41" s="830"/>
      <c r="QIH41" s="830"/>
      <c r="QII41" s="830"/>
      <c r="QIJ41" s="830"/>
      <c r="QIK41" s="830"/>
      <c r="QIL41" s="830"/>
      <c r="QIM41" s="830"/>
      <c r="QIN41" s="830"/>
      <c r="QIO41" s="830"/>
      <c r="QIP41" s="830"/>
      <c r="QIQ41" s="830"/>
      <c r="QIR41" s="830"/>
      <c r="QIS41" s="830"/>
      <c r="QIT41" s="830"/>
      <c r="QIU41" s="830"/>
      <c r="QIV41" s="830"/>
      <c r="QIW41" s="830"/>
      <c r="QIX41" s="830"/>
      <c r="QIY41" s="830"/>
      <c r="QIZ41" s="830"/>
      <c r="QJA41" s="830"/>
      <c r="QJB41" s="830"/>
      <c r="QJC41" s="830"/>
      <c r="QJD41" s="830"/>
      <c r="QJE41" s="830"/>
      <c r="QJF41" s="830"/>
      <c r="QJG41" s="830"/>
      <c r="QJH41" s="830"/>
      <c r="QJI41" s="830"/>
      <c r="QJJ41" s="830"/>
      <c r="QJK41" s="830"/>
      <c r="QJL41" s="830"/>
      <c r="QJM41" s="830"/>
      <c r="QJN41" s="830"/>
      <c r="QJO41" s="830"/>
      <c r="QJP41" s="830"/>
      <c r="QJQ41" s="830"/>
      <c r="QJR41" s="830"/>
      <c r="QJS41" s="830"/>
      <c r="QJT41" s="830"/>
      <c r="QJU41" s="830"/>
      <c r="QJV41" s="830"/>
      <c r="QJW41" s="830"/>
      <c r="QJX41" s="830"/>
      <c r="QJY41" s="830"/>
      <c r="QJZ41" s="830"/>
      <c r="QKA41" s="830"/>
      <c r="QKB41" s="830"/>
      <c r="QKC41" s="830"/>
      <c r="QKD41" s="830"/>
      <c r="QKE41" s="830"/>
      <c r="QKF41" s="830"/>
      <c r="QKG41" s="830"/>
      <c r="QKH41" s="830"/>
      <c r="QKI41" s="830"/>
      <c r="QKJ41" s="830"/>
      <c r="QKK41" s="830"/>
      <c r="QKL41" s="830"/>
      <c r="QKM41" s="830"/>
      <c r="QKN41" s="830"/>
      <c r="QKO41" s="830"/>
      <c r="QKP41" s="830"/>
      <c r="QKQ41" s="830"/>
      <c r="QKR41" s="830"/>
      <c r="QKS41" s="830"/>
      <c r="QKT41" s="830"/>
      <c r="QKU41" s="830"/>
      <c r="QKV41" s="830"/>
      <c r="QKW41" s="830"/>
      <c r="QKX41" s="830"/>
      <c r="QKY41" s="830"/>
      <c r="QKZ41" s="830"/>
      <c r="QLA41" s="830"/>
      <c r="QLB41" s="830"/>
      <c r="QLC41" s="830"/>
      <c r="QLD41" s="830"/>
      <c r="QLE41" s="830"/>
      <c r="QLF41" s="830"/>
      <c r="QLG41" s="830"/>
      <c r="QLH41" s="830"/>
      <c r="QLI41" s="830"/>
      <c r="QLJ41" s="830"/>
      <c r="QLK41" s="830"/>
      <c r="QLL41" s="830"/>
      <c r="QLM41" s="830"/>
      <c r="QLN41" s="830"/>
      <c r="QLO41" s="830"/>
      <c r="QLP41" s="830"/>
      <c r="QLQ41" s="830"/>
      <c r="QLR41" s="830"/>
      <c r="QLS41" s="830"/>
      <c r="QLT41" s="830"/>
      <c r="QLU41" s="830"/>
      <c r="QLV41" s="830"/>
      <c r="QLW41" s="830"/>
      <c r="QLX41" s="830"/>
      <c r="QLY41" s="830"/>
      <c r="QLZ41" s="830"/>
      <c r="QMA41" s="830"/>
      <c r="QMB41" s="830"/>
      <c r="QMC41" s="830"/>
      <c r="QMD41" s="830"/>
      <c r="QME41" s="830"/>
      <c r="QMF41" s="830"/>
      <c r="QMG41" s="830"/>
      <c r="QMH41" s="830"/>
      <c r="QMI41" s="830"/>
      <c r="QMJ41" s="830"/>
      <c r="QMK41" s="830"/>
      <c r="QML41" s="830"/>
      <c r="QMM41" s="830"/>
      <c r="QMN41" s="830"/>
      <c r="QMO41" s="830"/>
      <c r="QMP41" s="830"/>
      <c r="QMQ41" s="830"/>
      <c r="QMR41" s="830"/>
      <c r="QMS41" s="830"/>
      <c r="QMT41" s="830"/>
      <c r="QMU41" s="830"/>
      <c r="QMV41" s="830"/>
      <c r="QMW41" s="830"/>
      <c r="QMX41" s="830"/>
      <c r="QMY41" s="830"/>
      <c r="QMZ41" s="830"/>
      <c r="QNA41" s="830"/>
      <c r="QNB41" s="830"/>
      <c r="QNC41" s="830"/>
      <c r="QND41" s="830"/>
      <c r="QNE41" s="830"/>
      <c r="QNF41" s="830"/>
      <c r="QNG41" s="830"/>
      <c r="QNH41" s="830"/>
      <c r="QNI41" s="830"/>
      <c r="QNJ41" s="830"/>
      <c r="QNK41" s="830"/>
      <c r="QNL41" s="830"/>
      <c r="QNM41" s="830"/>
      <c r="QNN41" s="830"/>
      <c r="QNO41" s="830"/>
      <c r="QNP41" s="830"/>
      <c r="QNQ41" s="830"/>
      <c r="QNR41" s="830"/>
      <c r="QNS41" s="830"/>
      <c r="QNT41" s="830"/>
      <c r="QNU41" s="830"/>
      <c r="QNV41" s="830"/>
      <c r="QNW41" s="830"/>
      <c r="QNX41" s="830"/>
      <c r="QNY41" s="830"/>
      <c r="QNZ41" s="830"/>
      <c r="QOA41" s="830"/>
      <c r="QOB41" s="830"/>
      <c r="QOC41" s="830"/>
      <c r="QOD41" s="830"/>
      <c r="QOE41" s="830"/>
      <c r="QOF41" s="830"/>
      <c r="QOG41" s="830"/>
      <c r="QOH41" s="830"/>
      <c r="QOI41" s="830"/>
      <c r="QOJ41" s="830"/>
      <c r="QOK41" s="830"/>
      <c r="QOL41" s="830"/>
      <c r="QOM41" s="830"/>
      <c r="QON41" s="830"/>
      <c r="QOO41" s="830"/>
      <c r="QOP41" s="830"/>
      <c r="QOQ41" s="830"/>
      <c r="QOR41" s="830"/>
      <c r="QOS41" s="830"/>
      <c r="QOT41" s="830"/>
      <c r="QOU41" s="830"/>
      <c r="QOV41" s="830"/>
      <c r="QOW41" s="830"/>
      <c r="QOX41" s="830"/>
      <c r="QOY41" s="830"/>
      <c r="QOZ41" s="830"/>
      <c r="QPA41" s="830"/>
      <c r="QPB41" s="830"/>
      <c r="QPC41" s="830"/>
      <c r="QPD41" s="830"/>
      <c r="QPE41" s="830"/>
      <c r="QPF41" s="830"/>
      <c r="QPG41" s="830"/>
      <c r="QPH41" s="830"/>
      <c r="QPI41" s="830"/>
      <c r="QPJ41" s="830"/>
      <c r="QPK41" s="830"/>
      <c r="QPL41" s="830"/>
      <c r="QPM41" s="830"/>
      <c r="QPN41" s="830"/>
      <c r="QPO41" s="830"/>
      <c r="QPP41" s="830"/>
      <c r="QPQ41" s="830"/>
      <c r="QPR41" s="830"/>
      <c r="QPS41" s="830"/>
      <c r="QPT41" s="830"/>
      <c r="QPU41" s="830"/>
      <c r="QPV41" s="830"/>
      <c r="QPW41" s="830"/>
      <c r="QPX41" s="830"/>
      <c r="QPY41" s="830"/>
      <c r="QPZ41" s="830"/>
      <c r="QQA41" s="830"/>
      <c r="QQB41" s="830"/>
      <c r="QQC41" s="830"/>
      <c r="QQD41" s="830"/>
      <c r="QQE41" s="830"/>
      <c r="QQF41" s="830"/>
      <c r="QQG41" s="830"/>
      <c r="QQH41" s="830"/>
      <c r="QQI41" s="830"/>
      <c r="QQJ41" s="830"/>
      <c r="QQK41" s="830"/>
      <c r="QQL41" s="830"/>
      <c r="QQM41" s="830"/>
      <c r="QQN41" s="830"/>
      <c r="QQO41" s="830"/>
      <c r="QQP41" s="830"/>
      <c r="QQQ41" s="830"/>
      <c r="QQR41" s="830"/>
      <c r="QQS41" s="830"/>
      <c r="QQT41" s="830"/>
      <c r="QQU41" s="830"/>
      <c r="QQV41" s="830"/>
      <c r="QQW41" s="830"/>
      <c r="QQX41" s="830"/>
      <c r="QQY41" s="830"/>
      <c r="QQZ41" s="830"/>
      <c r="QRA41" s="830"/>
      <c r="QRB41" s="830"/>
      <c r="QRC41" s="830"/>
      <c r="QRD41" s="830"/>
      <c r="QRE41" s="830"/>
      <c r="QRF41" s="830"/>
      <c r="QRG41" s="830"/>
      <c r="QRH41" s="830"/>
      <c r="QRI41" s="830"/>
      <c r="QRJ41" s="830"/>
      <c r="QRK41" s="830"/>
      <c r="QRL41" s="830"/>
      <c r="QRM41" s="830"/>
      <c r="QRN41" s="830"/>
      <c r="QRO41" s="830"/>
      <c r="QRP41" s="830"/>
      <c r="QRQ41" s="830"/>
      <c r="QRR41" s="830"/>
      <c r="QRS41" s="830"/>
      <c r="QRT41" s="830"/>
      <c r="QRU41" s="830"/>
      <c r="QRV41" s="830"/>
      <c r="QRW41" s="830"/>
      <c r="QRX41" s="830"/>
      <c r="QRY41" s="830"/>
      <c r="QRZ41" s="830"/>
      <c r="QSA41" s="830"/>
      <c r="QSB41" s="830"/>
      <c r="QSC41" s="830"/>
      <c r="QSD41" s="830"/>
      <c r="QSE41" s="830"/>
      <c r="QSF41" s="830"/>
      <c r="QSG41" s="830"/>
      <c r="QSH41" s="830"/>
      <c r="QSI41" s="830"/>
      <c r="QSJ41" s="830"/>
      <c r="QSK41" s="830"/>
      <c r="QSL41" s="830"/>
      <c r="QSM41" s="830"/>
      <c r="QSN41" s="830"/>
      <c r="QSO41" s="830"/>
      <c r="QSP41" s="830"/>
      <c r="QSQ41" s="830"/>
      <c r="QSR41" s="830"/>
      <c r="QSS41" s="830"/>
      <c r="QST41" s="830"/>
      <c r="QSU41" s="830"/>
      <c r="QSV41" s="830"/>
      <c r="QSW41" s="830"/>
      <c r="QSX41" s="830"/>
      <c r="QSY41" s="830"/>
      <c r="QSZ41" s="830"/>
      <c r="QTA41" s="830"/>
      <c r="QTB41" s="830"/>
      <c r="QTC41" s="830"/>
      <c r="QTD41" s="830"/>
      <c r="QTE41" s="830"/>
      <c r="QTF41" s="830"/>
      <c r="QTG41" s="830"/>
      <c r="QTH41" s="830"/>
      <c r="QTI41" s="830"/>
      <c r="QTJ41" s="830"/>
      <c r="QTK41" s="830"/>
      <c r="QTL41" s="830"/>
      <c r="QTM41" s="830"/>
      <c r="QTN41" s="830"/>
      <c r="QTO41" s="830"/>
      <c r="QTP41" s="830"/>
      <c r="QTQ41" s="830"/>
      <c r="QTR41" s="830"/>
      <c r="QTS41" s="830"/>
      <c r="QTT41" s="830"/>
      <c r="QTU41" s="830"/>
      <c r="QTV41" s="830"/>
      <c r="QTW41" s="830"/>
      <c r="QTX41" s="830"/>
      <c r="QTY41" s="830"/>
      <c r="QTZ41" s="830"/>
      <c r="QUA41" s="830"/>
      <c r="QUB41" s="830"/>
      <c r="QUC41" s="830"/>
      <c r="QUD41" s="830"/>
      <c r="QUE41" s="830"/>
      <c r="QUF41" s="830"/>
      <c r="QUG41" s="830"/>
      <c r="QUH41" s="830"/>
      <c r="QUI41" s="830"/>
      <c r="QUJ41" s="830"/>
      <c r="QUK41" s="830"/>
      <c r="QUL41" s="830"/>
      <c r="QUM41" s="830"/>
      <c r="QUN41" s="830"/>
      <c r="QUO41" s="830"/>
      <c r="QUP41" s="830"/>
      <c r="QUQ41" s="830"/>
      <c r="QUR41" s="830"/>
      <c r="QUS41" s="830"/>
      <c r="QUT41" s="830"/>
      <c r="QUU41" s="830"/>
      <c r="QUV41" s="830"/>
      <c r="QUW41" s="830"/>
      <c r="QUX41" s="830"/>
      <c r="QUY41" s="830"/>
      <c r="QUZ41" s="830"/>
      <c r="QVA41" s="830"/>
      <c r="QVB41" s="830"/>
      <c r="QVC41" s="830"/>
      <c r="QVD41" s="830"/>
      <c r="QVE41" s="830"/>
      <c r="QVF41" s="830"/>
      <c r="QVG41" s="830"/>
      <c r="QVH41" s="830"/>
      <c r="QVI41" s="830"/>
      <c r="QVJ41" s="830"/>
      <c r="QVK41" s="830"/>
      <c r="QVL41" s="830"/>
      <c r="QVM41" s="830"/>
      <c r="QVN41" s="830"/>
      <c r="QVO41" s="830"/>
      <c r="QVP41" s="830"/>
      <c r="QVQ41" s="830"/>
      <c r="QVR41" s="830"/>
      <c r="QVS41" s="830"/>
      <c r="QVT41" s="830"/>
      <c r="QVU41" s="830"/>
      <c r="QVV41" s="830"/>
      <c r="QVW41" s="830"/>
      <c r="QVX41" s="830"/>
      <c r="QVY41" s="830"/>
      <c r="QVZ41" s="830"/>
      <c r="QWA41" s="830"/>
      <c r="QWB41" s="830"/>
      <c r="QWC41" s="830"/>
      <c r="QWD41" s="830"/>
      <c r="QWE41" s="830"/>
      <c r="QWF41" s="830"/>
      <c r="QWG41" s="830"/>
      <c r="QWH41" s="830"/>
      <c r="QWI41" s="830"/>
      <c r="QWJ41" s="830"/>
      <c r="QWK41" s="830"/>
      <c r="QWL41" s="830"/>
      <c r="QWM41" s="830"/>
      <c r="QWN41" s="830"/>
      <c r="QWO41" s="830"/>
      <c r="QWP41" s="830"/>
      <c r="QWQ41" s="830"/>
      <c r="QWR41" s="830"/>
      <c r="QWS41" s="830"/>
      <c r="QWT41" s="830"/>
      <c r="QWU41" s="830"/>
      <c r="QWV41" s="830"/>
      <c r="QWW41" s="830"/>
      <c r="QWX41" s="830"/>
      <c r="QWY41" s="830"/>
      <c r="QWZ41" s="830"/>
      <c r="QXA41" s="830"/>
      <c r="QXB41" s="830"/>
      <c r="QXC41" s="830"/>
      <c r="QXD41" s="830"/>
      <c r="QXE41" s="830"/>
      <c r="QXF41" s="830"/>
      <c r="QXG41" s="830"/>
      <c r="QXH41" s="830"/>
      <c r="QXI41" s="830"/>
      <c r="QXJ41" s="830"/>
      <c r="QXK41" s="830"/>
      <c r="QXL41" s="830"/>
      <c r="QXM41" s="830"/>
      <c r="QXN41" s="830"/>
      <c r="QXO41" s="830"/>
      <c r="QXP41" s="830"/>
      <c r="QXQ41" s="830"/>
      <c r="QXR41" s="830"/>
      <c r="QXS41" s="830"/>
      <c r="QXT41" s="830"/>
      <c r="QXU41" s="830"/>
      <c r="QXV41" s="830"/>
      <c r="QXW41" s="830"/>
      <c r="QXX41" s="830"/>
      <c r="QXY41" s="830"/>
      <c r="QXZ41" s="830"/>
      <c r="QYA41" s="830"/>
      <c r="QYB41" s="830"/>
      <c r="QYC41" s="830"/>
      <c r="QYD41" s="830"/>
      <c r="QYE41" s="830"/>
      <c r="QYF41" s="830"/>
      <c r="QYG41" s="830"/>
      <c r="QYH41" s="830"/>
      <c r="QYI41" s="830"/>
      <c r="QYJ41" s="830"/>
      <c r="QYK41" s="830"/>
      <c r="QYL41" s="830"/>
      <c r="QYM41" s="830"/>
      <c r="QYN41" s="830"/>
      <c r="QYO41" s="830"/>
      <c r="QYP41" s="830"/>
      <c r="QYQ41" s="830"/>
      <c r="QYR41" s="830"/>
      <c r="QYS41" s="830"/>
      <c r="QYT41" s="830"/>
      <c r="QYU41" s="830"/>
      <c r="QYV41" s="830"/>
      <c r="QYW41" s="830"/>
      <c r="QYX41" s="830"/>
      <c r="QYY41" s="830"/>
      <c r="QYZ41" s="830"/>
      <c r="QZA41" s="830"/>
      <c r="QZB41" s="830"/>
      <c r="QZC41" s="830"/>
      <c r="QZD41" s="830"/>
      <c r="QZE41" s="830"/>
      <c r="QZF41" s="830"/>
      <c r="QZG41" s="830"/>
      <c r="QZH41" s="830"/>
      <c r="QZI41" s="830"/>
      <c r="QZJ41" s="830"/>
      <c r="QZK41" s="830"/>
      <c r="QZL41" s="830"/>
      <c r="QZM41" s="830"/>
      <c r="QZN41" s="830"/>
      <c r="QZO41" s="830"/>
      <c r="QZP41" s="830"/>
      <c r="QZQ41" s="830"/>
      <c r="QZR41" s="830"/>
      <c r="QZS41" s="830"/>
      <c r="QZT41" s="830"/>
      <c r="QZU41" s="830"/>
      <c r="QZV41" s="830"/>
      <c r="QZW41" s="830"/>
      <c r="QZX41" s="830"/>
      <c r="QZY41" s="830"/>
      <c r="QZZ41" s="830"/>
      <c r="RAA41" s="830"/>
      <c r="RAB41" s="830"/>
      <c r="RAC41" s="830"/>
      <c r="RAD41" s="830"/>
      <c r="RAE41" s="830"/>
      <c r="RAF41" s="830"/>
      <c r="RAG41" s="830"/>
      <c r="RAH41" s="830"/>
      <c r="RAI41" s="830"/>
      <c r="RAJ41" s="830"/>
      <c r="RAK41" s="830"/>
      <c r="RAL41" s="830"/>
      <c r="RAM41" s="830"/>
      <c r="RAN41" s="830"/>
      <c r="RAO41" s="830"/>
      <c r="RAP41" s="830"/>
      <c r="RAQ41" s="830"/>
      <c r="RAR41" s="830"/>
      <c r="RAS41" s="830"/>
      <c r="RAT41" s="830"/>
      <c r="RAU41" s="830"/>
      <c r="RAV41" s="830"/>
      <c r="RAW41" s="830"/>
      <c r="RAX41" s="830"/>
      <c r="RAY41" s="830"/>
      <c r="RAZ41" s="830"/>
      <c r="RBA41" s="830"/>
      <c r="RBB41" s="830"/>
      <c r="RBC41" s="830"/>
      <c r="RBD41" s="830"/>
      <c r="RBE41" s="830"/>
      <c r="RBF41" s="830"/>
      <c r="RBG41" s="830"/>
      <c r="RBH41" s="830"/>
      <c r="RBI41" s="830"/>
      <c r="RBJ41" s="830"/>
      <c r="RBK41" s="830"/>
      <c r="RBL41" s="830"/>
      <c r="RBM41" s="830"/>
      <c r="RBN41" s="830"/>
      <c r="RBO41" s="830"/>
      <c r="RBP41" s="830"/>
      <c r="RBQ41" s="830"/>
      <c r="RBR41" s="830"/>
      <c r="RBS41" s="830"/>
      <c r="RBT41" s="830"/>
      <c r="RBU41" s="830"/>
      <c r="RBV41" s="830"/>
      <c r="RBW41" s="830"/>
      <c r="RBX41" s="830"/>
      <c r="RBY41" s="830"/>
      <c r="RBZ41" s="830"/>
      <c r="RCA41" s="830"/>
      <c r="RCB41" s="830"/>
      <c r="RCC41" s="830"/>
      <c r="RCD41" s="830"/>
      <c r="RCE41" s="830"/>
      <c r="RCF41" s="830"/>
      <c r="RCG41" s="830"/>
      <c r="RCH41" s="830"/>
      <c r="RCI41" s="830"/>
      <c r="RCJ41" s="830"/>
      <c r="RCK41" s="830"/>
      <c r="RCL41" s="830"/>
      <c r="RCM41" s="830"/>
      <c r="RCN41" s="830"/>
      <c r="RCO41" s="830"/>
      <c r="RCP41" s="830"/>
      <c r="RCQ41" s="830"/>
      <c r="RCR41" s="830"/>
      <c r="RCS41" s="830"/>
      <c r="RCT41" s="830"/>
      <c r="RCU41" s="830"/>
      <c r="RCV41" s="830"/>
      <c r="RCW41" s="830"/>
      <c r="RCX41" s="830"/>
      <c r="RCY41" s="830"/>
      <c r="RCZ41" s="830"/>
      <c r="RDA41" s="830"/>
      <c r="RDB41" s="830"/>
      <c r="RDC41" s="830"/>
      <c r="RDD41" s="830"/>
      <c r="RDE41" s="830"/>
      <c r="RDF41" s="830"/>
      <c r="RDG41" s="830"/>
      <c r="RDH41" s="830"/>
      <c r="RDI41" s="830"/>
      <c r="RDJ41" s="830"/>
      <c r="RDK41" s="830"/>
      <c r="RDL41" s="830"/>
      <c r="RDM41" s="830"/>
      <c r="RDN41" s="830"/>
      <c r="RDO41" s="830"/>
      <c r="RDP41" s="830"/>
      <c r="RDQ41" s="830"/>
      <c r="RDR41" s="830"/>
      <c r="RDS41" s="830"/>
      <c r="RDT41" s="830"/>
      <c r="RDU41" s="830"/>
      <c r="RDV41" s="830"/>
      <c r="RDW41" s="830"/>
      <c r="RDX41" s="830"/>
      <c r="RDY41" s="830"/>
      <c r="RDZ41" s="830"/>
      <c r="REA41" s="830"/>
      <c r="REB41" s="830"/>
      <c r="REC41" s="830"/>
      <c r="RED41" s="830"/>
      <c r="REE41" s="830"/>
      <c r="REF41" s="830"/>
      <c r="REG41" s="830"/>
      <c r="REH41" s="830"/>
      <c r="REI41" s="830"/>
      <c r="REJ41" s="830"/>
      <c r="REK41" s="830"/>
      <c r="REL41" s="830"/>
      <c r="REM41" s="830"/>
      <c r="REN41" s="830"/>
      <c r="REO41" s="830"/>
      <c r="REP41" s="830"/>
      <c r="REQ41" s="830"/>
      <c r="RER41" s="830"/>
      <c r="RES41" s="830"/>
      <c r="RET41" s="830"/>
      <c r="REU41" s="830"/>
      <c r="REV41" s="830"/>
      <c r="REW41" s="830"/>
      <c r="REX41" s="830"/>
      <c r="REY41" s="830"/>
      <c r="REZ41" s="830"/>
      <c r="RFA41" s="830"/>
      <c r="RFB41" s="830"/>
      <c r="RFC41" s="830"/>
      <c r="RFD41" s="830"/>
      <c r="RFE41" s="830"/>
      <c r="RFF41" s="830"/>
      <c r="RFG41" s="830"/>
      <c r="RFH41" s="830"/>
      <c r="RFI41" s="830"/>
      <c r="RFJ41" s="830"/>
      <c r="RFK41" s="830"/>
      <c r="RFL41" s="830"/>
      <c r="RFM41" s="830"/>
      <c r="RFN41" s="830"/>
      <c r="RFO41" s="830"/>
      <c r="RFP41" s="830"/>
      <c r="RFQ41" s="830"/>
      <c r="RFR41" s="830"/>
      <c r="RFS41" s="830"/>
      <c r="RFT41" s="830"/>
      <c r="RFU41" s="830"/>
      <c r="RFV41" s="830"/>
      <c r="RFW41" s="830"/>
      <c r="RFX41" s="830"/>
      <c r="RFY41" s="830"/>
      <c r="RFZ41" s="830"/>
      <c r="RGA41" s="830"/>
      <c r="RGB41" s="830"/>
      <c r="RGC41" s="830"/>
      <c r="RGD41" s="830"/>
      <c r="RGE41" s="830"/>
      <c r="RGF41" s="830"/>
      <c r="RGG41" s="830"/>
      <c r="RGH41" s="830"/>
      <c r="RGI41" s="830"/>
      <c r="RGJ41" s="830"/>
      <c r="RGK41" s="830"/>
      <c r="RGL41" s="830"/>
      <c r="RGM41" s="830"/>
      <c r="RGN41" s="830"/>
      <c r="RGO41" s="830"/>
      <c r="RGP41" s="830"/>
      <c r="RGQ41" s="830"/>
      <c r="RGR41" s="830"/>
      <c r="RGS41" s="830"/>
      <c r="RGT41" s="830"/>
      <c r="RGU41" s="830"/>
      <c r="RGV41" s="830"/>
      <c r="RGW41" s="830"/>
      <c r="RGX41" s="830"/>
      <c r="RGY41" s="830"/>
      <c r="RGZ41" s="830"/>
      <c r="RHA41" s="830"/>
      <c r="RHB41" s="830"/>
      <c r="RHC41" s="830"/>
      <c r="RHD41" s="830"/>
      <c r="RHE41" s="830"/>
      <c r="RHF41" s="830"/>
      <c r="RHG41" s="830"/>
      <c r="RHH41" s="830"/>
      <c r="RHI41" s="830"/>
      <c r="RHJ41" s="830"/>
      <c r="RHK41" s="830"/>
      <c r="RHL41" s="830"/>
      <c r="RHM41" s="830"/>
      <c r="RHN41" s="830"/>
      <c r="RHO41" s="830"/>
      <c r="RHP41" s="830"/>
      <c r="RHQ41" s="830"/>
      <c r="RHR41" s="830"/>
      <c r="RHS41" s="830"/>
      <c r="RHT41" s="830"/>
      <c r="RHU41" s="830"/>
      <c r="RHV41" s="830"/>
      <c r="RHW41" s="830"/>
      <c r="RHX41" s="830"/>
      <c r="RHY41" s="830"/>
      <c r="RHZ41" s="830"/>
      <c r="RIA41" s="830"/>
      <c r="RIB41" s="830"/>
      <c r="RIC41" s="830"/>
      <c r="RID41" s="830"/>
      <c r="RIE41" s="830"/>
      <c r="RIF41" s="830"/>
      <c r="RIG41" s="830"/>
      <c r="RIH41" s="830"/>
      <c r="RII41" s="830"/>
      <c r="RIJ41" s="830"/>
      <c r="RIK41" s="830"/>
      <c r="RIL41" s="830"/>
      <c r="RIM41" s="830"/>
      <c r="RIN41" s="830"/>
      <c r="RIO41" s="830"/>
      <c r="RIP41" s="830"/>
      <c r="RIQ41" s="830"/>
      <c r="RIR41" s="830"/>
      <c r="RIS41" s="830"/>
      <c r="RIT41" s="830"/>
      <c r="RIU41" s="830"/>
      <c r="RIV41" s="830"/>
      <c r="RIW41" s="830"/>
      <c r="RIX41" s="830"/>
      <c r="RIY41" s="830"/>
      <c r="RIZ41" s="830"/>
      <c r="RJA41" s="830"/>
      <c r="RJB41" s="830"/>
      <c r="RJC41" s="830"/>
      <c r="RJD41" s="830"/>
      <c r="RJE41" s="830"/>
      <c r="RJF41" s="830"/>
      <c r="RJG41" s="830"/>
      <c r="RJH41" s="830"/>
      <c r="RJI41" s="830"/>
      <c r="RJJ41" s="830"/>
      <c r="RJK41" s="830"/>
      <c r="RJL41" s="830"/>
      <c r="RJM41" s="830"/>
      <c r="RJN41" s="830"/>
      <c r="RJO41" s="830"/>
      <c r="RJP41" s="830"/>
      <c r="RJQ41" s="830"/>
      <c r="RJR41" s="830"/>
      <c r="RJS41" s="830"/>
      <c r="RJT41" s="830"/>
      <c r="RJU41" s="830"/>
      <c r="RJV41" s="830"/>
      <c r="RJW41" s="830"/>
      <c r="RJX41" s="830"/>
      <c r="RJY41" s="830"/>
      <c r="RJZ41" s="830"/>
      <c r="RKA41" s="830"/>
      <c r="RKB41" s="830"/>
      <c r="RKC41" s="830"/>
      <c r="RKD41" s="830"/>
      <c r="RKE41" s="830"/>
      <c r="RKF41" s="830"/>
      <c r="RKG41" s="830"/>
      <c r="RKH41" s="830"/>
      <c r="RKI41" s="830"/>
      <c r="RKJ41" s="830"/>
      <c r="RKK41" s="830"/>
      <c r="RKL41" s="830"/>
      <c r="RKM41" s="830"/>
      <c r="RKN41" s="830"/>
      <c r="RKO41" s="830"/>
      <c r="RKP41" s="830"/>
      <c r="RKQ41" s="830"/>
      <c r="RKR41" s="830"/>
      <c r="RKS41" s="830"/>
      <c r="RKT41" s="830"/>
      <c r="RKU41" s="830"/>
      <c r="RKV41" s="830"/>
      <c r="RKW41" s="830"/>
      <c r="RKX41" s="830"/>
      <c r="RKY41" s="830"/>
      <c r="RKZ41" s="830"/>
      <c r="RLA41" s="830"/>
      <c r="RLB41" s="830"/>
      <c r="RLC41" s="830"/>
      <c r="RLD41" s="830"/>
      <c r="RLE41" s="830"/>
      <c r="RLF41" s="830"/>
      <c r="RLG41" s="830"/>
      <c r="RLH41" s="830"/>
      <c r="RLI41" s="830"/>
      <c r="RLJ41" s="830"/>
      <c r="RLK41" s="830"/>
      <c r="RLL41" s="830"/>
      <c r="RLM41" s="830"/>
      <c r="RLN41" s="830"/>
      <c r="RLO41" s="830"/>
      <c r="RLP41" s="830"/>
      <c r="RLQ41" s="830"/>
      <c r="RLR41" s="830"/>
      <c r="RLS41" s="830"/>
      <c r="RLT41" s="830"/>
      <c r="RLU41" s="830"/>
      <c r="RLV41" s="830"/>
      <c r="RLW41" s="830"/>
      <c r="RLX41" s="830"/>
      <c r="RLY41" s="830"/>
      <c r="RLZ41" s="830"/>
      <c r="RMA41" s="830"/>
      <c r="RMB41" s="830"/>
      <c r="RMC41" s="830"/>
      <c r="RMD41" s="830"/>
      <c r="RME41" s="830"/>
      <c r="RMF41" s="830"/>
      <c r="RMG41" s="830"/>
      <c r="RMH41" s="830"/>
      <c r="RMI41" s="830"/>
      <c r="RMJ41" s="830"/>
      <c r="RMK41" s="830"/>
      <c r="RML41" s="830"/>
      <c r="RMM41" s="830"/>
      <c r="RMN41" s="830"/>
      <c r="RMO41" s="830"/>
      <c r="RMP41" s="830"/>
      <c r="RMQ41" s="830"/>
      <c r="RMR41" s="830"/>
      <c r="RMS41" s="830"/>
      <c r="RMT41" s="830"/>
      <c r="RMU41" s="830"/>
      <c r="RMV41" s="830"/>
      <c r="RMW41" s="830"/>
      <c r="RMX41" s="830"/>
      <c r="RMY41" s="830"/>
      <c r="RMZ41" s="830"/>
      <c r="RNA41" s="830"/>
      <c r="RNB41" s="830"/>
      <c r="RNC41" s="830"/>
      <c r="RND41" s="830"/>
      <c r="RNE41" s="830"/>
      <c r="RNF41" s="830"/>
      <c r="RNG41" s="830"/>
      <c r="RNH41" s="830"/>
      <c r="RNI41" s="830"/>
      <c r="RNJ41" s="830"/>
      <c r="RNK41" s="830"/>
      <c r="RNL41" s="830"/>
      <c r="RNM41" s="830"/>
      <c r="RNN41" s="830"/>
      <c r="RNO41" s="830"/>
      <c r="RNP41" s="830"/>
      <c r="RNQ41" s="830"/>
      <c r="RNR41" s="830"/>
      <c r="RNS41" s="830"/>
      <c r="RNT41" s="830"/>
      <c r="RNU41" s="830"/>
      <c r="RNV41" s="830"/>
      <c r="RNW41" s="830"/>
      <c r="RNX41" s="830"/>
      <c r="RNY41" s="830"/>
      <c r="RNZ41" s="830"/>
      <c r="ROA41" s="830"/>
      <c r="ROB41" s="830"/>
      <c r="ROC41" s="830"/>
      <c r="ROD41" s="830"/>
      <c r="ROE41" s="830"/>
      <c r="ROF41" s="830"/>
      <c r="ROG41" s="830"/>
      <c r="ROH41" s="830"/>
      <c r="ROI41" s="830"/>
      <c r="ROJ41" s="830"/>
      <c r="ROK41" s="830"/>
      <c r="ROL41" s="830"/>
      <c r="ROM41" s="830"/>
      <c r="RON41" s="830"/>
      <c r="ROO41" s="830"/>
      <c r="ROP41" s="830"/>
      <c r="ROQ41" s="830"/>
      <c r="ROR41" s="830"/>
      <c r="ROS41" s="830"/>
      <c r="ROT41" s="830"/>
      <c r="ROU41" s="830"/>
      <c r="ROV41" s="830"/>
      <c r="ROW41" s="830"/>
      <c r="ROX41" s="830"/>
      <c r="ROY41" s="830"/>
      <c r="ROZ41" s="830"/>
      <c r="RPA41" s="830"/>
      <c r="RPB41" s="830"/>
      <c r="RPC41" s="830"/>
      <c r="RPD41" s="830"/>
      <c r="RPE41" s="830"/>
      <c r="RPF41" s="830"/>
      <c r="RPG41" s="830"/>
      <c r="RPH41" s="830"/>
      <c r="RPI41" s="830"/>
      <c r="RPJ41" s="830"/>
      <c r="RPK41" s="830"/>
      <c r="RPL41" s="830"/>
      <c r="RPM41" s="830"/>
      <c r="RPN41" s="830"/>
      <c r="RPO41" s="830"/>
      <c r="RPP41" s="830"/>
      <c r="RPQ41" s="830"/>
      <c r="RPR41" s="830"/>
      <c r="RPS41" s="830"/>
      <c r="RPT41" s="830"/>
      <c r="RPU41" s="830"/>
      <c r="RPV41" s="830"/>
      <c r="RPW41" s="830"/>
      <c r="RPX41" s="830"/>
      <c r="RPY41" s="830"/>
      <c r="RPZ41" s="830"/>
      <c r="RQA41" s="830"/>
      <c r="RQB41" s="830"/>
      <c r="RQC41" s="830"/>
      <c r="RQD41" s="830"/>
      <c r="RQE41" s="830"/>
      <c r="RQF41" s="830"/>
      <c r="RQG41" s="830"/>
      <c r="RQH41" s="830"/>
      <c r="RQI41" s="830"/>
      <c r="RQJ41" s="830"/>
      <c r="RQK41" s="830"/>
      <c r="RQL41" s="830"/>
      <c r="RQM41" s="830"/>
      <c r="RQN41" s="830"/>
      <c r="RQO41" s="830"/>
      <c r="RQP41" s="830"/>
      <c r="RQQ41" s="830"/>
      <c r="RQR41" s="830"/>
      <c r="RQS41" s="830"/>
      <c r="RQT41" s="830"/>
      <c r="RQU41" s="830"/>
      <c r="RQV41" s="830"/>
      <c r="RQW41" s="830"/>
      <c r="RQX41" s="830"/>
      <c r="RQY41" s="830"/>
      <c r="RQZ41" s="830"/>
      <c r="RRA41" s="830"/>
      <c r="RRB41" s="830"/>
      <c r="RRC41" s="830"/>
      <c r="RRD41" s="830"/>
      <c r="RRE41" s="830"/>
      <c r="RRF41" s="830"/>
      <c r="RRG41" s="830"/>
      <c r="RRH41" s="830"/>
      <c r="RRI41" s="830"/>
      <c r="RRJ41" s="830"/>
      <c r="RRK41" s="830"/>
      <c r="RRL41" s="830"/>
      <c r="RRM41" s="830"/>
      <c r="RRN41" s="830"/>
      <c r="RRO41" s="830"/>
      <c r="RRP41" s="830"/>
      <c r="RRQ41" s="830"/>
      <c r="RRR41" s="830"/>
      <c r="RRS41" s="830"/>
      <c r="RRT41" s="830"/>
      <c r="RRU41" s="830"/>
      <c r="RRV41" s="830"/>
      <c r="RRW41" s="830"/>
      <c r="RRX41" s="830"/>
      <c r="RRY41" s="830"/>
      <c r="RRZ41" s="830"/>
      <c r="RSA41" s="830"/>
      <c r="RSB41" s="830"/>
      <c r="RSC41" s="830"/>
      <c r="RSD41" s="830"/>
      <c r="RSE41" s="830"/>
      <c r="RSF41" s="830"/>
      <c r="RSG41" s="830"/>
      <c r="RSH41" s="830"/>
      <c r="RSI41" s="830"/>
      <c r="RSJ41" s="830"/>
      <c r="RSK41" s="830"/>
      <c r="RSL41" s="830"/>
      <c r="RSM41" s="830"/>
      <c r="RSN41" s="830"/>
      <c r="RSO41" s="830"/>
      <c r="RSP41" s="830"/>
      <c r="RSQ41" s="830"/>
      <c r="RSR41" s="830"/>
      <c r="RSS41" s="830"/>
      <c r="RST41" s="830"/>
      <c r="RSU41" s="830"/>
      <c r="RSV41" s="830"/>
      <c r="RSW41" s="830"/>
      <c r="RSX41" s="830"/>
      <c r="RSY41" s="830"/>
      <c r="RSZ41" s="830"/>
      <c r="RTA41" s="830"/>
      <c r="RTB41" s="830"/>
      <c r="RTC41" s="830"/>
      <c r="RTD41" s="830"/>
      <c r="RTE41" s="830"/>
      <c r="RTF41" s="830"/>
      <c r="RTG41" s="830"/>
      <c r="RTH41" s="830"/>
      <c r="RTI41" s="830"/>
      <c r="RTJ41" s="830"/>
      <c r="RTK41" s="830"/>
      <c r="RTL41" s="830"/>
      <c r="RTM41" s="830"/>
      <c r="RTN41" s="830"/>
      <c r="RTO41" s="830"/>
      <c r="RTP41" s="830"/>
      <c r="RTQ41" s="830"/>
      <c r="RTR41" s="830"/>
      <c r="RTS41" s="830"/>
      <c r="RTT41" s="830"/>
      <c r="RTU41" s="830"/>
      <c r="RTV41" s="830"/>
      <c r="RTW41" s="830"/>
      <c r="RTX41" s="830"/>
      <c r="RTY41" s="830"/>
      <c r="RTZ41" s="830"/>
      <c r="RUA41" s="830"/>
      <c r="RUB41" s="830"/>
      <c r="RUC41" s="830"/>
      <c r="RUD41" s="830"/>
      <c r="RUE41" s="830"/>
      <c r="RUF41" s="830"/>
      <c r="RUG41" s="830"/>
      <c r="RUH41" s="830"/>
      <c r="RUI41" s="830"/>
      <c r="RUJ41" s="830"/>
      <c r="RUK41" s="830"/>
      <c r="RUL41" s="830"/>
      <c r="RUM41" s="830"/>
      <c r="RUN41" s="830"/>
      <c r="RUO41" s="830"/>
      <c r="RUP41" s="830"/>
      <c r="RUQ41" s="830"/>
      <c r="RUR41" s="830"/>
      <c r="RUS41" s="830"/>
      <c r="RUT41" s="830"/>
      <c r="RUU41" s="830"/>
      <c r="RUV41" s="830"/>
      <c r="RUW41" s="830"/>
      <c r="RUX41" s="830"/>
      <c r="RUY41" s="830"/>
      <c r="RUZ41" s="830"/>
      <c r="RVA41" s="830"/>
      <c r="RVB41" s="830"/>
      <c r="RVC41" s="830"/>
      <c r="RVD41" s="830"/>
      <c r="RVE41" s="830"/>
      <c r="RVF41" s="830"/>
      <c r="RVG41" s="830"/>
      <c r="RVH41" s="830"/>
      <c r="RVI41" s="830"/>
      <c r="RVJ41" s="830"/>
      <c r="RVK41" s="830"/>
      <c r="RVL41" s="830"/>
      <c r="RVM41" s="830"/>
      <c r="RVN41" s="830"/>
      <c r="RVO41" s="830"/>
      <c r="RVP41" s="830"/>
      <c r="RVQ41" s="830"/>
      <c r="RVR41" s="830"/>
      <c r="RVS41" s="830"/>
      <c r="RVT41" s="830"/>
      <c r="RVU41" s="830"/>
      <c r="RVV41" s="830"/>
      <c r="RVW41" s="830"/>
      <c r="RVX41" s="830"/>
      <c r="RVY41" s="830"/>
      <c r="RVZ41" s="830"/>
      <c r="RWA41" s="830"/>
      <c r="RWB41" s="830"/>
      <c r="RWC41" s="830"/>
      <c r="RWD41" s="830"/>
      <c r="RWE41" s="830"/>
      <c r="RWF41" s="830"/>
      <c r="RWG41" s="830"/>
      <c r="RWH41" s="830"/>
      <c r="RWI41" s="830"/>
      <c r="RWJ41" s="830"/>
      <c r="RWK41" s="830"/>
      <c r="RWL41" s="830"/>
      <c r="RWM41" s="830"/>
      <c r="RWN41" s="830"/>
      <c r="RWO41" s="830"/>
      <c r="RWP41" s="830"/>
      <c r="RWQ41" s="830"/>
      <c r="RWR41" s="830"/>
      <c r="RWS41" s="830"/>
      <c r="RWT41" s="830"/>
      <c r="RWU41" s="830"/>
      <c r="RWV41" s="830"/>
      <c r="RWW41" s="830"/>
      <c r="RWX41" s="830"/>
      <c r="RWY41" s="830"/>
      <c r="RWZ41" s="830"/>
      <c r="RXA41" s="830"/>
      <c r="RXB41" s="830"/>
      <c r="RXC41" s="830"/>
      <c r="RXD41" s="830"/>
      <c r="RXE41" s="830"/>
      <c r="RXF41" s="830"/>
      <c r="RXG41" s="830"/>
      <c r="RXH41" s="830"/>
      <c r="RXI41" s="830"/>
      <c r="RXJ41" s="830"/>
      <c r="RXK41" s="830"/>
      <c r="RXL41" s="830"/>
      <c r="RXM41" s="830"/>
      <c r="RXN41" s="830"/>
      <c r="RXO41" s="830"/>
      <c r="RXP41" s="830"/>
      <c r="RXQ41" s="830"/>
      <c r="RXR41" s="830"/>
      <c r="RXS41" s="830"/>
      <c r="RXT41" s="830"/>
      <c r="RXU41" s="830"/>
      <c r="RXV41" s="830"/>
      <c r="RXW41" s="830"/>
      <c r="RXX41" s="830"/>
      <c r="RXY41" s="830"/>
      <c r="RXZ41" s="830"/>
      <c r="RYA41" s="830"/>
      <c r="RYB41" s="830"/>
      <c r="RYC41" s="830"/>
      <c r="RYD41" s="830"/>
      <c r="RYE41" s="830"/>
      <c r="RYF41" s="830"/>
      <c r="RYG41" s="830"/>
      <c r="RYH41" s="830"/>
      <c r="RYI41" s="830"/>
      <c r="RYJ41" s="830"/>
      <c r="RYK41" s="830"/>
      <c r="RYL41" s="830"/>
      <c r="RYM41" s="830"/>
      <c r="RYN41" s="830"/>
      <c r="RYO41" s="830"/>
      <c r="RYP41" s="830"/>
      <c r="RYQ41" s="830"/>
      <c r="RYR41" s="830"/>
      <c r="RYS41" s="830"/>
      <c r="RYT41" s="830"/>
      <c r="RYU41" s="830"/>
      <c r="RYV41" s="830"/>
      <c r="RYW41" s="830"/>
      <c r="RYX41" s="830"/>
      <c r="RYY41" s="830"/>
      <c r="RYZ41" s="830"/>
      <c r="RZA41" s="830"/>
      <c r="RZB41" s="830"/>
      <c r="RZC41" s="830"/>
      <c r="RZD41" s="830"/>
      <c r="RZE41" s="830"/>
      <c r="RZF41" s="830"/>
      <c r="RZG41" s="830"/>
      <c r="RZH41" s="830"/>
      <c r="RZI41" s="830"/>
      <c r="RZJ41" s="830"/>
      <c r="RZK41" s="830"/>
      <c r="RZL41" s="830"/>
      <c r="RZM41" s="830"/>
      <c r="RZN41" s="830"/>
      <c r="RZO41" s="830"/>
      <c r="RZP41" s="830"/>
      <c r="RZQ41" s="830"/>
      <c r="RZR41" s="830"/>
      <c r="RZS41" s="830"/>
      <c r="RZT41" s="830"/>
      <c r="RZU41" s="830"/>
      <c r="RZV41" s="830"/>
      <c r="RZW41" s="830"/>
      <c r="RZX41" s="830"/>
      <c r="RZY41" s="830"/>
      <c r="RZZ41" s="830"/>
      <c r="SAA41" s="830"/>
      <c r="SAB41" s="830"/>
      <c r="SAC41" s="830"/>
      <c r="SAD41" s="830"/>
      <c r="SAE41" s="830"/>
      <c r="SAF41" s="830"/>
      <c r="SAG41" s="830"/>
      <c r="SAH41" s="830"/>
      <c r="SAI41" s="830"/>
      <c r="SAJ41" s="830"/>
      <c r="SAK41" s="830"/>
      <c r="SAL41" s="830"/>
      <c r="SAM41" s="830"/>
      <c r="SAN41" s="830"/>
      <c r="SAO41" s="830"/>
      <c r="SAP41" s="830"/>
      <c r="SAQ41" s="830"/>
      <c r="SAR41" s="830"/>
      <c r="SAS41" s="830"/>
      <c r="SAT41" s="830"/>
      <c r="SAU41" s="830"/>
      <c r="SAV41" s="830"/>
      <c r="SAW41" s="830"/>
      <c r="SAX41" s="830"/>
      <c r="SAY41" s="830"/>
      <c r="SAZ41" s="830"/>
      <c r="SBA41" s="830"/>
      <c r="SBB41" s="830"/>
      <c r="SBC41" s="830"/>
      <c r="SBD41" s="830"/>
      <c r="SBE41" s="830"/>
      <c r="SBF41" s="830"/>
      <c r="SBG41" s="830"/>
      <c r="SBH41" s="830"/>
      <c r="SBI41" s="830"/>
      <c r="SBJ41" s="830"/>
      <c r="SBK41" s="830"/>
      <c r="SBL41" s="830"/>
      <c r="SBM41" s="830"/>
      <c r="SBN41" s="830"/>
      <c r="SBO41" s="830"/>
      <c r="SBP41" s="830"/>
      <c r="SBQ41" s="830"/>
      <c r="SBR41" s="830"/>
      <c r="SBS41" s="830"/>
      <c r="SBT41" s="830"/>
      <c r="SBU41" s="830"/>
      <c r="SBV41" s="830"/>
      <c r="SBW41" s="830"/>
      <c r="SBX41" s="830"/>
      <c r="SBY41" s="830"/>
      <c r="SBZ41" s="830"/>
      <c r="SCA41" s="830"/>
      <c r="SCB41" s="830"/>
      <c r="SCC41" s="830"/>
      <c r="SCD41" s="830"/>
      <c r="SCE41" s="830"/>
      <c r="SCF41" s="830"/>
      <c r="SCG41" s="830"/>
      <c r="SCH41" s="830"/>
      <c r="SCI41" s="830"/>
      <c r="SCJ41" s="830"/>
      <c r="SCK41" s="830"/>
      <c r="SCL41" s="830"/>
      <c r="SCM41" s="830"/>
      <c r="SCN41" s="830"/>
      <c r="SCO41" s="830"/>
      <c r="SCP41" s="830"/>
      <c r="SCQ41" s="830"/>
      <c r="SCR41" s="830"/>
      <c r="SCS41" s="830"/>
      <c r="SCT41" s="830"/>
      <c r="SCU41" s="830"/>
      <c r="SCV41" s="830"/>
      <c r="SCW41" s="830"/>
      <c r="SCX41" s="830"/>
      <c r="SCY41" s="830"/>
      <c r="SCZ41" s="830"/>
      <c r="SDA41" s="830"/>
      <c r="SDB41" s="830"/>
      <c r="SDC41" s="830"/>
      <c r="SDD41" s="830"/>
      <c r="SDE41" s="830"/>
      <c r="SDF41" s="830"/>
      <c r="SDG41" s="830"/>
      <c r="SDH41" s="830"/>
      <c r="SDI41" s="830"/>
      <c r="SDJ41" s="830"/>
      <c r="SDK41" s="830"/>
      <c r="SDL41" s="830"/>
      <c r="SDM41" s="830"/>
      <c r="SDN41" s="830"/>
      <c r="SDO41" s="830"/>
      <c r="SDP41" s="830"/>
      <c r="SDQ41" s="830"/>
      <c r="SDR41" s="830"/>
      <c r="SDS41" s="830"/>
      <c r="SDT41" s="830"/>
      <c r="SDU41" s="830"/>
      <c r="SDV41" s="830"/>
      <c r="SDW41" s="830"/>
      <c r="SDX41" s="830"/>
      <c r="SDY41" s="830"/>
      <c r="SDZ41" s="830"/>
      <c r="SEA41" s="830"/>
      <c r="SEB41" s="830"/>
      <c r="SEC41" s="830"/>
      <c r="SED41" s="830"/>
      <c r="SEE41" s="830"/>
      <c r="SEF41" s="830"/>
      <c r="SEG41" s="830"/>
      <c r="SEH41" s="830"/>
      <c r="SEI41" s="830"/>
      <c r="SEJ41" s="830"/>
      <c r="SEK41" s="830"/>
      <c r="SEL41" s="830"/>
      <c r="SEM41" s="830"/>
      <c r="SEN41" s="830"/>
      <c r="SEO41" s="830"/>
      <c r="SEP41" s="830"/>
      <c r="SEQ41" s="830"/>
      <c r="SER41" s="830"/>
      <c r="SES41" s="830"/>
      <c r="SET41" s="830"/>
      <c r="SEU41" s="830"/>
      <c r="SEV41" s="830"/>
      <c r="SEW41" s="830"/>
      <c r="SEX41" s="830"/>
      <c r="SEY41" s="830"/>
      <c r="SEZ41" s="830"/>
      <c r="SFA41" s="830"/>
      <c r="SFB41" s="830"/>
      <c r="SFC41" s="830"/>
      <c r="SFD41" s="830"/>
      <c r="SFE41" s="830"/>
      <c r="SFF41" s="830"/>
      <c r="SFG41" s="830"/>
      <c r="SFH41" s="830"/>
      <c r="SFI41" s="830"/>
      <c r="SFJ41" s="830"/>
      <c r="SFK41" s="830"/>
      <c r="SFL41" s="830"/>
      <c r="SFM41" s="830"/>
      <c r="SFN41" s="830"/>
      <c r="SFO41" s="830"/>
      <c r="SFP41" s="830"/>
      <c r="SFQ41" s="830"/>
      <c r="SFR41" s="830"/>
      <c r="SFS41" s="830"/>
      <c r="SFT41" s="830"/>
      <c r="SFU41" s="830"/>
      <c r="SFV41" s="830"/>
      <c r="SFW41" s="830"/>
      <c r="SFX41" s="830"/>
      <c r="SFY41" s="830"/>
      <c r="SFZ41" s="830"/>
      <c r="SGA41" s="830"/>
      <c r="SGB41" s="830"/>
      <c r="SGC41" s="830"/>
      <c r="SGD41" s="830"/>
      <c r="SGE41" s="830"/>
      <c r="SGF41" s="830"/>
      <c r="SGG41" s="830"/>
      <c r="SGH41" s="830"/>
      <c r="SGI41" s="830"/>
      <c r="SGJ41" s="830"/>
      <c r="SGK41" s="830"/>
      <c r="SGL41" s="830"/>
      <c r="SGM41" s="830"/>
      <c r="SGN41" s="830"/>
      <c r="SGO41" s="830"/>
      <c r="SGP41" s="830"/>
      <c r="SGQ41" s="830"/>
      <c r="SGR41" s="830"/>
      <c r="SGS41" s="830"/>
      <c r="SGT41" s="830"/>
      <c r="SGU41" s="830"/>
      <c r="SGV41" s="830"/>
      <c r="SGW41" s="830"/>
      <c r="SGX41" s="830"/>
      <c r="SGY41" s="830"/>
      <c r="SGZ41" s="830"/>
      <c r="SHA41" s="830"/>
      <c r="SHB41" s="830"/>
      <c r="SHC41" s="830"/>
      <c r="SHD41" s="830"/>
      <c r="SHE41" s="830"/>
      <c r="SHF41" s="830"/>
      <c r="SHG41" s="830"/>
      <c r="SHH41" s="830"/>
      <c r="SHI41" s="830"/>
      <c r="SHJ41" s="830"/>
      <c r="SHK41" s="830"/>
      <c r="SHL41" s="830"/>
      <c r="SHM41" s="830"/>
      <c r="SHN41" s="830"/>
      <c r="SHO41" s="830"/>
      <c r="SHP41" s="830"/>
      <c r="SHQ41" s="830"/>
      <c r="SHR41" s="830"/>
      <c r="SHS41" s="830"/>
      <c r="SHT41" s="830"/>
      <c r="SHU41" s="830"/>
      <c r="SHV41" s="830"/>
      <c r="SHW41" s="830"/>
      <c r="SHX41" s="830"/>
      <c r="SHY41" s="830"/>
      <c r="SHZ41" s="830"/>
      <c r="SIA41" s="830"/>
      <c r="SIB41" s="830"/>
      <c r="SIC41" s="830"/>
      <c r="SID41" s="830"/>
      <c r="SIE41" s="830"/>
      <c r="SIF41" s="830"/>
      <c r="SIG41" s="830"/>
      <c r="SIH41" s="830"/>
      <c r="SII41" s="830"/>
      <c r="SIJ41" s="830"/>
      <c r="SIK41" s="830"/>
      <c r="SIL41" s="830"/>
      <c r="SIM41" s="830"/>
      <c r="SIN41" s="830"/>
      <c r="SIO41" s="830"/>
      <c r="SIP41" s="830"/>
      <c r="SIQ41" s="830"/>
      <c r="SIR41" s="830"/>
      <c r="SIS41" s="830"/>
      <c r="SIT41" s="830"/>
      <c r="SIU41" s="830"/>
      <c r="SIV41" s="830"/>
      <c r="SIW41" s="830"/>
      <c r="SIX41" s="830"/>
      <c r="SIY41" s="830"/>
      <c r="SIZ41" s="830"/>
      <c r="SJA41" s="830"/>
      <c r="SJB41" s="830"/>
      <c r="SJC41" s="830"/>
      <c r="SJD41" s="830"/>
      <c r="SJE41" s="830"/>
      <c r="SJF41" s="830"/>
      <c r="SJG41" s="830"/>
      <c r="SJH41" s="830"/>
      <c r="SJI41" s="830"/>
      <c r="SJJ41" s="830"/>
      <c r="SJK41" s="830"/>
      <c r="SJL41" s="830"/>
      <c r="SJM41" s="830"/>
      <c r="SJN41" s="830"/>
      <c r="SJO41" s="830"/>
      <c r="SJP41" s="830"/>
      <c r="SJQ41" s="830"/>
      <c r="SJR41" s="830"/>
      <c r="SJS41" s="830"/>
      <c r="SJT41" s="830"/>
      <c r="SJU41" s="830"/>
      <c r="SJV41" s="830"/>
      <c r="SJW41" s="830"/>
      <c r="SJX41" s="830"/>
      <c r="SJY41" s="830"/>
      <c r="SJZ41" s="830"/>
      <c r="SKA41" s="830"/>
      <c r="SKB41" s="830"/>
      <c r="SKC41" s="830"/>
      <c r="SKD41" s="830"/>
      <c r="SKE41" s="830"/>
      <c r="SKF41" s="830"/>
      <c r="SKG41" s="830"/>
      <c r="SKH41" s="830"/>
      <c r="SKI41" s="830"/>
      <c r="SKJ41" s="830"/>
      <c r="SKK41" s="830"/>
      <c r="SKL41" s="830"/>
      <c r="SKM41" s="830"/>
      <c r="SKN41" s="830"/>
      <c r="SKO41" s="830"/>
      <c r="SKP41" s="830"/>
      <c r="SKQ41" s="830"/>
      <c r="SKR41" s="830"/>
      <c r="SKS41" s="830"/>
      <c r="SKT41" s="830"/>
      <c r="SKU41" s="830"/>
      <c r="SKV41" s="830"/>
      <c r="SKW41" s="830"/>
      <c r="SKX41" s="830"/>
      <c r="SKY41" s="830"/>
      <c r="SKZ41" s="830"/>
      <c r="SLA41" s="830"/>
      <c r="SLB41" s="830"/>
      <c r="SLC41" s="830"/>
      <c r="SLD41" s="830"/>
      <c r="SLE41" s="830"/>
      <c r="SLF41" s="830"/>
      <c r="SLG41" s="830"/>
      <c r="SLH41" s="830"/>
      <c r="SLI41" s="830"/>
      <c r="SLJ41" s="830"/>
      <c r="SLK41" s="830"/>
      <c r="SLL41" s="830"/>
      <c r="SLM41" s="830"/>
      <c r="SLN41" s="830"/>
      <c r="SLO41" s="830"/>
      <c r="SLP41" s="830"/>
      <c r="SLQ41" s="830"/>
      <c r="SLR41" s="830"/>
      <c r="SLS41" s="830"/>
      <c r="SLT41" s="830"/>
      <c r="SLU41" s="830"/>
      <c r="SLV41" s="830"/>
      <c r="SLW41" s="830"/>
      <c r="SLX41" s="830"/>
      <c r="SLY41" s="830"/>
      <c r="SLZ41" s="830"/>
      <c r="SMA41" s="830"/>
      <c r="SMB41" s="830"/>
      <c r="SMC41" s="830"/>
      <c r="SMD41" s="830"/>
      <c r="SME41" s="830"/>
      <c r="SMF41" s="830"/>
      <c r="SMG41" s="830"/>
      <c r="SMH41" s="830"/>
      <c r="SMI41" s="830"/>
      <c r="SMJ41" s="830"/>
      <c r="SMK41" s="830"/>
      <c r="SML41" s="830"/>
      <c r="SMM41" s="830"/>
      <c r="SMN41" s="830"/>
      <c r="SMO41" s="830"/>
      <c r="SMP41" s="830"/>
      <c r="SMQ41" s="830"/>
      <c r="SMR41" s="830"/>
      <c r="SMS41" s="830"/>
      <c r="SMT41" s="830"/>
      <c r="SMU41" s="830"/>
      <c r="SMV41" s="830"/>
      <c r="SMW41" s="830"/>
      <c r="SMX41" s="830"/>
      <c r="SMY41" s="830"/>
      <c r="SMZ41" s="830"/>
      <c r="SNA41" s="830"/>
      <c r="SNB41" s="830"/>
      <c r="SNC41" s="830"/>
      <c r="SND41" s="830"/>
      <c r="SNE41" s="830"/>
      <c r="SNF41" s="830"/>
      <c r="SNG41" s="830"/>
      <c r="SNH41" s="830"/>
      <c r="SNI41" s="830"/>
      <c r="SNJ41" s="830"/>
      <c r="SNK41" s="830"/>
      <c r="SNL41" s="830"/>
      <c r="SNM41" s="830"/>
      <c r="SNN41" s="830"/>
      <c r="SNO41" s="830"/>
      <c r="SNP41" s="830"/>
      <c r="SNQ41" s="830"/>
      <c r="SNR41" s="830"/>
      <c r="SNS41" s="830"/>
      <c r="SNT41" s="830"/>
      <c r="SNU41" s="830"/>
      <c r="SNV41" s="830"/>
      <c r="SNW41" s="830"/>
      <c r="SNX41" s="830"/>
      <c r="SNY41" s="830"/>
      <c r="SNZ41" s="830"/>
      <c r="SOA41" s="830"/>
      <c r="SOB41" s="830"/>
      <c r="SOC41" s="830"/>
      <c r="SOD41" s="830"/>
      <c r="SOE41" s="830"/>
      <c r="SOF41" s="830"/>
      <c r="SOG41" s="830"/>
      <c r="SOH41" s="830"/>
      <c r="SOI41" s="830"/>
      <c r="SOJ41" s="830"/>
      <c r="SOK41" s="830"/>
      <c r="SOL41" s="830"/>
      <c r="SOM41" s="830"/>
      <c r="SON41" s="830"/>
      <c r="SOO41" s="830"/>
      <c r="SOP41" s="830"/>
      <c r="SOQ41" s="830"/>
      <c r="SOR41" s="830"/>
      <c r="SOS41" s="830"/>
      <c r="SOT41" s="830"/>
      <c r="SOU41" s="830"/>
      <c r="SOV41" s="830"/>
      <c r="SOW41" s="830"/>
      <c r="SOX41" s="830"/>
      <c r="SOY41" s="830"/>
      <c r="SOZ41" s="830"/>
      <c r="SPA41" s="830"/>
      <c r="SPB41" s="830"/>
      <c r="SPC41" s="830"/>
      <c r="SPD41" s="830"/>
      <c r="SPE41" s="830"/>
      <c r="SPF41" s="830"/>
      <c r="SPG41" s="830"/>
      <c r="SPH41" s="830"/>
      <c r="SPI41" s="830"/>
      <c r="SPJ41" s="830"/>
      <c r="SPK41" s="830"/>
      <c r="SPL41" s="830"/>
      <c r="SPM41" s="830"/>
      <c r="SPN41" s="830"/>
      <c r="SPO41" s="830"/>
      <c r="SPP41" s="830"/>
      <c r="SPQ41" s="830"/>
      <c r="SPR41" s="830"/>
      <c r="SPS41" s="830"/>
      <c r="SPT41" s="830"/>
      <c r="SPU41" s="830"/>
      <c r="SPV41" s="830"/>
      <c r="SPW41" s="830"/>
      <c r="SPX41" s="830"/>
      <c r="SPY41" s="830"/>
      <c r="SPZ41" s="830"/>
      <c r="SQA41" s="830"/>
      <c r="SQB41" s="830"/>
      <c r="SQC41" s="830"/>
      <c r="SQD41" s="830"/>
      <c r="SQE41" s="830"/>
      <c r="SQF41" s="830"/>
      <c r="SQG41" s="830"/>
      <c r="SQH41" s="830"/>
      <c r="SQI41" s="830"/>
      <c r="SQJ41" s="830"/>
      <c r="SQK41" s="830"/>
      <c r="SQL41" s="830"/>
      <c r="SQM41" s="830"/>
      <c r="SQN41" s="830"/>
      <c r="SQO41" s="830"/>
      <c r="SQP41" s="830"/>
      <c r="SQQ41" s="830"/>
      <c r="SQR41" s="830"/>
      <c r="SQS41" s="830"/>
      <c r="SQT41" s="830"/>
      <c r="SQU41" s="830"/>
      <c r="SQV41" s="830"/>
      <c r="SQW41" s="830"/>
      <c r="SQX41" s="830"/>
      <c r="SQY41" s="830"/>
      <c r="SQZ41" s="830"/>
      <c r="SRA41" s="830"/>
      <c r="SRB41" s="830"/>
      <c r="SRC41" s="830"/>
      <c r="SRD41" s="830"/>
      <c r="SRE41" s="830"/>
      <c r="SRF41" s="830"/>
      <c r="SRG41" s="830"/>
      <c r="SRH41" s="830"/>
      <c r="SRI41" s="830"/>
      <c r="SRJ41" s="830"/>
      <c r="SRK41" s="830"/>
      <c r="SRL41" s="830"/>
      <c r="SRM41" s="830"/>
      <c r="SRN41" s="830"/>
      <c r="SRO41" s="830"/>
      <c r="SRP41" s="830"/>
      <c r="SRQ41" s="830"/>
      <c r="SRR41" s="830"/>
      <c r="SRS41" s="830"/>
      <c r="SRT41" s="830"/>
      <c r="SRU41" s="830"/>
      <c r="SRV41" s="830"/>
      <c r="SRW41" s="830"/>
      <c r="SRX41" s="830"/>
      <c r="SRY41" s="830"/>
      <c r="SRZ41" s="830"/>
      <c r="SSA41" s="830"/>
      <c r="SSB41" s="830"/>
      <c r="SSC41" s="830"/>
      <c r="SSD41" s="830"/>
      <c r="SSE41" s="830"/>
      <c r="SSF41" s="830"/>
      <c r="SSG41" s="830"/>
      <c r="SSH41" s="830"/>
      <c r="SSI41" s="830"/>
      <c r="SSJ41" s="830"/>
      <c r="SSK41" s="830"/>
      <c r="SSL41" s="830"/>
      <c r="SSM41" s="830"/>
      <c r="SSN41" s="830"/>
      <c r="SSO41" s="830"/>
      <c r="SSP41" s="830"/>
      <c r="SSQ41" s="830"/>
      <c r="SSR41" s="830"/>
      <c r="SSS41" s="830"/>
      <c r="SST41" s="830"/>
      <c r="SSU41" s="830"/>
      <c r="SSV41" s="830"/>
      <c r="SSW41" s="830"/>
      <c r="SSX41" s="830"/>
      <c r="SSY41" s="830"/>
      <c r="SSZ41" s="830"/>
      <c r="STA41" s="830"/>
      <c r="STB41" s="830"/>
      <c r="STC41" s="830"/>
      <c r="STD41" s="830"/>
      <c r="STE41" s="830"/>
      <c r="STF41" s="830"/>
      <c r="STG41" s="830"/>
      <c r="STH41" s="830"/>
      <c r="STI41" s="830"/>
      <c r="STJ41" s="830"/>
      <c r="STK41" s="830"/>
      <c r="STL41" s="830"/>
      <c r="STM41" s="830"/>
      <c r="STN41" s="830"/>
      <c r="STO41" s="830"/>
      <c r="STP41" s="830"/>
      <c r="STQ41" s="830"/>
      <c r="STR41" s="830"/>
      <c r="STS41" s="830"/>
      <c r="STT41" s="830"/>
      <c r="STU41" s="830"/>
      <c r="STV41" s="830"/>
      <c r="STW41" s="830"/>
      <c r="STX41" s="830"/>
      <c r="STY41" s="830"/>
      <c r="STZ41" s="830"/>
      <c r="SUA41" s="830"/>
      <c r="SUB41" s="830"/>
      <c r="SUC41" s="830"/>
      <c r="SUD41" s="830"/>
      <c r="SUE41" s="830"/>
      <c r="SUF41" s="830"/>
      <c r="SUG41" s="830"/>
      <c r="SUH41" s="830"/>
      <c r="SUI41" s="830"/>
      <c r="SUJ41" s="830"/>
      <c r="SUK41" s="830"/>
      <c r="SUL41" s="830"/>
      <c r="SUM41" s="830"/>
      <c r="SUN41" s="830"/>
      <c r="SUO41" s="830"/>
      <c r="SUP41" s="830"/>
      <c r="SUQ41" s="830"/>
      <c r="SUR41" s="830"/>
      <c r="SUS41" s="830"/>
      <c r="SUT41" s="830"/>
      <c r="SUU41" s="830"/>
      <c r="SUV41" s="830"/>
      <c r="SUW41" s="830"/>
      <c r="SUX41" s="830"/>
      <c r="SUY41" s="830"/>
      <c r="SUZ41" s="830"/>
      <c r="SVA41" s="830"/>
      <c r="SVB41" s="830"/>
      <c r="SVC41" s="830"/>
      <c r="SVD41" s="830"/>
      <c r="SVE41" s="830"/>
      <c r="SVF41" s="830"/>
      <c r="SVG41" s="830"/>
      <c r="SVH41" s="830"/>
      <c r="SVI41" s="830"/>
      <c r="SVJ41" s="830"/>
      <c r="SVK41" s="830"/>
      <c r="SVL41" s="830"/>
      <c r="SVM41" s="830"/>
      <c r="SVN41" s="830"/>
      <c r="SVO41" s="830"/>
      <c r="SVP41" s="830"/>
      <c r="SVQ41" s="830"/>
      <c r="SVR41" s="830"/>
      <c r="SVS41" s="830"/>
      <c r="SVT41" s="830"/>
      <c r="SVU41" s="830"/>
      <c r="SVV41" s="830"/>
      <c r="SVW41" s="830"/>
      <c r="SVX41" s="830"/>
      <c r="SVY41" s="830"/>
      <c r="SVZ41" s="830"/>
      <c r="SWA41" s="830"/>
      <c r="SWB41" s="830"/>
      <c r="SWC41" s="830"/>
      <c r="SWD41" s="830"/>
      <c r="SWE41" s="830"/>
      <c r="SWF41" s="830"/>
      <c r="SWG41" s="830"/>
      <c r="SWH41" s="830"/>
      <c r="SWI41" s="830"/>
      <c r="SWJ41" s="830"/>
      <c r="SWK41" s="830"/>
      <c r="SWL41" s="830"/>
      <c r="SWM41" s="830"/>
      <c r="SWN41" s="830"/>
      <c r="SWO41" s="830"/>
      <c r="SWP41" s="830"/>
      <c r="SWQ41" s="830"/>
      <c r="SWR41" s="830"/>
      <c r="SWS41" s="830"/>
      <c r="SWT41" s="830"/>
      <c r="SWU41" s="830"/>
      <c r="SWV41" s="830"/>
      <c r="SWW41" s="830"/>
      <c r="SWX41" s="830"/>
      <c r="SWY41" s="830"/>
      <c r="SWZ41" s="830"/>
      <c r="SXA41" s="830"/>
      <c r="SXB41" s="830"/>
      <c r="SXC41" s="830"/>
      <c r="SXD41" s="830"/>
      <c r="SXE41" s="830"/>
      <c r="SXF41" s="830"/>
      <c r="SXG41" s="830"/>
      <c r="SXH41" s="830"/>
      <c r="SXI41" s="830"/>
      <c r="SXJ41" s="830"/>
      <c r="SXK41" s="830"/>
      <c r="SXL41" s="830"/>
      <c r="SXM41" s="830"/>
      <c r="SXN41" s="830"/>
      <c r="SXO41" s="830"/>
      <c r="SXP41" s="830"/>
      <c r="SXQ41" s="830"/>
      <c r="SXR41" s="830"/>
      <c r="SXS41" s="830"/>
      <c r="SXT41" s="830"/>
      <c r="SXU41" s="830"/>
      <c r="SXV41" s="830"/>
      <c r="SXW41" s="830"/>
      <c r="SXX41" s="830"/>
      <c r="SXY41" s="830"/>
      <c r="SXZ41" s="830"/>
      <c r="SYA41" s="830"/>
      <c r="SYB41" s="830"/>
      <c r="SYC41" s="830"/>
      <c r="SYD41" s="830"/>
      <c r="SYE41" s="830"/>
      <c r="SYF41" s="830"/>
      <c r="SYG41" s="830"/>
      <c r="SYH41" s="830"/>
      <c r="SYI41" s="830"/>
      <c r="SYJ41" s="830"/>
      <c r="SYK41" s="830"/>
      <c r="SYL41" s="830"/>
      <c r="SYM41" s="830"/>
      <c r="SYN41" s="830"/>
      <c r="SYO41" s="830"/>
      <c r="SYP41" s="830"/>
      <c r="SYQ41" s="830"/>
      <c r="SYR41" s="830"/>
      <c r="SYS41" s="830"/>
      <c r="SYT41" s="830"/>
      <c r="SYU41" s="830"/>
      <c r="SYV41" s="830"/>
      <c r="SYW41" s="830"/>
      <c r="SYX41" s="830"/>
      <c r="SYY41" s="830"/>
      <c r="SYZ41" s="830"/>
      <c r="SZA41" s="830"/>
      <c r="SZB41" s="830"/>
      <c r="SZC41" s="830"/>
      <c r="SZD41" s="830"/>
      <c r="SZE41" s="830"/>
      <c r="SZF41" s="830"/>
      <c r="SZG41" s="830"/>
      <c r="SZH41" s="830"/>
      <c r="SZI41" s="830"/>
      <c r="SZJ41" s="830"/>
      <c r="SZK41" s="830"/>
      <c r="SZL41" s="830"/>
      <c r="SZM41" s="830"/>
      <c r="SZN41" s="830"/>
      <c r="SZO41" s="830"/>
      <c r="SZP41" s="830"/>
      <c r="SZQ41" s="830"/>
      <c r="SZR41" s="830"/>
      <c r="SZS41" s="830"/>
      <c r="SZT41" s="830"/>
      <c r="SZU41" s="830"/>
      <c r="SZV41" s="830"/>
      <c r="SZW41" s="830"/>
      <c r="SZX41" s="830"/>
      <c r="SZY41" s="830"/>
      <c r="SZZ41" s="830"/>
      <c r="TAA41" s="830"/>
      <c r="TAB41" s="830"/>
      <c r="TAC41" s="830"/>
      <c r="TAD41" s="830"/>
      <c r="TAE41" s="830"/>
      <c r="TAF41" s="830"/>
      <c r="TAG41" s="830"/>
      <c r="TAH41" s="830"/>
      <c r="TAI41" s="830"/>
      <c r="TAJ41" s="830"/>
      <c r="TAK41" s="830"/>
      <c r="TAL41" s="830"/>
      <c r="TAM41" s="830"/>
      <c r="TAN41" s="830"/>
      <c r="TAO41" s="830"/>
      <c r="TAP41" s="830"/>
      <c r="TAQ41" s="830"/>
      <c r="TAR41" s="830"/>
      <c r="TAS41" s="830"/>
      <c r="TAT41" s="830"/>
      <c r="TAU41" s="830"/>
      <c r="TAV41" s="830"/>
      <c r="TAW41" s="830"/>
      <c r="TAX41" s="830"/>
      <c r="TAY41" s="830"/>
      <c r="TAZ41" s="830"/>
      <c r="TBA41" s="830"/>
      <c r="TBB41" s="830"/>
      <c r="TBC41" s="830"/>
      <c r="TBD41" s="830"/>
      <c r="TBE41" s="830"/>
      <c r="TBF41" s="830"/>
      <c r="TBG41" s="830"/>
      <c r="TBH41" s="830"/>
      <c r="TBI41" s="830"/>
      <c r="TBJ41" s="830"/>
      <c r="TBK41" s="830"/>
      <c r="TBL41" s="830"/>
      <c r="TBM41" s="830"/>
      <c r="TBN41" s="830"/>
      <c r="TBO41" s="830"/>
      <c r="TBP41" s="830"/>
      <c r="TBQ41" s="830"/>
      <c r="TBR41" s="830"/>
      <c r="TBS41" s="830"/>
      <c r="TBT41" s="830"/>
      <c r="TBU41" s="830"/>
      <c r="TBV41" s="830"/>
      <c r="TBW41" s="830"/>
      <c r="TBX41" s="830"/>
      <c r="TBY41" s="830"/>
      <c r="TBZ41" s="830"/>
      <c r="TCA41" s="830"/>
      <c r="TCB41" s="830"/>
      <c r="TCC41" s="830"/>
      <c r="TCD41" s="830"/>
      <c r="TCE41" s="830"/>
      <c r="TCF41" s="830"/>
      <c r="TCG41" s="830"/>
      <c r="TCH41" s="830"/>
      <c r="TCI41" s="830"/>
      <c r="TCJ41" s="830"/>
      <c r="TCK41" s="830"/>
      <c r="TCL41" s="830"/>
      <c r="TCM41" s="830"/>
      <c r="TCN41" s="830"/>
      <c r="TCO41" s="830"/>
      <c r="TCP41" s="830"/>
      <c r="TCQ41" s="830"/>
      <c r="TCR41" s="830"/>
      <c r="TCS41" s="830"/>
      <c r="TCT41" s="830"/>
      <c r="TCU41" s="830"/>
      <c r="TCV41" s="830"/>
      <c r="TCW41" s="830"/>
      <c r="TCX41" s="830"/>
      <c r="TCY41" s="830"/>
      <c r="TCZ41" s="830"/>
      <c r="TDA41" s="830"/>
      <c r="TDB41" s="830"/>
      <c r="TDC41" s="830"/>
      <c r="TDD41" s="830"/>
      <c r="TDE41" s="830"/>
      <c r="TDF41" s="830"/>
      <c r="TDG41" s="830"/>
      <c r="TDH41" s="830"/>
      <c r="TDI41" s="830"/>
      <c r="TDJ41" s="830"/>
      <c r="TDK41" s="830"/>
      <c r="TDL41" s="830"/>
      <c r="TDM41" s="830"/>
      <c r="TDN41" s="830"/>
      <c r="TDO41" s="830"/>
      <c r="TDP41" s="830"/>
      <c r="TDQ41" s="830"/>
      <c r="TDR41" s="830"/>
      <c r="TDS41" s="830"/>
      <c r="TDT41" s="830"/>
      <c r="TDU41" s="830"/>
      <c r="TDV41" s="830"/>
      <c r="TDW41" s="830"/>
      <c r="TDX41" s="830"/>
      <c r="TDY41" s="830"/>
      <c r="TDZ41" s="830"/>
      <c r="TEA41" s="830"/>
      <c r="TEB41" s="830"/>
      <c r="TEC41" s="830"/>
      <c r="TED41" s="830"/>
      <c r="TEE41" s="830"/>
      <c r="TEF41" s="830"/>
      <c r="TEG41" s="830"/>
      <c r="TEH41" s="830"/>
      <c r="TEI41" s="830"/>
      <c r="TEJ41" s="830"/>
      <c r="TEK41" s="830"/>
      <c r="TEL41" s="830"/>
      <c r="TEM41" s="830"/>
      <c r="TEN41" s="830"/>
      <c r="TEO41" s="830"/>
      <c r="TEP41" s="830"/>
      <c r="TEQ41" s="830"/>
      <c r="TER41" s="830"/>
      <c r="TES41" s="830"/>
      <c r="TET41" s="830"/>
      <c r="TEU41" s="830"/>
      <c r="TEV41" s="830"/>
      <c r="TEW41" s="830"/>
      <c r="TEX41" s="830"/>
      <c r="TEY41" s="830"/>
      <c r="TEZ41" s="830"/>
      <c r="TFA41" s="830"/>
      <c r="TFB41" s="830"/>
      <c r="TFC41" s="830"/>
      <c r="TFD41" s="830"/>
      <c r="TFE41" s="830"/>
      <c r="TFF41" s="830"/>
      <c r="TFG41" s="830"/>
      <c r="TFH41" s="830"/>
      <c r="TFI41" s="830"/>
      <c r="TFJ41" s="830"/>
      <c r="TFK41" s="830"/>
      <c r="TFL41" s="830"/>
      <c r="TFM41" s="830"/>
      <c r="TFN41" s="830"/>
      <c r="TFO41" s="830"/>
      <c r="TFP41" s="830"/>
      <c r="TFQ41" s="830"/>
      <c r="TFR41" s="830"/>
      <c r="TFS41" s="830"/>
      <c r="TFT41" s="830"/>
      <c r="TFU41" s="830"/>
      <c r="TFV41" s="830"/>
      <c r="TFW41" s="830"/>
      <c r="TFX41" s="830"/>
      <c r="TFY41" s="830"/>
      <c r="TFZ41" s="830"/>
      <c r="TGA41" s="830"/>
      <c r="TGB41" s="830"/>
      <c r="TGC41" s="830"/>
      <c r="TGD41" s="830"/>
      <c r="TGE41" s="830"/>
      <c r="TGF41" s="830"/>
      <c r="TGG41" s="830"/>
      <c r="TGH41" s="830"/>
      <c r="TGI41" s="830"/>
      <c r="TGJ41" s="830"/>
      <c r="TGK41" s="830"/>
      <c r="TGL41" s="830"/>
      <c r="TGM41" s="830"/>
      <c r="TGN41" s="830"/>
      <c r="TGO41" s="830"/>
      <c r="TGP41" s="830"/>
      <c r="TGQ41" s="830"/>
      <c r="TGR41" s="830"/>
      <c r="TGS41" s="830"/>
      <c r="TGT41" s="830"/>
      <c r="TGU41" s="830"/>
      <c r="TGV41" s="830"/>
      <c r="TGW41" s="830"/>
      <c r="TGX41" s="830"/>
      <c r="TGY41" s="830"/>
      <c r="TGZ41" s="830"/>
      <c r="THA41" s="830"/>
      <c r="THB41" s="830"/>
      <c r="THC41" s="830"/>
      <c r="THD41" s="830"/>
      <c r="THE41" s="830"/>
      <c r="THF41" s="830"/>
      <c r="THG41" s="830"/>
      <c r="THH41" s="830"/>
      <c r="THI41" s="830"/>
      <c r="THJ41" s="830"/>
      <c r="THK41" s="830"/>
      <c r="THL41" s="830"/>
      <c r="THM41" s="830"/>
      <c r="THN41" s="830"/>
      <c r="THO41" s="830"/>
      <c r="THP41" s="830"/>
      <c r="THQ41" s="830"/>
      <c r="THR41" s="830"/>
      <c r="THS41" s="830"/>
      <c r="THT41" s="830"/>
      <c r="THU41" s="830"/>
      <c r="THV41" s="830"/>
      <c r="THW41" s="830"/>
      <c r="THX41" s="830"/>
      <c r="THY41" s="830"/>
      <c r="THZ41" s="830"/>
      <c r="TIA41" s="830"/>
      <c r="TIB41" s="830"/>
      <c r="TIC41" s="830"/>
      <c r="TID41" s="830"/>
      <c r="TIE41" s="830"/>
      <c r="TIF41" s="830"/>
      <c r="TIG41" s="830"/>
      <c r="TIH41" s="830"/>
      <c r="TII41" s="830"/>
      <c r="TIJ41" s="830"/>
      <c r="TIK41" s="830"/>
      <c r="TIL41" s="830"/>
      <c r="TIM41" s="830"/>
      <c r="TIN41" s="830"/>
      <c r="TIO41" s="830"/>
      <c r="TIP41" s="830"/>
      <c r="TIQ41" s="830"/>
      <c r="TIR41" s="830"/>
      <c r="TIS41" s="830"/>
      <c r="TIT41" s="830"/>
      <c r="TIU41" s="830"/>
      <c r="TIV41" s="830"/>
      <c r="TIW41" s="830"/>
      <c r="TIX41" s="830"/>
      <c r="TIY41" s="830"/>
      <c r="TIZ41" s="830"/>
      <c r="TJA41" s="830"/>
      <c r="TJB41" s="830"/>
      <c r="TJC41" s="830"/>
      <c r="TJD41" s="830"/>
      <c r="TJE41" s="830"/>
      <c r="TJF41" s="830"/>
      <c r="TJG41" s="830"/>
      <c r="TJH41" s="830"/>
      <c r="TJI41" s="830"/>
      <c r="TJJ41" s="830"/>
      <c r="TJK41" s="830"/>
      <c r="TJL41" s="830"/>
      <c r="TJM41" s="830"/>
      <c r="TJN41" s="830"/>
      <c r="TJO41" s="830"/>
      <c r="TJP41" s="830"/>
      <c r="TJQ41" s="830"/>
      <c r="TJR41" s="830"/>
      <c r="TJS41" s="830"/>
      <c r="TJT41" s="830"/>
      <c r="TJU41" s="830"/>
      <c r="TJV41" s="830"/>
      <c r="TJW41" s="830"/>
      <c r="TJX41" s="830"/>
      <c r="TJY41" s="830"/>
      <c r="TJZ41" s="830"/>
      <c r="TKA41" s="830"/>
      <c r="TKB41" s="830"/>
      <c r="TKC41" s="830"/>
      <c r="TKD41" s="830"/>
      <c r="TKE41" s="830"/>
      <c r="TKF41" s="830"/>
      <c r="TKG41" s="830"/>
      <c r="TKH41" s="830"/>
      <c r="TKI41" s="830"/>
      <c r="TKJ41" s="830"/>
      <c r="TKK41" s="830"/>
      <c r="TKL41" s="830"/>
      <c r="TKM41" s="830"/>
      <c r="TKN41" s="830"/>
      <c r="TKO41" s="830"/>
      <c r="TKP41" s="830"/>
      <c r="TKQ41" s="830"/>
      <c r="TKR41" s="830"/>
      <c r="TKS41" s="830"/>
      <c r="TKT41" s="830"/>
      <c r="TKU41" s="830"/>
      <c r="TKV41" s="830"/>
      <c r="TKW41" s="830"/>
      <c r="TKX41" s="830"/>
      <c r="TKY41" s="830"/>
      <c r="TKZ41" s="830"/>
      <c r="TLA41" s="830"/>
      <c r="TLB41" s="830"/>
      <c r="TLC41" s="830"/>
      <c r="TLD41" s="830"/>
      <c r="TLE41" s="830"/>
      <c r="TLF41" s="830"/>
      <c r="TLG41" s="830"/>
      <c r="TLH41" s="830"/>
      <c r="TLI41" s="830"/>
      <c r="TLJ41" s="830"/>
      <c r="TLK41" s="830"/>
      <c r="TLL41" s="830"/>
      <c r="TLM41" s="830"/>
      <c r="TLN41" s="830"/>
      <c r="TLO41" s="830"/>
      <c r="TLP41" s="830"/>
      <c r="TLQ41" s="830"/>
      <c r="TLR41" s="830"/>
      <c r="TLS41" s="830"/>
      <c r="TLT41" s="830"/>
      <c r="TLU41" s="830"/>
      <c r="TLV41" s="830"/>
      <c r="TLW41" s="830"/>
      <c r="TLX41" s="830"/>
      <c r="TLY41" s="830"/>
      <c r="TLZ41" s="830"/>
      <c r="TMA41" s="830"/>
      <c r="TMB41" s="830"/>
      <c r="TMC41" s="830"/>
      <c r="TMD41" s="830"/>
      <c r="TME41" s="830"/>
      <c r="TMF41" s="830"/>
      <c r="TMG41" s="830"/>
      <c r="TMH41" s="830"/>
      <c r="TMI41" s="830"/>
      <c r="TMJ41" s="830"/>
      <c r="TMK41" s="830"/>
      <c r="TML41" s="830"/>
      <c r="TMM41" s="830"/>
      <c r="TMN41" s="830"/>
      <c r="TMO41" s="830"/>
      <c r="TMP41" s="830"/>
      <c r="TMQ41" s="830"/>
      <c r="TMR41" s="830"/>
      <c r="TMS41" s="830"/>
      <c r="TMT41" s="830"/>
      <c r="TMU41" s="830"/>
      <c r="TMV41" s="830"/>
      <c r="TMW41" s="830"/>
      <c r="TMX41" s="830"/>
      <c r="TMY41" s="830"/>
      <c r="TMZ41" s="830"/>
      <c r="TNA41" s="830"/>
      <c r="TNB41" s="830"/>
      <c r="TNC41" s="830"/>
      <c r="TND41" s="830"/>
      <c r="TNE41" s="830"/>
      <c r="TNF41" s="830"/>
      <c r="TNG41" s="830"/>
      <c r="TNH41" s="830"/>
      <c r="TNI41" s="830"/>
      <c r="TNJ41" s="830"/>
      <c r="TNK41" s="830"/>
      <c r="TNL41" s="830"/>
      <c r="TNM41" s="830"/>
      <c r="TNN41" s="830"/>
      <c r="TNO41" s="830"/>
      <c r="TNP41" s="830"/>
      <c r="TNQ41" s="830"/>
      <c r="TNR41" s="830"/>
      <c r="TNS41" s="830"/>
      <c r="TNT41" s="830"/>
      <c r="TNU41" s="830"/>
      <c r="TNV41" s="830"/>
      <c r="TNW41" s="830"/>
      <c r="TNX41" s="830"/>
      <c r="TNY41" s="830"/>
      <c r="TNZ41" s="830"/>
      <c r="TOA41" s="830"/>
      <c r="TOB41" s="830"/>
      <c r="TOC41" s="830"/>
      <c r="TOD41" s="830"/>
      <c r="TOE41" s="830"/>
      <c r="TOF41" s="830"/>
      <c r="TOG41" s="830"/>
      <c r="TOH41" s="830"/>
      <c r="TOI41" s="830"/>
      <c r="TOJ41" s="830"/>
      <c r="TOK41" s="830"/>
      <c r="TOL41" s="830"/>
      <c r="TOM41" s="830"/>
      <c r="TON41" s="830"/>
      <c r="TOO41" s="830"/>
      <c r="TOP41" s="830"/>
      <c r="TOQ41" s="830"/>
      <c r="TOR41" s="830"/>
      <c r="TOS41" s="830"/>
      <c r="TOT41" s="830"/>
      <c r="TOU41" s="830"/>
      <c r="TOV41" s="830"/>
      <c r="TOW41" s="830"/>
      <c r="TOX41" s="830"/>
      <c r="TOY41" s="830"/>
      <c r="TOZ41" s="830"/>
      <c r="TPA41" s="830"/>
      <c r="TPB41" s="830"/>
      <c r="TPC41" s="830"/>
      <c r="TPD41" s="830"/>
      <c r="TPE41" s="830"/>
      <c r="TPF41" s="830"/>
      <c r="TPG41" s="830"/>
      <c r="TPH41" s="830"/>
      <c r="TPI41" s="830"/>
      <c r="TPJ41" s="830"/>
      <c r="TPK41" s="830"/>
      <c r="TPL41" s="830"/>
      <c r="TPM41" s="830"/>
      <c r="TPN41" s="830"/>
      <c r="TPO41" s="830"/>
      <c r="TPP41" s="830"/>
      <c r="TPQ41" s="830"/>
      <c r="TPR41" s="830"/>
      <c r="TPS41" s="830"/>
      <c r="TPT41" s="830"/>
      <c r="TPU41" s="830"/>
      <c r="TPV41" s="830"/>
      <c r="TPW41" s="830"/>
      <c r="TPX41" s="830"/>
      <c r="TPY41" s="830"/>
      <c r="TPZ41" s="830"/>
      <c r="TQA41" s="830"/>
      <c r="TQB41" s="830"/>
      <c r="TQC41" s="830"/>
      <c r="TQD41" s="830"/>
      <c r="TQE41" s="830"/>
      <c r="TQF41" s="830"/>
      <c r="TQG41" s="830"/>
      <c r="TQH41" s="830"/>
      <c r="TQI41" s="830"/>
      <c r="TQJ41" s="830"/>
      <c r="TQK41" s="830"/>
      <c r="TQL41" s="830"/>
      <c r="TQM41" s="830"/>
      <c r="TQN41" s="830"/>
      <c r="TQO41" s="830"/>
      <c r="TQP41" s="830"/>
      <c r="TQQ41" s="830"/>
      <c r="TQR41" s="830"/>
      <c r="TQS41" s="830"/>
      <c r="TQT41" s="830"/>
      <c r="TQU41" s="830"/>
      <c r="TQV41" s="830"/>
      <c r="TQW41" s="830"/>
      <c r="TQX41" s="830"/>
      <c r="TQY41" s="830"/>
      <c r="TQZ41" s="830"/>
      <c r="TRA41" s="830"/>
      <c r="TRB41" s="830"/>
      <c r="TRC41" s="830"/>
      <c r="TRD41" s="830"/>
      <c r="TRE41" s="830"/>
      <c r="TRF41" s="830"/>
      <c r="TRG41" s="830"/>
      <c r="TRH41" s="830"/>
      <c r="TRI41" s="830"/>
      <c r="TRJ41" s="830"/>
      <c r="TRK41" s="830"/>
      <c r="TRL41" s="830"/>
      <c r="TRM41" s="830"/>
      <c r="TRN41" s="830"/>
      <c r="TRO41" s="830"/>
      <c r="TRP41" s="830"/>
      <c r="TRQ41" s="830"/>
      <c r="TRR41" s="830"/>
      <c r="TRS41" s="830"/>
      <c r="TRT41" s="830"/>
      <c r="TRU41" s="830"/>
      <c r="TRV41" s="830"/>
      <c r="TRW41" s="830"/>
      <c r="TRX41" s="830"/>
      <c r="TRY41" s="830"/>
      <c r="TRZ41" s="830"/>
      <c r="TSA41" s="830"/>
      <c r="TSB41" s="830"/>
      <c r="TSC41" s="830"/>
      <c r="TSD41" s="830"/>
      <c r="TSE41" s="830"/>
      <c r="TSF41" s="830"/>
      <c r="TSG41" s="830"/>
      <c r="TSH41" s="830"/>
      <c r="TSI41" s="830"/>
      <c r="TSJ41" s="830"/>
      <c r="TSK41" s="830"/>
      <c r="TSL41" s="830"/>
      <c r="TSM41" s="830"/>
      <c r="TSN41" s="830"/>
      <c r="TSO41" s="830"/>
      <c r="TSP41" s="830"/>
      <c r="TSQ41" s="830"/>
      <c r="TSR41" s="830"/>
      <c r="TSS41" s="830"/>
      <c r="TST41" s="830"/>
      <c r="TSU41" s="830"/>
      <c r="TSV41" s="830"/>
      <c r="TSW41" s="830"/>
      <c r="TSX41" s="830"/>
      <c r="TSY41" s="830"/>
      <c r="TSZ41" s="830"/>
      <c r="TTA41" s="830"/>
      <c r="TTB41" s="830"/>
      <c r="TTC41" s="830"/>
      <c r="TTD41" s="830"/>
      <c r="TTE41" s="830"/>
      <c r="TTF41" s="830"/>
      <c r="TTG41" s="830"/>
      <c r="TTH41" s="830"/>
      <c r="TTI41" s="830"/>
      <c r="TTJ41" s="830"/>
      <c r="TTK41" s="830"/>
      <c r="TTL41" s="830"/>
      <c r="TTM41" s="830"/>
      <c r="TTN41" s="830"/>
      <c r="TTO41" s="830"/>
      <c r="TTP41" s="830"/>
      <c r="TTQ41" s="830"/>
      <c r="TTR41" s="830"/>
      <c r="TTS41" s="830"/>
      <c r="TTT41" s="830"/>
      <c r="TTU41" s="830"/>
      <c r="TTV41" s="830"/>
      <c r="TTW41" s="830"/>
      <c r="TTX41" s="830"/>
      <c r="TTY41" s="830"/>
      <c r="TTZ41" s="830"/>
      <c r="TUA41" s="830"/>
      <c r="TUB41" s="830"/>
      <c r="TUC41" s="830"/>
      <c r="TUD41" s="830"/>
      <c r="TUE41" s="830"/>
      <c r="TUF41" s="830"/>
      <c r="TUG41" s="830"/>
      <c r="TUH41" s="830"/>
      <c r="TUI41" s="830"/>
      <c r="TUJ41" s="830"/>
      <c r="TUK41" s="830"/>
      <c r="TUL41" s="830"/>
      <c r="TUM41" s="830"/>
      <c r="TUN41" s="830"/>
      <c r="TUO41" s="830"/>
      <c r="TUP41" s="830"/>
      <c r="TUQ41" s="830"/>
      <c r="TUR41" s="830"/>
      <c r="TUS41" s="830"/>
      <c r="TUT41" s="830"/>
      <c r="TUU41" s="830"/>
      <c r="TUV41" s="830"/>
      <c r="TUW41" s="830"/>
      <c r="TUX41" s="830"/>
      <c r="TUY41" s="830"/>
      <c r="TUZ41" s="830"/>
      <c r="TVA41" s="830"/>
      <c r="TVB41" s="830"/>
      <c r="TVC41" s="830"/>
      <c r="TVD41" s="830"/>
      <c r="TVE41" s="830"/>
      <c r="TVF41" s="830"/>
      <c r="TVG41" s="830"/>
      <c r="TVH41" s="830"/>
      <c r="TVI41" s="830"/>
      <c r="TVJ41" s="830"/>
      <c r="TVK41" s="830"/>
      <c r="TVL41" s="830"/>
      <c r="TVM41" s="830"/>
      <c r="TVN41" s="830"/>
      <c r="TVO41" s="830"/>
      <c r="TVP41" s="830"/>
      <c r="TVQ41" s="830"/>
      <c r="TVR41" s="830"/>
      <c r="TVS41" s="830"/>
      <c r="TVT41" s="830"/>
      <c r="TVU41" s="830"/>
      <c r="TVV41" s="830"/>
      <c r="TVW41" s="830"/>
      <c r="TVX41" s="830"/>
      <c r="TVY41" s="830"/>
      <c r="TVZ41" s="830"/>
      <c r="TWA41" s="830"/>
      <c r="TWB41" s="830"/>
      <c r="TWC41" s="830"/>
      <c r="TWD41" s="830"/>
      <c r="TWE41" s="830"/>
      <c r="TWF41" s="830"/>
      <c r="TWG41" s="830"/>
      <c r="TWH41" s="830"/>
      <c r="TWI41" s="830"/>
      <c r="TWJ41" s="830"/>
      <c r="TWK41" s="830"/>
      <c r="TWL41" s="830"/>
      <c r="TWM41" s="830"/>
      <c r="TWN41" s="830"/>
      <c r="TWO41" s="830"/>
      <c r="TWP41" s="830"/>
      <c r="TWQ41" s="830"/>
      <c r="TWR41" s="830"/>
      <c r="TWS41" s="830"/>
      <c r="TWT41" s="830"/>
      <c r="TWU41" s="830"/>
      <c r="TWV41" s="830"/>
      <c r="TWW41" s="830"/>
      <c r="TWX41" s="830"/>
      <c r="TWY41" s="830"/>
      <c r="TWZ41" s="830"/>
      <c r="TXA41" s="830"/>
      <c r="TXB41" s="830"/>
      <c r="TXC41" s="830"/>
      <c r="TXD41" s="830"/>
      <c r="TXE41" s="830"/>
      <c r="TXF41" s="830"/>
      <c r="TXG41" s="830"/>
      <c r="TXH41" s="830"/>
      <c r="TXI41" s="830"/>
      <c r="TXJ41" s="830"/>
      <c r="TXK41" s="830"/>
      <c r="TXL41" s="830"/>
      <c r="TXM41" s="830"/>
      <c r="TXN41" s="830"/>
      <c r="TXO41" s="830"/>
      <c r="TXP41" s="830"/>
      <c r="TXQ41" s="830"/>
      <c r="TXR41" s="830"/>
      <c r="TXS41" s="830"/>
      <c r="TXT41" s="830"/>
      <c r="TXU41" s="830"/>
      <c r="TXV41" s="830"/>
      <c r="TXW41" s="830"/>
      <c r="TXX41" s="830"/>
      <c r="TXY41" s="830"/>
      <c r="TXZ41" s="830"/>
      <c r="TYA41" s="830"/>
      <c r="TYB41" s="830"/>
      <c r="TYC41" s="830"/>
      <c r="TYD41" s="830"/>
      <c r="TYE41" s="830"/>
      <c r="TYF41" s="830"/>
      <c r="TYG41" s="830"/>
      <c r="TYH41" s="830"/>
      <c r="TYI41" s="830"/>
      <c r="TYJ41" s="830"/>
      <c r="TYK41" s="830"/>
      <c r="TYL41" s="830"/>
      <c r="TYM41" s="830"/>
      <c r="TYN41" s="830"/>
      <c r="TYO41" s="830"/>
      <c r="TYP41" s="830"/>
      <c r="TYQ41" s="830"/>
      <c r="TYR41" s="830"/>
      <c r="TYS41" s="830"/>
      <c r="TYT41" s="830"/>
      <c r="TYU41" s="830"/>
      <c r="TYV41" s="830"/>
      <c r="TYW41" s="830"/>
      <c r="TYX41" s="830"/>
      <c r="TYY41" s="830"/>
      <c r="TYZ41" s="830"/>
      <c r="TZA41" s="830"/>
      <c r="TZB41" s="830"/>
      <c r="TZC41" s="830"/>
      <c r="TZD41" s="830"/>
      <c r="TZE41" s="830"/>
      <c r="TZF41" s="830"/>
      <c r="TZG41" s="830"/>
      <c r="TZH41" s="830"/>
      <c r="TZI41" s="830"/>
      <c r="TZJ41" s="830"/>
      <c r="TZK41" s="830"/>
      <c r="TZL41" s="830"/>
      <c r="TZM41" s="830"/>
      <c r="TZN41" s="830"/>
      <c r="TZO41" s="830"/>
      <c r="TZP41" s="830"/>
      <c r="TZQ41" s="830"/>
      <c r="TZR41" s="830"/>
      <c r="TZS41" s="830"/>
      <c r="TZT41" s="830"/>
      <c r="TZU41" s="830"/>
      <c r="TZV41" s="830"/>
      <c r="TZW41" s="830"/>
      <c r="TZX41" s="830"/>
      <c r="TZY41" s="830"/>
      <c r="TZZ41" s="830"/>
      <c r="UAA41" s="830"/>
      <c r="UAB41" s="830"/>
      <c r="UAC41" s="830"/>
      <c r="UAD41" s="830"/>
      <c r="UAE41" s="830"/>
      <c r="UAF41" s="830"/>
      <c r="UAG41" s="830"/>
      <c r="UAH41" s="830"/>
      <c r="UAI41" s="830"/>
      <c r="UAJ41" s="830"/>
      <c r="UAK41" s="830"/>
      <c r="UAL41" s="830"/>
      <c r="UAM41" s="830"/>
      <c r="UAN41" s="830"/>
      <c r="UAO41" s="830"/>
      <c r="UAP41" s="830"/>
      <c r="UAQ41" s="830"/>
      <c r="UAR41" s="830"/>
      <c r="UAS41" s="830"/>
      <c r="UAT41" s="830"/>
      <c r="UAU41" s="830"/>
      <c r="UAV41" s="830"/>
      <c r="UAW41" s="830"/>
      <c r="UAX41" s="830"/>
      <c r="UAY41" s="830"/>
      <c r="UAZ41" s="830"/>
      <c r="UBA41" s="830"/>
      <c r="UBB41" s="830"/>
      <c r="UBC41" s="830"/>
      <c r="UBD41" s="830"/>
      <c r="UBE41" s="830"/>
      <c r="UBF41" s="830"/>
      <c r="UBG41" s="830"/>
      <c r="UBH41" s="830"/>
      <c r="UBI41" s="830"/>
      <c r="UBJ41" s="830"/>
      <c r="UBK41" s="830"/>
      <c r="UBL41" s="830"/>
      <c r="UBM41" s="830"/>
      <c r="UBN41" s="830"/>
      <c r="UBO41" s="830"/>
      <c r="UBP41" s="830"/>
      <c r="UBQ41" s="830"/>
      <c r="UBR41" s="830"/>
      <c r="UBS41" s="830"/>
      <c r="UBT41" s="830"/>
      <c r="UBU41" s="830"/>
      <c r="UBV41" s="830"/>
      <c r="UBW41" s="830"/>
      <c r="UBX41" s="830"/>
      <c r="UBY41" s="830"/>
      <c r="UBZ41" s="830"/>
      <c r="UCA41" s="830"/>
      <c r="UCB41" s="830"/>
      <c r="UCC41" s="830"/>
      <c r="UCD41" s="830"/>
      <c r="UCE41" s="830"/>
      <c r="UCF41" s="830"/>
      <c r="UCG41" s="830"/>
      <c r="UCH41" s="830"/>
      <c r="UCI41" s="830"/>
      <c r="UCJ41" s="830"/>
      <c r="UCK41" s="830"/>
      <c r="UCL41" s="830"/>
      <c r="UCM41" s="830"/>
      <c r="UCN41" s="830"/>
      <c r="UCO41" s="830"/>
      <c r="UCP41" s="830"/>
      <c r="UCQ41" s="830"/>
      <c r="UCR41" s="830"/>
      <c r="UCS41" s="830"/>
      <c r="UCT41" s="830"/>
      <c r="UCU41" s="830"/>
      <c r="UCV41" s="830"/>
      <c r="UCW41" s="830"/>
      <c r="UCX41" s="830"/>
      <c r="UCY41" s="830"/>
      <c r="UCZ41" s="830"/>
      <c r="UDA41" s="830"/>
      <c r="UDB41" s="830"/>
      <c r="UDC41" s="830"/>
      <c r="UDD41" s="830"/>
      <c r="UDE41" s="830"/>
      <c r="UDF41" s="830"/>
      <c r="UDG41" s="830"/>
      <c r="UDH41" s="830"/>
      <c r="UDI41" s="830"/>
      <c r="UDJ41" s="830"/>
      <c r="UDK41" s="830"/>
      <c r="UDL41" s="830"/>
      <c r="UDM41" s="830"/>
      <c r="UDN41" s="830"/>
      <c r="UDO41" s="830"/>
      <c r="UDP41" s="830"/>
      <c r="UDQ41" s="830"/>
      <c r="UDR41" s="830"/>
      <c r="UDS41" s="830"/>
      <c r="UDT41" s="830"/>
      <c r="UDU41" s="830"/>
      <c r="UDV41" s="830"/>
      <c r="UDW41" s="830"/>
      <c r="UDX41" s="830"/>
      <c r="UDY41" s="830"/>
      <c r="UDZ41" s="830"/>
      <c r="UEA41" s="830"/>
      <c r="UEB41" s="830"/>
      <c r="UEC41" s="830"/>
      <c r="UED41" s="830"/>
      <c r="UEE41" s="830"/>
      <c r="UEF41" s="830"/>
      <c r="UEG41" s="830"/>
      <c r="UEH41" s="830"/>
      <c r="UEI41" s="830"/>
      <c r="UEJ41" s="830"/>
      <c r="UEK41" s="830"/>
      <c r="UEL41" s="830"/>
      <c r="UEM41" s="830"/>
      <c r="UEN41" s="830"/>
      <c r="UEO41" s="830"/>
      <c r="UEP41" s="830"/>
      <c r="UEQ41" s="830"/>
      <c r="UER41" s="830"/>
      <c r="UES41" s="830"/>
      <c r="UET41" s="830"/>
      <c r="UEU41" s="830"/>
      <c r="UEV41" s="830"/>
      <c r="UEW41" s="830"/>
      <c r="UEX41" s="830"/>
      <c r="UEY41" s="830"/>
      <c r="UEZ41" s="830"/>
      <c r="UFA41" s="830"/>
      <c r="UFB41" s="830"/>
      <c r="UFC41" s="830"/>
      <c r="UFD41" s="830"/>
      <c r="UFE41" s="830"/>
      <c r="UFF41" s="830"/>
      <c r="UFG41" s="830"/>
      <c r="UFH41" s="830"/>
      <c r="UFI41" s="830"/>
      <c r="UFJ41" s="830"/>
      <c r="UFK41" s="830"/>
      <c r="UFL41" s="830"/>
      <c r="UFM41" s="830"/>
      <c r="UFN41" s="830"/>
      <c r="UFO41" s="830"/>
      <c r="UFP41" s="830"/>
      <c r="UFQ41" s="830"/>
      <c r="UFR41" s="830"/>
      <c r="UFS41" s="830"/>
      <c r="UFT41" s="830"/>
      <c r="UFU41" s="830"/>
      <c r="UFV41" s="830"/>
      <c r="UFW41" s="830"/>
      <c r="UFX41" s="830"/>
      <c r="UFY41" s="830"/>
      <c r="UFZ41" s="830"/>
      <c r="UGA41" s="830"/>
      <c r="UGB41" s="830"/>
      <c r="UGC41" s="830"/>
      <c r="UGD41" s="830"/>
      <c r="UGE41" s="830"/>
      <c r="UGF41" s="830"/>
      <c r="UGG41" s="830"/>
      <c r="UGH41" s="830"/>
      <c r="UGI41" s="830"/>
      <c r="UGJ41" s="830"/>
      <c r="UGK41" s="830"/>
      <c r="UGL41" s="830"/>
      <c r="UGM41" s="830"/>
      <c r="UGN41" s="830"/>
      <c r="UGO41" s="830"/>
      <c r="UGP41" s="830"/>
      <c r="UGQ41" s="830"/>
      <c r="UGR41" s="830"/>
      <c r="UGS41" s="830"/>
      <c r="UGT41" s="830"/>
      <c r="UGU41" s="830"/>
      <c r="UGV41" s="830"/>
      <c r="UGW41" s="830"/>
      <c r="UGX41" s="830"/>
      <c r="UGY41" s="830"/>
      <c r="UGZ41" s="830"/>
      <c r="UHA41" s="830"/>
      <c r="UHB41" s="830"/>
      <c r="UHC41" s="830"/>
      <c r="UHD41" s="830"/>
      <c r="UHE41" s="830"/>
      <c r="UHF41" s="830"/>
      <c r="UHG41" s="830"/>
      <c r="UHH41" s="830"/>
      <c r="UHI41" s="830"/>
      <c r="UHJ41" s="830"/>
      <c r="UHK41" s="830"/>
      <c r="UHL41" s="830"/>
      <c r="UHM41" s="830"/>
      <c r="UHN41" s="830"/>
      <c r="UHO41" s="830"/>
      <c r="UHP41" s="830"/>
      <c r="UHQ41" s="830"/>
      <c r="UHR41" s="830"/>
      <c r="UHS41" s="830"/>
      <c r="UHT41" s="830"/>
      <c r="UHU41" s="830"/>
      <c r="UHV41" s="830"/>
      <c r="UHW41" s="830"/>
      <c r="UHX41" s="830"/>
      <c r="UHY41" s="830"/>
      <c r="UHZ41" s="830"/>
      <c r="UIA41" s="830"/>
      <c r="UIB41" s="830"/>
      <c r="UIC41" s="830"/>
      <c r="UID41" s="830"/>
      <c r="UIE41" s="830"/>
      <c r="UIF41" s="830"/>
      <c r="UIG41" s="830"/>
      <c r="UIH41" s="830"/>
      <c r="UII41" s="830"/>
      <c r="UIJ41" s="830"/>
      <c r="UIK41" s="830"/>
      <c r="UIL41" s="830"/>
      <c r="UIM41" s="830"/>
      <c r="UIN41" s="830"/>
      <c r="UIO41" s="830"/>
      <c r="UIP41" s="830"/>
      <c r="UIQ41" s="830"/>
      <c r="UIR41" s="830"/>
      <c r="UIS41" s="830"/>
      <c r="UIT41" s="830"/>
      <c r="UIU41" s="830"/>
      <c r="UIV41" s="830"/>
      <c r="UIW41" s="830"/>
      <c r="UIX41" s="830"/>
      <c r="UIY41" s="830"/>
      <c r="UIZ41" s="830"/>
      <c r="UJA41" s="830"/>
      <c r="UJB41" s="830"/>
      <c r="UJC41" s="830"/>
      <c r="UJD41" s="830"/>
      <c r="UJE41" s="830"/>
      <c r="UJF41" s="830"/>
      <c r="UJG41" s="830"/>
      <c r="UJH41" s="830"/>
      <c r="UJI41" s="830"/>
      <c r="UJJ41" s="830"/>
      <c r="UJK41" s="830"/>
      <c r="UJL41" s="830"/>
      <c r="UJM41" s="830"/>
      <c r="UJN41" s="830"/>
      <c r="UJO41" s="830"/>
      <c r="UJP41" s="830"/>
      <c r="UJQ41" s="830"/>
      <c r="UJR41" s="830"/>
      <c r="UJS41" s="830"/>
      <c r="UJT41" s="830"/>
      <c r="UJU41" s="830"/>
      <c r="UJV41" s="830"/>
      <c r="UJW41" s="830"/>
      <c r="UJX41" s="830"/>
      <c r="UJY41" s="830"/>
      <c r="UJZ41" s="830"/>
      <c r="UKA41" s="830"/>
      <c r="UKB41" s="830"/>
      <c r="UKC41" s="830"/>
      <c r="UKD41" s="830"/>
      <c r="UKE41" s="830"/>
      <c r="UKF41" s="830"/>
      <c r="UKG41" s="830"/>
      <c r="UKH41" s="830"/>
      <c r="UKI41" s="830"/>
      <c r="UKJ41" s="830"/>
      <c r="UKK41" s="830"/>
      <c r="UKL41" s="830"/>
      <c r="UKM41" s="830"/>
      <c r="UKN41" s="830"/>
      <c r="UKO41" s="830"/>
      <c r="UKP41" s="830"/>
      <c r="UKQ41" s="830"/>
      <c r="UKR41" s="830"/>
      <c r="UKS41" s="830"/>
      <c r="UKT41" s="830"/>
      <c r="UKU41" s="830"/>
      <c r="UKV41" s="830"/>
      <c r="UKW41" s="830"/>
      <c r="UKX41" s="830"/>
      <c r="UKY41" s="830"/>
      <c r="UKZ41" s="830"/>
      <c r="ULA41" s="830"/>
      <c r="ULB41" s="830"/>
      <c r="ULC41" s="830"/>
      <c r="ULD41" s="830"/>
      <c r="ULE41" s="830"/>
      <c r="ULF41" s="830"/>
      <c r="ULG41" s="830"/>
      <c r="ULH41" s="830"/>
      <c r="ULI41" s="830"/>
      <c r="ULJ41" s="830"/>
      <c r="ULK41" s="830"/>
      <c r="ULL41" s="830"/>
      <c r="ULM41" s="830"/>
      <c r="ULN41" s="830"/>
      <c r="ULO41" s="830"/>
      <c r="ULP41" s="830"/>
      <c r="ULQ41" s="830"/>
      <c r="ULR41" s="830"/>
      <c r="ULS41" s="830"/>
      <c r="ULT41" s="830"/>
      <c r="ULU41" s="830"/>
      <c r="ULV41" s="830"/>
      <c r="ULW41" s="830"/>
      <c r="ULX41" s="830"/>
      <c r="ULY41" s="830"/>
      <c r="ULZ41" s="830"/>
      <c r="UMA41" s="830"/>
      <c r="UMB41" s="830"/>
      <c r="UMC41" s="830"/>
      <c r="UMD41" s="830"/>
      <c r="UME41" s="830"/>
      <c r="UMF41" s="830"/>
      <c r="UMG41" s="830"/>
      <c r="UMH41" s="830"/>
      <c r="UMI41" s="830"/>
      <c r="UMJ41" s="830"/>
      <c r="UMK41" s="830"/>
      <c r="UML41" s="830"/>
      <c r="UMM41" s="830"/>
      <c r="UMN41" s="830"/>
      <c r="UMO41" s="830"/>
      <c r="UMP41" s="830"/>
      <c r="UMQ41" s="830"/>
      <c r="UMR41" s="830"/>
      <c r="UMS41" s="830"/>
      <c r="UMT41" s="830"/>
      <c r="UMU41" s="830"/>
      <c r="UMV41" s="830"/>
      <c r="UMW41" s="830"/>
      <c r="UMX41" s="830"/>
      <c r="UMY41" s="830"/>
      <c r="UMZ41" s="830"/>
      <c r="UNA41" s="830"/>
      <c r="UNB41" s="830"/>
      <c r="UNC41" s="830"/>
      <c r="UND41" s="830"/>
      <c r="UNE41" s="830"/>
      <c r="UNF41" s="830"/>
      <c r="UNG41" s="830"/>
      <c r="UNH41" s="830"/>
      <c r="UNI41" s="830"/>
      <c r="UNJ41" s="830"/>
      <c r="UNK41" s="830"/>
      <c r="UNL41" s="830"/>
      <c r="UNM41" s="830"/>
      <c r="UNN41" s="830"/>
      <c r="UNO41" s="830"/>
      <c r="UNP41" s="830"/>
      <c r="UNQ41" s="830"/>
      <c r="UNR41" s="830"/>
      <c r="UNS41" s="830"/>
      <c r="UNT41" s="830"/>
      <c r="UNU41" s="830"/>
      <c r="UNV41" s="830"/>
      <c r="UNW41" s="830"/>
      <c r="UNX41" s="830"/>
      <c r="UNY41" s="830"/>
      <c r="UNZ41" s="830"/>
      <c r="UOA41" s="830"/>
      <c r="UOB41" s="830"/>
      <c r="UOC41" s="830"/>
      <c r="UOD41" s="830"/>
      <c r="UOE41" s="830"/>
      <c r="UOF41" s="830"/>
      <c r="UOG41" s="830"/>
      <c r="UOH41" s="830"/>
      <c r="UOI41" s="830"/>
      <c r="UOJ41" s="830"/>
      <c r="UOK41" s="830"/>
      <c r="UOL41" s="830"/>
      <c r="UOM41" s="830"/>
      <c r="UON41" s="830"/>
      <c r="UOO41" s="830"/>
      <c r="UOP41" s="830"/>
      <c r="UOQ41" s="830"/>
      <c r="UOR41" s="830"/>
      <c r="UOS41" s="830"/>
      <c r="UOT41" s="830"/>
      <c r="UOU41" s="830"/>
      <c r="UOV41" s="830"/>
      <c r="UOW41" s="830"/>
      <c r="UOX41" s="830"/>
      <c r="UOY41" s="830"/>
      <c r="UOZ41" s="830"/>
      <c r="UPA41" s="830"/>
      <c r="UPB41" s="830"/>
      <c r="UPC41" s="830"/>
      <c r="UPD41" s="830"/>
      <c r="UPE41" s="830"/>
      <c r="UPF41" s="830"/>
      <c r="UPG41" s="830"/>
      <c r="UPH41" s="830"/>
      <c r="UPI41" s="830"/>
      <c r="UPJ41" s="830"/>
      <c r="UPK41" s="830"/>
      <c r="UPL41" s="830"/>
      <c r="UPM41" s="830"/>
      <c r="UPN41" s="830"/>
      <c r="UPO41" s="830"/>
      <c r="UPP41" s="830"/>
      <c r="UPQ41" s="830"/>
      <c r="UPR41" s="830"/>
      <c r="UPS41" s="830"/>
      <c r="UPT41" s="830"/>
      <c r="UPU41" s="830"/>
      <c r="UPV41" s="830"/>
      <c r="UPW41" s="830"/>
      <c r="UPX41" s="830"/>
      <c r="UPY41" s="830"/>
      <c r="UPZ41" s="830"/>
      <c r="UQA41" s="830"/>
      <c r="UQB41" s="830"/>
      <c r="UQC41" s="830"/>
      <c r="UQD41" s="830"/>
      <c r="UQE41" s="830"/>
      <c r="UQF41" s="830"/>
      <c r="UQG41" s="830"/>
      <c r="UQH41" s="830"/>
      <c r="UQI41" s="830"/>
      <c r="UQJ41" s="830"/>
      <c r="UQK41" s="830"/>
      <c r="UQL41" s="830"/>
      <c r="UQM41" s="830"/>
      <c r="UQN41" s="830"/>
      <c r="UQO41" s="830"/>
      <c r="UQP41" s="830"/>
      <c r="UQQ41" s="830"/>
      <c r="UQR41" s="830"/>
      <c r="UQS41" s="830"/>
      <c r="UQT41" s="830"/>
      <c r="UQU41" s="830"/>
      <c r="UQV41" s="830"/>
      <c r="UQW41" s="830"/>
      <c r="UQX41" s="830"/>
      <c r="UQY41" s="830"/>
      <c r="UQZ41" s="830"/>
      <c r="URA41" s="830"/>
      <c r="URB41" s="830"/>
      <c r="URC41" s="830"/>
      <c r="URD41" s="830"/>
      <c r="URE41" s="830"/>
      <c r="URF41" s="830"/>
      <c r="URG41" s="830"/>
      <c r="URH41" s="830"/>
      <c r="URI41" s="830"/>
      <c r="URJ41" s="830"/>
      <c r="URK41" s="830"/>
      <c r="URL41" s="830"/>
      <c r="URM41" s="830"/>
      <c r="URN41" s="830"/>
      <c r="URO41" s="830"/>
      <c r="URP41" s="830"/>
      <c r="URQ41" s="830"/>
      <c r="URR41" s="830"/>
      <c r="URS41" s="830"/>
      <c r="URT41" s="830"/>
      <c r="URU41" s="830"/>
      <c r="URV41" s="830"/>
      <c r="URW41" s="830"/>
      <c r="URX41" s="830"/>
      <c r="URY41" s="830"/>
      <c r="URZ41" s="830"/>
      <c r="USA41" s="830"/>
      <c r="USB41" s="830"/>
      <c r="USC41" s="830"/>
      <c r="USD41" s="830"/>
      <c r="USE41" s="830"/>
      <c r="USF41" s="830"/>
      <c r="USG41" s="830"/>
      <c r="USH41" s="830"/>
      <c r="USI41" s="830"/>
      <c r="USJ41" s="830"/>
      <c r="USK41" s="830"/>
      <c r="USL41" s="830"/>
      <c r="USM41" s="830"/>
      <c r="USN41" s="830"/>
      <c r="USO41" s="830"/>
      <c r="USP41" s="830"/>
      <c r="USQ41" s="830"/>
      <c r="USR41" s="830"/>
      <c r="USS41" s="830"/>
      <c r="UST41" s="830"/>
      <c r="USU41" s="830"/>
      <c r="USV41" s="830"/>
      <c r="USW41" s="830"/>
      <c r="USX41" s="830"/>
      <c r="USY41" s="830"/>
      <c r="USZ41" s="830"/>
      <c r="UTA41" s="830"/>
      <c r="UTB41" s="830"/>
      <c r="UTC41" s="830"/>
      <c r="UTD41" s="830"/>
      <c r="UTE41" s="830"/>
      <c r="UTF41" s="830"/>
      <c r="UTG41" s="830"/>
      <c r="UTH41" s="830"/>
      <c r="UTI41" s="830"/>
      <c r="UTJ41" s="830"/>
      <c r="UTK41" s="830"/>
      <c r="UTL41" s="830"/>
      <c r="UTM41" s="830"/>
      <c r="UTN41" s="830"/>
      <c r="UTO41" s="830"/>
      <c r="UTP41" s="830"/>
      <c r="UTQ41" s="830"/>
      <c r="UTR41" s="830"/>
      <c r="UTS41" s="830"/>
      <c r="UTT41" s="830"/>
      <c r="UTU41" s="830"/>
      <c r="UTV41" s="830"/>
      <c r="UTW41" s="830"/>
      <c r="UTX41" s="830"/>
      <c r="UTY41" s="830"/>
      <c r="UTZ41" s="830"/>
      <c r="UUA41" s="830"/>
      <c r="UUB41" s="830"/>
      <c r="UUC41" s="830"/>
      <c r="UUD41" s="830"/>
      <c r="UUE41" s="830"/>
      <c r="UUF41" s="830"/>
      <c r="UUG41" s="830"/>
      <c r="UUH41" s="830"/>
      <c r="UUI41" s="830"/>
      <c r="UUJ41" s="830"/>
      <c r="UUK41" s="830"/>
      <c r="UUL41" s="830"/>
      <c r="UUM41" s="830"/>
      <c r="UUN41" s="830"/>
      <c r="UUO41" s="830"/>
      <c r="UUP41" s="830"/>
      <c r="UUQ41" s="830"/>
      <c r="UUR41" s="830"/>
      <c r="UUS41" s="830"/>
      <c r="UUT41" s="830"/>
      <c r="UUU41" s="830"/>
      <c r="UUV41" s="830"/>
      <c r="UUW41" s="830"/>
      <c r="UUX41" s="830"/>
      <c r="UUY41" s="830"/>
      <c r="UUZ41" s="830"/>
      <c r="UVA41" s="830"/>
      <c r="UVB41" s="830"/>
      <c r="UVC41" s="830"/>
      <c r="UVD41" s="830"/>
      <c r="UVE41" s="830"/>
      <c r="UVF41" s="830"/>
      <c r="UVG41" s="830"/>
      <c r="UVH41" s="830"/>
      <c r="UVI41" s="830"/>
      <c r="UVJ41" s="830"/>
      <c r="UVK41" s="830"/>
      <c r="UVL41" s="830"/>
      <c r="UVM41" s="830"/>
      <c r="UVN41" s="830"/>
      <c r="UVO41" s="830"/>
      <c r="UVP41" s="830"/>
      <c r="UVQ41" s="830"/>
      <c r="UVR41" s="830"/>
      <c r="UVS41" s="830"/>
      <c r="UVT41" s="830"/>
      <c r="UVU41" s="830"/>
      <c r="UVV41" s="830"/>
      <c r="UVW41" s="830"/>
      <c r="UVX41" s="830"/>
      <c r="UVY41" s="830"/>
      <c r="UVZ41" s="830"/>
      <c r="UWA41" s="830"/>
      <c r="UWB41" s="830"/>
      <c r="UWC41" s="830"/>
      <c r="UWD41" s="830"/>
      <c r="UWE41" s="830"/>
      <c r="UWF41" s="830"/>
      <c r="UWG41" s="830"/>
      <c r="UWH41" s="830"/>
      <c r="UWI41" s="830"/>
      <c r="UWJ41" s="830"/>
      <c r="UWK41" s="830"/>
      <c r="UWL41" s="830"/>
      <c r="UWM41" s="830"/>
      <c r="UWN41" s="830"/>
      <c r="UWO41" s="830"/>
      <c r="UWP41" s="830"/>
      <c r="UWQ41" s="830"/>
      <c r="UWR41" s="830"/>
      <c r="UWS41" s="830"/>
      <c r="UWT41" s="830"/>
      <c r="UWU41" s="830"/>
      <c r="UWV41" s="830"/>
      <c r="UWW41" s="830"/>
      <c r="UWX41" s="830"/>
      <c r="UWY41" s="830"/>
      <c r="UWZ41" s="830"/>
      <c r="UXA41" s="830"/>
      <c r="UXB41" s="830"/>
      <c r="UXC41" s="830"/>
      <c r="UXD41" s="830"/>
      <c r="UXE41" s="830"/>
      <c r="UXF41" s="830"/>
      <c r="UXG41" s="830"/>
      <c r="UXH41" s="830"/>
      <c r="UXI41" s="830"/>
      <c r="UXJ41" s="830"/>
      <c r="UXK41" s="830"/>
      <c r="UXL41" s="830"/>
      <c r="UXM41" s="830"/>
      <c r="UXN41" s="830"/>
      <c r="UXO41" s="830"/>
      <c r="UXP41" s="830"/>
      <c r="UXQ41" s="830"/>
      <c r="UXR41" s="830"/>
      <c r="UXS41" s="830"/>
      <c r="UXT41" s="830"/>
      <c r="UXU41" s="830"/>
      <c r="UXV41" s="830"/>
      <c r="UXW41" s="830"/>
      <c r="UXX41" s="830"/>
      <c r="UXY41" s="830"/>
      <c r="UXZ41" s="830"/>
      <c r="UYA41" s="830"/>
      <c r="UYB41" s="830"/>
      <c r="UYC41" s="830"/>
      <c r="UYD41" s="830"/>
      <c r="UYE41" s="830"/>
      <c r="UYF41" s="830"/>
      <c r="UYG41" s="830"/>
      <c r="UYH41" s="830"/>
      <c r="UYI41" s="830"/>
      <c r="UYJ41" s="830"/>
      <c r="UYK41" s="830"/>
      <c r="UYL41" s="830"/>
      <c r="UYM41" s="830"/>
      <c r="UYN41" s="830"/>
      <c r="UYO41" s="830"/>
      <c r="UYP41" s="830"/>
      <c r="UYQ41" s="830"/>
      <c r="UYR41" s="830"/>
      <c r="UYS41" s="830"/>
      <c r="UYT41" s="830"/>
      <c r="UYU41" s="830"/>
      <c r="UYV41" s="830"/>
      <c r="UYW41" s="830"/>
      <c r="UYX41" s="830"/>
      <c r="UYY41" s="830"/>
      <c r="UYZ41" s="830"/>
      <c r="UZA41" s="830"/>
      <c r="UZB41" s="830"/>
      <c r="UZC41" s="830"/>
      <c r="UZD41" s="830"/>
      <c r="UZE41" s="830"/>
      <c r="UZF41" s="830"/>
      <c r="UZG41" s="830"/>
      <c r="UZH41" s="830"/>
      <c r="UZI41" s="830"/>
      <c r="UZJ41" s="830"/>
      <c r="UZK41" s="830"/>
      <c r="UZL41" s="830"/>
      <c r="UZM41" s="830"/>
      <c r="UZN41" s="830"/>
      <c r="UZO41" s="830"/>
      <c r="UZP41" s="830"/>
      <c r="UZQ41" s="830"/>
      <c r="UZR41" s="830"/>
      <c r="UZS41" s="830"/>
      <c r="UZT41" s="830"/>
      <c r="UZU41" s="830"/>
      <c r="UZV41" s="830"/>
      <c r="UZW41" s="830"/>
      <c r="UZX41" s="830"/>
      <c r="UZY41" s="830"/>
      <c r="UZZ41" s="830"/>
      <c r="VAA41" s="830"/>
      <c r="VAB41" s="830"/>
      <c r="VAC41" s="830"/>
      <c r="VAD41" s="830"/>
      <c r="VAE41" s="830"/>
      <c r="VAF41" s="830"/>
      <c r="VAG41" s="830"/>
      <c r="VAH41" s="830"/>
      <c r="VAI41" s="830"/>
      <c r="VAJ41" s="830"/>
      <c r="VAK41" s="830"/>
      <c r="VAL41" s="830"/>
      <c r="VAM41" s="830"/>
      <c r="VAN41" s="830"/>
      <c r="VAO41" s="830"/>
      <c r="VAP41" s="830"/>
      <c r="VAQ41" s="830"/>
      <c r="VAR41" s="830"/>
      <c r="VAS41" s="830"/>
      <c r="VAT41" s="830"/>
      <c r="VAU41" s="830"/>
      <c r="VAV41" s="830"/>
      <c r="VAW41" s="830"/>
      <c r="VAX41" s="830"/>
      <c r="VAY41" s="830"/>
      <c r="VAZ41" s="830"/>
      <c r="VBA41" s="830"/>
      <c r="VBB41" s="830"/>
      <c r="VBC41" s="830"/>
      <c r="VBD41" s="830"/>
      <c r="VBE41" s="830"/>
      <c r="VBF41" s="830"/>
      <c r="VBG41" s="830"/>
      <c r="VBH41" s="830"/>
      <c r="VBI41" s="830"/>
      <c r="VBJ41" s="830"/>
      <c r="VBK41" s="830"/>
      <c r="VBL41" s="830"/>
      <c r="VBM41" s="830"/>
      <c r="VBN41" s="830"/>
      <c r="VBO41" s="830"/>
      <c r="VBP41" s="830"/>
      <c r="VBQ41" s="830"/>
      <c r="VBR41" s="830"/>
      <c r="VBS41" s="830"/>
      <c r="VBT41" s="830"/>
      <c r="VBU41" s="830"/>
      <c r="VBV41" s="830"/>
      <c r="VBW41" s="830"/>
      <c r="VBX41" s="830"/>
      <c r="VBY41" s="830"/>
      <c r="VBZ41" s="830"/>
      <c r="VCA41" s="830"/>
      <c r="VCB41" s="830"/>
      <c r="VCC41" s="830"/>
      <c r="VCD41" s="830"/>
      <c r="VCE41" s="830"/>
      <c r="VCF41" s="830"/>
      <c r="VCG41" s="830"/>
      <c r="VCH41" s="830"/>
      <c r="VCI41" s="830"/>
      <c r="VCJ41" s="830"/>
      <c r="VCK41" s="830"/>
      <c r="VCL41" s="830"/>
      <c r="VCM41" s="830"/>
      <c r="VCN41" s="830"/>
      <c r="VCO41" s="830"/>
      <c r="VCP41" s="830"/>
      <c r="VCQ41" s="830"/>
      <c r="VCR41" s="830"/>
      <c r="VCS41" s="830"/>
      <c r="VCT41" s="830"/>
      <c r="VCU41" s="830"/>
      <c r="VCV41" s="830"/>
      <c r="VCW41" s="830"/>
      <c r="VCX41" s="830"/>
      <c r="VCY41" s="830"/>
      <c r="VCZ41" s="830"/>
      <c r="VDA41" s="830"/>
      <c r="VDB41" s="830"/>
      <c r="VDC41" s="830"/>
      <c r="VDD41" s="830"/>
      <c r="VDE41" s="830"/>
      <c r="VDF41" s="830"/>
      <c r="VDG41" s="830"/>
      <c r="VDH41" s="830"/>
      <c r="VDI41" s="830"/>
      <c r="VDJ41" s="830"/>
      <c r="VDK41" s="830"/>
      <c r="VDL41" s="830"/>
      <c r="VDM41" s="830"/>
      <c r="VDN41" s="830"/>
      <c r="VDO41" s="830"/>
      <c r="VDP41" s="830"/>
      <c r="VDQ41" s="830"/>
      <c r="VDR41" s="830"/>
      <c r="VDS41" s="830"/>
      <c r="VDT41" s="830"/>
      <c r="VDU41" s="830"/>
      <c r="VDV41" s="830"/>
      <c r="VDW41" s="830"/>
      <c r="VDX41" s="830"/>
      <c r="VDY41" s="830"/>
      <c r="VDZ41" s="830"/>
      <c r="VEA41" s="830"/>
      <c r="VEB41" s="830"/>
      <c r="VEC41" s="830"/>
      <c r="VED41" s="830"/>
      <c r="VEE41" s="830"/>
      <c r="VEF41" s="830"/>
      <c r="VEG41" s="830"/>
      <c r="VEH41" s="830"/>
      <c r="VEI41" s="830"/>
      <c r="VEJ41" s="830"/>
      <c r="VEK41" s="830"/>
      <c r="VEL41" s="830"/>
      <c r="VEM41" s="830"/>
      <c r="VEN41" s="830"/>
      <c r="VEO41" s="830"/>
      <c r="VEP41" s="830"/>
      <c r="VEQ41" s="830"/>
      <c r="VER41" s="830"/>
      <c r="VES41" s="830"/>
      <c r="VET41" s="830"/>
      <c r="VEU41" s="830"/>
      <c r="VEV41" s="830"/>
      <c r="VEW41" s="830"/>
      <c r="VEX41" s="830"/>
      <c r="VEY41" s="830"/>
      <c r="VEZ41" s="830"/>
      <c r="VFA41" s="830"/>
      <c r="VFB41" s="830"/>
      <c r="VFC41" s="830"/>
      <c r="VFD41" s="830"/>
      <c r="VFE41" s="830"/>
      <c r="VFF41" s="830"/>
      <c r="VFG41" s="830"/>
      <c r="VFH41" s="830"/>
      <c r="VFI41" s="830"/>
      <c r="VFJ41" s="830"/>
      <c r="VFK41" s="830"/>
      <c r="VFL41" s="830"/>
      <c r="VFM41" s="830"/>
      <c r="VFN41" s="830"/>
      <c r="VFO41" s="830"/>
      <c r="VFP41" s="830"/>
      <c r="VFQ41" s="830"/>
      <c r="VFR41" s="830"/>
      <c r="VFS41" s="830"/>
      <c r="VFT41" s="830"/>
      <c r="VFU41" s="830"/>
      <c r="VFV41" s="830"/>
      <c r="VFW41" s="830"/>
      <c r="VFX41" s="830"/>
      <c r="VFY41" s="830"/>
      <c r="VFZ41" s="830"/>
      <c r="VGA41" s="830"/>
      <c r="VGB41" s="830"/>
      <c r="VGC41" s="830"/>
      <c r="VGD41" s="830"/>
      <c r="VGE41" s="830"/>
      <c r="VGF41" s="830"/>
      <c r="VGG41" s="830"/>
      <c r="VGH41" s="830"/>
      <c r="VGI41" s="830"/>
      <c r="VGJ41" s="830"/>
      <c r="VGK41" s="830"/>
      <c r="VGL41" s="830"/>
      <c r="VGM41" s="830"/>
      <c r="VGN41" s="830"/>
      <c r="VGO41" s="830"/>
      <c r="VGP41" s="830"/>
      <c r="VGQ41" s="830"/>
      <c r="VGR41" s="830"/>
      <c r="VGS41" s="830"/>
      <c r="VGT41" s="830"/>
      <c r="VGU41" s="830"/>
      <c r="VGV41" s="830"/>
      <c r="VGW41" s="830"/>
      <c r="VGX41" s="830"/>
      <c r="VGY41" s="830"/>
      <c r="VGZ41" s="830"/>
      <c r="VHA41" s="830"/>
      <c r="VHB41" s="830"/>
      <c r="VHC41" s="830"/>
      <c r="VHD41" s="830"/>
      <c r="VHE41" s="830"/>
      <c r="VHF41" s="830"/>
      <c r="VHG41" s="830"/>
      <c r="VHH41" s="830"/>
      <c r="VHI41" s="830"/>
      <c r="VHJ41" s="830"/>
      <c r="VHK41" s="830"/>
      <c r="VHL41" s="830"/>
      <c r="VHM41" s="830"/>
      <c r="VHN41" s="830"/>
      <c r="VHO41" s="830"/>
      <c r="VHP41" s="830"/>
      <c r="VHQ41" s="830"/>
      <c r="VHR41" s="830"/>
      <c r="VHS41" s="830"/>
      <c r="VHT41" s="830"/>
      <c r="VHU41" s="830"/>
      <c r="VHV41" s="830"/>
      <c r="VHW41" s="830"/>
      <c r="VHX41" s="830"/>
      <c r="VHY41" s="830"/>
      <c r="VHZ41" s="830"/>
      <c r="VIA41" s="830"/>
      <c r="VIB41" s="830"/>
      <c r="VIC41" s="830"/>
      <c r="VID41" s="830"/>
      <c r="VIE41" s="830"/>
      <c r="VIF41" s="830"/>
      <c r="VIG41" s="830"/>
      <c r="VIH41" s="830"/>
      <c r="VII41" s="830"/>
      <c r="VIJ41" s="830"/>
      <c r="VIK41" s="830"/>
      <c r="VIL41" s="830"/>
      <c r="VIM41" s="830"/>
      <c r="VIN41" s="830"/>
      <c r="VIO41" s="830"/>
      <c r="VIP41" s="830"/>
      <c r="VIQ41" s="830"/>
      <c r="VIR41" s="830"/>
      <c r="VIS41" s="830"/>
      <c r="VIT41" s="830"/>
      <c r="VIU41" s="830"/>
      <c r="VIV41" s="830"/>
      <c r="VIW41" s="830"/>
      <c r="VIX41" s="830"/>
      <c r="VIY41" s="830"/>
      <c r="VIZ41" s="830"/>
      <c r="VJA41" s="830"/>
      <c r="VJB41" s="830"/>
      <c r="VJC41" s="830"/>
      <c r="VJD41" s="830"/>
      <c r="VJE41" s="830"/>
      <c r="VJF41" s="830"/>
      <c r="VJG41" s="830"/>
      <c r="VJH41" s="830"/>
      <c r="VJI41" s="830"/>
      <c r="VJJ41" s="830"/>
      <c r="VJK41" s="830"/>
      <c r="VJL41" s="830"/>
      <c r="VJM41" s="830"/>
      <c r="VJN41" s="830"/>
      <c r="VJO41" s="830"/>
      <c r="VJP41" s="830"/>
      <c r="VJQ41" s="830"/>
      <c r="VJR41" s="830"/>
      <c r="VJS41" s="830"/>
      <c r="VJT41" s="830"/>
      <c r="VJU41" s="830"/>
      <c r="VJV41" s="830"/>
      <c r="VJW41" s="830"/>
      <c r="VJX41" s="830"/>
      <c r="VJY41" s="830"/>
      <c r="VJZ41" s="830"/>
      <c r="VKA41" s="830"/>
      <c r="VKB41" s="830"/>
      <c r="VKC41" s="830"/>
      <c r="VKD41" s="830"/>
      <c r="VKE41" s="830"/>
      <c r="VKF41" s="830"/>
      <c r="VKG41" s="830"/>
      <c r="VKH41" s="830"/>
      <c r="VKI41" s="830"/>
      <c r="VKJ41" s="830"/>
      <c r="VKK41" s="830"/>
      <c r="VKL41" s="830"/>
      <c r="VKM41" s="830"/>
      <c r="VKN41" s="830"/>
      <c r="VKO41" s="830"/>
      <c r="VKP41" s="830"/>
      <c r="VKQ41" s="830"/>
      <c r="VKR41" s="830"/>
      <c r="VKS41" s="830"/>
      <c r="VKT41" s="830"/>
      <c r="VKU41" s="830"/>
      <c r="VKV41" s="830"/>
      <c r="VKW41" s="830"/>
      <c r="VKX41" s="830"/>
      <c r="VKY41" s="830"/>
      <c r="VKZ41" s="830"/>
      <c r="VLA41" s="830"/>
      <c r="VLB41" s="830"/>
      <c r="VLC41" s="830"/>
      <c r="VLD41" s="830"/>
      <c r="VLE41" s="830"/>
      <c r="VLF41" s="830"/>
      <c r="VLG41" s="830"/>
      <c r="VLH41" s="830"/>
      <c r="VLI41" s="830"/>
      <c r="VLJ41" s="830"/>
      <c r="VLK41" s="830"/>
      <c r="VLL41" s="830"/>
      <c r="VLM41" s="830"/>
      <c r="VLN41" s="830"/>
      <c r="VLO41" s="830"/>
      <c r="VLP41" s="830"/>
      <c r="VLQ41" s="830"/>
      <c r="VLR41" s="830"/>
      <c r="VLS41" s="830"/>
      <c r="VLT41" s="830"/>
      <c r="VLU41" s="830"/>
      <c r="VLV41" s="830"/>
      <c r="VLW41" s="830"/>
      <c r="VLX41" s="830"/>
      <c r="VLY41" s="830"/>
      <c r="VLZ41" s="830"/>
      <c r="VMA41" s="830"/>
      <c r="VMB41" s="830"/>
      <c r="VMC41" s="830"/>
      <c r="VMD41" s="830"/>
      <c r="VME41" s="830"/>
      <c r="VMF41" s="830"/>
      <c r="VMG41" s="830"/>
      <c r="VMH41" s="830"/>
      <c r="VMI41" s="830"/>
      <c r="VMJ41" s="830"/>
      <c r="VMK41" s="830"/>
      <c r="VML41" s="830"/>
      <c r="VMM41" s="830"/>
      <c r="VMN41" s="830"/>
      <c r="VMO41" s="830"/>
      <c r="VMP41" s="830"/>
      <c r="VMQ41" s="830"/>
      <c r="VMR41" s="830"/>
      <c r="VMS41" s="830"/>
      <c r="VMT41" s="830"/>
      <c r="VMU41" s="830"/>
      <c r="VMV41" s="830"/>
      <c r="VMW41" s="830"/>
      <c r="VMX41" s="830"/>
      <c r="VMY41" s="830"/>
      <c r="VMZ41" s="830"/>
      <c r="VNA41" s="830"/>
      <c r="VNB41" s="830"/>
      <c r="VNC41" s="830"/>
      <c r="VND41" s="830"/>
      <c r="VNE41" s="830"/>
      <c r="VNF41" s="830"/>
      <c r="VNG41" s="830"/>
      <c r="VNH41" s="830"/>
      <c r="VNI41" s="830"/>
      <c r="VNJ41" s="830"/>
      <c r="VNK41" s="830"/>
      <c r="VNL41" s="830"/>
      <c r="VNM41" s="830"/>
      <c r="VNN41" s="830"/>
      <c r="VNO41" s="830"/>
      <c r="VNP41" s="830"/>
      <c r="VNQ41" s="830"/>
      <c r="VNR41" s="830"/>
      <c r="VNS41" s="830"/>
      <c r="VNT41" s="830"/>
      <c r="VNU41" s="830"/>
      <c r="VNV41" s="830"/>
      <c r="VNW41" s="830"/>
      <c r="VNX41" s="830"/>
      <c r="VNY41" s="830"/>
      <c r="VNZ41" s="830"/>
      <c r="VOA41" s="830"/>
      <c r="VOB41" s="830"/>
      <c r="VOC41" s="830"/>
      <c r="VOD41" s="830"/>
      <c r="VOE41" s="830"/>
      <c r="VOF41" s="830"/>
      <c r="VOG41" s="830"/>
      <c r="VOH41" s="830"/>
      <c r="VOI41" s="830"/>
      <c r="VOJ41" s="830"/>
      <c r="VOK41" s="830"/>
      <c r="VOL41" s="830"/>
      <c r="VOM41" s="830"/>
      <c r="VON41" s="830"/>
      <c r="VOO41" s="830"/>
      <c r="VOP41" s="830"/>
      <c r="VOQ41" s="830"/>
      <c r="VOR41" s="830"/>
      <c r="VOS41" s="830"/>
      <c r="VOT41" s="830"/>
      <c r="VOU41" s="830"/>
      <c r="VOV41" s="830"/>
      <c r="VOW41" s="830"/>
      <c r="VOX41" s="830"/>
      <c r="VOY41" s="830"/>
      <c r="VOZ41" s="830"/>
      <c r="VPA41" s="830"/>
      <c r="VPB41" s="830"/>
      <c r="VPC41" s="830"/>
      <c r="VPD41" s="830"/>
      <c r="VPE41" s="830"/>
      <c r="VPF41" s="830"/>
      <c r="VPG41" s="830"/>
      <c r="VPH41" s="830"/>
      <c r="VPI41" s="830"/>
      <c r="VPJ41" s="830"/>
      <c r="VPK41" s="830"/>
      <c r="VPL41" s="830"/>
      <c r="VPM41" s="830"/>
      <c r="VPN41" s="830"/>
      <c r="VPO41" s="830"/>
      <c r="VPP41" s="830"/>
      <c r="VPQ41" s="830"/>
      <c r="VPR41" s="830"/>
      <c r="VPS41" s="830"/>
      <c r="VPT41" s="830"/>
      <c r="VPU41" s="830"/>
      <c r="VPV41" s="830"/>
      <c r="VPW41" s="830"/>
      <c r="VPX41" s="830"/>
      <c r="VPY41" s="830"/>
      <c r="VPZ41" s="830"/>
      <c r="VQA41" s="830"/>
      <c r="VQB41" s="830"/>
      <c r="VQC41" s="830"/>
      <c r="VQD41" s="830"/>
      <c r="VQE41" s="830"/>
      <c r="VQF41" s="830"/>
      <c r="VQG41" s="830"/>
      <c r="VQH41" s="830"/>
      <c r="VQI41" s="830"/>
      <c r="VQJ41" s="830"/>
      <c r="VQK41" s="830"/>
      <c r="VQL41" s="830"/>
      <c r="VQM41" s="830"/>
      <c r="VQN41" s="830"/>
      <c r="VQO41" s="830"/>
      <c r="VQP41" s="830"/>
      <c r="VQQ41" s="830"/>
      <c r="VQR41" s="830"/>
      <c r="VQS41" s="830"/>
      <c r="VQT41" s="830"/>
      <c r="VQU41" s="830"/>
      <c r="VQV41" s="830"/>
      <c r="VQW41" s="830"/>
      <c r="VQX41" s="830"/>
      <c r="VQY41" s="830"/>
      <c r="VQZ41" s="830"/>
      <c r="VRA41" s="830"/>
      <c r="VRB41" s="830"/>
      <c r="VRC41" s="830"/>
      <c r="VRD41" s="830"/>
      <c r="VRE41" s="830"/>
      <c r="VRF41" s="830"/>
      <c r="VRG41" s="830"/>
      <c r="VRH41" s="830"/>
      <c r="VRI41" s="830"/>
      <c r="VRJ41" s="830"/>
      <c r="VRK41" s="830"/>
      <c r="VRL41" s="830"/>
      <c r="VRM41" s="830"/>
      <c r="VRN41" s="830"/>
      <c r="VRO41" s="830"/>
      <c r="VRP41" s="830"/>
      <c r="VRQ41" s="830"/>
      <c r="VRR41" s="830"/>
      <c r="VRS41" s="830"/>
      <c r="VRT41" s="830"/>
      <c r="VRU41" s="830"/>
      <c r="VRV41" s="830"/>
      <c r="VRW41" s="830"/>
      <c r="VRX41" s="830"/>
      <c r="VRY41" s="830"/>
      <c r="VRZ41" s="830"/>
      <c r="VSA41" s="830"/>
      <c r="VSB41" s="830"/>
      <c r="VSC41" s="830"/>
      <c r="VSD41" s="830"/>
      <c r="VSE41" s="830"/>
      <c r="VSF41" s="830"/>
      <c r="VSG41" s="830"/>
      <c r="VSH41" s="830"/>
      <c r="VSI41" s="830"/>
      <c r="VSJ41" s="830"/>
      <c r="VSK41" s="830"/>
      <c r="VSL41" s="830"/>
      <c r="VSM41" s="830"/>
      <c r="VSN41" s="830"/>
      <c r="VSO41" s="830"/>
      <c r="VSP41" s="830"/>
      <c r="VSQ41" s="830"/>
      <c r="VSR41" s="830"/>
      <c r="VSS41" s="830"/>
      <c r="VST41" s="830"/>
      <c r="VSU41" s="830"/>
      <c r="VSV41" s="830"/>
      <c r="VSW41" s="830"/>
      <c r="VSX41" s="830"/>
      <c r="VSY41" s="830"/>
      <c r="VSZ41" s="830"/>
      <c r="VTA41" s="830"/>
      <c r="VTB41" s="830"/>
      <c r="VTC41" s="830"/>
      <c r="VTD41" s="830"/>
      <c r="VTE41" s="830"/>
      <c r="VTF41" s="830"/>
      <c r="VTG41" s="830"/>
      <c r="VTH41" s="830"/>
      <c r="VTI41" s="830"/>
      <c r="VTJ41" s="830"/>
      <c r="VTK41" s="830"/>
      <c r="VTL41" s="830"/>
      <c r="VTM41" s="830"/>
      <c r="VTN41" s="830"/>
      <c r="VTO41" s="830"/>
      <c r="VTP41" s="830"/>
      <c r="VTQ41" s="830"/>
      <c r="VTR41" s="830"/>
      <c r="VTS41" s="830"/>
      <c r="VTT41" s="830"/>
      <c r="VTU41" s="830"/>
      <c r="VTV41" s="830"/>
      <c r="VTW41" s="830"/>
      <c r="VTX41" s="830"/>
      <c r="VTY41" s="830"/>
      <c r="VTZ41" s="830"/>
      <c r="VUA41" s="830"/>
      <c r="VUB41" s="830"/>
      <c r="VUC41" s="830"/>
      <c r="VUD41" s="830"/>
      <c r="VUE41" s="830"/>
      <c r="VUF41" s="830"/>
      <c r="VUG41" s="830"/>
      <c r="VUH41" s="830"/>
      <c r="VUI41" s="830"/>
      <c r="VUJ41" s="830"/>
      <c r="VUK41" s="830"/>
      <c r="VUL41" s="830"/>
      <c r="VUM41" s="830"/>
      <c r="VUN41" s="830"/>
      <c r="VUO41" s="830"/>
      <c r="VUP41" s="830"/>
      <c r="VUQ41" s="830"/>
      <c r="VUR41" s="830"/>
      <c r="VUS41" s="830"/>
      <c r="VUT41" s="830"/>
      <c r="VUU41" s="830"/>
      <c r="VUV41" s="830"/>
      <c r="VUW41" s="830"/>
      <c r="VUX41" s="830"/>
      <c r="VUY41" s="830"/>
      <c r="VUZ41" s="830"/>
      <c r="VVA41" s="830"/>
      <c r="VVB41" s="830"/>
      <c r="VVC41" s="830"/>
      <c r="VVD41" s="830"/>
      <c r="VVE41" s="830"/>
      <c r="VVF41" s="830"/>
      <c r="VVG41" s="830"/>
      <c r="VVH41" s="830"/>
      <c r="VVI41" s="830"/>
      <c r="VVJ41" s="830"/>
      <c r="VVK41" s="830"/>
      <c r="VVL41" s="830"/>
      <c r="VVM41" s="830"/>
      <c r="VVN41" s="830"/>
      <c r="VVO41" s="830"/>
      <c r="VVP41" s="830"/>
      <c r="VVQ41" s="830"/>
      <c r="VVR41" s="830"/>
      <c r="VVS41" s="830"/>
      <c r="VVT41" s="830"/>
      <c r="VVU41" s="830"/>
      <c r="VVV41" s="830"/>
      <c r="VVW41" s="830"/>
      <c r="VVX41" s="830"/>
      <c r="VVY41" s="830"/>
      <c r="VVZ41" s="830"/>
      <c r="VWA41" s="830"/>
      <c r="VWB41" s="830"/>
      <c r="VWC41" s="830"/>
      <c r="VWD41" s="830"/>
      <c r="VWE41" s="830"/>
      <c r="VWF41" s="830"/>
      <c r="VWG41" s="830"/>
      <c r="VWH41" s="830"/>
      <c r="VWI41" s="830"/>
      <c r="VWJ41" s="830"/>
      <c r="VWK41" s="830"/>
      <c r="VWL41" s="830"/>
      <c r="VWM41" s="830"/>
      <c r="VWN41" s="830"/>
      <c r="VWO41" s="830"/>
      <c r="VWP41" s="830"/>
      <c r="VWQ41" s="830"/>
      <c r="VWR41" s="830"/>
      <c r="VWS41" s="830"/>
      <c r="VWT41" s="830"/>
      <c r="VWU41" s="830"/>
      <c r="VWV41" s="830"/>
      <c r="VWW41" s="830"/>
      <c r="VWX41" s="830"/>
      <c r="VWY41" s="830"/>
      <c r="VWZ41" s="830"/>
      <c r="VXA41" s="830"/>
      <c r="VXB41" s="830"/>
      <c r="VXC41" s="830"/>
      <c r="VXD41" s="830"/>
      <c r="VXE41" s="830"/>
      <c r="VXF41" s="830"/>
      <c r="VXG41" s="830"/>
      <c r="VXH41" s="830"/>
      <c r="VXI41" s="830"/>
      <c r="VXJ41" s="830"/>
      <c r="VXK41" s="830"/>
      <c r="VXL41" s="830"/>
      <c r="VXM41" s="830"/>
      <c r="VXN41" s="830"/>
      <c r="VXO41" s="830"/>
      <c r="VXP41" s="830"/>
      <c r="VXQ41" s="830"/>
      <c r="VXR41" s="830"/>
      <c r="VXS41" s="830"/>
      <c r="VXT41" s="830"/>
      <c r="VXU41" s="830"/>
      <c r="VXV41" s="830"/>
      <c r="VXW41" s="830"/>
      <c r="VXX41" s="830"/>
      <c r="VXY41" s="830"/>
      <c r="VXZ41" s="830"/>
      <c r="VYA41" s="830"/>
      <c r="VYB41" s="830"/>
      <c r="VYC41" s="830"/>
      <c r="VYD41" s="830"/>
      <c r="VYE41" s="830"/>
      <c r="VYF41" s="830"/>
      <c r="VYG41" s="830"/>
      <c r="VYH41" s="830"/>
      <c r="VYI41" s="830"/>
      <c r="VYJ41" s="830"/>
      <c r="VYK41" s="830"/>
      <c r="VYL41" s="830"/>
      <c r="VYM41" s="830"/>
      <c r="VYN41" s="830"/>
      <c r="VYO41" s="830"/>
      <c r="VYP41" s="830"/>
      <c r="VYQ41" s="830"/>
      <c r="VYR41" s="830"/>
      <c r="VYS41" s="830"/>
      <c r="VYT41" s="830"/>
      <c r="VYU41" s="830"/>
      <c r="VYV41" s="830"/>
      <c r="VYW41" s="830"/>
      <c r="VYX41" s="830"/>
      <c r="VYY41" s="830"/>
      <c r="VYZ41" s="830"/>
      <c r="VZA41" s="830"/>
      <c r="VZB41" s="830"/>
      <c r="VZC41" s="830"/>
      <c r="VZD41" s="830"/>
      <c r="VZE41" s="830"/>
      <c r="VZF41" s="830"/>
      <c r="VZG41" s="830"/>
      <c r="VZH41" s="830"/>
      <c r="VZI41" s="830"/>
      <c r="VZJ41" s="830"/>
      <c r="VZK41" s="830"/>
      <c r="VZL41" s="830"/>
      <c r="VZM41" s="830"/>
      <c r="VZN41" s="830"/>
      <c r="VZO41" s="830"/>
      <c r="VZP41" s="830"/>
      <c r="VZQ41" s="830"/>
      <c r="VZR41" s="830"/>
      <c r="VZS41" s="830"/>
      <c r="VZT41" s="830"/>
      <c r="VZU41" s="830"/>
      <c r="VZV41" s="830"/>
      <c r="VZW41" s="830"/>
      <c r="VZX41" s="830"/>
      <c r="VZY41" s="830"/>
      <c r="VZZ41" s="830"/>
      <c r="WAA41" s="830"/>
      <c r="WAB41" s="830"/>
      <c r="WAC41" s="830"/>
      <c r="WAD41" s="830"/>
      <c r="WAE41" s="830"/>
      <c r="WAF41" s="830"/>
      <c r="WAG41" s="830"/>
      <c r="WAH41" s="830"/>
      <c r="WAI41" s="830"/>
      <c r="WAJ41" s="830"/>
      <c r="WAK41" s="830"/>
      <c r="WAL41" s="830"/>
      <c r="WAM41" s="830"/>
      <c r="WAN41" s="830"/>
      <c r="WAO41" s="830"/>
      <c r="WAP41" s="830"/>
      <c r="WAQ41" s="830"/>
      <c r="WAR41" s="830"/>
      <c r="WAS41" s="830"/>
      <c r="WAT41" s="830"/>
      <c r="WAU41" s="830"/>
      <c r="WAV41" s="830"/>
      <c r="WAW41" s="830"/>
      <c r="WAX41" s="830"/>
      <c r="WAY41" s="830"/>
      <c r="WAZ41" s="830"/>
      <c r="WBA41" s="830"/>
      <c r="WBB41" s="830"/>
      <c r="WBC41" s="830"/>
      <c r="WBD41" s="830"/>
      <c r="WBE41" s="830"/>
      <c r="WBF41" s="830"/>
      <c r="WBG41" s="830"/>
      <c r="WBH41" s="830"/>
      <c r="WBI41" s="830"/>
      <c r="WBJ41" s="830"/>
      <c r="WBK41" s="830"/>
      <c r="WBL41" s="830"/>
      <c r="WBM41" s="830"/>
      <c r="WBN41" s="830"/>
      <c r="WBO41" s="830"/>
      <c r="WBP41" s="830"/>
      <c r="WBQ41" s="830"/>
      <c r="WBR41" s="830"/>
      <c r="WBS41" s="830"/>
      <c r="WBT41" s="830"/>
      <c r="WBU41" s="830"/>
      <c r="WBV41" s="830"/>
      <c r="WBW41" s="830"/>
      <c r="WBX41" s="830"/>
      <c r="WBY41" s="830"/>
      <c r="WBZ41" s="830"/>
      <c r="WCA41" s="830"/>
      <c r="WCB41" s="830"/>
      <c r="WCC41" s="830"/>
      <c r="WCD41" s="830"/>
      <c r="WCE41" s="830"/>
      <c r="WCF41" s="830"/>
      <c r="WCG41" s="830"/>
      <c r="WCH41" s="830"/>
      <c r="WCI41" s="830"/>
      <c r="WCJ41" s="830"/>
      <c r="WCK41" s="830"/>
      <c r="WCL41" s="830"/>
      <c r="WCM41" s="830"/>
      <c r="WCN41" s="830"/>
      <c r="WCO41" s="830"/>
      <c r="WCP41" s="830"/>
      <c r="WCQ41" s="830"/>
      <c r="WCR41" s="830"/>
      <c r="WCS41" s="830"/>
      <c r="WCT41" s="830"/>
      <c r="WCU41" s="830"/>
      <c r="WCV41" s="830"/>
      <c r="WCW41" s="830"/>
      <c r="WCX41" s="830"/>
      <c r="WCY41" s="830"/>
      <c r="WCZ41" s="830"/>
      <c r="WDA41" s="830"/>
      <c r="WDB41" s="830"/>
      <c r="WDC41" s="830"/>
      <c r="WDD41" s="830"/>
      <c r="WDE41" s="830"/>
      <c r="WDF41" s="830"/>
      <c r="WDG41" s="830"/>
      <c r="WDH41" s="830"/>
      <c r="WDI41" s="830"/>
      <c r="WDJ41" s="830"/>
      <c r="WDK41" s="830"/>
      <c r="WDL41" s="830"/>
      <c r="WDM41" s="830"/>
      <c r="WDN41" s="830"/>
      <c r="WDO41" s="830"/>
      <c r="WDP41" s="830"/>
      <c r="WDQ41" s="830"/>
      <c r="WDR41" s="830"/>
      <c r="WDS41" s="830"/>
      <c r="WDT41" s="830"/>
      <c r="WDU41" s="830"/>
      <c r="WDV41" s="830"/>
      <c r="WDW41" s="830"/>
      <c r="WDX41" s="830"/>
      <c r="WDY41" s="830"/>
      <c r="WDZ41" s="830"/>
      <c r="WEA41" s="830"/>
      <c r="WEB41" s="830"/>
      <c r="WEC41" s="830"/>
      <c r="WED41" s="830"/>
      <c r="WEE41" s="830"/>
      <c r="WEF41" s="830"/>
      <c r="WEG41" s="830"/>
      <c r="WEH41" s="830"/>
      <c r="WEI41" s="830"/>
      <c r="WEJ41" s="830"/>
      <c r="WEK41" s="830"/>
      <c r="WEL41" s="830"/>
      <c r="WEM41" s="830"/>
      <c r="WEN41" s="830"/>
      <c r="WEO41" s="830"/>
      <c r="WEP41" s="830"/>
      <c r="WEQ41" s="830"/>
      <c r="WER41" s="830"/>
      <c r="WES41" s="830"/>
      <c r="WET41" s="830"/>
      <c r="WEU41" s="830"/>
      <c r="WEV41" s="830"/>
      <c r="WEW41" s="830"/>
      <c r="WEX41" s="830"/>
      <c r="WEY41" s="830"/>
      <c r="WEZ41" s="830"/>
      <c r="WFA41" s="830"/>
      <c r="WFB41" s="830"/>
      <c r="WFC41" s="830"/>
      <c r="WFD41" s="830"/>
      <c r="WFE41" s="830"/>
      <c r="WFF41" s="830"/>
      <c r="WFG41" s="830"/>
      <c r="WFH41" s="830"/>
      <c r="WFI41" s="830"/>
      <c r="WFJ41" s="830"/>
      <c r="WFK41" s="830"/>
      <c r="WFL41" s="830"/>
      <c r="WFM41" s="830"/>
      <c r="WFN41" s="830"/>
      <c r="WFO41" s="830"/>
      <c r="WFP41" s="830"/>
      <c r="WFQ41" s="830"/>
      <c r="WFR41" s="830"/>
      <c r="WFS41" s="830"/>
      <c r="WFT41" s="830"/>
      <c r="WFU41" s="830"/>
      <c r="WFV41" s="830"/>
      <c r="WFW41" s="830"/>
      <c r="WFX41" s="830"/>
      <c r="WFY41" s="830"/>
      <c r="WFZ41" s="830"/>
      <c r="WGA41" s="830"/>
      <c r="WGB41" s="830"/>
      <c r="WGC41" s="830"/>
      <c r="WGD41" s="830"/>
      <c r="WGE41" s="830"/>
      <c r="WGF41" s="830"/>
      <c r="WGG41" s="830"/>
      <c r="WGH41" s="830"/>
      <c r="WGI41" s="830"/>
      <c r="WGJ41" s="830"/>
      <c r="WGK41" s="830"/>
      <c r="WGL41" s="830"/>
      <c r="WGM41" s="830"/>
      <c r="WGN41" s="830"/>
      <c r="WGO41" s="830"/>
      <c r="WGP41" s="830"/>
      <c r="WGQ41" s="830"/>
      <c r="WGR41" s="830"/>
      <c r="WGS41" s="830"/>
      <c r="WGT41" s="830"/>
      <c r="WGU41" s="830"/>
      <c r="WGV41" s="830"/>
      <c r="WGW41" s="830"/>
      <c r="WGX41" s="830"/>
      <c r="WGY41" s="830"/>
      <c r="WGZ41" s="830"/>
      <c r="WHA41" s="830"/>
      <c r="WHB41" s="830"/>
      <c r="WHC41" s="830"/>
      <c r="WHD41" s="830"/>
      <c r="WHE41" s="830"/>
      <c r="WHF41" s="830"/>
      <c r="WHG41" s="830"/>
      <c r="WHH41" s="830"/>
      <c r="WHI41" s="830"/>
      <c r="WHJ41" s="830"/>
      <c r="WHK41" s="830"/>
      <c r="WHL41" s="830"/>
      <c r="WHM41" s="830"/>
      <c r="WHN41" s="830"/>
      <c r="WHO41" s="830"/>
      <c r="WHP41" s="830"/>
      <c r="WHQ41" s="830"/>
      <c r="WHR41" s="830"/>
      <c r="WHS41" s="830"/>
      <c r="WHT41" s="830"/>
      <c r="WHU41" s="830"/>
      <c r="WHV41" s="830"/>
      <c r="WHW41" s="830"/>
      <c r="WHX41" s="830"/>
      <c r="WHY41" s="830"/>
      <c r="WHZ41" s="830"/>
      <c r="WIA41" s="830"/>
      <c r="WIB41" s="830"/>
      <c r="WIC41" s="830"/>
      <c r="WID41" s="830"/>
      <c r="WIE41" s="830"/>
      <c r="WIF41" s="830"/>
      <c r="WIG41" s="830"/>
      <c r="WIH41" s="830"/>
      <c r="WII41" s="830"/>
      <c r="WIJ41" s="830"/>
      <c r="WIK41" s="830"/>
      <c r="WIL41" s="830"/>
      <c r="WIM41" s="830"/>
      <c r="WIN41" s="830"/>
      <c r="WIO41" s="830"/>
      <c r="WIP41" s="830"/>
      <c r="WIQ41" s="830"/>
      <c r="WIR41" s="830"/>
      <c r="WIS41" s="830"/>
      <c r="WIT41" s="830"/>
      <c r="WIU41" s="830"/>
      <c r="WIV41" s="830"/>
      <c r="WIW41" s="830"/>
      <c r="WIX41" s="830"/>
      <c r="WIY41" s="830"/>
      <c r="WIZ41" s="830"/>
      <c r="WJA41" s="830"/>
      <c r="WJB41" s="830"/>
      <c r="WJC41" s="830"/>
      <c r="WJD41" s="830"/>
      <c r="WJE41" s="830"/>
      <c r="WJF41" s="830"/>
      <c r="WJG41" s="830"/>
      <c r="WJH41" s="830"/>
      <c r="WJI41" s="830"/>
      <c r="WJJ41" s="830"/>
      <c r="WJK41" s="830"/>
      <c r="WJL41" s="830"/>
      <c r="WJM41" s="830"/>
      <c r="WJN41" s="830"/>
      <c r="WJO41" s="830"/>
      <c r="WJP41" s="830"/>
      <c r="WJQ41" s="830"/>
      <c r="WJR41" s="830"/>
      <c r="WJS41" s="830"/>
      <c r="WJT41" s="830"/>
      <c r="WJU41" s="830"/>
      <c r="WJV41" s="830"/>
      <c r="WJW41" s="830"/>
      <c r="WJX41" s="830"/>
      <c r="WJY41" s="830"/>
      <c r="WJZ41" s="830"/>
      <c r="WKA41" s="830"/>
      <c r="WKB41" s="830"/>
      <c r="WKC41" s="830"/>
      <c r="WKD41" s="830"/>
      <c r="WKE41" s="830"/>
      <c r="WKF41" s="830"/>
      <c r="WKG41" s="830"/>
      <c r="WKH41" s="830"/>
      <c r="WKI41" s="830"/>
      <c r="WKJ41" s="830"/>
      <c r="WKK41" s="830"/>
      <c r="WKL41" s="830"/>
      <c r="WKM41" s="830"/>
      <c r="WKN41" s="830"/>
      <c r="WKO41" s="830"/>
      <c r="WKP41" s="830"/>
      <c r="WKQ41" s="830"/>
      <c r="WKR41" s="830"/>
      <c r="WKS41" s="830"/>
      <c r="WKT41" s="830"/>
      <c r="WKU41" s="830"/>
      <c r="WKV41" s="830"/>
      <c r="WKW41" s="830"/>
      <c r="WKX41" s="830"/>
      <c r="WKY41" s="830"/>
      <c r="WKZ41" s="830"/>
      <c r="WLA41" s="830"/>
      <c r="WLB41" s="830"/>
      <c r="WLC41" s="830"/>
      <c r="WLD41" s="830"/>
      <c r="WLE41" s="830"/>
      <c r="WLF41" s="830"/>
      <c r="WLG41" s="830"/>
      <c r="WLH41" s="830"/>
      <c r="WLI41" s="830"/>
      <c r="WLJ41" s="830"/>
      <c r="WLK41" s="830"/>
      <c r="WLL41" s="830"/>
      <c r="WLM41" s="830"/>
      <c r="WLN41" s="830"/>
      <c r="WLO41" s="830"/>
      <c r="WLP41" s="830"/>
      <c r="WLQ41" s="830"/>
      <c r="WLR41" s="830"/>
      <c r="WLS41" s="830"/>
      <c r="WLT41" s="830"/>
      <c r="WLU41" s="830"/>
      <c r="WLV41" s="830"/>
      <c r="WLW41" s="830"/>
      <c r="WLX41" s="830"/>
      <c r="WLY41" s="830"/>
      <c r="WLZ41" s="830"/>
      <c r="WMA41" s="830"/>
      <c r="WMB41" s="830"/>
      <c r="WMC41" s="830"/>
      <c r="WMD41" s="830"/>
      <c r="WME41" s="830"/>
      <c r="WMF41" s="830"/>
      <c r="WMG41" s="830"/>
      <c r="WMH41" s="830"/>
      <c r="WMI41" s="830"/>
      <c r="WMJ41" s="830"/>
      <c r="WMK41" s="830"/>
      <c r="WML41" s="830"/>
      <c r="WMM41" s="830"/>
      <c r="WMN41" s="830"/>
      <c r="WMO41" s="830"/>
      <c r="WMP41" s="830"/>
      <c r="WMQ41" s="830"/>
      <c r="WMR41" s="830"/>
      <c r="WMS41" s="830"/>
      <c r="WMT41" s="830"/>
      <c r="WMU41" s="830"/>
      <c r="WMV41" s="830"/>
      <c r="WMW41" s="830"/>
      <c r="WMX41" s="830"/>
      <c r="WMY41" s="830"/>
      <c r="WMZ41" s="830"/>
      <c r="WNA41" s="830"/>
      <c r="WNB41" s="830"/>
      <c r="WNC41" s="830"/>
      <c r="WND41" s="830"/>
      <c r="WNE41" s="830"/>
      <c r="WNF41" s="830"/>
      <c r="WNG41" s="830"/>
      <c r="WNH41" s="830"/>
      <c r="WNI41" s="830"/>
      <c r="WNJ41" s="830"/>
      <c r="WNK41" s="830"/>
      <c r="WNL41" s="830"/>
      <c r="WNM41" s="830"/>
      <c r="WNN41" s="830"/>
      <c r="WNO41" s="830"/>
      <c r="WNP41" s="830"/>
      <c r="WNQ41" s="830"/>
      <c r="WNR41" s="830"/>
      <c r="WNS41" s="830"/>
      <c r="WNT41" s="830"/>
      <c r="WNU41" s="830"/>
      <c r="WNV41" s="830"/>
      <c r="WNW41" s="830"/>
      <c r="WNX41" s="830"/>
      <c r="WNY41" s="830"/>
      <c r="WNZ41" s="830"/>
      <c r="WOA41" s="830"/>
      <c r="WOB41" s="830"/>
      <c r="WOC41" s="830"/>
      <c r="WOD41" s="830"/>
      <c r="WOE41" s="830"/>
      <c r="WOF41" s="830"/>
      <c r="WOG41" s="830"/>
      <c r="WOH41" s="830"/>
      <c r="WOI41" s="830"/>
      <c r="WOJ41" s="830"/>
      <c r="WOK41" s="830"/>
      <c r="WOL41" s="830"/>
      <c r="WOM41" s="830"/>
      <c r="WON41" s="830"/>
      <c r="WOO41" s="830"/>
      <c r="WOP41" s="830"/>
      <c r="WOQ41" s="830"/>
      <c r="WOR41" s="830"/>
      <c r="WOS41" s="830"/>
      <c r="WOT41" s="830"/>
      <c r="WOU41" s="830"/>
      <c r="WOV41" s="830"/>
      <c r="WOW41" s="830"/>
      <c r="WOX41" s="830"/>
      <c r="WOY41" s="830"/>
      <c r="WOZ41" s="830"/>
      <c r="WPA41" s="830"/>
      <c r="WPB41" s="830"/>
      <c r="WPC41" s="830"/>
      <c r="WPD41" s="830"/>
      <c r="WPE41" s="830"/>
      <c r="WPF41" s="830"/>
      <c r="WPG41" s="830"/>
      <c r="WPH41" s="830"/>
      <c r="WPI41" s="830"/>
      <c r="WPJ41" s="830"/>
      <c r="WPK41" s="830"/>
      <c r="WPL41" s="830"/>
      <c r="WPM41" s="830"/>
      <c r="WPN41" s="830"/>
      <c r="WPO41" s="830"/>
      <c r="WPP41" s="830"/>
      <c r="WPQ41" s="830"/>
      <c r="WPR41" s="830"/>
      <c r="WPS41" s="830"/>
      <c r="WPT41" s="830"/>
      <c r="WPU41" s="830"/>
      <c r="WPV41" s="830"/>
      <c r="WPW41" s="830"/>
      <c r="WPX41" s="830"/>
      <c r="WPY41" s="830"/>
      <c r="WPZ41" s="830"/>
      <c r="WQA41" s="830"/>
      <c r="WQB41" s="830"/>
      <c r="WQC41" s="830"/>
      <c r="WQD41" s="830"/>
      <c r="WQE41" s="830"/>
      <c r="WQF41" s="830"/>
      <c r="WQG41" s="830"/>
      <c r="WQH41" s="830"/>
      <c r="WQI41" s="830"/>
      <c r="WQJ41" s="830"/>
      <c r="WQK41" s="830"/>
      <c r="WQL41" s="830"/>
      <c r="WQM41" s="830"/>
      <c r="WQN41" s="830"/>
      <c r="WQO41" s="830"/>
      <c r="WQP41" s="830"/>
      <c r="WQQ41" s="830"/>
      <c r="WQR41" s="830"/>
      <c r="WQS41" s="830"/>
      <c r="WQT41" s="830"/>
      <c r="WQU41" s="830"/>
      <c r="WQV41" s="830"/>
      <c r="WQW41" s="830"/>
      <c r="WQX41" s="830"/>
      <c r="WQY41" s="830"/>
      <c r="WQZ41" s="830"/>
      <c r="WRA41" s="830"/>
      <c r="WRB41" s="830"/>
      <c r="WRC41" s="830"/>
      <c r="WRD41" s="830"/>
      <c r="WRE41" s="830"/>
      <c r="WRF41" s="830"/>
      <c r="WRG41" s="830"/>
      <c r="WRH41" s="830"/>
      <c r="WRI41" s="830"/>
      <c r="WRJ41" s="830"/>
      <c r="WRK41" s="830"/>
      <c r="WRL41" s="830"/>
      <c r="WRM41" s="830"/>
      <c r="WRN41" s="830"/>
      <c r="WRO41" s="830"/>
      <c r="WRP41" s="830"/>
      <c r="WRQ41" s="830"/>
      <c r="WRR41" s="830"/>
      <c r="WRS41" s="830"/>
      <c r="WRT41" s="830"/>
      <c r="WRU41" s="830"/>
      <c r="WRV41" s="830"/>
      <c r="WRW41" s="830"/>
      <c r="WRX41" s="830"/>
      <c r="WRY41" s="830"/>
      <c r="WRZ41" s="830"/>
      <c r="WSA41" s="830"/>
      <c r="WSB41" s="830"/>
      <c r="WSC41" s="830"/>
      <c r="WSD41" s="830"/>
      <c r="WSE41" s="830"/>
      <c r="WSF41" s="830"/>
      <c r="WSG41" s="830"/>
      <c r="WSH41" s="830"/>
      <c r="WSI41" s="830"/>
      <c r="WSJ41" s="830"/>
      <c r="WSK41" s="830"/>
      <c r="WSL41" s="830"/>
      <c r="WSM41" s="830"/>
      <c r="WSN41" s="830"/>
      <c r="WSO41" s="830"/>
      <c r="WSP41" s="830"/>
      <c r="WSQ41" s="830"/>
      <c r="WSR41" s="830"/>
      <c r="WSS41" s="830"/>
      <c r="WST41" s="830"/>
      <c r="WSU41" s="830"/>
      <c r="WSV41" s="830"/>
      <c r="WSW41" s="830"/>
      <c r="WSX41" s="830"/>
      <c r="WSY41" s="830"/>
      <c r="WSZ41" s="830"/>
      <c r="WTA41" s="830"/>
      <c r="WTB41" s="830"/>
      <c r="WTC41" s="830"/>
      <c r="WTD41" s="830"/>
      <c r="WTE41" s="830"/>
      <c r="WTF41" s="830"/>
      <c r="WTG41" s="830"/>
      <c r="WTH41" s="830"/>
      <c r="WTI41" s="830"/>
      <c r="WTJ41" s="830"/>
      <c r="WTK41" s="830"/>
      <c r="WTL41" s="830"/>
      <c r="WTM41" s="830"/>
      <c r="WTN41" s="830"/>
      <c r="WTO41" s="830"/>
      <c r="WTP41" s="830"/>
      <c r="WTQ41" s="830"/>
      <c r="WTR41" s="830"/>
      <c r="WTS41" s="830"/>
      <c r="WTT41" s="830"/>
      <c r="WTU41" s="830"/>
      <c r="WTV41" s="830"/>
      <c r="WTW41" s="830"/>
      <c r="WTX41" s="830"/>
      <c r="WTY41" s="830"/>
      <c r="WTZ41" s="830"/>
      <c r="WUA41" s="830"/>
      <c r="WUB41" s="830"/>
      <c r="WUC41" s="830"/>
      <c r="WUD41" s="830"/>
      <c r="WUE41" s="830"/>
      <c r="WUF41" s="830"/>
      <c r="WUG41" s="830"/>
      <c r="WUH41" s="830"/>
      <c r="WUI41" s="830"/>
      <c r="WUJ41" s="830"/>
      <c r="WUK41" s="830"/>
      <c r="WUL41" s="830"/>
      <c r="WUM41" s="830"/>
      <c r="WUN41" s="830"/>
      <c r="WUO41" s="830"/>
      <c r="WUP41" s="830"/>
      <c r="WUQ41" s="830"/>
      <c r="WUR41" s="830"/>
      <c r="WUS41" s="830"/>
      <c r="WUT41" s="830"/>
      <c r="WUU41" s="830"/>
      <c r="WUV41" s="830"/>
      <c r="WUW41" s="830"/>
      <c r="WUX41" s="830"/>
      <c r="WUY41" s="830"/>
      <c r="WUZ41" s="830"/>
      <c r="WVA41" s="830"/>
      <c r="WVB41" s="830"/>
      <c r="WVC41" s="830"/>
      <c r="WVD41" s="830"/>
      <c r="WVE41" s="830"/>
      <c r="WVF41" s="830"/>
      <c r="WVG41" s="830"/>
      <c r="WVH41" s="830"/>
      <c r="WVI41" s="830"/>
      <c r="WVJ41" s="830"/>
      <c r="WVK41" s="830"/>
      <c r="WVL41" s="830"/>
      <c r="WVM41" s="830"/>
      <c r="WVN41" s="830"/>
      <c r="WVO41" s="830"/>
      <c r="WVP41" s="830"/>
      <c r="WVQ41" s="830"/>
      <c r="WVR41" s="830"/>
      <c r="WVS41" s="830"/>
      <c r="WVT41" s="830"/>
      <c r="WVU41" s="830"/>
      <c r="WVV41" s="830"/>
      <c r="WVW41" s="830"/>
      <c r="WVX41" s="830"/>
      <c r="WVY41" s="830"/>
      <c r="WVZ41" s="830"/>
      <c r="WWA41" s="830"/>
      <c r="WWB41" s="830"/>
      <c r="WWC41" s="830"/>
      <c r="WWD41" s="830"/>
      <c r="WWE41" s="830"/>
      <c r="WWF41" s="830"/>
      <c r="WWG41" s="830"/>
      <c r="WWH41" s="830"/>
      <c r="WWI41" s="830"/>
    </row>
    <row r="42" spans="1:16155" ht="21" customHeight="1">
      <c r="B42" s="471"/>
      <c r="C42" s="495"/>
      <c r="D42" s="1538" t="s">
        <v>2606</v>
      </c>
      <c r="E42" s="1538"/>
      <c r="F42" s="1538"/>
      <c r="G42" s="1538"/>
      <c r="H42" s="1538"/>
      <c r="I42" s="1538"/>
      <c r="J42" s="1539"/>
      <c r="K42" s="484"/>
      <c r="L42" s="1549" t="s">
        <v>2515</v>
      </c>
      <c r="M42" s="1549"/>
      <c r="N42" s="1549"/>
      <c r="O42" s="1549"/>
      <c r="P42" s="496" t="s">
        <v>2516</v>
      </c>
      <c r="Q42" s="1550"/>
      <c r="R42" s="1551"/>
      <c r="S42" s="497" t="s">
        <v>2401</v>
      </c>
      <c r="T42" s="498"/>
      <c r="U42" s="499" t="s">
        <v>2517</v>
      </c>
      <c r="V42" s="498"/>
      <c r="W42" s="497" t="s">
        <v>2518</v>
      </c>
      <c r="X42" s="678"/>
      <c r="Y42" s="473"/>
      <c r="AB42" s="500" t="s">
        <v>2607</v>
      </c>
      <c r="AC42" s="830"/>
    </row>
    <row r="43" spans="1:16155" ht="2.25" customHeight="1">
      <c r="B43" s="471"/>
      <c r="C43" s="485"/>
      <c r="D43" s="1540"/>
      <c r="E43" s="1540"/>
      <c r="F43" s="1540"/>
      <c r="G43" s="1540"/>
      <c r="H43" s="1540"/>
      <c r="I43" s="1540"/>
      <c r="J43" s="1541"/>
      <c r="K43" s="486"/>
      <c r="L43" s="487"/>
      <c r="M43" s="487"/>
      <c r="N43" s="487"/>
      <c r="O43" s="487"/>
      <c r="P43" s="675"/>
      <c r="Q43" s="870"/>
      <c r="R43" s="691"/>
      <c r="S43" s="489"/>
      <c r="T43" s="502"/>
      <c r="U43" s="490"/>
      <c r="V43" s="502"/>
      <c r="W43" s="491"/>
      <c r="X43" s="680"/>
      <c r="Y43" s="473"/>
    </row>
    <row r="44" spans="1:16155" ht="21" customHeight="1">
      <c r="B44" s="471"/>
      <c r="C44" s="503"/>
      <c r="D44" s="1542"/>
      <c r="E44" s="1542"/>
      <c r="F44" s="1542"/>
      <c r="G44" s="1542"/>
      <c r="H44" s="1542"/>
      <c r="I44" s="1542"/>
      <c r="J44" s="1543"/>
      <c r="K44" s="504"/>
      <c r="L44" s="1552" t="s">
        <v>2608</v>
      </c>
      <c r="M44" s="1552"/>
      <c r="N44" s="1552"/>
      <c r="O44" s="1552"/>
      <c r="P44" s="505" t="s">
        <v>2516</v>
      </c>
      <c r="Q44" s="1553"/>
      <c r="R44" s="1554"/>
      <c r="S44" s="506" t="s">
        <v>2401</v>
      </c>
      <c r="T44" s="507"/>
      <c r="U44" s="506" t="s">
        <v>2517</v>
      </c>
      <c r="V44" s="507"/>
      <c r="W44" s="506" t="s">
        <v>2518</v>
      </c>
      <c r="X44" s="682"/>
      <c r="Y44" s="473"/>
      <c r="AB44" s="500" t="s">
        <v>2609</v>
      </c>
    </row>
    <row r="45" spans="1:16155" ht="4.5" customHeight="1">
      <c r="B45" s="471"/>
      <c r="C45" s="484"/>
      <c r="D45" s="1538" t="s">
        <v>2522</v>
      </c>
      <c r="E45" s="1538"/>
      <c r="F45" s="1538"/>
      <c r="G45" s="1538"/>
      <c r="H45" s="1538"/>
      <c r="I45" s="1538"/>
      <c r="J45" s="1539"/>
      <c r="K45" s="476"/>
      <c r="L45" s="509"/>
      <c r="M45" s="1544"/>
      <c r="N45" s="1544"/>
      <c r="O45" s="1544"/>
      <c r="P45" s="1544"/>
      <c r="Q45" s="1544"/>
      <c r="R45" s="1544"/>
      <c r="S45" s="510"/>
      <c r="T45" s="510"/>
      <c r="U45" s="510"/>
      <c r="V45" s="510"/>
      <c r="W45" s="510"/>
      <c r="X45" s="511"/>
      <c r="Y45" s="473"/>
    </row>
    <row r="46" spans="1:16155" ht="13.5" customHeight="1">
      <c r="B46" s="471"/>
      <c r="C46" s="486"/>
      <c r="D46" s="1540"/>
      <c r="E46" s="1540"/>
      <c r="F46" s="1540"/>
      <c r="G46" s="1540"/>
      <c r="H46" s="1540"/>
      <c r="I46" s="1540"/>
      <c r="J46" s="1541"/>
      <c r="K46" s="476"/>
      <c r="L46" s="944" t="s">
        <v>2610</v>
      </c>
      <c r="M46" s="944"/>
      <c r="N46" s="944"/>
      <c r="O46" s="944"/>
      <c r="P46" s="944"/>
      <c r="Q46" s="944"/>
      <c r="R46" s="944" t="s">
        <v>2611</v>
      </c>
      <c r="S46" s="944"/>
      <c r="T46" s="944"/>
      <c r="U46" s="944"/>
      <c r="V46" s="944"/>
      <c r="W46" s="944"/>
      <c r="X46" s="945"/>
      <c r="Y46" s="473"/>
    </row>
    <row r="47" spans="1:16155" ht="13.5" customHeight="1">
      <c r="B47" s="471"/>
      <c r="C47" s="486"/>
      <c r="D47" s="1540"/>
      <c r="E47" s="1540"/>
      <c r="F47" s="1540"/>
      <c r="G47" s="1540"/>
      <c r="H47" s="1540"/>
      <c r="I47" s="1540"/>
      <c r="J47" s="1541"/>
      <c r="K47" s="476"/>
      <c r="L47" s="944" t="s">
        <v>2612</v>
      </c>
      <c r="M47" s="944"/>
      <c r="N47" s="944"/>
      <c r="O47" s="944"/>
      <c r="P47" s="944"/>
      <c r="Q47" s="944"/>
      <c r="R47" s="944" t="s">
        <v>2613</v>
      </c>
      <c r="S47" s="944"/>
      <c r="T47" s="944"/>
      <c r="U47" s="944"/>
      <c r="V47" s="944"/>
      <c r="W47" s="944"/>
      <c r="X47" s="945"/>
      <c r="Y47" s="473"/>
      <c r="AB47" s="468"/>
    </row>
    <row r="48" spans="1:16155" ht="13.5" customHeight="1">
      <c r="B48" s="471"/>
      <c r="C48" s="486"/>
      <c r="D48" s="1540"/>
      <c r="E48" s="1540"/>
      <c r="F48" s="1540"/>
      <c r="G48" s="1540"/>
      <c r="H48" s="1540"/>
      <c r="I48" s="1540"/>
      <c r="J48" s="1541"/>
      <c r="K48" s="476"/>
      <c r="L48" s="944" t="s">
        <v>2700</v>
      </c>
      <c r="M48" s="944"/>
      <c r="N48" s="944"/>
      <c r="O48" s="944"/>
      <c r="P48" s="944"/>
      <c r="Q48" s="944"/>
      <c r="R48" s="944"/>
      <c r="S48" s="944"/>
      <c r="T48" s="944"/>
      <c r="U48" s="944"/>
      <c r="V48" s="944"/>
      <c r="W48" s="944"/>
      <c r="X48" s="945"/>
      <c r="Y48" s="473"/>
      <c r="AB48" s="781"/>
    </row>
    <row r="49" spans="2:31" ht="13.5" customHeight="1">
      <c r="B49" s="471"/>
      <c r="C49" s="486"/>
      <c r="D49" s="1540"/>
      <c r="E49" s="1540"/>
      <c r="F49" s="1540"/>
      <c r="G49" s="1540"/>
      <c r="H49" s="1540"/>
      <c r="I49" s="1540"/>
      <c r="J49" s="1541"/>
      <c r="K49" s="476"/>
      <c r="L49" s="792" t="s">
        <v>2701</v>
      </c>
      <c r="M49" s="944"/>
      <c r="N49" s="944"/>
      <c r="O49" s="944"/>
      <c r="P49" s="944"/>
      <c r="Q49" s="944"/>
      <c r="R49" s="944"/>
      <c r="S49" s="944"/>
      <c r="T49" s="944"/>
      <c r="U49" s="944"/>
      <c r="V49" s="944"/>
      <c r="W49" s="944"/>
      <c r="X49" s="945"/>
      <c r="Y49" s="473"/>
      <c r="AB49" s="781"/>
    </row>
    <row r="50" spans="2:31" ht="13.5" customHeight="1">
      <c r="B50" s="471"/>
      <c r="C50" s="486"/>
      <c r="D50" s="1540"/>
      <c r="E50" s="1540"/>
      <c r="F50" s="1540"/>
      <c r="G50" s="1540"/>
      <c r="H50" s="1540"/>
      <c r="I50" s="1540"/>
      <c r="J50" s="1541"/>
      <c r="K50" s="476"/>
      <c r="L50" s="944" t="s">
        <v>2615</v>
      </c>
      <c r="M50" s="792"/>
      <c r="N50" s="792"/>
      <c r="O50" s="944"/>
      <c r="P50" s="944"/>
      <c r="Q50" s="944"/>
      <c r="R50" s="944"/>
      <c r="S50" s="944"/>
      <c r="T50" s="944"/>
      <c r="U50" s="944"/>
      <c r="V50" s="944"/>
      <c r="W50" s="944"/>
      <c r="X50" s="945"/>
      <c r="Y50" s="473"/>
      <c r="AB50" s="835"/>
      <c r="AC50" s="835"/>
      <c r="AD50" s="835"/>
      <c r="AE50" s="835"/>
    </row>
    <row r="51" spans="2:31" ht="13.5" customHeight="1">
      <c r="B51" s="471"/>
      <c r="C51" s="486"/>
      <c r="D51" s="1540"/>
      <c r="E51" s="1540"/>
      <c r="F51" s="1540"/>
      <c r="G51" s="1540"/>
      <c r="H51" s="1540"/>
      <c r="I51" s="1540"/>
      <c r="J51" s="1541"/>
      <c r="K51" s="476"/>
      <c r="L51" s="944" t="s">
        <v>2616</v>
      </c>
      <c r="M51" s="944"/>
      <c r="N51" s="944"/>
      <c r="O51" s="944"/>
      <c r="P51" s="944"/>
      <c r="Q51" s="944"/>
      <c r="R51" s="944"/>
      <c r="S51" s="944"/>
      <c r="T51" s="944"/>
      <c r="U51" s="944"/>
      <c r="V51" s="944"/>
      <c r="W51" s="944"/>
      <c r="X51" s="836"/>
      <c r="Y51" s="473"/>
      <c r="AB51" s="835"/>
      <c r="AC51" s="835"/>
      <c r="AD51" s="835"/>
      <c r="AE51" s="835"/>
    </row>
    <row r="52" spans="2:31" ht="13.5" customHeight="1">
      <c r="B52" s="471"/>
      <c r="C52" s="486"/>
      <c r="D52" s="1540"/>
      <c r="E52" s="1540"/>
      <c r="F52" s="1540"/>
      <c r="G52" s="1540"/>
      <c r="H52" s="1540"/>
      <c r="I52" s="1540"/>
      <c r="J52" s="1541"/>
      <c r="K52" s="476"/>
      <c r="L52" s="944" t="s">
        <v>2716</v>
      </c>
      <c r="M52" s="944"/>
      <c r="N52" s="944"/>
      <c r="O52" s="944"/>
      <c r="P52" s="944"/>
      <c r="Q52" s="944"/>
      <c r="R52" s="944"/>
      <c r="S52" s="944"/>
      <c r="T52" s="944"/>
      <c r="U52" s="944"/>
      <c r="V52" s="944"/>
      <c r="W52" s="944"/>
      <c r="X52" s="945"/>
      <c r="Y52" s="473"/>
      <c r="AB52" s="781"/>
      <c r="AC52" s="835"/>
      <c r="AD52" s="835"/>
      <c r="AE52" s="835"/>
    </row>
    <row r="53" spans="2:31" ht="13.5" customHeight="1">
      <c r="B53" s="471"/>
      <c r="C53" s="486"/>
      <c r="D53" s="1540"/>
      <c r="E53" s="1540"/>
      <c r="F53" s="1540"/>
      <c r="G53" s="1540"/>
      <c r="H53" s="1540"/>
      <c r="I53" s="1540"/>
      <c r="J53" s="1541"/>
      <c r="K53" s="476"/>
      <c r="L53" s="944" t="s">
        <v>2714</v>
      </c>
      <c r="M53" s="944"/>
      <c r="N53" s="944"/>
      <c r="O53" s="944"/>
      <c r="P53" s="944"/>
      <c r="Q53" s="944"/>
      <c r="R53" s="944"/>
      <c r="S53" s="944"/>
      <c r="T53" s="944"/>
      <c r="U53" s="944"/>
      <c r="V53" s="944"/>
      <c r="W53" s="944"/>
      <c r="X53" s="945"/>
      <c r="Y53" s="473"/>
      <c r="AB53" s="781"/>
      <c r="AC53" s="835"/>
      <c r="AD53" s="835"/>
      <c r="AE53" s="835"/>
    </row>
    <row r="54" spans="2:31" ht="13.5" customHeight="1">
      <c r="B54" s="471"/>
      <c r="C54" s="486"/>
      <c r="D54" s="1540"/>
      <c r="E54" s="1540"/>
      <c r="F54" s="1540"/>
      <c r="G54" s="1540"/>
      <c r="H54" s="1540"/>
      <c r="I54" s="1540"/>
      <c r="J54" s="1541"/>
      <c r="K54" s="476"/>
      <c r="L54" s="944" t="s">
        <v>2715</v>
      </c>
      <c r="M54" s="944"/>
      <c r="N54" s="944"/>
      <c r="O54" s="944"/>
      <c r="P54" s="944"/>
      <c r="Q54" s="944"/>
      <c r="R54" s="944"/>
      <c r="S54" s="944"/>
      <c r="T54" s="944"/>
      <c r="U54" s="944"/>
      <c r="V54" s="944"/>
      <c r="W54" s="944"/>
      <c r="X54" s="945"/>
      <c r="Y54" s="473"/>
      <c r="AB54" s="837"/>
      <c r="AC54" s="835"/>
      <c r="AD54" s="835"/>
      <c r="AE54" s="835"/>
    </row>
    <row r="55" spans="2:31" ht="13.5" customHeight="1">
      <c r="B55" s="471"/>
      <c r="C55" s="486"/>
      <c r="D55" s="1540"/>
      <c r="E55" s="1540"/>
      <c r="F55" s="1540"/>
      <c r="G55" s="1540"/>
      <c r="H55" s="1540"/>
      <c r="I55" s="1540"/>
      <c r="J55" s="1541"/>
      <c r="K55" s="476"/>
      <c r="L55" s="944" t="s">
        <v>2717</v>
      </c>
      <c r="M55" s="944"/>
      <c r="N55" s="944"/>
      <c r="O55" s="944"/>
      <c r="P55" s="944"/>
      <c r="Q55" s="944"/>
      <c r="R55" s="944"/>
      <c r="S55" s="944"/>
      <c r="T55" s="944"/>
      <c r="U55" s="944"/>
      <c r="V55" s="944"/>
      <c r="W55" s="944"/>
      <c r="X55" s="945"/>
      <c r="Y55" s="473"/>
      <c r="AB55" s="835"/>
      <c r="AC55" s="835"/>
      <c r="AD55" s="835"/>
      <c r="AE55" s="835"/>
    </row>
    <row r="56" spans="2:31" ht="13.5" customHeight="1">
      <c r="B56" s="471"/>
      <c r="C56" s="486"/>
      <c r="D56" s="1540"/>
      <c r="E56" s="1540"/>
      <c r="F56" s="1540"/>
      <c r="G56" s="1540"/>
      <c r="H56" s="1540"/>
      <c r="I56" s="1540"/>
      <c r="J56" s="1541"/>
      <c r="K56" s="476"/>
      <c r="L56" s="944" t="s">
        <v>2718</v>
      </c>
      <c r="M56" s="944"/>
      <c r="N56" s="944"/>
      <c r="O56" s="944"/>
      <c r="P56" s="944"/>
      <c r="Q56" s="944"/>
      <c r="R56" s="944"/>
      <c r="S56" s="944"/>
      <c r="T56" s="944"/>
      <c r="U56" s="944"/>
      <c r="V56" s="944"/>
      <c r="W56" s="944"/>
      <c r="X56" s="945"/>
      <c r="Y56" s="473"/>
    </row>
    <row r="57" spans="2:31" ht="13.5" customHeight="1">
      <c r="B57" s="471"/>
      <c r="C57" s="486"/>
      <c r="D57" s="1540"/>
      <c r="E57" s="1540"/>
      <c r="F57" s="1540"/>
      <c r="G57" s="1540"/>
      <c r="H57" s="1540"/>
      <c r="I57" s="1540"/>
      <c r="J57" s="1541"/>
      <c r="K57" s="476"/>
      <c r="L57" s="944" t="s">
        <v>2719</v>
      </c>
      <c r="M57" s="948"/>
      <c r="N57" s="948"/>
      <c r="O57" s="948"/>
      <c r="P57" s="948"/>
      <c r="Q57" s="948"/>
      <c r="R57" s="948"/>
      <c r="S57" s="948"/>
      <c r="T57" s="948"/>
      <c r="U57" s="948"/>
      <c r="V57" s="948"/>
      <c r="W57" s="948"/>
      <c r="X57" s="945"/>
      <c r="Y57" s="473"/>
      <c r="AA57" s="469"/>
    </row>
    <row r="58" spans="2:31" ht="14.4" customHeight="1">
      <c r="B58" s="471"/>
      <c r="C58" s="486"/>
      <c r="D58" s="1540"/>
      <c r="E58" s="1540"/>
      <c r="F58" s="1540"/>
      <c r="G58" s="1540"/>
      <c r="H58" s="1540"/>
      <c r="I58" s="1540"/>
      <c r="J58" s="1541"/>
      <c r="K58" s="476"/>
      <c r="L58" s="526" t="s">
        <v>2614</v>
      </c>
      <c r="M58" s="946"/>
      <c r="N58" s="946"/>
      <c r="O58" s="946"/>
      <c r="P58" s="946"/>
      <c r="Q58" s="946"/>
      <c r="R58" s="946"/>
      <c r="S58" s="946"/>
      <c r="T58" s="946"/>
      <c r="U58" s="946"/>
      <c r="V58" s="946"/>
      <c r="W58" s="946"/>
      <c r="X58" s="947"/>
      <c r="Y58" s="473"/>
      <c r="Z58" s="473"/>
      <c r="AB58" s="500"/>
    </row>
    <row r="59" spans="2:31" ht="14.4" hidden="1" customHeight="1">
      <c r="B59" s="471"/>
      <c r="C59" s="486"/>
      <c r="D59" s="1540"/>
      <c r="E59" s="1540"/>
      <c r="F59" s="1540"/>
      <c r="G59" s="1540"/>
      <c r="H59" s="1540"/>
      <c r="I59" s="1540"/>
      <c r="J59" s="1541"/>
      <c r="K59" s="471"/>
      <c r="L59" s="526" t="s">
        <v>2614</v>
      </c>
      <c r="M59" s="942"/>
      <c r="N59" s="942"/>
      <c r="O59" s="942"/>
      <c r="P59" s="942"/>
      <c r="Q59" s="942"/>
      <c r="R59" s="942"/>
      <c r="S59" s="942"/>
      <c r="T59" s="942"/>
      <c r="U59" s="942"/>
      <c r="V59" s="942"/>
      <c r="W59" s="942"/>
      <c r="X59" s="943"/>
      <c r="Y59" s="473"/>
    </row>
    <row r="60" spans="2:31" ht="14.4" hidden="1" customHeight="1">
      <c r="B60" s="471"/>
      <c r="C60" s="486"/>
      <c r="D60" s="1540"/>
      <c r="E60" s="1540"/>
      <c r="F60" s="1540"/>
      <c r="G60" s="1540"/>
      <c r="H60" s="1540"/>
      <c r="I60" s="1540"/>
      <c r="J60" s="1541"/>
      <c r="K60" s="476"/>
      <c r="L60" s="526" t="s">
        <v>2614</v>
      </c>
      <c r="M60" s="527"/>
      <c r="N60" s="527"/>
      <c r="O60" s="528"/>
      <c r="P60" s="529"/>
      <c r="Q60" s="529"/>
      <c r="R60" s="529"/>
      <c r="S60" s="529"/>
      <c r="T60" s="529"/>
      <c r="U60" s="529"/>
      <c r="V60" s="529"/>
      <c r="W60" s="529"/>
      <c r="X60" s="530"/>
      <c r="Y60" s="473"/>
      <c r="Z60" s="473"/>
      <c r="AB60" s="500" t="s">
        <v>2524</v>
      </c>
    </row>
    <row r="61" spans="2:31" ht="14.4" customHeight="1">
      <c r="B61" s="471"/>
      <c r="C61" s="486"/>
      <c r="D61" s="1540"/>
      <c r="E61" s="1540"/>
      <c r="F61" s="1540"/>
      <c r="G61" s="1540"/>
      <c r="H61" s="1540"/>
      <c r="I61" s="1540"/>
      <c r="J61" s="1541"/>
      <c r="K61" s="476"/>
      <c r="L61" s="1545" t="s">
        <v>2614</v>
      </c>
      <c r="M61" s="1545"/>
      <c r="N61" s="1545"/>
      <c r="O61" s="1545"/>
      <c r="P61" s="1545"/>
      <c r="Q61" s="1545"/>
      <c r="R61" s="1545"/>
      <c r="S61" s="1545"/>
      <c r="T61" s="1545"/>
      <c r="U61" s="1545"/>
      <c r="V61" s="1545"/>
      <c r="W61" s="1545"/>
      <c r="X61" s="1546"/>
      <c r="Y61" s="473"/>
      <c r="Z61" s="473"/>
      <c r="AB61" s="500" t="s">
        <v>2524</v>
      </c>
    </row>
    <row r="62" spans="2:31" ht="4.5" customHeight="1">
      <c r="B62" s="471"/>
      <c r="C62" s="504"/>
      <c r="D62" s="1542"/>
      <c r="E62" s="1542"/>
      <c r="F62" s="1542"/>
      <c r="G62" s="1542"/>
      <c r="H62" s="1542"/>
      <c r="I62" s="1542"/>
      <c r="J62" s="1543"/>
      <c r="K62" s="476"/>
      <c r="L62" s="838"/>
      <c r="M62" s="681"/>
      <c r="N62" s="681"/>
      <c r="O62" s="681"/>
      <c r="P62" s="681"/>
      <c r="Q62" s="681"/>
      <c r="R62" s="681"/>
      <c r="S62" s="521"/>
      <c r="T62" s="521"/>
      <c r="U62" s="521"/>
      <c r="V62" s="521"/>
      <c r="W62" s="521"/>
      <c r="X62" s="522"/>
      <c r="Y62" s="473"/>
    </row>
    <row r="63" spans="2:31" ht="3.75" customHeight="1">
      <c r="B63" s="471"/>
      <c r="C63" s="523"/>
      <c r="D63" s="509"/>
      <c r="E63" s="509"/>
      <c r="F63" s="509"/>
      <c r="G63" s="509"/>
      <c r="H63" s="509"/>
      <c r="I63" s="509"/>
      <c r="J63" s="509"/>
      <c r="K63" s="509"/>
      <c r="L63" s="509"/>
      <c r="M63" s="509"/>
      <c r="N63" s="509"/>
      <c r="O63" s="509"/>
      <c r="P63" s="509"/>
      <c r="Q63" s="509"/>
      <c r="R63" s="509"/>
      <c r="S63" s="523"/>
      <c r="T63" s="509"/>
      <c r="U63" s="471"/>
      <c r="V63" s="496"/>
      <c r="W63" s="496"/>
      <c r="X63" s="496"/>
      <c r="Y63" s="473"/>
    </row>
    <row r="64" spans="2:31" ht="5.4" customHeight="1">
      <c r="T64" s="524"/>
      <c r="X64" s="525"/>
    </row>
    <row r="65" spans="2:32" ht="11.25" customHeight="1">
      <c r="B65" s="1675" t="s">
        <v>2617</v>
      </c>
      <c r="C65" s="1676"/>
      <c r="D65" s="1676"/>
      <c r="E65" s="1676"/>
      <c r="F65" s="1676"/>
      <c r="G65" s="1676"/>
      <c r="H65" s="1676"/>
      <c r="I65" s="1676"/>
      <c r="J65" s="1676"/>
      <c r="K65" s="1676"/>
      <c r="L65" s="1676"/>
      <c r="M65" s="1676"/>
      <c r="N65" s="1676"/>
      <c r="O65" s="1676"/>
      <c r="P65" s="1676"/>
      <c r="Q65" s="1676"/>
      <c r="R65" s="1676"/>
      <c r="S65" s="1676"/>
      <c r="T65" s="1676"/>
      <c r="U65" s="1676"/>
      <c r="V65" s="1676"/>
      <c r="W65" s="1676"/>
      <c r="X65" s="1676"/>
      <c r="Y65" s="1676"/>
      <c r="Z65" s="1676"/>
    </row>
    <row r="66" spans="2:32" ht="22.2" customHeight="1">
      <c r="B66" s="1675"/>
      <c r="C66" s="1676"/>
      <c r="D66" s="1676"/>
      <c r="E66" s="1676"/>
      <c r="F66" s="1676"/>
      <c r="G66" s="1676"/>
      <c r="H66" s="1676"/>
      <c r="I66" s="1676"/>
      <c r="J66" s="1676"/>
      <c r="K66" s="1676"/>
      <c r="L66" s="1676"/>
      <c r="M66" s="1676"/>
      <c r="N66" s="1676"/>
      <c r="O66" s="1676"/>
      <c r="P66" s="1676"/>
      <c r="Q66" s="1676"/>
      <c r="R66" s="1676"/>
      <c r="S66" s="1676"/>
      <c r="T66" s="1676"/>
      <c r="U66" s="1676"/>
      <c r="V66" s="1676"/>
      <c r="W66" s="1676"/>
      <c r="X66" s="1676"/>
      <c r="Y66" s="1676"/>
      <c r="Z66" s="1676"/>
      <c r="AF66" s="824" t="s">
        <v>2309</v>
      </c>
    </row>
    <row r="67" spans="2:32" s="789" customFormat="1" ht="9" customHeight="1">
      <c r="B67" s="1676"/>
      <c r="C67" s="1676"/>
      <c r="D67" s="1676"/>
      <c r="E67" s="1676"/>
      <c r="F67" s="1676"/>
      <c r="G67" s="1676"/>
      <c r="H67" s="1676"/>
      <c r="I67" s="1676"/>
      <c r="J67" s="1676"/>
      <c r="K67" s="1676"/>
      <c r="L67" s="1676"/>
      <c r="M67" s="1676"/>
      <c r="N67" s="1676"/>
      <c r="O67" s="1676"/>
      <c r="P67" s="1676"/>
      <c r="Q67" s="1676"/>
      <c r="R67" s="1676"/>
      <c r="S67" s="1676"/>
      <c r="T67" s="1676"/>
      <c r="U67" s="1676"/>
      <c r="V67" s="1676"/>
      <c r="W67" s="1676"/>
      <c r="X67" s="1676"/>
      <c r="Y67" s="1676"/>
      <c r="Z67" s="1676"/>
    </row>
    <row r="68" spans="2:32" s="789" customFormat="1" ht="1.8" hidden="1" customHeight="1">
      <c r="B68" s="839"/>
      <c r="C68" s="683"/>
      <c r="D68" s="683"/>
      <c r="E68" s="683"/>
      <c r="F68" s="683"/>
      <c r="G68" s="840"/>
      <c r="H68" s="840"/>
      <c r="I68" s="840"/>
      <c r="J68" s="482"/>
      <c r="K68" s="482"/>
      <c r="L68" s="841"/>
      <c r="M68" s="841"/>
      <c r="N68" s="684"/>
      <c r="O68" s="489"/>
      <c r="P68" s="483"/>
      <c r="Q68" s="490"/>
      <c r="R68" s="483"/>
      <c r="S68" s="489"/>
      <c r="T68" s="489"/>
      <c r="U68" s="683"/>
      <c r="V68" s="480"/>
      <c r="W68" s="480"/>
      <c r="X68" s="480"/>
    </row>
    <row r="69" spans="2:32" s="789" customFormat="1" ht="21" hidden="1" customHeight="1">
      <c r="B69" s="1677"/>
      <c r="C69" s="1677"/>
      <c r="D69" s="1677"/>
      <c r="E69" s="1677"/>
      <c r="F69" s="683"/>
      <c r="G69" s="842"/>
      <c r="H69" s="1563"/>
      <c r="I69" s="1563"/>
      <c r="J69" s="1563"/>
      <c r="K69" s="1563"/>
      <c r="L69" s="1563"/>
      <c r="M69" s="843"/>
      <c r="N69" s="843"/>
      <c r="O69" s="843"/>
      <c r="P69" s="843"/>
      <c r="Q69" s="843"/>
      <c r="R69" s="843"/>
      <c r="S69" s="843"/>
      <c r="T69" s="843"/>
      <c r="U69" s="843"/>
      <c r="V69" s="480"/>
      <c r="W69" s="480"/>
      <c r="X69" s="480"/>
    </row>
    <row r="70" spans="2:32" ht="18" hidden="1" customHeight="1">
      <c r="B70" s="844"/>
      <c r="C70" s="838"/>
      <c r="D70" s="838"/>
      <c r="E70" s="838"/>
      <c r="F70" s="838"/>
      <c r="G70" s="838"/>
      <c r="H70" s="838"/>
      <c r="I70" s="838"/>
      <c r="J70" s="838"/>
      <c r="K70" s="492"/>
      <c r="L70" s="845"/>
      <c r="M70" s="845"/>
      <c r="N70" s="845"/>
      <c r="O70" s="845"/>
      <c r="P70" s="493"/>
      <c r="Q70" s="493"/>
      <c r="R70" s="493"/>
      <c r="S70" s="493"/>
      <c r="T70" s="493"/>
      <c r="U70" s="493"/>
      <c r="V70" s="493"/>
      <c r="W70" s="493"/>
      <c r="X70" s="493"/>
      <c r="Y70" s="493"/>
      <c r="Z70" s="846"/>
      <c r="AA70" s="473"/>
      <c r="AB70" s="470"/>
    </row>
    <row r="71" spans="2:32" ht="33" customHeight="1">
      <c r="B71" s="1671" t="s">
        <v>2618</v>
      </c>
      <c r="C71" s="1672"/>
      <c r="D71" s="1672"/>
      <c r="E71" s="1673"/>
      <c r="F71" s="786"/>
      <c r="G71" s="847" t="s">
        <v>2619</v>
      </c>
      <c r="H71" s="1674">
        <f>$R$41</f>
        <v>0</v>
      </c>
      <c r="I71" s="1674"/>
      <c r="J71" s="1674"/>
      <c r="K71" s="1674"/>
      <c r="L71" s="1674"/>
      <c r="M71" s="1674"/>
      <c r="N71" s="1674"/>
      <c r="O71" s="847" t="s">
        <v>2362</v>
      </c>
      <c r="P71" s="848"/>
      <c r="Q71" s="848"/>
      <c r="R71" s="848"/>
      <c r="S71" s="848"/>
      <c r="T71" s="848"/>
      <c r="U71" s="848"/>
      <c r="V71" s="848"/>
      <c r="W71" s="808"/>
      <c r="X71" s="808"/>
      <c r="Y71" s="808"/>
      <c r="Z71" s="849"/>
      <c r="AA71" s="469"/>
    </row>
    <row r="72" spans="2:32" ht="27" customHeight="1">
      <c r="B72" s="850"/>
      <c r="C72" s="851"/>
      <c r="D72" s="851"/>
      <c r="E72" s="851"/>
      <c r="F72" s="851"/>
      <c r="G72" s="851"/>
      <c r="H72" s="851"/>
      <c r="I72" s="851"/>
      <c r="J72" s="851"/>
      <c r="K72" s="852"/>
      <c r="L72" s="853"/>
      <c r="M72" s="853"/>
      <c r="N72" s="853"/>
      <c r="O72" s="853"/>
      <c r="P72" s="854"/>
      <c r="Q72" s="854"/>
      <c r="R72" s="854"/>
      <c r="S72" s="854"/>
      <c r="T72" s="854"/>
      <c r="U72" s="854"/>
      <c r="V72" s="854"/>
      <c r="W72" s="854"/>
      <c r="X72" s="854"/>
      <c r="Y72" s="854"/>
      <c r="Z72" s="855"/>
      <c r="AA72" s="473"/>
      <c r="AB72" s="470"/>
    </row>
    <row r="73" spans="2:32" ht="18" customHeight="1">
      <c r="B73" s="844" t="s">
        <v>2620</v>
      </c>
      <c r="C73" s="838"/>
      <c r="D73" s="838"/>
      <c r="E73" s="838"/>
      <c r="F73" s="838"/>
      <c r="G73" s="838"/>
      <c r="H73" s="838"/>
      <c r="I73" s="838"/>
      <c r="J73" s="838"/>
      <c r="K73" s="492"/>
      <c r="L73" s="845"/>
      <c r="M73" s="845"/>
      <c r="N73" s="845"/>
      <c r="O73" s="845"/>
      <c r="P73" s="493"/>
      <c r="Q73" s="493"/>
      <c r="R73" s="493"/>
      <c r="S73" s="493"/>
      <c r="T73" s="493"/>
      <c r="U73" s="493"/>
      <c r="V73" s="493"/>
      <c r="W73" s="493"/>
      <c r="X73" s="493"/>
      <c r="Y73" s="493"/>
      <c r="Z73" s="846"/>
      <c r="AA73" s="473"/>
      <c r="AB73" s="470"/>
    </row>
    <row r="74" spans="2:32" ht="30" customHeight="1">
      <c r="B74" s="1689" t="s">
        <v>2621</v>
      </c>
      <c r="C74" s="1690"/>
      <c r="D74" s="1690"/>
      <c r="E74" s="1691"/>
      <c r="F74" s="531"/>
      <c r="G74" s="532"/>
      <c r="H74" s="532"/>
      <c r="I74" s="533"/>
      <c r="J74" s="1692" t="s">
        <v>2622</v>
      </c>
      <c r="K74" s="1693"/>
      <c r="L74" s="1693"/>
      <c r="M74" s="1694"/>
      <c r="N74" s="531"/>
      <c r="O74" s="532"/>
      <c r="P74" s="533"/>
      <c r="Q74" s="1695" t="s">
        <v>2623</v>
      </c>
      <c r="R74" s="1696"/>
      <c r="S74" s="1697"/>
      <c r="T74" s="1698" t="s">
        <v>2624</v>
      </c>
      <c r="U74" s="1699"/>
      <c r="V74" s="1699"/>
      <c r="W74" s="1699"/>
      <c r="X74" s="1699"/>
      <c r="Y74" s="1699"/>
      <c r="Z74" s="1700"/>
      <c r="AA74" s="473"/>
      <c r="AB74" s="470"/>
      <c r="AC74" s="470"/>
    </row>
    <row r="75" spans="2:32" ht="15.75" customHeight="1">
      <c r="B75" s="1701" t="s">
        <v>2625</v>
      </c>
      <c r="C75" s="1702"/>
      <c r="D75" s="1702"/>
      <c r="E75" s="1703"/>
      <c r="F75" s="856" t="s">
        <v>2626</v>
      </c>
      <c r="G75" s="857"/>
      <c r="H75" s="857"/>
      <c r="I75" s="857"/>
      <c r="J75" s="858"/>
      <c r="K75" s="858"/>
      <c r="L75" s="858"/>
      <c r="M75" s="858"/>
      <c r="N75" s="858"/>
      <c r="O75" s="858"/>
      <c r="P75" s="858"/>
      <c r="Q75" s="858"/>
      <c r="R75" s="858"/>
      <c r="S75" s="858"/>
      <c r="T75" s="858"/>
      <c r="U75" s="858"/>
      <c r="V75" s="858"/>
      <c r="W75" s="858"/>
      <c r="X75" s="858"/>
      <c r="Y75" s="858"/>
      <c r="Z75" s="859"/>
      <c r="AA75" s="473"/>
      <c r="AB75" s="470"/>
      <c r="AC75" s="470"/>
    </row>
    <row r="76" spans="2:32" ht="34.200000000000003" customHeight="1">
      <c r="B76" s="1704"/>
      <c r="C76" s="1705"/>
      <c r="D76" s="1705"/>
      <c r="E76" s="1706"/>
      <c r="F76" s="1707"/>
      <c r="G76" s="1708"/>
      <c r="H76" s="1708"/>
      <c r="I76" s="1708"/>
      <c r="J76" s="1708"/>
      <c r="K76" s="1708"/>
      <c r="L76" s="1708"/>
      <c r="M76" s="1708"/>
      <c r="N76" s="1708"/>
      <c r="O76" s="1708"/>
      <c r="P76" s="1708"/>
      <c r="Q76" s="1708"/>
      <c r="R76" s="1708"/>
      <c r="S76" s="1708"/>
      <c r="T76" s="1708"/>
      <c r="U76" s="1708"/>
      <c r="V76" s="1708"/>
      <c r="W76" s="1708"/>
      <c r="X76" s="1708"/>
      <c r="Y76" s="1708"/>
      <c r="Z76" s="1709"/>
      <c r="AA76" s="473"/>
      <c r="AB76" s="470"/>
      <c r="AC76" s="470"/>
    </row>
    <row r="77" spans="2:32" ht="30" customHeight="1">
      <c r="B77" s="860"/>
      <c r="C77" s="1678" t="s">
        <v>2627</v>
      </c>
      <c r="D77" s="1678"/>
      <c r="E77" s="1679"/>
      <c r="F77" s="531"/>
      <c r="G77" s="532"/>
      <c r="H77" s="532"/>
      <c r="I77" s="532"/>
      <c r="J77" s="532"/>
      <c r="K77" s="532"/>
      <c r="L77" s="533"/>
      <c r="M77" s="861" t="s">
        <v>2628</v>
      </c>
      <c r="N77" s="862"/>
      <c r="O77" s="861"/>
      <c r="P77" s="861"/>
      <c r="Q77" s="861"/>
      <c r="R77" s="861"/>
      <c r="S77" s="861"/>
      <c r="T77" s="861"/>
      <c r="U77" s="861"/>
      <c r="V77" s="861"/>
      <c r="W77" s="861"/>
      <c r="X77" s="861"/>
      <c r="Y77" s="861"/>
      <c r="Z77" s="861"/>
      <c r="AA77" s="480"/>
      <c r="AB77" s="470"/>
      <c r="AC77" s="470"/>
    </row>
    <row r="78" spans="2:32" ht="12" customHeight="1">
      <c r="B78" s="523"/>
      <c r="C78" s="509"/>
      <c r="D78" s="509"/>
      <c r="E78" s="509"/>
      <c r="F78" s="509"/>
      <c r="G78" s="509"/>
      <c r="H78" s="509"/>
      <c r="I78" s="509"/>
      <c r="J78" s="509"/>
      <c r="K78" s="509"/>
      <c r="L78" s="509"/>
      <c r="M78" s="476"/>
      <c r="N78" s="476"/>
      <c r="O78" s="476"/>
      <c r="P78" s="476"/>
      <c r="Q78" s="476"/>
      <c r="R78" s="476"/>
      <c r="S78" s="476"/>
      <c r="T78" s="471"/>
      <c r="U78" s="476"/>
      <c r="V78" s="471"/>
      <c r="W78" s="675"/>
      <c r="X78" s="675"/>
      <c r="Y78" s="675"/>
      <c r="Z78" s="675"/>
      <c r="AA78" s="473"/>
      <c r="AB78" s="470"/>
      <c r="AC78" s="470"/>
    </row>
    <row r="79" spans="2:32" ht="18" customHeight="1">
      <c r="B79" s="476"/>
      <c r="C79" s="476" t="s">
        <v>2629</v>
      </c>
      <c r="D79" s="476"/>
      <c r="E79" s="476"/>
      <c r="F79" s="476"/>
      <c r="G79" s="476"/>
      <c r="H79" s="476"/>
      <c r="I79" s="476"/>
      <c r="J79" s="476"/>
      <c r="K79" s="476"/>
      <c r="L79" s="476"/>
      <c r="M79" s="476"/>
      <c r="N79" s="476"/>
      <c r="O79" s="476"/>
      <c r="P79" s="476"/>
      <c r="Q79" s="476"/>
      <c r="R79" s="476"/>
      <c r="S79" s="476"/>
      <c r="T79" s="476"/>
      <c r="U79" s="476"/>
      <c r="V79" s="675"/>
      <c r="W79" s="675"/>
      <c r="X79" s="675"/>
      <c r="Y79" s="675"/>
      <c r="Z79" s="675"/>
      <c r="AA79" s="473"/>
      <c r="AB79" s="473"/>
      <c r="AC79" s="473"/>
    </row>
    <row r="80" spans="2:32" ht="13.5" customHeight="1" thickBot="1">
      <c r="U80" s="524"/>
      <c r="Z80" s="525"/>
      <c r="AB80" s="470"/>
      <c r="AC80" s="470"/>
    </row>
    <row r="81" spans="1:32" ht="22.8" customHeight="1" thickTop="1">
      <c r="A81" s="863"/>
      <c r="B81" s="1680" t="s">
        <v>2769</v>
      </c>
      <c r="C81" s="1681"/>
      <c r="D81" s="1681"/>
      <c r="E81" s="1681"/>
      <c r="F81" s="1681"/>
      <c r="G81" s="1681"/>
      <c r="H81" s="1681"/>
      <c r="I81" s="1681"/>
      <c r="J81" s="1681"/>
      <c r="K81" s="1681"/>
      <c r="L81" s="1681"/>
      <c r="M81" s="1681"/>
      <c r="N81" s="1681"/>
      <c r="O81" s="1681"/>
      <c r="P81" s="1681"/>
      <c r="Q81" s="1681"/>
      <c r="R81" s="1681"/>
      <c r="S81" s="1681"/>
      <c r="T81" s="1681"/>
      <c r="U81" s="1681"/>
      <c r="V81" s="1681"/>
      <c r="W81" s="1681"/>
      <c r="X81" s="1681"/>
      <c r="Y81" s="1682"/>
      <c r="Z81" s="864"/>
      <c r="AA81" s="865"/>
      <c r="AB81" s="865"/>
      <c r="AC81" s="865"/>
      <c r="AD81" s="865"/>
      <c r="AE81" s="865"/>
      <c r="AF81" s="866"/>
    </row>
    <row r="82" spans="1:32" ht="22.8" customHeight="1">
      <c r="A82" s="864"/>
      <c r="B82" s="1683"/>
      <c r="C82" s="1684"/>
      <c r="D82" s="1684"/>
      <c r="E82" s="1684"/>
      <c r="F82" s="1684"/>
      <c r="G82" s="1684"/>
      <c r="H82" s="1684"/>
      <c r="I82" s="1684"/>
      <c r="J82" s="1684"/>
      <c r="K82" s="1684"/>
      <c r="L82" s="1684"/>
      <c r="M82" s="1684"/>
      <c r="N82" s="1684"/>
      <c r="O82" s="1684"/>
      <c r="P82" s="1684"/>
      <c r="Q82" s="1684"/>
      <c r="R82" s="1684"/>
      <c r="S82" s="1684"/>
      <c r="T82" s="1684"/>
      <c r="U82" s="1684"/>
      <c r="V82" s="1684"/>
      <c r="W82" s="1684"/>
      <c r="X82" s="1684"/>
      <c r="Y82" s="1685"/>
      <c r="Z82" s="864"/>
      <c r="AA82" s="865"/>
      <c r="AB82" s="865"/>
      <c r="AC82" s="865"/>
      <c r="AD82" s="865"/>
      <c r="AE82" s="865"/>
      <c r="AF82" s="867"/>
    </row>
    <row r="83" spans="1:32" ht="22.8" customHeight="1">
      <c r="A83" s="864"/>
      <c r="B83" s="1683"/>
      <c r="C83" s="1684"/>
      <c r="D83" s="1684"/>
      <c r="E83" s="1684"/>
      <c r="F83" s="1684"/>
      <c r="G83" s="1684"/>
      <c r="H83" s="1684"/>
      <c r="I83" s="1684"/>
      <c r="J83" s="1684"/>
      <c r="K83" s="1684"/>
      <c r="L83" s="1684"/>
      <c r="M83" s="1684"/>
      <c r="N83" s="1684"/>
      <c r="O83" s="1684"/>
      <c r="P83" s="1684"/>
      <c r="Q83" s="1684"/>
      <c r="R83" s="1684"/>
      <c r="S83" s="1684"/>
      <c r="T83" s="1684"/>
      <c r="U83" s="1684"/>
      <c r="V83" s="1684"/>
      <c r="W83" s="1684"/>
      <c r="X83" s="1684"/>
      <c r="Y83" s="1685"/>
      <c r="Z83" s="864"/>
      <c r="AA83" s="865"/>
      <c r="AB83" s="865"/>
      <c r="AC83" s="865"/>
      <c r="AD83" s="865"/>
      <c r="AE83" s="865"/>
      <c r="AF83" s="867"/>
    </row>
    <row r="84" spans="1:32" ht="22.8" customHeight="1">
      <c r="A84" s="864"/>
      <c r="B84" s="1683"/>
      <c r="C84" s="1684"/>
      <c r="D84" s="1684"/>
      <c r="E84" s="1684"/>
      <c r="F84" s="1684"/>
      <c r="G84" s="1684"/>
      <c r="H84" s="1684"/>
      <c r="I84" s="1684"/>
      <c r="J84" s="1684"/>
      <c r="K84" s="1684"/>
      <c r="L84" s="1684"/>
      <c r="M84" s="1684"/>
      <c r="N84" s="1684"/>
      <c r="O84" s="1684"/>
      <c r="P84" s="1684"/>
      <c r="Q84" s="1684"/>
      <c r="R84" s="1684"/>
      <c r="S84" s="1684"/>
      <c r="T84" s="1684"/>
      <c r="U84" s="1684"/>
      <c r="V84" s="1684"/>
      <c r="W84" s="1684"/>
      <c r="X84" s="1684"/>
      <c r="Y84" s="1685"/>
      <c r="Z84" s="864"/>
      <c r="AA84" s="865"/>
      <c r="AB84" s="865"/>
      <c r="AC84" s="865"/>
      <c r="AD84" s="865"/>
      <c r="AE84" s="865"/>
      <c r="AF84" s="867"/>
    </row>
    <row r="85" spans="1:32" ht="22.8" customHeight="1">
      <c r="A85" s="864"/>
      <c r="B85" s="1683"/>
      <c r="C85" s="1684"/>
      <c r="D85" s="1684"/>
      <c r="E85" s="1684"/>
      <c r="F85" s="1684"/>
      <c r="G85" s="1684"/>
      <c r="H85" s="1684"/>
      <c r="I85" s="1684"/>
      <c r="J85" s="1684"/>
      <c r="K85" s="1684"/>
      <c r="L85" s="1684"/>
      <c r="M85" s="1684"/>
      <c r="N85" s="1684"/>
      <c r="O85" s="1684"/>
      <c r="P85" s="1684"/>
      <c r="Q85" s="1684"/>
      <c r="R85" s="1684"/>
      <c r="S85" s="1684"/>
      <c r="T85" s="1684"/>
      <c r="U85" s="1684"/>
      <c r="V85" s="1684"/>
      <c r="W85" s="1684"/>
      <c r="X85" s="1684"/>
      <c r="Y85" s="1685"/>
      <c r="Z85" s="864"/>
      <c r="AA85" s="865"/>
      <c r="AB85" s="865"/>
      <c r="AC85" s="865"/>
      <c r="AD85" s="865"/>
      <c r="AE85" s="865"/>
      <c r="AF85" s="867"/>
    </row>
    <row r="86" spans="1:32" ht="22.8" customHeight="1">
      <c r="A86" s="864"/>
      <c r="B86" s="1683"/>
      <c r="C86" s="1684"/>
      <c r="D86" s="1684"/>
      <c r="E86" s="1684"/>
      <c r="F86" s="1684"/>
      <c r="G86" s="1684"/>
      <c r="H86" s="1684"/>
      <c r="I86" s="1684"/>
      <c r="J86" s="1684"/>
      <c r="K86" s="1684"/>
      <c r="L86" s="1684"/>
      <c r="M86" s="1684"/>
      <c r="N86" s="1684"/>
      <c r="O86" s="1684"/>
      <c r="P86" s="1684"/>
      <c r="Q86" s="1684"/>
      <c r="R86" s="1684"/>
      <c r="S86" s="1684"/>
      <c r="T86" s="1684"/>
      <c r="U86" s="1684"/>
      <c r="V86" s="1684"/>
      <c r="W86" s="1684"/>
      <c r="X86" s="1684"/>
      <c r="Y86" s="1685"/>
      <c r="Z86" s="864"/>
      <c r="AA86" s="865"/>
      <c r="AB86" s="865"/>
      <c r="AC86" s="865"/>
      <c r="AD86" s="865"/>
      <c r="AE86" s="865"/>
      <c r="AF86" s="867"/>
    </row>
    <row r="87" spans="1:32" ht="22.8" customHeight="1">
      <c r="A87" s="864"/>
      <c r="B87" s="1683"/>
      <c r="C87" s="1684"/>
      <c r="D87" s="1684"/>
      <c r="E87" s="1684"/>
      <c r="F87" s="1684"/>
      <c r="G87" s="1684"/>
      <c r="H87" s="1684"/>
      <c r="I87" s="1684"/>
      <c r="J87" s="1684"/>
      <c r="K87" s="1684"/>
      <c r="L87" s="1684"/>
      <c r="M87" s="1684"/>
      <c r="N87" s="1684"/>
      <c r="O87" s="1684"/>
      <c r="P87" s="1684"/>
      <c r="Q87" s="1684"/>
      <c r="R87" s="1684"/>
      <c r="S87" s="1684"/>
      <c r="T87" s="1684"/>
      <c r="U87" s="1684"/>
      <c r="V87" s="1684"/>
      <c r="W87" s="1684"/>
      <c r="X87" s="1684"/>
      <c r="Y87" s="1685"/>
      <c r="Z87" s="864"/>
      <c r="AA87" s="865"/>
      <c r="AB87" s="865"/>
      <c r="AC87" s="865"/>
      <c r="AD87" s="865"/>
      <c r="AE87" s="865"/>
      <c r="AF87" s="867"/>
    </row>
    <row r="88" spans="1:32" ht="22.8" customHeight="1">
      <c r="A88" s="864"/>
      <c r="B88" s="1683"/>
      <c r="C88" s="1684"/>
      <c r="D88" s="1684"/>
      <c r="E88" s="1684"/>
      <c r="F88" s="1684"/>
      <c r="G88" s="1684"/>
      <c r="H88" s="1684"/>
      <c r="I88" s="1684"/>
      <c r="J88" s="1684"/>
      <c r="K88" s="1684"/>
      <c r="L88" s="1684"/>
      <c r="M88" s="1684"/>
      <c r="N88" s="1684"/>
      <c r="O88" s="1684"/>
      <c r="P88" s="1684"/>
      <c r="Q88" s="1684"/>
      <c r="R88" s="1684"/>
      <c r="S88" s="1684"/>
      <c r="T88" s="1684"/>
      <c r="U88" s="1684"/>
      <c r="V88" s="1684"/>
      <c r="W88" s="1684"/>
      <c r="X88" s="1684"/>
      <c r="Y88" s="1685"/>
      <c r="Z88" s="864"/>
      <c r="AA88" s="865"/>
      <c r="AB88" s="865"/>
      <c r="AC88" s="865"/>
      <c r="AD88" s="865"/>
      <c r="AE88" s="865"/>
      <c r="AF88" s="867"/>
    </row>
    <row r="89" spans="1:32" ht="4.8" customHeight="1">
      <c r="A89" s="864"/>
      <c r="B89" s="1683"/>
      <c r="C89" s="1684"/>
      <c r="D89" s="1684"/>
      <c r="E89" s="1684"/>
      <c r="F89" s="1684"/>
      <c r="G89" s="1684"/>
      <c r="H89" s="1684"/>
      <c r="I89" s="1684"/>
      <c r="J89" s="1684"/>
      <c r="K89" s="1684"/>
      <c r="L89" s="1684"/>
      <c r="M89" s="1684"/>
      <c r="N89" s="1684"/>
      <c r="O89" s="1684"/>
      <c r="P89" s="1684"/>
      <c r="Q89" s="1684"/>
      <c r="R89" s="1684"/>
      <c r="S89" s="1684"/>
      <c r="T89" s="1684"/>
      <c r="U89" s="1684"/>
      <c r="V89" s="1684"/>
      <c r="W89" s="1684"/>
      <c r="X89" s="1684"/>
      <c r="Y89" s="1685"/>
      <c r="Z89" s="864"/>
      <c r="AA89" s="865"/>
      <c r="AB89" s="865"/>
      <c r="AC89" s="865"/>
      <c r="AD89" s="865"/>
      <c r="AE89" s="865"/>
      <c r="AF89" s="867"/>
    </row>
    <row r="90" spans="1:32" ht="4.8" customHeight="1">
      <c r="A90" s="864"/>
      <c r="B90" s="1683"/>
      <c r="C90" s="1684"/>
      <c r="D90" s="1684"/>
      <c r="E90" s="1684"/>
      <c r="F90" s="1684"/>
      <c r="G90" s="1684"/>
      <c r="H90" s="1684"/>
      <c r="I90" s="1684"/>
      <c r="J90" s="1684"/>
      <c r="K90" s="1684"/>
      <c r="L90" s="1684"/>
      <c r="M90" s="1684"/>
      <c r="N90" s="1684"/>
      <c r="O90" s="1684"/>
      <c r="P90" s="1684"/>
      <c r="Q90" s="1684"/>
      <c r="R90" s="1684"/>
      <c r="S90" s="1684"/>
      <c r="T90" s="1684"/>
      <c r="U90" s="1684"/>
      <c r="V90" s="1684"/>
      <c r="W90" s="1684"/>
      <c r="X90" s="1684"/>
      <c r="Y90" s="1685"/>
      <c r="Z90" s="864"/>
      <c r="AA90" s="865"/>
      <c r="AB90" s="865"/>
      <c r="AC90" s="865"/>
      <c r="AD90" s="865"/>
      <c r="AE90" s="865"/>
      <c r="AF90" s="867"/>
    </row>
    <row r="91" spans="1:32" ht="4.8" customHeight="1">
      <c r="A91" s="864"/>
      <c r="B91" s="1683"/>
      <c r="C91" s="1684"/>
      <c r="D91" s="1684"/>
      <c r="E91" s="1684"/>
      <c r="F91" s="1684"/>
      <c r="G91" s="1684"/>
      <c r="H91" s="1684"/>
      <c r="I91" s="1684"/>
      <c r="J91" s="1684"/>
      <c r="K91" s="1684"/>
      <c r="L91" s="1684"/>
      <c r="M91" s="1684"/>
      <c r="N91" s="1684"/>
      <c r="O91" s="1684"/>
      <c r="P91" s="1684"/>
      <c r="Q91" s="1684"/>
      <c r="R91" s="1684"/>
      <c r="S91" s="1684"/>
      <c r="T91" s="1684"/>
      <c r="U91" s="1684"/>
      <c r="V91" s="1684"/>
      <c r="W91" s="1684"/>
      <c r="X91" s="1684"/>
      <c r="Y91" s="1685"/>
      <c r="Z91" s="864"/>
      <c r="AA91" s="865"/>
      <c r="AB91" s="865"/>
      <c r="AC91" s="865"/>
      <c r="AD91" s="865"/>
      <c r="AE91" s="865"/>
      <c r="AF91" s="867"/>
    </row>
    <row r="92" spans="1:32" ht="11.4" customHeight="1" thickBot="1">
      <c r="A92" s="864"/>
      <c r="B92" s="1686"/>
      <c r="C92" s="1687"/>
      <c r="D92" s="1687"/>
      <c r="E92" s="1687"/>
      <c r="F92" s="1687"/>
      <c r="G92" s="1687"/>
      <c r="H92" s="1687"/>
      <c r="I92" s="1687"/>
      <c r="J92" s="1687"/>
      <c r="K92" s="1687"/>
      <c r="L92" s="1687"/>
      <c r="M92" s="1687"/>
      <c r="N92" s="1687"/>
      <c r="O92" s="1687"/>
      <c r="P92" s="1687"/>
      <c r="Q92" s="1687"/>
      <c r="R92" s="1687"/>
      <c r="S92" s="1687"/>
      <c r="T92" s="1687"/>
      <c r="U92" s="1687"/>
      <c r="V92" s="1687"/>
      <c r="W92" s="1687"/>
      <c r="X92" s="1687"/>
      <c r="Y92" s="1688"/>
      <c r="Z92" s="864"/>
      <c r="AA92" s="865"/>
      <c r="AB92" s="865"/>
      <c r="AC92" s="865"/>
      <c r="AD92" s="865"/>
      <c r="AE92" s="865"/>
      <c r="AF92" s="868"/>
    </row>
    <row r="93" spans="1:32" ht="13.8" thickTop="1"/>
    <row r="95" spans="1:32">
      <c r="X95" s="524"/>
      <c r="Y95" s="524"/>
      <c r="Z95" s="869"/>
    </row>
  </sheetData>
  <sheetProtection algorithmName="SHA-512" hashValue="d+u4QQEzwiaVinh+Osd+3RrCnHUcsRPm604r33ddHCY7qsWHxXpgYx3xkj87pE44iJfqq8jF/L9DVtTLdmDi8w==" saltValue="BjynQaOdE8+Oqv6L7f/REA==" spinCount="100000" sheet="1" formatCells="0" insertRows="0" deleteRows="0"/>
  <mergeCells count="66">
    <mergeCell ref="C77:E77"/>
    <mergeCell ref="B81:Y92"/>
    <mergeCell ref="B74:E74"/>
    <mergeCell ref="J74:M74"/>
    <mergeCell ref="Q74:S74"/>
    <mergeCell ref="T74:Z74"/>
    <mergeCell ref="B75:E76"/>
    <mergeCell ref="F76:Z76"/>
    <mergeCell ref="B71:E71"/>
    <mergeCell ref="H71:N71"/>
    <mergeCell ref="D42:J44"/>
    <mergeCell ref="L42:O42"/>
    <mergeCell ref="Q42:R42"/>
    <mergeCell ref="L44:O44"/>
    <mergeCell ref="Q44:R44"/>
    <mergeCell ref="D45:J62"/>
    <mergeCell ref="M45:R45"/>
    <mergeCell ref="L61:X61"/>
    <mergeCell ref="B65:Z67"/>
    <mergeCell ref="B69:E69"/>
    <mergeCell ref="H69:L69"/>
    <mergeCell ref="D36:J36"/>
    <mergeCell ref="L36:X36"/>
    <mergeCell ref="D37:J41"/>
    <mergeCell ref="R37:V37"/>
    <mergeCell ref="R39:V39"/>
    <mergeCell ref="R41:V41"/>
    <mergeCell ref="C31:X31"/>
    <mergeCell ref="D32:X32"/>
    <mergeCell ref="D33:J33"/>
    <mergeCell ref="D35:J35"/>
    <mergeCell ref="M35:P35"/>
    <mergeCell ref="K33:O33"/>
    <mergeCell ref="P33:T33"/>
    <mergeCell ref="U33:X33"/>
    <mergeCell ref="C26:X26"/>
    <mergeCell ref="D30:E30"/>
    <mergeCell ref="K30:L30"/>
    <mergeCell ref="M30:O30"/>
    <mergeCell ref="P30:Q30"/>
    <mergeCell ref="R30:X30"/>
    <mergeCell ref="N20:O20"/>
    <mergeCell ref="N22:O22"/>
    <mergeCell ref="P22:X22"/>
    <mergeCell ref="N24:O24"/>
    <mergeCell ref="P20:R20"/>
    <mergeCell ref="S20:X20"/>
    <mergeCell ref="P24:R24"/>
    <mergeCell ref="S24:X24"/>
    <mergeCell ref="N15:O15"/>
    <mergeCell ref="P15:X15"/>
    <mergeCell ref="N17:O17"/>
    <mergeCell ref="P13:R13"/>
    <mergeCell ref="S13:X13"/>
    <mergeCell ref="P17:R17"/>
    <mergeCell ref="S17:X17"/>
    <mergeCell ref="R3:S3"/>
    <mergeCell ref="N6:O6"/>
    <mergeCell ref="N8:O8"/>
    <mergeCell ref="P8:X8"/>
    <mergeCell ref="N13:O13"/>
    <mergeCell ref="N10:O10"/>
    <mergeCell ref="P6:R6"/>
    <mergeCell ref="S6:X6"/>
    <mergeCell ref="P10:R10"/>
    <mergeCell ref="S10:X10"/>
  </mergeCells>
  <phoneticPr fontId="58"/>
  <printOptions horizontalCentered="1"/>
  <pageMargins left="0.70866141732283472" right="0.70866141732283472" top="0.55118110236220474" bottom="0.55118110236220474" header="0.31496062992125984" footer="0.31496062992125984"/>
  <pageSetup paperSize="9" orientation="portrait" blackAndWhite="1" r:id="rId1"/>
  <rowBreaks count="1" manualBreakCount="1">
    <brk id="64"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19</xdr:col>
                    <xdr:colOff>53340</xdr:colOff>
                    <xdr:row>73</xdr:row>
                    <xdr:rowOff>0</xdr:rowOff>
                  </from>
                  <to>
                    <xdr:col>20</xdr:col>
                    <xdr:colOff>205740</xdr:colOff>
                    <xdr:row>75</xdr:row>
                    <xdr:rowOff>60960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20</xdr:col>
                    <xdr:colOff>243840</xdr:colOff>
                    <xdr:row>73</xdr:row>
                    <xdr:rowOff>0</xdr:rowOff>
                  </from>
                  <to>
                    <xdr:col>22</xdr:col>
                    <xdr:colOff>167640</xdr:colOff>
                    <xdr:row>75</xdr:row>
                    <xdr:rowOff>38100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22</xdr:col>
                    <xdr:colOff>213360</xdr:colOff>
                    <xdr:row>73</xdr:row>
                    <xdr:rowOff>0</xdr:rowOff>
                  </from>
                  <to>
                    <xdr:col>24</xdr:col>
                    <xdr:colOff>106680</xdr:colOff>
                    <xdr:row>75</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52"/>
  <sheetViews>
    <sheetView showGridLines="0" showZeros="0" view="pageBreakPreview" zoomScaleNormal="100" zoomScaleSheetLayoutView="100" workbookViewId="0">
      <selection activeCell="AD28" sqref="AD28"/>
    </sheetView>
  </sheetViews>
  <sheetFormatPr defaultRowHeight="13.2"/>
  <cols>
    <col min="1" max="2" width="1.6640625" style="830" customWidth="1"/>
    <col min="3" max="3" width="1.109375" style="830" customWidth="1"/>
    <col min="4" max="4" width="5.6640625" style="830" customWidth="1"/>
    <col min="5" max="5" width="3.6640625" style="830" customWidth="1"/>
    <col min="6" max="6" width="2.6640625" style="830" customWidth="1"/>
    <col min="7" max="7" width="3.6640625" style="830" customWidth="1"/>
    <col min="8" max="8" width="2.6640625" style="830" customWidth="1"/>
    <col min="9" max="10" width="3.6640625" style="830" customWidth="1"/>
    <col min="11" max="11" width="1.21875" style="830" customWidth="1"/>
    <col min="12" max="13" width="4.109375" style="830" customWidth="1"/>
    <col min="14" max="17" width="3.6640625" style="830" customWidth="1"/>
    <col min="18" max="19" width="3.109375" style="830" customWidth="1"/>
    <col min="20" max="20" width="4.109375" style="830" customWidth="1"/>
    <col min="21" max="22" width="3.6640625" style="830" customWidth="1"/>
    <col min="23" max="26" width="3.6640625" style="834" customWidth="1"/>
    <col min="27" max="28" width="1.6640625" style="834" customWidth="1"/>
    <col min="29" max="29" width="2.109375" style="834" customWidth="1"/>
    <col min="30" max="30" width="7.21875" style="830" customWidth="1"/>
    <col min="31" max="265" width="8.88671875" style="830"/>
    <col min="266" max="266" width="2.44140625" style="830" customWidth="1"/>
    <col min="267" max="267" width="2.33203125" style="830" customWidth="1"/>
    <col min="268" max="268" width="1.109375" style="830" customWidth="1"/>
    <col min="269" max="269" width="22.6640625" style="830" customWidth="1"/>
    <col min="270" max="270" width="1.21875" style="830" customWidth="1"/>
    <col min="271" max="272" width="11.77734375" style="830" customWidth="1"/>
    <col min="273" max="273" width="1.77734375" style="830" customWidth="1"/>
    <col min="274" max="274" width="6.88671875" style="830" customWidth="1"/>
    <col min="275" max="275" width="4.44140625" style="830" customWidth="1"/>
    <col min="276" max="276" width="3.6640625" style="830" customWidth="1"/>
    <col min="277" max="277" width="0.77734375" style="830" customWidth="1"/>
    <col min="278" max="278" width="3.33203125" style="830" customWidth="1"/>
    <col min="279" max="279" width="3.6640625" style="830" customWidth="1"/>
    <col min="280" max="280" width="3" style="830" customWidth="1"/>
    <col min="281" max="281" width="3.6640625" style="830" customWidth="1"/>
    <col min="282" max="282" width="3.109375" style="830" customWidth="1"/>
    <col min="283" max="283" width="1.88671875" style="830" customWidth="1"/>
    <col min="284" max="285" width="2.21875" style="830" customWidth="1"/>
    <col min="286" max="286" width="7.21875" style="830" customWidth="1"/>
    <col min="287" max="521" width="8.88671875" style="830"/>
    <col min="522" max="522" width="2.44140625" style="830" customWidth="1"/>
    <col min="523" max="523" width="2.33203125" style="830" customWidth="1"/>
    <col min="524" max="524" width="1.109375" style="830" customWidth="1"/>
    <col min="525" max="525" width="22.6640625" style="830" customWidth="1"/>
    <col min="526" max="526" width="1.21875" style="830" customWidth="1"/>
    <col min="527" max="528" width="11.77734375" style="830" customWidth="1"/>
    <col min="529" max="529" width="1.77734375" style="830" customWidth="1"/>
    <col min="530" max="530" width="6.88671875" style="830" customWidth="1"/>
    <col min="531" max="531" width="4.44140625" style="830" customWidth="1"/>
    <col min="532" max="532" width="3.6640625" style="830" customWidth="1"/>
    <col min="533" max="533" width="0.77734375" style="830" customWidth="1"/>
    <col min="534" max="534" width="3.33203125" style="830" customWidth="1"/>
    <col min="535" max="535" width="3.6640625" style="830" customWidth="1"/>
    <col min="536" max="536" width="3" style="830" customWidth="1"/>
    <col min="537" max="537" width="3.6640625" style="830" customWidth="1"/>
    <col min="538" max="538" width="3.109375" style="830" customWidth="1"/>
    <col min="539" max="539" width="1.88671875" style="830" customWidth="1"/>
    <col min="540" max="541" width="2.21875" style="830" customWidth="1"/>
    <col min="542" max="542" width="7.21875" style="830" customWidth="1"/>
    <col min="543" max="777" width="8.88671875" style="830"/>
    <col min="778" max="778" width="2.44140625" style="830" customWidth="1"/>
    <col min="779" max="779" width="2.33203125" style="830" customWidth="1"/>
    <col min="780" max="780" width="1.109375" style="830" customWidth="1"/>
    <col min="781" max="781" width="22.6640625" style="830" customWidth="1"/>
    <col min="782" max="782" width="1.21875" style="830" customWidth="1"/>
    <col min="783" max="784" width="11.77734375" style="830" customWidth="1"/>
    <col min="785" max="785" width="1.77734375" style="830" customWidth="1"/>
    <col min="786" max="786" width="6.88671875" style="830" customWidth="1"/>
    <col min="787" max="787" width="4.44140625" style="830" customWidth="1"/>
    <col min="788" max="788" width="3.6640625" style="830" customWidth="1"/>
    <col min="789" max="789" width="0.77734375" style="830" customWidth="1"/>
    <col min="790" max="790" width="3.33203125" style="830" customWidth="1"/>
    <col min="791" max="791" width="3.6640625" style="830" customWidth="1"/>
    <col min="792" max="792" width="3" style="830" customWidth="1"/>
    <col min="793" max="793" width="3.6640625" style="830" customWidth="1"/>
    <col min="794" max="794" width="3.109375" style="830" customWidth="1"/>
    <col min="795" max="795" width="1.88671875" style="830" customWidth="1"/>
    <col min="796" max="797" width="2.21875" style="830" customWidth="1"/>
    <col min="798" max="798" width="7.21875" style="830" customWidth="1"/>
    <col min="799" max="1033" width="8.88671875" style="830"/>
    <col min="1034" max="1034" width="2.44140625" style="830" customWidth="1"/>
    <col min="1035" max="1035" width="2.33203125" style="830" customWidth="1"/>
    <col min="1036" max="1036" width="1.109375" style="830" customWidth="1"/>
    <col min="1037" max="1037" width="22.6640625" style="830" customWidth="1"/>
    <col min="1038" max="1038" width="1.21875" style="830" customWidth="1"/>
    <col min="1039" max="1040" width="11.77734375" style="830" customWidth="1"/>
    <col min="1041" max="1041" width="1.77734375" style="830" customWidth="1"/>
    <col min="1042" max="1042" width="6.88671875" style="830" customWidth="1"/>
    <col min="1043" max="1043" width="4.44140625" style="830" customWidth="1"/>
    <col min="1044" max="1044" width="3.6640625" style="830" customWidth="1"/>
    <col min="1045" max="1045" width="0.77734375" style="830" customWidth="1"/>
    <col min="1046" max="1046" width="3.33203125" style="830" customWidth="1"/>
    <col min="1047" max="1047" width="3.6640625" style="830" customWidth="1"/>
    <col min="1048" max="1048" width="3" style="830" customWidth="1"/>
    <col min="1049" max="1049" width="3.6640625" style="830" customWidth="1"/>
    <col min="1050" max="1050" width="3.109375" style="830" customWidth="1"/>
    <col min="1051" max="1051" width="1.88671875" style="830" customWidth="1"/>
    <col min="1052" max="1053" width="2.21875" style="830" customWidth="1"/>
    <col min="1054" max="1054" width="7.21875" style="830" customWidth="1"/>
    <col min="1055" max="1289" width="8.88671875" style="830"/>
    <col min="1290" max="1290" width="2.44140625" style="830" customWidth="1"/>
    <col min="1291" max="1291" width="2.33203125" style="830" customWidth="1"/>
    <col min="1292" max="1292" width="1.109375" style="830" customWidth="1"/>
    <col min="1293" max="1293" width="22.6640625" style="830" customWidth="1"/>
    <col min="1294" max="1294" width="1.21875" style="830" customWidth="1"/>
    <col min="1295" max="1296" width="11.77734375" style="830" customWidth="1"/>
    <col min="1297" max="1297" width="1.77734375" style="830" customWidth="1"/>
    <col min="1298" max="1298" width="6.88671875" style="830" customWidth="1"/>
    <col min="1299" max="1299" width="4.44140625" style="830" customWidth="1"/>
    <col min="1300" max="1300" width="3.6640625" style="830" customWidth="1"/>
    <col min="1301" max="1301" width="0.77734375" style="830" customWidth="1"/>
    <col min="1302" max="1302" width="3.33203125" style="830" customWidth="1"/>
    <col min="1303" max="1303" width="3.6640625" style="830" customWidth="1"/>
    <col min="1304" max="1304" width="3" style="830" customWidth="1"/>
    <col min="1305" max="1305" width="3.6640625" style="830" customWidth="1"/>
    <col min="1306" max="1306" width="3.109375" style="830" customWidth="1"/>
    <col min="1307" max="1307" width="1.88671875" style="830" customWidth="1"/>
    <col min="1308" max="1309" width="2.21875" style="830" customWidth="1"/>
    <col min="1310" max="1310" width="7.21875" style="830" customWidth="1"/>
    <col min="1311" max="1545" width="8.88671875" style="830"/>
    <col min="1546" max="1546" width="2.44140625" style="830" customWidth="1"/>
    <col min="1547" max="1547" width="2.33203125" style="830" customWidth="1"/>
    <col min="1548" max="1548" width="1.109375" style="830" customWidth="1"/>
    <col min="1549" max="1549" width="22.6640625" style="830" customWidth="1"/>
    <col min="1550" max="1550" width="1.21875" style="830" customWidth="1"/>
    <col min="1551" max="1552" width="11.77734375" style="830" customWidth="1"/>
    <col min="1553" max="1553" width="1.77734375" style="830" customWidth="1"/>
    <col min="1554" max="1554" width="6.88671875" style="830" customWidth="1"/>
    <col min="1555" max="1555" width="4.44140625" style="830" customWidth="1"/>
    <col min="1556" max="1556" width="3.6640625" style="830" customWidth="1"/>
    <col min="1557" max="1557" width="0.77734375" style="830" customWidth="1"/>
    <col min="1558" max="1558" width="3.33203125" style="830" customWidth="1"/>
    <col min="1559" max="1559" width="3.6640625" style="830" customWidth="1"/>
    <col min="1560" max="1560" width="3" style="830" customWidth="1"/>
    <col min="1561" max="1561" width="3.6640625" style="830" customWidth="1"/>
    <col min="1562" max="1562" width="3.109375" style="830" customWidth="1"/>
    <col min="1563" max="1563" width="1.88671875" style="830" customWidth="1"/>
    <col min="1564" max="1565" width="2.21875" style="830" customWidth="1"/>
    <col min="1566" max="1566" width="7.21875" style="830" customWidth="1"/>
    <col min="1567" max="1801" width="8.88671875" style="830"/>
    <col min="1802" max="1802" width="2.44140625" style="830" customWidth="1"/>
    <col min="1803" max="1803" width="2.33203125" style="830" customWidth="1"/>
    <col min="1804" max="1804" width="1.109375" style="830" customWidth="1"/>
    <col min="1805" max="1805" width="22.6640625" style="830" customWidth="1"/>
    <col min="1806" max="1806" width="1.21875" style="830" customWidth="1"/>
    <col min="1807" max="1808" width="11.77734375" style="830" customWidth="1"/>
    <col min="1809" max="1809" width="1.77734375" style="830" customWidth="1"/>
    <col min="1810" max="1810" width="6.88671875" style="830" customWidth="1"/>
    <col min="1811" max="1811" width="4.44140625" style="830" customWidth="1"/>
    <col min="1812" max="1812" width="3.6640625" style="830" customWidth="1"/>
    <col min="1813" max="1813" width="0.77734375" style="830" customWidth="1"/>
    <col min="1814" max="1814" width="3.33203125" style="830" customWidth="1"/>
    <col min="1815" max="1815" width="3.6640625" style="830" customWidth="1"/>
    <col min="1816" max="1816" width="3" style="830" customWidth="1"/>
    <col min="1817" max="1817" width="3.6640625" style="830" customWidth="1"/>
    <col min="1818" max="1818" width="3.109375" style="830" customWidth="1"/>
    <col min="1819" max="1819" width="1.88671875" style="830" customWidth="1"/>
    <col min="1820" max="1821" width="2.21875" style="830" customWidth="1"/>
    <col min="1822" max="1822" width="7.21875" style="830" customWidth="1"/>
    <col min="1823" max="2057" width="8.88671875" style="830"/>
    <col min="2058" max="2058" width="2.44140625" style="830" customWidth="1"/>
    <col min="2059" max="2059" width="2.33203125" style="830" customWidth="1"/>
    <col min="2060" max="2060" width="1.109375" style="830" customWidth="1"/>
    <col min="2061" max="2061" width="22.6640625" style="830" customWidth="1"/>
    <col min="2062" max="2062" width="1.21875" style="830" customWidth="1"/>
    <col min="2063" max="2064" width="11.77734375" style="830" customWidth="1"/>
    <col min="2065" max="2065" width="1.77734375" style="830" customWidth="1"/>
    <col min="2066" max="2066" width="6.88671875" style="830" customWidth="1"/>
    <col min="2067" max="2067" width="4.44140625" style="830" customWidth="1"/>
    <col min="2068" max="2068" width="3.6640625" style="830" customWidth="1"/>
    <col min="2069" max="2069" width="0.77734375" style="830" customWidth="1"/>
    <col min="2070" max="2070" width="3.33203125" style="830" customWidth="1"/>
    <col min="2071" max="2071" width="3.6640625" style="830" customWidth="1"/>
    <col min="2072" max="2072" width="3" style="830" customWidth="1"/>
    <col min="2073" max="2073" width="3.6640625" style="830" customWidth="1"/>
    <col min="2074" max="2074" width="3.109375" style="830" customWidth="1"/>
    <col min="2075" max="2075" width="1.88671875" style="830" customWidth="1"/>
    <col min="2076" max="2077" width="2.21875" style="830" customWidth="1"/>
    <col min="2078" max="2078" width="7.21875" style="830" customWidth="1"/>
    <col min="2079" max="2313" width="8.88671875" style="830"/>
    <col min="2314" max="2314" width="2.44140625" style="830" customWidth="1"/>
    <col min="2315" max="2315" width="2.33203125" style="830" customWidth="1"/>
    <col min="2316" max="2316" width="1.109375" style="830" customWidth="1"/>
    <col min="2317" max="2317" width="22.6640625" style="830" customWidth="1"/>
    <col min="2318" max="2318" width="1.21875" style="830" customWidth="1"/>
    <col min="2319" max="2320" width="11.77734375" style="830" customWidth="1"/>
    <col min="2321" max="2321" width="1.77734375" style="830" customWidth="1"/>
    <col min="2322" max="2322" width="6.88671875" style="830" customWidth="1"/>
    <col min="2323" max="2323" width="4.44140625" style="830" customWidth="1"/>
    <col min="2324" max="2324" width="3.6640625" style="830" customWidth="1"/>
    <col min="2325" max="2325" width="0.77734375" style="830" customWidth="1"/>
    <col min="2326" max="2326" width="3.33203125" style="830" customWidth="1"/>
    <col min="2327" max="2327" width="3.6640625" style="830" customWidth="1"/>
    <col min="2328" max="2328" width="3" style="830" customWidth="1"/>
    <col min="2329" max="2329" width="3.6640625" style="830" customWidth="1"/>
    <col min="2330" max="2330" width="3.109375" style="830" customWidth="1"/>
    <col min="2331" max="2331" width="1.88671875" style="830" customWidth="1"/>
    <col min="2332" max="2333" width="2.21875" style="830" customWidth="1"/>
    <col min="2334" max="2334" width="7.21875" style="830" customWidth="1"/>
    <col min="2335" max="2569" width="8.88671875" style="830"/>
    <col min="2570" max="2570" width="2.44140625" style="830" customWidth="1"/>
    <col min="2571" max="2571" width="2.33203125" style="830" customWidth="1"/>
    <col min="2572" max="2572" width="1.109375" style="830" customWidth="1"/>
    <col min="2573" max="2573" width="22.6640625" style="830" customWidth="1"/>
    <col min="2574" max="2574" width="1.21875" style="830" customWidth="1"/>
    <col min="2575" max="2576" width="11.77734375" style="830" customWidth="1"/>
    <col min="2577" max="2577" width="1.77734375" style="830" customWidth="1"/>
    <col min="2578" max="2578" width="6.88671875" style="830" customWidth="1"/>
    <col min="2579" max="2579" width="4.44140625" style="830" customWidth="1"/>
    <col min="2580" max="2580" width="3.6640625" style="830" customWidth="1"/>
    <col min="2581" max="2581" width="0.77734375" style="830" customWidth="1"/>
    <col min="2582" max="2582" width="3.33203125" style="830" customWidth="1"/>
    <col min="2583" max="2583" width="3.6640625" style="830" customWidth="1"/>
    <col min="2584" max="2584" width="3" style="830" customWidth="1"/>
    <col min="2585" max="2585" width="3.6640625" style="830" customWidth="1"/>
    <col min="2586" max="2586" width="3.109375" style="830" customWidth="1"/>
    <col min="2587" max="2587" width="1.88671875" style="830" customWidth="1"/>
    <col min="2588" max="2589" width="2.21875" style="830" customWidth="1"/>
    <col min="2590" max="2590" width="7.21875" style="830" customWidth="1"/>
    <col min="2591" max="2825" width="8.88671875" style="830"/>
    <col min="2826" max="2826" width="2.44140625" style="830" customWidth="1"/>
    <col min="2827" max="2827" width="2.33203125" style="830" customWidth="1"/>
    <col min="2828" max="2828" width="1.109375" style="830" customWidth="1"/>
    <col min="2829" max="2829" width="22.6640625" style="830" customWidth="1"/>
    <col min="2830" max="2830" width="1.21875" style="830" customWidth="1"/>
    <col min="2831" max="2832" width="11.77734375" style="830" customWidth="1"/>
    <col min="2833" max="2833" width="1.77734375" style="830" customWidth="1"/>
    <col min="2834" max="2834" width="6.88671875" style="830" customWidth="1"/>
    <col min="2835" max="2835" width="4.44140625" style="830" customWidth="1"/>
    <col min="2836" max="2836" width="3.6640625" style="830" customWidth="1"/>
    <col min="2837" max="2837" width="0.77734375" style="830" customWidth="1"/>
    <col min="2838" max="2838" width="3.33203125" style="830" customWidth="1"/>
    <col min="2839" max="2839" width="3.6640625" style="830" customWidth="1"/>
    <col min="2840" max="2840" width="3" style="830" customWidth="1"/>
    <col min="2841" max="2841" width="3.6640625" style="830" customWidth="1"/>
    <col min="2842" max="2842" width="3.109375" style="830" customWidth="1"/>
    <col min="2843" max="2843" width="1.88671875" style="830" customWidth="1"/>
    <col min="2844" max="2845" width="2.21875" style="830" customWidth="1"/>
    <col min="2846" max="2846" width="7.21875" style="830" customWidth="1"/>
    <col min="2847" max="3081" width="8.88671875" style="830"/>
    <col min="3082" max="3082" width="2.44140625" style="830" customWidth="1"/>
    <col min="3083" max="3083" width="2.33203125" style="830" customWidth="1"/>
    <col min="3084" max="3084" width="1.109375" style="830" customWidth="1"/>
    <col min="3085" max="3085" width="22.6640625" style="830" customWidth="1"/>
    <col min="3086" max="3086" width="1.21875" style="830" customWidth="1"/>
    <col min="3087" max="3088" width="11.77734375" style="830" customWidth="1"/>
    <col min="3089" max="3089" width="1.77734375" style="830" customWidth="1"/>
    <col min="3090" max="3090" width="6.88671875" style="830" customWidth="1"/>
    <col min="3091" max="3091" width="4.44140625" style="830" customWidth="1"/>
    <col min="3092" max="3092" width="3.6640625" style="830" customWidth="1"/>
    <col min="3093" max="3093" width="0.77734375" style="830" customWidth="1"/>
    <col min="3094" max="3094" width="3.33203125" style="830" customWidth="1"/>
    <col min="3095" max="3095" width="3.6640625" style="830" customWidth="1"/>
    <col min="3096" max="3096" width="3" style="830" customWidth="1"/>
    <col min="3097" max="3097" width="3.6640625" style="830" customWidth="1"/>
    <col min="3098" max="3098" width="3.109375" style="830" customWidth="1"/>
    <col min="3099" max="3099" width="1.88671875" style="830" customWidth="1"/>
    <col min="3100" max="3101" width="2.21875" style="830" customWidth="1"/>
    <col min="3102" max="3102" width="7.21875" style="830" customWidth="1"/>
    <col min="3103" max="3337" width="8.88671875" style="830"/>
    <col min="3338" max="3338" width="2.44140625" style="830" customWidth="1"/>
    <col min="3339" max="3339" width="2.33203125" style="830" customWidth="1"/>
    <col min="3340" max="3340" width="1.109375" style="830" customWidth="1"/>
    <col min="3341" max="3341" width="22.6640625" style="830" customWidth="1"/>
    <col min="3342" max="3342" width="1.21875" style="830" customWidth="1"/>
    <col min="3343" max="3344" width="11.77734375" style="830" customWidth="1"/>
    <col min="3345" max="3345" width="1.77734375" style="830" customWidth="1"/>
    <col min="3346" max="3346" width="6.88671875" style="830" customWidth="1"/>
    <col min="3347" max="3347" width="4.44140625" style="830" customWidth="1"/>
    <col min="3348" max="3348" width="3.6640625" style="830" customWidth="1"/>
    <col min="3349" max="3349" width="0.77734375" style="830" customWidth="1"/>
    <col min="3350" max="3350" width="3.33203125" style="830" customWidth="1"/>
    <col min="3351" max="3351" width="3.6640625" style="830" customWidth="1"/>
    <col min="3352" max="3352" width="3" style="830" customWidth="1"/>
    <col min="3353" max="3353" width="3.6640625" style="830" customWidth="1"/>
    <col min="3354" max="3354" width="3.109375" style="830" customWidth="1"/>
    <col min="3355" max="3355" width="1.88671875" style="830" customWidth="1"/>
    <col min="3356" max="3357" width="2.21875" style="830" customWidth="1"/>
    <col min="3358" max="3358" width="7.21875" style="830" customWidth="1"/>
    <col min="3359" max="3593" width="8.88671875" style="830"/>
    <col min="3594" max="3594" width="2.44140625" style="830" customWidth="1"/>
    <col min="3595" max="3595" width="2.33203125" style="830" customWidth="1"/>
    <col min="3596" max="3596" width="1.109375" style="830" customWidth="1"/>
    <col min="3597" max="3597" width="22.6640625" style="830" customWidth="1"/>
    <col min="3598" max="3598" width="1.21875" style="830" customWidth="1"/>
    <col min="3599" max="3600" width="11.77734375" style="830" customWidth="1"/>
    <col min="3601" max="3601" width="1.77734375" style="830" customWidth="1"/>
    <col min="3602" max="3602" width="6.88671875" style="830" customWidth="1"/>
    <col min="3603" max="3603" width="4.44140625" style="830" customWidth="1"/>
    <col min="3604" max="3604" width="3.6640625" style="830" customWidth="1"/>
    <col min="3605" max="3605" width="0.77734375" style="830" customWidth="1"/>
    <col min="3606" max="3606" width="3.33203125" style="830" customWidth="1"/>
    <col min="3607" max="3607" width="3.6640625" style="830" customWidth="1"/>
    <col min="3608" max="3608" width="3" style="830" customWidth="1"/>
    <col min="3609" max="3609" width="3.6640625" style="830" customWidth="1"/>
    <col min="3610" max="3610" width="3.109375" style="830" customWidth="1"/>
    <col min="3611" max="3611" width="1.88671875" style="830" customWidth="1"/>
    <col min="3612" max="3613" width="2.21875" style="830" customWidth="1"/>
    <col min="3614" max="3614" width="7.21875" style="830" customWidth="1"/>
    <col min="3615" max="3849" width="8.88671875" style="830"/>
    <col min="3850" max="3850" width="2.44140625" style="830" customWidth="1"/>
    <col min="3851" max="3851" width="2.33203125" style="830" customWidth="1"/>
    <col min="3852" max="3852" width="1.109375" style="830" customWidth="1"/>
    <col min="3853" max="3853" width="22.6640625" style="830" customWidth="1"/>
    <col min="3854" max="3854" width="1.21875" style="830" customWidth="1"/>
    <col min="3855" max="3856" width="11.77734375" style="830" customWidth="1"/>
    <col min="3857" max="3857" width="1.77734375" style="830" customWidth="1"/>
    <col min="3858" max="3858" width="6.88671875" style="830" customWidth="1"/>
    <col min="3859" max="3859" width="4.44140625" style="830" customWidth="1"/>
    <col min="3860" max="3860" width="3.6640625" style="830" customWidth="1"/>
    <col min="3861" max="3861" width="0.77734375" style="830" customWidth="1"/>
    <col min="3862" max="3862" width="3.33203125" style="830" customWidth="1"/>
    <col min="3863" max="3863" width="3.6640625" style="830" customWidth="1"/>
    <col min="3864" max="3864" width="3" style="830" customWidth="1"/>
    <col min="3865" max="3865" width="3.6640625" style="830" customWidth="1"/>
    <col min="3866" max="3866" width="3.109375" style="830" customWidth="1"/>
    <col min="3867" max="3867" width="1.88671875" style="830" customWidth="1"/>
    <col min="3868" max="3869" width="2.21875" style="830" customWidth="1"/>
    <col min="3870" max="3870" width="7.21875" style="830" customWidth="1"/>
    <col min="3871" max="4105" width="8.88671875" style="830"/>
    <col min="4106" max="4106" width="2.44140625" style="830" customWidth="1"/>
    <col min="4107" max="4107" width="2.33203125" style="830" customWidth="1"/>
    <col min="4108" max="4108" width="1.109375" style="830" customWidth="1"/>
    <col min="4109" max="4109" width="22.6640625" style="830" customWidth="1"/>
    <col min="4110" max="4110" width="1.21875" style="830" customWidth="1"/>
    <col min="4111" max="4112" width="11.77734375" style="830" customWidth="1"/>
    <col min="4113" max="4113" width="1.77734375" style="830" customWidth="1"/>
    <col min="4114" max="4114" width="6.88671875" style="830" customWidth="1"/>
    <col min="4115" max="4115" width="4.44140625" style="830" customWidth="1"/>
    <col min="4116" max="4116" width="3.6640625" style="830" customWidth="1"/>
    <col min="4117" max="4117" width="0.77734375" style="830" customWidth="1"/>
    <col min="4118" max="4118" width="3.33203125" style="830" customWidth="1"/>
    <col min="4119" max="4119" width="3.6640625" style="830" customWidth="1"/>
    <col min="4120" max="4120" width="3" style="830" customWidth="1"/>
    <col min="4121" max="4121" width="3.6640625" style="830" customWidth="1"/>
    <col min="4122" max="4122" width="3.109375" style="830" customWidth="1"/>
    <col min="4123" max="4123" width="1.88671875" style="830" customWidth="1"/>
    <col min="4124" max="4125" width="2.21875" style="830" customWidth="1"/>
    <col min="4126" max="4126" width="7.21875" style="830" customWidth="1"/>
    <col min="4127" max="4361" width="8.88671875" style="830"/>
    <col min="4362" max="4362" width="2.44140625" style="830" customWidth="1"/>
    <col min="4363" max="4363" width="2.33203125" style="830" customWidth="1"/>
    <col min="4364" max="4364" width="1.109375" style="830" customWidth="1"/>
    <col min="4365" max="4365" width="22.6640625" style="830" customWidth="1"/>
    <col min="4366" max="4366" width="1.21875" style="830" customWidth="1"/>
    <col min="4367" max="4368" width="11.77734375" style="830" customWidth="1"/>
    <col min="4369" max="4369" width="1.77734375" style="830" customWidth="1"/>
    <col min="4370" max="4370" width="6.88671875" style="830" customWidth="1"/>
    <col min="4371" max="4371" width="4.44140625" style="830" customWidth="1"/>
    <col min="4372" max="4372" width="3.6640625" style="830" customWidth="1"/>
    <col min="4373" max="4373" width="0.77734375" style="830" customWidth="1"/>
    <col min="4374" max="4374" width="3.33203125" style="830" customWidth="1"/>
    <col min="4375" max="4375" width="3.6640625" style="830" customWidth="1"/>
    <col min="4376" max="4376" width="3" style="830" customWidth="1"/>
    <col min="4377" max="4377" width="3.6640625" style="830" customWidth="1"/>
    <col min="4378" max="4378" width="3.109375" style="830" customWidth="1"/>
    <col min="4379" max="4379" width="1.88671875" style="830" customWidth="1"/>
    <col min="4380" max="4381" width="2.21875" style="830" customWidth="1"/>
    <col min="4382" max="4382" width="7.21875" style="830" customWidth="1"/>
    <col min="4383" max="4617" width="8.88671875" style="830"/>
    <col min="4618" max="4618" width="2.44140625" style="830" customWidth="1"/>
    <col min="4619" max="4619" width="2.33203125" style="830" customWidth="1"/>
    <col min="4620" max="4620" width="1.109375" style="830" customWidth="1"/>
    <col min="4621" max="4621" width="22.6640625" style="830" customWidth="1"/>
    <col min="4622" max="4622" width="1.21875" style="830" customWidth="1"/>
    <col min="4623" max="4624" width="11.77734375" style="830" customWidth="1"/>
    <col min="4625" max="4625" width="1.77734375" style="830" customWidth="1"/>
    <col min="4626" max="4626" width="6.88671875" style="830" customWidth="1"/>
    <col min="4627" max="4627" width="4.44140625" style="830" customWidth="1"/>
    <col min="4628" max="4628" width="3.6640625" style="830" customWidth="1"/>
    <col min="4629" max="4629" width="0.77734375" style="830" customWidth="1"/>
    <col min="4630" max="4630" width="3.33203125" style="830" customWidth="1"/>
    <col min="4631" max="4631" width="3.6640625" style="830" customWidth="1"/>
    <col min="4632" max="4632" width="3" style="830" customWidth="1"/>
    <col min="4633" max="4633" width="3.6640625" style="830" customWidth="1"/>
    <col min="4634" max="4634" width="3.109375" style="830" customWidth="1"/>
    <col min="4635" max="4635" width="1.88671875" style="830" customWidth="1"/>
    <col min="4636" max="4637" width="2.21875" style="830" customWidth="1"/>
    <col min="4638" max="4638" width="7.21875" style="830" customWidth="1"/>
    <col min="4639" max="4873" width="8.88671875" style="830"/>
    <col min="4874" max="4874" width="2.44140625" style="830" customWidth="1"/>
    <col min="4875" max="4875" width="2.33203125" style="830" customWidth="1"/>
    <col min="4876" max="4876" width="1.109375" style="830" customWidth="1"/>
    <col min="4877" max="4877" width="22.6640625" style="830" customWidth="1"/>
    <col min="4878" max="4878" width="1.21875" style="830" customWidth="1"/>
    <col min="4879" max="4880" width="11.77734375" style="830" customWidth="1"/>
    <col min="4881" max="4881" width="1.77734375" style="830" customWidth="1"/>
    <col min="4882" max="4882" width="6.88671875" style="830" customWidth="1"/>
    <col min="4883" max="4883" width="4.44140625" style="830" customWidth="1"/>
    <col min="4884" max="4884" width="3.6640625" style="830" customWidth="1"/>
    <col min="4885" max="4885" width="0.77734375" style="830" customWidth="1"/>
    <col min="4886" max="4886" width="3.33203125" style="830" customWidth="1"/>
    <col min="4887" max="4887" width="3.6640625" style="830" customWidth="1"/>
    <col min="4888" max="4888" width="3" style="830" customWidth="1"/>
    <col min="4889" max="4889" width="3.6640625" style="830" customWidth="1"/>
    <col min="4890" max="4890" width="3.109375" style="830" customWidth="1"/>
    <col min="4891" max="4891" width="1.88671875" style="830" customWidth="1"/>
    <col min="4892" max="4893" width="2.21875" style="830" customWidth="1"/>
    <col min="4894" max="4894" width="7.21875" style="830" customWidth="1"/>
    <col min="4895" max="5129" width="8.88671875" style="830"/>
    <col min="5130" max="5130" width="2.44140625" style="830" customWidth="1"/>
    <col min="5131" max="5131" width="2.33203125" style="830" customWidth="1"/>
    <col min="5132" max="5132" width="1.109375" style="830" customWidth="1"/>
    <col min="5133" max="5133" width="22.6640625" style="830" customWidth="1"/>
    <col min="5134" max="5134" width="1.21875" style="830" customWidth="1"/>
    <col min="5135" max="5136" width="11.77734375" style="830" customWidth="1"/>
    <col min="5137" max="5137" width="1.77734375" style="830" customWidth="1"/>
    <col min="5138" max="5138" width="6.88671875" style="830" customWidth="1"/>
    <col min="5139" max="5139" width="4.44140625" style="830" customWidth="1"/>
    <col min="5140" max="5140" width="3.6640625" style="830" customWidth="1"/>
    <col min="5141" max="5141" width="0.77734375" style="830" customWidth="1"/>
    <col min="5142" max="5142" width="3.33203125" style="830" customWidth="1"/>
    <col min="5143" max="5143" width="3.6640625" style="830" customWidth="1"/>
    <col min="5144" max="5144" width="3" style="830" customWidth="1"/>
    <col min="5145" max="5145" width="3.6640625" style="830" customWidth="1"/>
    <col min="5146" max="5146" width="3.109375" style="830" customWidth="1"/>
    <col min="5147" max="5147" width="1.88671875" style="830" customWidth="1"/>
    <col min="5148" max="5149" width="2.21875" style="830" customWidth="1"/>
    <col min="5150" max="5150" width="7.21875" style="830" customWidth="1"/>
    <col min="5151" max="5385" width="8.88671875" style="830"/>
    <col min="5386" max="5386" width="2.44140625" style="830" customWidth="1"/>
    <col min="5387" max="5387" width="2.33203125" style="830" customWidth="1"/>
    <col min="5388" max="5388" width="1.109375" style="830" customWidth="1"/>
    <col min="5389" max="5389" width="22.6640625" style="830" customWidth="1"/>
    <col min="5390" max="5390" width="1.21875" style="830" customWidth="1"/>
    <col min="5391" max="5392" width="11.77734375" style="830" customWidth="1"/>
    <col min="5393" max="5393" width="1.77734375" style="830" customWidth="1"/>
    <col min="5394" max="5394" width="6.88671875" style="830" customWidth="1"/>
    <col min="5395" max="5395" width="4.44140625" style="830" customWidth="1"/>
    <col min="5396" max="5396" width="3.6640625" style="830" customWidth="1"/>
    <col min="5397" max="5397" width="0.77734375" style="830" customWidth="1"/>
    <col min="5398" max="5398" width="3.33203125" style="830" customWidth="1"/>
    <col min="5399" max="5399" width="3.6640625" style="830" customWidth="1"/>
    <col min="5400" max="5400" width="3" style="830" customWidth="1"/>
    <col min="5401" max="5401" width="3.6640625" style="830" customWidth="1"/>
    <col min="5402" max="5402" width="3.109375" style="830" customWidth="1"/>
    <col min="5403" max="5403" width="1.88671875" style="830" customWidth="1"/>
    <col min="5404" max="5405" width="2.21875" style="830" customWidth="1"/>
    <col min="5406" max="5406" width="7.21875" style="830" customWidth="1"/>
    <col min="5407" max="5641" width="8.88671875" style="830"/>
    <col min="5642" max="5642" width="2.44140625" style="830" customWidth="1"/>
    <col min="5643" max="5643" width="2.33203125" style="830" customWidth="1"/>
    <col min="5644" max="5644" width="1.109375" style="830" customWidth="1"/>
    <col min="5645" max="5645" width="22.6640625" style="830" customWidth="1"/>
    <col min="5646" max="5646" width="1.21875" style="830" customWidth="1"/>
    <col min="5647" max="5648" width="11.77734375" style="830" customWidth="1"/>
    <col min="5649" max="5649" width="1.77734375" style="830" customWidth="1"/>
    <col min="5650" max="5650" width="6.88671875" style="830" customWidth="1"/>
    <col min="5651" max="5651" width="4.44140625" style="830" customWidth="1"/>
    <col min="5652" max="5652" width="3.6640625" style="830" customWidth="1"/>
    <col min="5653" max="5653" width="0.77734375" style="830" customWidth="1"/>
    <col min="5654" max="5654" width="3.33203125" style="830" customWidth="1"/>
    <col min="5655" max="5655" width="3.6640625" style="830" customWidth="1"/>
    <col min="5656" max="5656" width="3" style="830" customWidth="1"/>
    <col min="5657" max="5657" width="3.6640625" style="830" customWidth="1"/>
    <col min="5658" max="5658" width="3.109375" style="830" customWidth="1"/>
    <col min="5659" max="5659" width="1.88671875" style="830" customWidth="1"/>
    <col min="5660" max="5661" width="2.21875" style="830" customWidth="1"/>
    <col min="5662" max="5662" width="7.21875" style="830" customWidth="1"/>
    <col min="5663" max="5897" width="8.88671875" style="830"/>
    <col min="5898" max="5898" width="2.44140625" style="830" customWidth="1"/>
    <col min="5899" max="5899" width="2.33203125" style="830" customWidth="1"/>
    <col min="5900" max="5900" width="1.109375" style="830" customWidth="1"/>
    <col min="5901" max="5901" width="22.6640625" style="830" customWidth="1"/>
    <col min="5902" max="5902" width="1.21875" style="830" customWidth="1"/>
    <col min="5903" max="5904" width="11.77734375" style="830" customWidth="1"/>
    <col min="5905" max="5905" width="1.77734375" style="830" customWidth="1"/>
    <col min="5906" max="5906" width="6.88671875" style="830" customWidth="1"/>
    <col min="5907" max="5907" width="4.44140625" style="830" customWidth="1"/>
    <col min="5908" max="5908" width="3.6640625" style="830" customWidth="1"/>
    <col min="5909" max="5909" width="0.77734375" style="830" customWidth="1"/>
    <col min="5910" max="5910" width="3.33203125" style="830" customWidth="1"/>
    <col min="5911" max="5911" width="3.6640625" style="830" customWidth="1"/>
    <col min="5912" max="5912" width="3" style="830" customWidth="1"/>
    <col min="5913" max="5913" width="3.6640625" style="830" customWidth="1"/>
    <col min="5914" max="5914" width="3.109375" style="830" customWidth="1"/>
    <col min="5915" max="5915" width="1.88671875" style="830" customWidth="1"/>
    <col min="5916" max="5917" width="2.21875" style="830" customWidth="1"/>
    <col min="5918" max="5918" width="7.21875" style="830" customWidth="1"/>
    <col min="5919" max="6153" width="8.88671875" style="830"/>
    <col min="6154" max="6154" width="2.44140625" style="830" customWidth="1"/>
    <col min="6155" max="6155" width="2.33203125" style="830" customWidth="1"/>
    <col min="6156" max="6156" width="1.109375" style="830" customWidth="1"/>
    <col min="6157" max="6157" width="22.6640625" style="830" customWidth="1"/>
    <col min="6158" max="6158" width="1.21875" style="830" customWidth="1"/>
    <col min="6159" max="6160" width="11.77734375" style="830" customWidth="1"/>
    <col min="6161" max="6161" width="1.77734375" style="830" customWidth="1"/>
    <col min="6162" max="6162" width="6.88671875" style="830" customWidth="1"/>
    <col min="6163" max="6163" width="4.44140625" style="830" customWidth="1"/>
    <col min="6164" max="6164" width="3.6640625" style="830" customWidth="1"/>
    <col min="6165" max="6165" width="0.77734375" style="830" customWidth="1"/>
    <col min="6166" max="6166" width="3.33203125" style="830" customWidth="1"/>
    <col min="6167" max="6167" width="3.6640625" style="830" customWidth="1"/>
    <col min="6168" max="6168" width="3" style="830" customWidth="1"/>
    <col min="6169" max="6169" width="3.6640625" style="830" customWidth="1"/>
    <col min="6170" max="6170" width="3.109375" style="830" customWidth="1"/>
    <col min="6171" max="6171" width="1.88671875" style="830" customWidth="1"/>
    <col min="6172" max="6173" width="2.21875" style="830" customWidth="1"/>
    <col min="6174" max="6174" width="7.21875" style="830" customWidth="1"/>
    <col min="6175" max="6409" width="8.88671875" style="830"/>
    <col min="6410" max="6410" width="2.44140625" style="830" customWidth="1"/>
    <col min="6411" max="6411" width="2.33203125" style="830" customWidth="1"/>
    <col min="6412" max="6412" width="1.109375" style="830" customWidth="1"/>
    <col min="6413" max="6413" width="22.6640625" style="830" customWidth="1"/>
    <col min="6414" max="6414" width="1.21875" style="830" customWidth="1"/>
    <col min="6415" max="6416" width="11.77734375" style="830" customWidth="1"/>
    <col min="6417" max="6417" width="1.77734375" style="830" customWidth="1"/>
    <col min="6418" max="6418" width="6.88671875" style="830" customWidth="1"/>
    <col min="6419" max="6419" width="4.44140625" style="830" customWidth="1"/>
    <col min="6420" max="6420" width="3.6640625" style="830" customWidth="1"/>
    <col min="6421" max="6421" width="0.77734375" style="830" customWidth="1"/>
    <col min="6422" max="6422" width="3.33203125" style="830" customWidth="1"/>
    <col min="6423" max="6423" width="3.6640625" style="830" customWidth="1"/>
    <col min="6424" max="6424" width="3" style="830" customWidth="1"/>
    <col min="6425" max="6425" width="3.6640625" style="830" customWidth="1"/>
    <col min="6426" max="6426" width="3.109375" style="830" customWidth="1"/>
    <col min="6427" max="6427" width="1.88671875" style="830" customWidth="1"/>
    <col min="6428" max="6429" width="2.21875" style="830" customWidth="1"/>
    <col min="6430" max="6430" width="7.21875" style="830" customWidth="1"/>
    <col min="6431" max="6665" width="8.88671875" style="830"/>
    <col min="6666" max="6666" width="2.44140625" style="830" customWidth="1"/>
    <col min="6667" max="6667" width="2.33203125" style="830" customWidth="1"/>
    <col min="6668" max="6668" width="1.109375" style="830" customWidth="1"/>
    <col min="6669" max="6669" width="22.6640625" style="830" customWidth="1"/>
    <col min="6670" max="6670" width="1.21875" style="830" customWidth="1"/>
    <col min="6671" max="6672" width="11.77734375" style="830" customWidth="1"/>
    <col min="6673" max="6673" width="1.77734375" style="830" customWidth="1"/>
    <col min="6674" max="6674" width="6.88671875" style="830" customWidth="1"/>
    <col min="6675" max="6675" width="4.44140625" style="830" customWidth="1"/>
    <col min="6676" max="6676" width="3.6640625" style="830" customWidth="1"/>
    <col min="6677" max="6677" width="0.77734375" style="830" customWidth="1"/>
    <col min="6678" max="6678" width="3.33203125" style="830" customWidth="1"/>
    <col min="6679" max="6679" width="3.6640625" style="830" customWidth="1"/>
    <col min="6680" max="6680" width="3" style="830" customWidth="1"/>
    <col min="6681" max="6681" width="3.6640625" style="830" customWidth="1"/>
    <col min="6682" max="6682" width="3.109375" style="830" customWidth="1"/>
    <col min="6683" max="6683" width="1.88671875" style="830" customWidth="1"/>
    <col min="6684" max="6685" width="2.21875" style="830" customWidth="1"/>
    <col min="6686" max="6686" width="7.21875" style="830" customWidth="1"/>
    <col min="6687" max="6921" width="8.88671875" style="830"/>
    <col min="6922" max="6922" width="2.44140625" style="830" customWidth="1"/>
    <col min="6923" max="6923" width="2.33203125" style="830" customWidth="1"/>
    <col min="6924" max="6924" width="1.109375" style="830" customWidth="1"/>
    <col min="6925" max="6925" width="22.6640625" style="830" customWidth="1"/>
    <col min="6926" max="6926" width="1.21875" style="830" customWidth="1"/>
    <col min="6927" max="6928" width="11.77734375" style="830" customWidth="1"/>
    <col min="6929" max="6929" width="1.77734375" style="830" customWidth="1"/>
    <col min="6930" max="6930" width="6.88671875" style="830" customWidth="1"/>
    <col min="6931" max="6931" width="4.44140625" style="830" customWidth="1"/>
    <col min="6932" max="6932" width="3.6640625" style="830" customWidth="1"/>
    <col min="6933" max="6933" width="0.77734375" style="830" customWidth="1"/>
    <col min="6934" max="6934" width="3.33203125" style="830" customWidth="1"/>
    <col min="6935" max="6935" width="3.6640625" style="830" customWidth="1"/>
    <col min="6936" max="6936" width="3" style="830" customWidth="1"/>
    <col min="6937" max="6937" width="3.6640625" style="830" customWidth="1"/>
    <col min="6938" max="6938" width="3.109375" style="830" customWidth="1"/>
    <col min="6939" max="6939" width="1.88671875" style="830" customWidth="1"/>
    <col min="6940" max="6941" width="2.21875" style="830" customWidth="1"/>
    <col min="6942" max="6942" width="7.21875" style="830" customWidth="1"/>
    <col min="6943" max="7177" width="8.88671875" style="830"/>
    <col min="7178" max="7178" width="2.44140625" style="830" customWidth="1"/>
    <col min="7179" max="7179" width="2.33203125" style="830" customWidth="1"/>
    <col min="7180" max="7180" width="1.109375" style="830" customWidth="1"/>
    <col min="7181" max="7181" width="22.6640625" style="830" customWidth="1"/>
    <col min="7182" max="7182" width="1.21875" style="830" customWidth="1"/>
    <col min="7183" max="7184" width="11.77734375" style="830" customWidth="1"/>
    <col min="7185" max="7185" width="1.77734375" style="830" customWidth="1"/>
    <col min="7186" max="7186" width="6.88671875" style="830" customWidth="1"/>
    <col min="7187" max="7187" width="4.44140625" style="830" customWidth="1"/>
    <col min="7188" max="7188" width="3.6640625" style="830" customWidth="1"/>
    <col min="7189" max="7189" width="0.77734375" style="830" customWidth="1"/>
    <col min="7190" max="7190" width="3.33203125" style="830" customWidth="1"/>
    <col min="7191" max="7191" width="3.6640625" style="830" customWidth="1"/>
    <col min="7192" max="7192" width="3" style="830" customWidth="1"/>
    <col min="7193" max="7193" width="3.6640625" style="830" customWidth="1"/>
    <col min="7194" max="7194" width="3.109375" style="830" customWidth="1"/>
    <col min="7195" max="7195" width="1.88671875" style="830" customWidth="1"/>
    <col min="7196" max="7197" width="2.21875" style="830" customWidth="1"/>
    <col min="7198" max="7198" width="7.21875" style="830" customWidth="1"/>
    <col min="7199" max="7433" width="8.88671875" style="830"/>
    <col min="7434" max="7434" width="2.44140625" style="830" customWidth="1"/>
    <col min="7435" max="7435" width="2.33203125" style="830" customWidth="1"/>
    <col min="7436" max="7436" width="1.109375" style="830" customWidth="1"/>
    <col min="7437" max="7437" width="22.6640625" style="830" customWidth="1"/>
    <col min="7438" max="7438" width="1.21875" style="830" customWidth="1"/>
    <col min="7439" max="7440" width="11.77734375" style="830" customWidth="1"/>
    <col min="7441" max="7441" width="1.77734375" style="830" customWidth="1"/>
    <col min="7442" max="7442" width="6.88671875" style="830" customWidth="1"/>
    <col min="7443" max="7443" width="4.44140625" style="830" customWidth="1"/>
    <col min="7444" max="7444" width="3.6640625" style="830" customWidth="1"/>
    <col min="7445" max="7445" width="0.77734375" style="830" customWidth="1"/>
    <col min="7446" max="7446" width="3.33203125" style="830" customWidth="1"/>
    <col min="7447" max="7447" width="3.6640625" style="830" customWidth="1"/>
    <col min="7448" max="7448" width="3" style="830" customWidth="1"/>
    <col min="7449" max="7449" width="3.6640625" style="830" customWidth="1"/>
    <col min="7450" max="7450" width="3.109375" style="830" customWidth="1"/>
    <col min="7451" max="7451" width="1.88671875" style="830" customWidth="1"/>
    <col min="7452" max="7453" width="2.21875" style="830" customWidth="1"/>
    <col min="7454" max="7454" width="7.21875" style="830" customWidth="1"/>
    <col min="7455" max="7689" width="8.88671875" style="830"/>
    <col min="7690" max="7690" width="2.44140625" style="830" customWidth="1"/>
    <col min="7691" max="7691" width="2.33203125" style="830" customWidth="1"/>
    <col min="7692" max="7692" width="1.109375" style="830" customWidth="1"/>
    <col min="7693" max="7693" width="22.6640625" style="830" customWidth="1"/>
    <col min="7694" max="7694" width="1.21875" style="830" customWidth="1"/>
    <col min="7695" max="7696" width="11.77734375" style="830" customWidth="1"/>
    <col min="7697" max="7697" width="1.77734375" style="830" customWidth="1"/>
    <col min="7698" max="7698" width="6.88671875" style="830" customWidth="1"/>
    <col min="7699" max="7699" width="4.44140625" style="830" customWidth="1"/>
    <col min="7700" max="7700" width="3.6640625" style="830" customWidth="1"/>
    <col min="7701" max="7701" width="0.77734375" style="830" customWidth="1"/>
    <col min="7702" max="7702" width="3.33203125" style="830" customWidth="1"/>
    <col min="7703" max="7703" width="3.6640625" style="830" customWidth="1"/>
    <col min="7704" max="7704" width="3" style="830" customWidth="1"/>
    <col min="7705" max="7705" width="3.6640625" style="830" customWidth="1"/>
    <col min="7706" max="7706" width="3.109375" style="830" customWidth="1"/>
    <col min="7707" max="7707" width="1.88671875" style="830" customWidth="1"/>
    <col min="7708" max="7709" width="2.21875" style="830" customWidth="1"/>
    <col min="7710" max="7710" width="7.21875" style="830" customWidth="1"/>
    <col min="7711" max="7945" width="8.88671875" style="830"/>
    <col min="7946" max="7946" width="2.44140625" style="830" customWidth="1"/>
    <col min="7947" max="7947" width="2.33203125" style="830" customWidth="1"/>
    <col min="7948" max="7948" width="1.109375" style="830" customWidth="1"/>
    <col min="7949" max="7949" width="22.6640625" style="830" customWidth="1"/>
    <col min="7950" max="7950" width="1.21875" style="830" customWidth="1"/>
    <col min="7951" max="7952" width="11.77734375" style="830" customWidth="1"/>
    <col min="7953" max="7953" width="1.77734375" style="830" customWidth="1"/>
    <col min="7954" max="7954" width="6.88671875" style="830" customWidth="1"/>
    <col min="7955" max="7955" width="4.44140625" style="830" customWidth="1"/>
    <col min="7956" max="7956" width="3.6640625" style="830" customWidth="1"/>
    <col min="7957" max="7957" width="0.77734375" style="830" customWidth="1"/>
    <col min="7958" max="7958" width="3.33203125" style="830" customWidth="1"/>
    <col min="7959" max="7959" width="3.6640625" style="830" customWidth="1"/>
    <col min="7960" max="7960" width="3" style="830" customWidth="1"/>
    <col min="7961" max="7961" width="3.6640625" style="830" customWidth="1"/>
    <col min="7962" max="7962" width="3.109375" style="830" customWidth="1"/>
    <col min="7963" max="7963" width="1.88671875" style="830" customWidth="1"/>
    <col min="7964" max="7965" width="2.21875" style="830" customWidth="1"/>
    <col min="7966" max="7966" width="7.21875" style="830" customWidth="1"/>
    <col min="7967" max="8201" width="8.88671875" style="830"/>
    <col min="8202" max="8202" width="2.44140625" style="830" customWidth="1"/>
    <col min="8203" max="8203" width="2.33203125" style="830" customWidth="1"/>
    <col min="8204" max="8204" width="1.109375" style="830" customWidth="1"/>
    <col min="8205" max="8205" width="22.6640625" style="830" customWidth="1"/>
    <col min="8206" max="8206" width="1.21875" style="830" customWidth="1"/>
    <col min="8207" max="8208" width="11.77734375" style="830" customWidth="1"/>
    <col min="8209" max="8209" width="1.77734375" style="830" customWidth="1"/>
    <col min="8210" max="8210" width="6.88671875" style="830" customWidth="1"/>
    <col min="8211" max="8211" width="4.44140625" style="830" customWidth="1"/>
    <col min="8212" max="8212" width="3.6640625" style="830" customWidth="1"/>
    <col min="8213" max="8213" width="0.77734375" style="830" customWidth="1"/>
    <col min="8214" max="8214" width="3.33203125" style="830" customWidth="1"/>
    <col min="8215" max="8215" width="3.6640625" style="830" customWidth="1"/>
    <col min="8216" max="8216" width="3" style="830" customWidth="1"/>
    <col min="8217" max="8217" width="3.6640625" style="830" customWidth="1"/>
    <col min="8218" max="8218" width="3.109375" style="830" customWidth="1"/>
    <col min="8219" max="8219" width="1.88671875" style="830" customWidth="1"/>
    <col min="8220" max="8221" width="2.21875" style="830" customWidth="1"/>
    <col min="8222" max="8222" width="7.21875" style="830" customWidth="1"/>
    <col min="8223" max="8457" width="8.88671875" style="830"/>
    <col min="8458" max="8458" width="2.44140625" style="830" customWidth="1"/>
    <col min="8459" max="8459" width="2.33203125" style="830" customWidth="1"/>
    <col min="8460" max="8460" width="1.109375" style="830" customWidth="1"/>
    <col min="8461" max="8461" width="22.6640625" style="830" customWidth="1"/>
    <col min="8462" max="8462" width="1.21875" style="830" customWidth="1"/>
    <col min="8463" max="8464" width="11.77734375" style="830" customWidth="1"/>
    <col min="8465" max="8465" width="1.77734375" style="830" customWidth="1"/>
    <col min="8466" max="8466" width="6.88671875" style="830" customWidth="1"/>
    <col min="8467" max="8467" width="4.44140625" style="830" customWidth="1"/>
    <col min="8468" max="8468" width="3.6640625" style="830" customWidth="1"/>
    <col min="8469" max="8469" width="0.77734375" style="830" customWidth="1"/>
    <col min="8470" max="8470" width="3.33203125" style="830" customWidth="1"/>
    <col min="8471" max="8471" width="3.6640625" style="830" customWidth="1"/>
    <col min="8472" max="8472" width="3" style="830" customWidth="1"/>
    <col min="8473" max="8473" width="3.6640625" style="830" customWidth="1"/>
    <col min="8474" max="8474" width="3.109375" style="830" customWidth="1"/>
    <col min="8475" max="8475" width="1.88671875" style="830" customWidth="1"/>
    <col min="8476" max="8477" width="2.21875" style="830" customWidth="1"/>
    <col min="8478" max="8478" width="7.21875" style="830" customWidth="1"/>
    <col min="8479" max="8713" width="8.88671875" style="830"/>
    <col min="8714" max="8714" width="2.44140625" style="830" customWidth="1"/>
    <col min="8715" max="8715" width="2.33203125" style="830" customWidth="1"/>
    <col min="8716" max="8716" width="1.109375" style="830" customWidth="1"/>
    <col min="8717" max="8717" width="22.6640625" style="830" customWidth="1"/>
    <col min="8718" max="8718" width="1.21875" style="830" customWidth="1"/>
    <col min="8719" max="8720" width="11.77734375" style="830" customWidth="1"/>
    <col min="8721" max="8721" width="1.77734375" style="830" customWidth="1"/>
    <col min="8722" max="8722" width="6.88671875" style="830" customWidth="1"/>
    <col min="8723" max="8723" width="4.44140625" style="830" customWidth="1"/>
    <col min="8724" max="8724" width="3.6640625" style="830" customWidth="1"/>
    <col min="8725" max="8725" width="0.77734375" style="830" customWidth="1"/>
    <col min="8726" max="8726" width="3.33203125" style="830" customWidth="1"/>
    <col min="8727" max="8727" width="3.6640625" style="830" customWidth="1"/>
    <col min="8728" max="8728" width="3" style="830" customWidth="1"/>
    <col min="8729" max="8729" width="3.6640625" style="830" customWidth="1"/>
    <col min="8730" max="8730" width="3.109375" style="830" customWidth="1"/>
    <col min="8731" max="8731" width="1.88671875" style="830" customWidth="1"/>
    <col min="8732" max="8733" width="2.21875" style="830" customWidth="1"/>
    <col min="8734" max="8734" width="7.21875" style="830" customWidth="1"/>
    <col min="8735" max="8969" width="8.88671875" style="830"/>
    <col min="8970" max="8970" width="2.44140625" style="830" customWidth="1"/>
    <col min="8971" max="8971" width="2.33203125" style="830" customWidth="1"/>
    <col min="8972" max="8972" width="1.109375" style="830" customWidth="1"/>
    <col min="8973" max="8973" width="22.6640625" style="830" customWidth="1"/>
    <col min="8974" max="8974" width="1.21875" style="830" customWidth="1"/>
    <col min="8975" max="8976" width="11.77734375" style="830" customWidth="1"/>
    <col min="8977" max="8977" width="1.77734375" style="830" customWidth="1"/>
    <col min="8978" max="8978" width="6.88671875" style="830" customWidth="1"/>
    <col min="8979" max="8979" width="4.44140625" style="830" customWidth="1"/>
    <col min="8980" max="8980" width="3.6640625" style="830" customWidth="1"/>
    <col min="8981" max="8981" width="0.77734375" style="830" customWidth="1"/>
    <col min="8982" max="8982" width="3.33203125" style="830" customWidth="1"/>
    <col min="8983" max="8983" width="3.6640625" style="830" customWidth="1"/>
    <col min="8984" max="8984" width="3" style="830" customWidth="1"/>
    <col min="8985" max="8985" width="3.6640625" style="830" customWidth="1"/>
    <col min="8986" max="8986" width="3.109375" style="830" customWidth="1"/>
    <col min="8987" max="8987" width="1.88671875" style="830" customWidth="1"/>
    <col min="8988" max="8989" width="2.21875" style="830" customWidth="1"/>
    <col min="8990" max="8990" width="7.21875" style="830" customWidth="1"/>
    <col min="8991" max="9225" width="8.88671875" style="830"/>
    <col min="9226" max="9226" width="2.44140625" style="830" customWidth="1"/>
    <col min="9227" max="9227" width="2.33203125" style="830" customWidth="1"/>
    <col min="9228" max="9228" width="1.109375" style="830" customWidth="1"/>
    <col min="9229" max="9229" width="22.6640625" style="830" customWidth="1"/>
    <col min="9230" max="9230" width="1.21875" style="830" customWidth="1"/>
    <col min="9231" max="9232" width="11.77734375" style="830" customWidth="1"/>
    <col min="9233" max="9233" width="1.77734375" style="830" customWidth="1"/>
    <col min="9234" max="9234" width="6.88671875" style="830" customWidth="1"/>
    <col min="9235" max="9235" width="4.44140625" style="830" customWidth="1"/>
    <col min="9236" max="9236" width="3.6640625" style="830" customWidth="1"/>
    <col min="9237" max="9237" width="0.77734375" style="830" customWidth="1"/>
    <col min="9238" max="9238" width="3.33203125" style="830" customWidth="1"/>
    <col min="9239" max="9239" width="3.6640625" style="830" customWidth="1"/>
    <col min="9240" max="9240" width="3" style="830" customWidth="1"/>
    <col min="9241" max="9241" width="3.6640625" style="830" customWidth="1"/>
    <col min="9242" max="9242" width="3.109375" style="830" customWidth="1"/>
    <col min="9243" max="9243" width="1.88671875" style="830" customWidth="1"/>
    <col min="9244" max="9245" width="2.21875" style="830" customWidth="1"/>
    <col min="9246" max="9246" width="7.21875" style="830" customWidth="1"/>
    <col min="9247" max="9481" width="8.88671875" style="830"/>
    <col min="9482" max="9482" width="2.44140625" style="830" customWidth="1"/>
    <col min="9483" max="9483" width="2.33203125" style="830" customWidth="1"/>
    <col min="9484" max="9484" width="1.109375" style="830" customWidth="1"/>
    <col min="9485" max="9485" width="22.6640625" style="830" customWidth="1"/>
    <col min="9486" max="9486" width="1.21875" style="830" customWidth="1"/>
    <col min="9487" max="9488" width="11.77734375" style="830" customWidth="1"/>
    <col min="9489" max="9489" width="1.77734375" style="830" customWidth="1"/>
    <col min="9490" max="9490" width="6.88671875" style="830" customWidth="1"/>
    <col min="9491" max="9491" width="4.44140625" style="830" customWidth="1"/>
    <col min="9492" max="9492" width="3.6640625" style="830" customWidth="1"/>
    <col min="9493" max="9493" width="0.77734375" style="830" customWidth="1"/>
    <col min="9494" max="9494" width="3.33203125" style="830" customWidth="1"/>
    <col min="9495" max="9495" width="3.6640625" style="830" customWidth="1"/>
    <col min="9496" max="9496" width="3" style="830" customWidth="1"/>
    <col min="9497" max="9497" width="3.6640625" style="830" customWidth="1"/>
    <col min="9498" max="9498" width="3.109375" style="830" customWidth="1"/>
    <col min="9499" max="9499" width="1.88671875" style="830" customWidth="1"/>
    <col min="9500" max="9501" width="2.21875" style="830" customWidth="1"/>
    <col min="9502" max="9502" width="7.21875" style="830" customWidth="1"/>
    <col min="9503" max="9737" width="8.88671875" style="830"/>
    <col min="9738" max="9738" width="2.44140625" style="830" customWidth="1"/>
    <col min="9739" max="9739" width="2.33203125" style="830" customWidth="1"/>
    <col min="9740" max="9740" width="1.109375" style="830" customWidth="1"/>
    <col min="9741" max="9741" width="22.6640625" style="830" customWidth="1"/>
    <col min="9742" max="9742" width="1.21875" style="830" customWidth="1"/>
    <col min="9743" max="9744" width="11.77734375" style="830" customWidth="1"/>
    <col min="9745" max="9745" width="1.77734375" style="830" customWidth="1"/>
    <col min="9746" max="9746" width="6.88671875" style="830" customWidth="1"/>
    <col min="9747" max="9747" width="4.44140625" style="830" customWidth="1"/>
    <col min="9748" max="9748" width="3.6640625" style="830" customWidth="1"/>
    <col min="9749" max="9749" width="0.77734375" style="830" customWidth="1"/>
    <col min="9750" max="9750" width="3.33203125" style="830" customWidth="1"/>
    <col min="9751" max="9751" width="3.6640625" style="830" customWidth="1"/>
    <col min="9752" max="9752" width="3" style="830" customWidth="1"/>
    <col min="9753" max="9753" width="3.6640625" style="830" customWidth="1"/>
    <col min="9754" max="9754" width="3.109375" style="830" customWidth="1"/>
    <col min="9755" max="9755" width="1.88671875" style="830" customWidth="1"/>
    <col min="9756" max="9757" width="2.21875" style="830" customWidth="1"/>
    <col min="9758" max="9758" width="7.21875" style="830" customWidth="1"/>
    <col min="9759" max="9993" width="8.88671875" style="830"/>
    <col min="9994" max="9994" width="2.44140625" style="830" customWidth="1"/>
    <col min="9995" max="9995" width="2.33203125" style="830" customWidth="1"/>
    <col min="9996" max="9996" width="1.109375" style="830" customWidth="1"/>
    <col min="9997" max="9997" width="22.6640625" style="830" customWidth="1"/>
    <col min="9998" max="9998" width="1.21875" style="830" customWidth="1"/>
    <col min="9999" max="10000" width="11.77734375" style="830" customWidth="1"/>
    <col min="10001" max="10001" width="1.77734375" style="830" customWidth="1"/>
    <col min="10002" max="10002" width="6.88671875" style="830" customWidth="1"/>
    <col min="10003" max="10003" width="4.44140625" style="830" customWidth="1"/>
    <col min="10004" max="10004" width="3.6640625" style="830" customWidth="1"/>
    <col min="10005" max="10005" width="0.77734375" style="830" customWidth="1"/>
    <col min="10006" max="10006" width="3.33203125" style="830" customWidth="1"/>
    <col min="10007" max="10007" width="3.6640625" style="830" customWidth="1"/>
    <col min="10008" max="10008" width="3" style="830" customWidth="1"/>
    <col min="10009" max="10009" width="3.6640625" style="830" customWidth="1"/>
    <col min="10010" max="10010" width="3.109375" style="830" customWidth="1"/>
    <col min="10011" max="10011" width="1.88671875" style="830" customWidth="1"/>
    <col min="10012" max="10013" width="2.21875" style="830" customWidth="1"/>
    <col min="10014" max="10014" width="7.21875" style="830" customWidth="1"/>
    <col min="10015" max="10249" width="8.88671875" style="830"/>
    <col min="10250" max="10250" width="2.44140625" style="830" customWidth="1"/>
    <col min="10251" max="10251" width="2.33203125" style="830" customWidth="1"/>
    <col min="10252" max="10252" width="1.109375" style="830" customWidth="1"/>
    <col min="10253" max="10253" width="22.6640625" style="830" customWidth="1"/>
    <col min="10254" max="10254" width="1.21875" style="830" customWidth="1"/>
    <col min="10255" max="10256" width="11.77734375" style="830" customWidth="1"/>
    <col min="10257" max="10257" width="1.77734375" style="830" customWidth="1"/>
    <col min="10258" max="10258" width="6.88671875" style="830" customWidth="1"/>
    <col min="10259" max="10259" width="4.44140625" style="830" customWidth="1"/>
    <col min="10260" max="10260" width="3.6640625" style="830" customWidth="1"/>
    <col min="10261" max="10261" width="0.77734375" style="830" customWidth="1"/>
    <col min="10262" max="10262" width="3.33203125" style="830" customWidth="1"/>
    <col min="10263" max="10263" width="3.6640625" style="830" customWidth="1"/>
    <col min="10264" max="10264" width="3" style="830" customWidth="1"/>
    <col min="10265" max="10265" width="3.6640625" style="830" customWidth="1"/>
    <col min="10266" max="10266" width="3.109375" style="830" customWidth="1"/>
    <col min="10267" max="10267" width="1.88671875" style="830" customWidth="1"/>
    <col min="10268" max="10269" width="2.21875" style="830" customWidth="1"/>
    <col min="10270" max="10270" width="7.21875" style="830" customWidth="1"/>
    <col min="10271" max="10505" width="8.88671875" style="830"/>
    <col min="10506" max="10506" width="2.44140625" style="830" customWidth="1"/>
    <col min="10507" max="10507" width="2.33203125" style="830" customWidth="1"/>
    <col min="10508" max="10508" width="1.109375" style="830" customWidth="1"/>
    <col min="10509" max="10509" width="22.6640625" style="830" customWidth="1"/>
    <col min="10510" max="10510" width="1.21875" style="830" customWidth="1"/>
    <col min="10511" max="10512" width="11.77734375" style="830" customWidth="1"/>
    <col min="10513" max="10513" width="1.77734375" style="830" customWidth="1"/>
    <col min="10514" max="10514" width="6.88671875" style="830" customWidth="1"/>
    <col min="10515" max="10515" width="4.44140625" style="830" customWidth="1"/>
    <col min="10516" max="10516" width="3.6640625" style="830" customWidth="1"/>
    <col min="10517" max="10517" width="0.77734375" style="830" customWidth="1"/>
    <col min="10518" max="10518" width="3.33203125" style="830" customWidth="1"/>
    <col min="10519" max="10519" width="3.6640625" style="830" customWidth="1"/>
    <col min="10520" max="10520" width="3" style="830" customWidth="1"/>
    <col min="10521" max="10521" width="3.6640625" style="830" customWidth="1"/>
    <col min="10522" max="10522" width="3.109375" style="830" customWidth="1"/>
    <col min="10523" max="10523" width="1.88671875" style="830" customWidth="1"/>
    <col min="10524" max="10525" width="2.21875" style="830" customWidth="1"/>
    <col min="10526" max="10526" width="7.21875" style="830" customWidth="1"/>
    <col min="10527" max="10761" width="8.88671875" style="830"/>
    <col min="10762" max="10762" width="2.44140625" style="830" customWidth="1"/>
    <col min="10763" max="10763" width="2.33203125" style="830" customWidth="1"/>
    <col min="10764" max="10764" width="1.109375" style="830" customWidth="1"/>
    <col min="10765" max="10765" width="22.6640625" style="830" customWidth="1"/>
    <col min="10766" max="10766" width="1.21875" style="830" customWidth="1"/>
    <col min="10767" max="10768" width="11.77734375" style="830" customWidth="1"/>
    <col min="10769" max="10769" width="1.77734375" style="830" customWidth="1"/>
    <col min="10770" max="10770" width="6.88671875" style="830" customWidth="1"/>
    <col min="10771" max="10771" width="4.44140625" style="830" customWidth="1"/>
    <col min="10772" max="10772" width="3.6640625" style="830" customWidth="1"/>
    <col min="10773" max="10773" width="0.77734375" style="830" customWidth="1"/>
    <col min="10774" max="10774" width="3.33203125" style="830" customWidth="1"/>
    <col min="10775" max="10775" width="3.6640625" style="830" customWidth="1"/>
    <col min="10776" max="10776" width="3" style="830" customWidth="1"/>
    <col min="10777" max="10777" width="3.6640625" style="830" customWidth="1"/>
    <col min="10778" max="10778" width="3.109375" style="830" customWidth="1"/>
    <col min="10779" max="10779" width="1.88671875" style="830" customWidth="1"/>
    <col min="10780" max="10781" width="2.21875" style="830" customWidth="1"/>
    <col min="10782" max="10782" width="7.21875" style="830" customWidth="1"/>
    <col min="10783" max="11017" width="8.88671875" style="830"/>
    <col min="11018" max="11018" width="2.44140625" style="830" customWidth="1"/>
    <col min="11019" max="11019" width="2.33203125" style="830" customWidth="1"/>
    <col min="11020" max="11020" width="1.109375" style="830" customWidth="1"/>
    <col min="11021" max="11021" width="22.6640625" style="830" customWidth="1"/>
    <col min="11022" max="11022" width="1.21875" style="830" customWidth="1"/>
    <col min="11023" max="11024" width="11.77734375" style="830" customWidth="1"/>
    <col min="11025" max="11025" width="1.77734375" style="830" customWidth="1"/>
    <col min="11026" max="11026" width="6.88671875" style="830" customWidth="1"/>
    <col min="11027" max="11027" width="4.44140625" style="830" customWidth="1"/>
    <col min="11028" max="11028" width="3.6640625" style="830" customWidth="1"/>
    <col min="11029" max="11029" width="0.77734375" style="830" customWidth="1"/>
    <col min="11030" max="11030" width="3.33203125" style="830" customWidth="1"/>
    <col min="11031" max="11031" width="3.6640625" style="830" customWidth="1"/>
    <col min="11032" max="11032" width="3" style="830" customWidth="1"/>
    <col min="11033" max="11033" width="3.6640625" style="830" customWidth="1"/>
    <col min="11034" max="11034" width="3.109375" style="830" customWidth="1"/>
    <col min="11035" max="11035" width="1.88671875" style="830" customWidth="1"/>
    <col min="11036" max="11037" width="2.21875" style="830" customWidth="1"/>
    <col min="11038" max="11038" width="7.21875" style="830" customWidth="1"/>
    <col min="11039" max="11273" width="8.88671875" style="830"/>
    <col min="11274" max="11274" width="2.44140625" style="830" customWidth="1"/>
    <col min="11275" max="11275" width="2.33203125" style="830" customWidth="1"/>
    <col min="11276" max="11276" width="1.109375" style="830" customWidth="1"/>
    <col min="11277" max="11277" width="22.6640625" style="830" customWidth="1"/>
    <col min="11278" max="11278" width="1.21875" style="830" customWidth="1"/>
    <col min="11279" max="11280" width="11.77734375" style="830" customWidth="1"/>
    <col min="11281" max="11281" width="1.77734375" style="830" customWidth="1"/>
    <col min="11282" max="11282" width="6.88671875" style="830" customWidth="1"/>
    <col min="11283" max="11283" width="4.44140625" style="830" customWidth="1"/>
    <col min="11284" max="11284" width="3.6640625" style="830" customWidth="1"/>
    <col min="11285" max="11285" width="0.77734375" style="830" customWidth="1"/>
    <col min="11286" max="11286" width="3.33203125" style="830" customWidth="1"/>
    <col min="11287" max="11287" width="3.6640625" style="830" customWidth="1"/>
    <col min="11288" max="11288" width="3" style="830" customWidth="1"/>
    <col min="11289" max="11289" width="3.6640625" style="830" customWidth="1"/>
    <col min="11290" max="11290" width="3.109375" style="830" customWidth="1"/>
    <col min="11291" max="11291" width="1.88671875" style="830" customWidth="1"/>
    <col min="11292" max="11293" width="2.21875" style="830" customWidth="1"/>
    <col min="11294" max="11294" width="7.21875" style="830" customWidth="1"/>
    <col min="11295" max="11529" width="8.88671875" style="830"/>
    <col min="11530" max="11530" width="2.44140625" style="830" customWidth="1"/>
    <col min="11531" max="11531" width="2.33203125" style="830" customWidth="1"/>
    <col min="11532" max="11532" width="1.109375" style="830" customWidth="1"/>
    <col min="11533" max="11533" width="22.6640625" style="830" customWidth="1"/>
    <col min="11534" max="11534" width="1.21875" style="830" customWidth="1"/>
    <col min="11535" max="11536" width="11.77734375" style="830" customWidth="1"/>
    <col min="11537" max="11537" width="1.77734375" style="830" customWidth="1"/>
    <col min="11538" max="11538" width="6.88671875" style="830" customWidth="1"/>
    <col min="11539" max="11539" width="4.44140625" style="830" customWidth="1"/>
    <col min="11540" max="11540" width="3.6640625" style="830" customWidth="1"/>
    <col min="11541" max="11541" width="0.77734375" style="830" customWidth="1"/>
    <col min="11542" max="11542" width="3.33203125" style="830" customWidth="1"/>
    <col min="11543" max="11543" width="3.6640625" style="830" customWidth="1"/>
    <col min="11544" max="11544" width="3" style="830" customWidth="1"/>
    <col min="11545" max="11545" width="3.6640625" style="830" customWidth="1"/>
    <col min="11546" max="11546" width="3.109375" style="830" customWidth="1"/>
    <col min="11547" max="11547" width="1.88671875" style="830" customWidth="1"/>
    <col min="11548" max="11549" width="2.21875" style="830" customWidth="1"/>
    <col min="11550" max="11550" width="7.21875" style="830" customWidth="1"/>
    <col min="11551" max="11785" width="8.88671875" style="830"/>
    <col min="11786" max="11786" width="2.44140625" style="830" customWidth="1"/>
    <col min="11787" max="11787" width="2.33203125" style="830" customWidth="1"/>
    <col min="11788" max="11788" width="1.109375" style="830" customWidth="1"/>
    <col min="11789" max="11789" width="22.6640625" style="830" customWidth="1"/>
    <col min="11790" max="11790" width="1.21875" style="830" customWidth="1"/>
    <col min="11791" max="11792" width="11.77734375" style="830" customWidth="1"/>
    <col min="11793" max="11793" width="1.77734375" style="830" customWidth="1"/>
    <col min="11794" max="11794" width="6.88671875" style="830" customWidth="1"/>
    <col min="11795" max="11795" width="4.44140625" style="830" customWidth="1"/>
    <col min="11796" max="11796" width="3.6640625" style="830" customWidth="1"/>
    <col min="11797" max="11797" width="0.77734375" style="830" customWidth="1"/>
    <col min="11798" max="11798" width="3.33203125" style="830" customWidth="1"/>
    <col min="11799" max="11799" width="3.6640625" style="830" customWidth="1"/>
    <col min="11800" max="11800" width="3" style="830" customWidth="1"/>
    <col min="11801" max="11801" width="3.6640625" style="830" customWidth="1"/>
    <col min="11802" max="11802" width="3.109375" style="830" customWidth="1"/>
    <col min="11803" max="11803" width="1.88671875" style="830" customWidth="1"/>
    <col min="11804" max="11805" width="2.21875" style="830" customWidth="1"/>
    <col min="11806" max="11806" width="7.21875" style="830" customWidth="1"/>
    <col min="11807" max="12041" width="8.88671875" style="830"/>
    <col min="12042" max="12042" width="2.44140625" style="830" customWidth="1"/>
    <col min="12043" max="12043" width="2.33203125" style="830" customWidth="1"/>
    <col min="12044" max="12044" width="1.109375" style="830" customWidth="1"/>
    <col min="12045" max="12045" width="22.6640625" style="830" customWidth="1"/>
    <col min="12046" max="12046" width="1.21875" style="830" customWidth="1"/>
    <col min="12047" max="12048" width="11.77734375" style="830" customWidth="1"/>
    <col min="12049" max="12049" width="1.77734375" style="830" customWidth="1"/>
    <col min="12050" max="12050" width="6.88671875" style="830" customWidth="1"/>
    <col min="12051" max="12051" width="4.44140625" style="830" customWidth="1"/>
    <col min="12052" max="12052" width="3.6640625" style="830" customWidth="1"/>
    <col min="12053" max="12053" width="0.77734375" style="830" customWidth="1"/>
    <col min="12054" max="12054" width="3.33203125" style="830" customWidth="1"/>
    <col min="12055" max="12055" width="3.6640625" style="830" customWidth="1"/>
    <col min="12056" max="12056" width="3" style="830" customWidth="1"/>
    <col min="12057" max="12057" width="3.6640625" style="830" customWidth="1"/>
    <col min="12058" max="12058" width="3.109375" style="830" customWidth="1"/>
    <col min="12059" max="12059" width="1.88671875" style="830" customWidth="1"/>
    <col min="12060" max="12061" width="2.21875" style="830" customWidth="1"/>
    <col min="12062" max="12062" width="7.21875" style="830" customWidth="1"/>
    <col min="12063" max="12297" width="8.88671875" style="830"/>
    <col min="12298" max="12298" width="2.44140625" style="830" customWidth="1"/>
    <col min="12299" max="12299" width="2.33203125" style="830" customWidth="1"/>
    <col min="12300" max="12300" width="1.109375" style="830" customWidth="1"/>
    <col min="12301" max="12301" width="22.6640625" style="830" customWidth="1"/>
    <col min="12302" max="12302" width="1.21875" style="830" customWidth="1"/>
    <col min="12303" max="12304" width="11.77734375" style="830" customWidth="1"/>
    <col min="12305" max="12305" width="1.77734375" style="830" customWidth="1"/>
    <col min="12306" max="12306" width="6.88671875" style="830" customWidth="1"/>
    <col min="12307" max="12307" width="4.44140625" style="830" customWidth="1"/>
    <col min="12308" max="12308" width="3.6640625" style="830" customWidth="1"/>
    <col min="12309" max="12309" width="0.77734375" style="830" customWidth="1"/>
    <col min="12310" max="12310" width="3.33203125" style="830" customWidth="1"/>
    <col min="12311" max="12311" width="3.6640625" style="830" customWidth="1"/>
    <col min="12312" max="12312" width="3" style="830" customWidth="1"/>
    <col min="12313" max="12313" width="3.6640625" style="830" customWidth="1"/>
    <col min="12314" max="12314" width="3.109375" style="830" customWidth="1"/>
    <col min="12315" max="12315" width="1.88671875" style="830" customWidth="1"/>
    <col min="12316" max="12317" width="2.21875" style="830" customWidth="1"/>
    <col min="12318" max="12318" width="7.21875" style="830" customWidth="1"/>
    <col min="12319" max="12553" width="8.88671875" style="830"/>
    <col min="12554" max="12554" width="2.44140625" style="830" customWidth="1"/>
    <col min="12555" max="12555" width="2.33203125" style="830" customWidth="1"/>
    <col min="12556" max="12556" width="1.109375" style="830" customWidth="1"/>
    <col min="12557" max="12557" width="22.6640625" style="830" customWidth="1"/>
    <col min="12558" max="12558" width="1.21875" style="830" customWidth="1"/>
    <col min="12559" max="12560" width="11.77734375" style="830" customWidth="1"/>
    <col min="12561" max="12561" width="1.77734375" style="830" customWidth="1"/>
    <col min="12562" max="12562" width="6.88671875" style="830" customWidth="1"/>
    <col min="12563" max="12563" width="4.44140625" style="830" customWidth="1"/>
    <col min="12564" max="12564" width="3.6640625" style="830" customWidth="1"/>
    <col min="12565" max="12565" width="0.77734375" style="830" customWidth="1"/>
    <col min="12566" max="12566" width="3.33203125" style="830" customWidth="1"/>
    <col min="12567" max="12567" width="3.6640625" style="830" customWidth="1"/>
    <col min="12568" max="12568" width="3" style="830" customWidth="1"/>
    <col min="12569" max="12569" width="3.6640625" style="830" customWidth="1"/>
    <col min="12570" max="12570" width="3.109375" style="830" customWidth="1"/>
    <col min="12571" max="12571" width="1.88671875" style="830" customWidth="1"/>
    <col min="12572" max="12573" width="2.21875" style="830" customWidth="1"/>
    <col min="12574" max="12574" width="7.21875" style="830" customWidth="1"/>
    <col min="12575" max="12809" width="8.88671875" style="830"/>
    <col min="12810" max="12810" width="2.44140625" style="830" customWidth="1"/>
    <col min="12811" max="12811" width="2.33203125" style="830" customWidth="1"/>
    <col min="12812" max="12812" width="1.109375" style="830" customWidth="1"/>
    <col min="12813" max="12813" width="22.6640625" style="830" customWidth="1"/>
    <col min="12814" max="12814" width="1.21875" style="830" customWidth="1"/>
    <col min="12815" max="12816" width="11.77734375" style="830" customWidth="1"/>
    <col min="12817" max="12817" width="1.77734375" style="830" customWidth="1"/>
    <col min="12818" max="12818" width="6.88671875" style="830" customWidth="1"/>
    <col min="12819" max="12819" width="4.44140625" style="830" customWidth="1"/>
    <col min="12820" max="12820" width="3.6640625" style="830" customWidth="1"/>
    <col min="12821" max="12821" width="0.77734375" style="830" customWidth="1"/>
    <col min="12822" max="12822" width="3.33203125" style="830" customWidth="1"/>
    <col min="12823" max="12823" width="3.6640625" style="830" customWidth="1"/>
    <col min="12824" max="12824" width="3" style="830" customWidth="1"/>
    <col min="12825" max="12825" width="3.6640625" style="830" customWidth="1"/>
    <col min="12826" max="12826" width="3.109375" style="830" customWidth="1"/>
    <col min="12827" max="12827" width="1.88671875" style="830" customWidth="1"/>
    <col min="12828" max="12829" width="2.21875" style="830" customWidth="1"/>
    <col min="12830" max="12830" width="7.21875" style="830" customWidth="1"/>
    <col min="12831" max="13065" width="8.88671875" style="830"/>
    <col min="13066" max="13066" width="2.44140625" style="830" customWidth="1"/>
    <col min="13067" max="13067" width="2.33203125" style="830" customWidth="1"/>
    <col min="13068" max="13068" width="1.109375" style="830" customWidth="1"/>
    <col min="13069" max="13069" width="22.6640625" style="830" customWidth="1"/>
    <col min="13070" max="13070" width="1.21875" style="830" customWidth="1"/>
    <col min="13071" max="13072" width="11.77734375" style="830" customWidth="1"/>
    <col min="13073" max="13073" width="1.77734375" style="830" customWidth="1"/>
    <col min="13074" max="13074" width="6.88671875" style="830" customWidth="1"/>
    <col min="13075" max="13075" width="4.44140625" style="830" customWidth="1"/>
    <col min="13076" max="13076" width="3.6640625" style="830" customWidth="1"/>
    <col min="13077" max="13077" width="0.77734375" style="830" customWidth="1"/>
    <col min="13078" max="13078" width="3.33203125" style="830" customWidth="1"/>
    <col min="13079" max="13079" width="3.6640625" style="830" customWidth="1"/>
    <col min="13080" max="13080" width="3" style="830" customWidth="1"/>
    <col min="13081" max="13081" width="3.6640625" style="830" customWidth="1"/>
    <col min="13082" max="13082" width="3.109375" style="830" customWidth="1"/>
    <col min="13083" max="13083" width="1.88671875" style="830" customWidth="1"/>
    <col min="13084" max="13085" width="2.21875" style="830" customWidth="1"/>
    <col min="13086" max="13086" width="7.21875" style="830" customWidth="1"/>
    <col min="13087" max="13321" width="8.88671875" style="830"/>
    <col min="13322" max="13322" width="2.44140625" style="830" customWidth="1"/>
    <col min="13323" max="13323" width="2.33203125" style="830" customWidth="1"/>
    <col min="13324" max="13324" width="1.109375" style="830" customWidth="1"/>
    <col min="13325" max="13325" width="22.6640625" style="830" customWidth="1"/>
    <col min="13326" max="13326" width="1.21875" style="830" customWidth="1"/>
    <col min="13327" max="13328" width="11.77734375" style="830" customWidth="1"/>
    <col min="13329" max="13329" width="1.77734375" style="830" customWidth="1"/>
    <col min="13330" max="13330" width="6.88671875" style="830" customWidth="1"/>
    <col min="13331" max="13331" width="4.44140625" style="830" customWidth="1"/>
    <col min="13332" max="13332" width="3.6640625" style="830" customWidth="1"/>
    <col min="13333" max="13333" width="0.77734375" style="830" customWidth="1"/>
    <col min="13334" max="13334" width="3.33203125" style="830" customWidth="1"/>
    <col min="13335" max="13335" width="3.6640625" style="830" customWidth="1"/>
    <col min="13336" max="13336" width="3" style="830" customWidth="1"/>
    <col min="13337" max="13337" width="3.6640625" style="830" customWidth="1"/>
    <col min="13338" max="13338" width="3.109375" style="830" customWidth="1"/>
    <col min="13339" max="13339" width="1.88671875" style="830" customWidth="1"/>
    <col min="13340" max="13341" width="2.21875" style="830" customWidth="1"/>
    <col min="13342" max="13342" width="7.21875" style="830" customWidth="1"/>
    <col min="13343" max="13577" width="8.88671875" style="830"/>
    <col min="13578" max="13578" width="2.44140625" style="830" customWidth="1"/>
    <col min="13579" max="13579" width="2.33203125" style="830" customWidth="1"/>
    <col min="13580" max="13580" width="1.109375" style="830" customWidth="1"/>
    <col min="13581" max="13581" width="22.6640625" style="830" customWidth="1"/>
    <col min="13582" max="13582" width="1.21875" style="830" customWidth="1"/>
    <col min="13583" max="13584" width="11.77734375" style="830" customWidth="1"/>
    <col min="13585" max="13585" width="1.77734375" style="830" customWidth="1"/>
    <col min="13586" max="13586" width="6.88671875" style="830" customWidth="1"/>
    <col min="13587" max="13587" width="4.44140625" style="830" customWidth="1"/>
    <col min="13588" max="13588" width="3.6640625" style="830" customWidth="1"/>
    <col min="13589" max="13589" width="0.77734375" style="830" customWidth="1"/>
    <col min="13590" max="13590" width="3.33203125" style="830" customWidth="1"/>
    <col min="13591" max="13591" width="3.6640625" style="830" customWidth="1"/>
    <col min="13592" max="13592" width="3" style="830" customWidth="1"/>
    <col min="13593" max="13593" width="3.6640625" style="830" customWidth="1"/>
    <col min="13594" max="13594" width="3.109375" style="830" customWidth="1"/>
    <col min="13595" max="13595" width="1.88671875" style="830" customWidth="1"/>
    <col min="13596" max="13597" width="2.21875" style="830" customWidth="1"/>
    <col min="13598" max="13598" width="7.21875" style="830" customWidth="1"/>
    <col min="13599" max="13833" width="8.88671875" style="830"/>
    <col min="13834" max="13834" width="2.44140625" style="830" customWidth="1"/>
    <col min="13835" max="13835" width="2.33203125" style="830" customWidth="1"/>
    <col min="13836" max="13836" width="1.109375" style="830" customWidth="1"/>
    <col min="13837" max="13837" width="22.6640625" style="830" customWidth="1"/>
    <col min="13838" max="13838" width="1.21875" style="830" customWidth="1"/>
    <col min="13839" max="13840" width="11.77734375" style="830" customWidth="1"/>
    <col min="13841" max="13841" width="1.77734375" style="830" customWidth="1"/>
    <col min="13842" max="13842" width="6.88671875" style="830" customWidth="1"/>
    <col min="13843" max="13843" width="4.44140625" style="830" customWidth="1"/>
    <col min="13844" max="13844" width="3.6640625" style="830" customWidth="1"/>
    <col min="13845" max="13845" width="0.77734375" style="830" customWidth="1"/>
    <col min="13846" max="13846" width="3.33203125" style="830" customWidth="1"/>
    <col min="13847" max="13847" width="3.6640625" style="830" customWidth="1"/>
    <col min="13848" max="13848" width="3" style="830" customWidth="1"/>
    <col min="13849" max="13849" width="3.6640625" style="830" customWidth="1"/>
    <col min="13850" max="13850" width="3.109375" style="830" customWidth="1"/>
    <col min="13851" max="13851" width="1.88671875" style="830" customWidth="1"/>
    <col min="13852" max="13853" width="2.21875" style="830" customWidth="1"/>
    <col min="13854" max="13854" width="7.21875" style="830" customWidth="1"/>
    <col min="13855" max="14089" width="8.88671875" style="830"/>
    <col min="14090" max="14090" width="2.44140625" style="830" customWidth="1"/>
    <col min="14091" max="14091" width="2.33203125" style="830" customWidth="1"/>
    <col min="14092" max="14092" width="1.109375" style="830" customWidth="1"/>
    <col min="14093" max="14093" width="22.6640625" style="830" customWidth="1"/>
    <col min="14094" max="14094" width="1.21875" style="830" customWidth="1"/>
    <col min="14095" max="14096" width="11.77734375" style="830" customWidth="1"/>
    <col min="14097" max="14097" width="1.77734375" style="830" customWidth="1"/>
    <col min="14098" max="14098" width="6.88671875" style="830" customWidth="1"/>
    <col min="14099" max="14099" width="4.44140625" style="830" customWidth="1"/>
    <col min="14100" max="14100" width="3.6640625" style="830" customWidth="1"/>
    <col min="14101" max="14101" width="0.77734375" style="830" customWidth="1"/>
    <col min="14102" max="14102" width="3.33203125" style="830" customWidth="1"/>
    <col min="14103" max="14103" width="3.6640625" style="830" customWidth="1"/>
    <col min="14104" max="14104" width="3" style="830" customWidth="1"/>
    <col min="14105" max="14105" width="3.6640625" style="830" customWidth="1"/>
    <col min="14106" max="14106" width="3.109375" style="830" customWidth="1"/>
    <col min="14107" max="14107" width="1.88671875" style="830" customWidth="1"/>
    <col min="14108" max="14109" width="2.21875" style="830" customWidth="1"/>
    <col min="14110" max="14110" width="7.21875" style="830" customWidth="1"/>
    <col min="14111" max="14345" width="8.88671875" style="830"/>
    <col min="14346" max="14346" width="2.44140625" style="830" customWidth="1"/>
    <col min="14347" max="14347" width="2.33203125" style="830" customWidth="1"/>
    <col min="14348" max="14348" width="1.109375" style="830" customWidth="1"/>
    <col min="14349" max="14349" width="22.6640625" style="830" customWidth="1"/>
    <col min="14350" max="14350" width="1.21875" style="830" customWidth="1"/>
    <col min="14351" max="14352" width="11.77734375" style="830" customWidth="1"/>
    <col min="14353" max="14353" width="1.77734375" style="830" customWidth="1"/>
    <col min="14354" max="14354" width="6.88671875" style="830" customWidth="1"/>
    <col min="14355" max="14355" width="4.44140625" style="830" customWidth="1"/>
    <col min="14356" max="14356" width="3.6640625" style="830" customWidth="1"/>
    <col min="14357" max="14357" width="0.77734375" style="830" customWidth="1"/>
    <col min="14358" max="14358" width="3.33203125" style="830" customWidth="1"/>
    <col min="14359" max="14359" width="3.6640625" style="830" customWidth="1"/>
    <col min="14360" max="14360" width="3" style="830" customWidth="1"/>
    <col min="14361" max="14361" width="3.6640625" style="830" customWidth="1"/>
    <col min="14362" max="14362" width="3.109375" style="830" customWidth="1"/>
    <col min="14363" max="14363" width="1.88671875" style="830" customWidth="1"/>
    <col min="14364" max="14365" width="2.21875" style="830" customWidth="1"/>
    <col min="14366" max="14366" width="7.21875" style="830" customWidth="1"/>
    <col min="14367" max="14601" width="8.88671875" style="830"/>
    <col min="14602" max="14602" width="2.44140625" style="830" customWidth="1"/>
    <col min="14603" max="14603" width="2.33203125" style="830" customWidth="1"/>
    <col min="14604" max="14604" width="1.109375" style="830" customWidth="1"/>
    <col min="14605" max="14605" width="22.6640625" style="830" customWidth="1"/>
    <col min="14606" max="14606" width="1.21875" style="830" customWidth="1"/>
    <col min="14607" max="14608" width="11.77734375" style="830" customWidth="1"/>
    <col min="14609" max="14609" width="1.77734375" style="830" customWidth="1"/>
    <col min="14610" max="14610" width="6.88671875" style="830" customWidth="1"/>
    <col min="14611" max="14611" width="4.44140625" style="830" customWidth="1"/>
    <col min="14612" max="14612" width="3.6640625" style="830" customWidth="1"/>
    <col min="14613" max="14613" width="0.77734375" style="830" customWidth="1"/>
    <col min="14614" max="14614" width="3.33203125" style="830" customWidth="1"/>
    <col min="14615" max="14615" width="3.6640625" style="830" customWidth="1"/>
    <col min="14616" max="14616" width="3" style="830" customWidth="1"/>
    <col min="14617" max="14617" width="3.6640625" style="830" customWidth="1"/>
    <col min="14618" max="14618" width="3.109375" style="830" customWidth="1"/>
    <col min="14619" max="14619" width="1.88671875" style="830" customWidth="1"/>
    <col min="14620" max="14621" width="2.21875" style="830" customWidth="1"/>
    <col min="14622" max="14622" width="7.21875" style="830" customWidth="1"/>
    <col min="14623" max="14857" width="8.88671875" style="830"/>
    <col min="14858" max="14858" width="2.44140625" style="830" customWidth="1"/>
    <col min="14859" max="14859" width="2.33203125" style="830" customWidth="1"/>
    <col min="14860" max="14860" width="1.109375" style="830" customWidth="1"/>
    <col min="14861" max="14861" width="22.6640625" style="830" customWidth="1"/>
    <col min="14862" max="14862" width="1.21875" style="830" customWidth="1"/>
    <col min="14863" max="14864" width="11.77734375" style="830" customWidth="1"/>
    <col min="14865" max="14865" width="1.77734375" style="830" customWidth="1"/>
    <col min="14866" max="14866" width="6.88671875" style="830" customWidth="1"/>
    <col min="14867" max="14867" width="4.44140625" style="830" customWidth="1"/>
    <col min="14868" max="14868" width="3.6640625" style="830" customWidth="1"/>
    <col min="14869" max="14869" width="0.77734375" style="830" customWidth="1"/>
    <col min="14870" max="14870" width="3.33203125" style="830" customWidth="1"/>
    <col min="14871" max="14871" width="3.6640625" style="830" customWidth="1"/>
    <col min="14872" max="14872" width="3" style="830" customWidth="1"/>
    <col min="14873" max="14873" width="3.6640625" style="830" customWidth="1"/>
    <col min="14874" max="14874" width="3.109375" style="830" customWidth="1"/>
    <col min="14875" max="14875" width="1.88671875" style="830" customWidth="1"/>
    <col min="14876" max="14877" width="2.21875" style="830" customWidth="1"/>
    <col min="14878" max="14878" width="7.21875" style="830" customWidth="1"/>
    <col min="14879" max="15113" width="8.88671875" style="830"/>
    <col min="15114" max="15114" width="2.44140625" style="830" customWidth="1"/>
    <col min="15115" max="15115" width="2.33203125" style="830" customWidth="1"/>
    <col min="15116" max="15116" width="1.109375" style="830" customWidth="1"/>
    <col min="15117" max="15117" width="22.6640625" style="830" customWidth="1"/>
    <col min="15118" max="15118" width="1.21875" style="830" customWidth="1"/>
    <col min="15119" max="15120" width="11.77734375" style="830" customWidth="1"/>
    <col min="15121" max="15121" width="1.77734375" style="830" customWidth="1"/>
    <col min="15122" max="15122" width="6.88671875" style="830" customWidth="1"/>
    <col min="15123" max="15123" width="4.44140625" style="830" customWidth="1"/>
    <col min="15124" max="15124" width="3.6640625" style="830" customWidth="1"/>
    <col min="15125" max="15125" width="0.77734375" style="830" customWidth="1"/>
    <col min="15126" max="15126" width="3.33203125" style="830" customWidth="1"/>
    <col min="15127" max="15127" width="3.6640625" style="830" customWidth="1"/>
    <col min="15128" max="15128" width="3" style="830" customWidth="1"/>
    <col min="15129" max="15129" width="3.6640625" style="830" customWidth="1"/>
    <col min="15130" max="15130" width="3.109375" style="830" customWidth="1"/>
    <col min="15131" max="15131" width="1.88671875" style="830" customWidth="1"/>
    <col min="15132" max="15133" width="2.21875" style="830" customWidth="1"/>
    <col min="15134" max="15134" width="7.21875" style="830" customWidth="1"/>
    <col min="15135" max="15369" width="8.88671875" style="830"/>
    <col min="15370" max="15370" width="2.44140625" style="830" customWidth="1"/>
    <col min="15371" max="15371" width="2.33203125" style="830" customWidth="1"/>
    <col min="15372" max="15372" width="1.109375" style="830" customWidth="1"/>
    <col min="15373" max="15373" width="22.6640625" style="830" customWidth="1"/>
    <col min="15374" max="15374" width="1.21875" style="830" customWidth="1"/>
    <col min="15375" max="15376" width="11.77734375" style="830" customWidth="1"/>
    <col min="15377" max="15377" width="1.77734375" style="830" customWidth="1"/>
    <col min="15378" max="15378" width="6.88671875" style="830" customWidth="1"/>
    <col min="15379" max="15379" width="4.44140625" style="830" customWidth="1"/>
    <col min="15380" max="15380" width="3.6640625" style="830" customWidth="1"/>
    <col min="15381" max="15381" width="0.77734375" style="830" customWidth="1"/>
    <col min="15382" max="15382" width="3.33203125" style="830" customWidth="1"/>
    <col min="15383" max="15383" width="3.6640625" style="830" customWidth="1"/>
    <col min="15384" max="15384" width="3" style="830" customWidth="1"/>
    <col min="15385" max="15385" width="3.6640625" style="830" customWidth="1"/>
    <col min="15386" max="15386" width="3.109375" style="830" customWidth="1"/>
    <col min="15387" max="15387" width="1.88671875" style="830" customWidth="1"/>
    <col min="15388" max="15389" width="2.21875" style="830" customWidth="1"/>
    <col min="15390" max="15390" width="7.21875" style="830" customWidth="1"/>
    <col min="15391" max="15625" width="8.88671875" style="830"/>
    <col min="15626" max="15626" width="2.44140625" style="830" customWidth="1"/>
    <col min="15627" max="15627" width="2.33203125" style="830" customWidth="1"/>
    <col min="15628" max="15628" width="1.109375" style="830" customWidth="1"/>
    <col min="15629" max="15629" width="22.6640625" style="830" customWidth="1"/>
    <col min="15630" max="15630" width="1.21875" style="830" customWidth="1"/>
    <col min="15631" max="15632" width="11.77734375" style="830" customWidth="1"/>
    <col min="15633" max="15633" width="1.77734375" style="830" customWidth="1"/>
    <col min="15634" max="15634" width="6.88671875" style="830" customWidth="1"/>
    <col min="15635" max="15635" width="4.44140625" style="830" customWidth="1"/>
    <col min="15636" max="15636" width="3.6640625" style="830" customWidth="1"/>
    <col min="15637" max="15637" width="0.77734375" style="830" customWidth="1"/>
    <col min="15638" max="15638" width="3.33203125" style="830" customWidth="1"/>
    <col min="15639" max="15639" width="3.6640625" style="830" customWidth="1"/>
    <col min="15640" max="15640" width="3" style="830" customWidth="1"/>
    <col min="15641" max="15641" width="3.6640625" style="830" customWidth="1"/>
    <col min="15642" max="15642" width="3.109375" style="830" customWidth="1"/>
    <col min="15643" max="15643" width="1.88671875" style="830" customWidth="1"/>
    <col min="15644" max="15645" width="2.21875" style="830" customWidth="1"/>
    <col min="15646" max="15646" width="7.21875" style="830" customWidth="1"/>
    <col min="15647" max="15881" width="8.88671875" style="830"/>
    <col min="15882" max="15882" width="2.44140625" style="830" customWidth="1"/>
    <col min="15883" max="15883" width="2.33203125" style="830" customWidth="1"/>
    <col min="15884" max="15884" width="1.109375" style="830" customWidth="1"/>
    <col min="15885" max="15885" width="22.6640625" style="830" customWidth="1"/>
    <col min="15886" max="15886" width="1.21875" style="830" customWidth="1"/>
    <col min="15887" max="15888" width="11.77734375" style="830" customWidth="1"/>
    <col min="15889" max="15889" width="1.77734375" style="830" customWidth="1"/>
    <col min="15890" max="15890" width="6.88671875" style="830" customWidth="1"/>
    <col min="15891" max="15891" width="4.44140625" style="830" customWidth="1"/>
    <col min="15892" max="15892" width="3.6640625" style="830" customWidth="1"/>
    <col min="15893" max="15893" width="0.77734375" style="830" customWidth="1"/>
    <col min="15894" max="15894" width="3.33203125" style="830" customWidth="1"/>
    <col min="15895" max="15895" width="3.6640625" style="830" customWidth="1"/>
    <col min="15896" max="15896" width="3" style="830" customWidth="1"/>
    <col min="15897" max="15897" width="3.6640625" style="830" customWidth="1"/>
    <col min="15898" max="15898" width="3.109375" style="830" customWidth="1"/>
    <col min="15899" max="15899" width="1.88671875" style="830" customWidth="1"/>
    <col min="15900" max="15901" width="2.21875" style="830" customWidth="1"/>
    <col min="15902" max="15902" width="7.21875" style="830" customWidth="1"/>
    <col min="15903" max="16137" width="8.88671875" style="830"/>
    <col min="16138" max="16138" width="2.44140625" style="830" customWidth="1"/>
    <col min="16139" max="16139" width="2.33203125" style="830" customWidth="1"/>
    <col min="16140" max="16140" width="1.109375" style="830" customWidth="1"/>
    <col min="16141" max="16141" width="22.6640625" style="830" customWidth="1"/>
    <col min="16142" max="16142" width="1.21875" style="830" customWidth="1"/>
    <col min="16143" max="16144" width="11.77734375" style="830" customWidth="1"/>
    <col min="16145" max="16145" width="1.77734375" style="830" customWidth="1"/>
    <col min="16146" max="16146" width="6.88671875" style="830" customWidth="1"/>
    <col min="16147" max="16147" width="4.44140625" style="830" customWidth="1"/>
    <col min="16148" max="16148" width="3.6640625" style="830" customWidth="1"/>
    <col min="16149" max="16149" width="0.77734375" style="830" customWidth="1"/>
    <col min="16150" max="16150" width="3.33203125" style="830" customWidth="1"/>
    <col min="16151" max="16151" width="3.6640625" style="830" customWidth="1"/>
    <col min="16152" max="16152" width="3" style="830" customWidth="1"/>
    <col min="16153" max="16153" width="3.6640625" style="830" customWidth="1"/>
    <col min="16154" max="16154" width="3.109375" style="830" customWidth="1"/>
    <col min="16155" max="16155" width="1.88671875" style="830" customWidth="1"/>
    <col min="16156" max="16157" width="2.21875" style="830" customWidth="1"/>
    <col min="16158" max="16158" width="7.21875" style="830" customWidth="1"/>
    <col min="16159" max="16384" width="8.88671875" style="830"/>
  </cols>
  <sheetData>
    <row r="1" spans="2:31" ht="20.25" customHeight="1">
      <c r="B1" s="871" t="s">
        <v>2630</v>
      </c>
    </row>
    <row r="2" spans="2:31" ht="12" hidden="1" customHeight="1">
      <c r="B2" s="831"/>
      <c r="C2" s="831"/>
      <c r="D2" s="831"/>
      <c r="E2" s="831"/>
      <c r="F2" s="831"/>
      <c r="G2" s="831"/>
      <c r="H2" s="831"/>
      <c r="I2" s="831"/>
      <c r="J2" s="831"/>
      <c r="K2" s="831"/>
      <c r="L2" s="831"/>
      <c r="M2" s="831"/>
      <c r="N2" s="831"/>
      <c r="O2" s="831"/>
      <c r="P2" s="831"/>
      <c r="Q2" s="831"/>
      <c r="R2" s="831"/>
      <c r="S2" s="831"/>
      <c r="T2" s="831"/>
      <c r="U2" s="872"/>
      <c r="V2" s="872"/>
      <c r="W2" s="694"/>
      <c r="X2" s="694"/>
      <c r="Y2" s="694"/>
      <c r="Z2" s="872"/>
      <c r="AA2" s="694"/>
      <c r="AD2" s="873"/>
      <c r="AE2" s="830" t="s">
        <v>2494</v>
      </c>
    </row>
    <row r="3" spans="2:31">
      <c r="B3" s="831"/>
      <c r="C3" s="831"/>
      <c r="D3" s="831"/>
      <c r="E3" s="831"/>
      <c r="F3" s="831"/>
      <c r="G3" s="831"/>
      <c r="H3" s="831"/>
      <c r="I3" s="831"/>
      <c r="J3" s="831"/>
      <c r="K3" s="831"/>
      <c r="L3" s="831"/>
      <c r="M3" s="831"/>
      <c r="N3" s="831"/>
      <c r="O3" s="831"/>
      <c r="P3" s="831"/>
      <c r="Q3" s="831"/>
      <c r="R3" s="831"/>
      <c r="S3" s="954"/>
      <c r="T3" s="1710"/>
      <c r="U3" s="1711"/>
      <c r="V3" s="693" t="s">
        <v>2495</v>
      </c>
      <c r="W3" s="534"/>
      <c r="X3" s="693" t="s">
        <v>2496</v>
      </c>
      <c r="Y3" s="534"/>
      <c r="Z3" s="693" t="s">
        <v>2497</v>
      </c>
      <c r="AA3" s="694"/>
      <c r="AB3" s="694"/>
      <c r="AD3" s="873"/>
      <c r="AE3" s="830" t="s">
        <v>2494</v>
      </c>
    </row>
    <row r="4" spans="2:31" ht="5.4" customHeight="1">
      <c r="B4" s="831"/>
      <c r="C4" s="831"/>
      <c r="D4" s="831"/>
      <c r="E4" s="831"/>
      <c r="F4" s="831"/>
      <c r="G4" s="831"/>
      <c r="H4" s="831"/>
      <c r="I4" s="831"/>
      <c r="J4" s="831"/>
      <c r="K4" s="831"/>
      <c r="L4" s="831"/>
      <c r="M4" s="831"/>
      <c r="N4" s="831"/>
      <c r="O4" s="831"/>
      <c r="P4" s="831"/>
      <c r="Q4" s="831"/>
      <c r="R4" s="831"/>
      <c r="S4" s="831"/>
      <c r="T4" s="831"/>
      <c r="U4" s="831"/>
      <c r="V4" s="874"/>
      <c r="W4" s="874"/>
      <c r="X4" s="874"/>
      <c r="Y4" s="874"/>
      <c r="Z4" s="874"/>
      <c r="AA4" s="694"/>
    </row>
    <row r="5" spans="2:31" ht="24" customHeight="1">
      <c r="B5" s="831"/>
      <c r="C5" s="831" t="s">
        <v>2498</v>
      </c>
      <c r="D5" s="831"/>
      <c r="E5" s="831"/>
      <c r="F5" s="831"/>
      <c r="G5" s="831"/>
      <c r="H5" s="831"/>
      <c r="I5" s="831"/>
      <c r="J5" s="831"/>
      <c r="K5" s="831"/>
      <c r="L5" s="831"/>
      <c r="M5" s="831"/>
      <c r="N5" s="831"/>
      <c r="O5" s="875" t="s">
        <v>2631</v>
      </c>
      <c r="P5" s="876"/>
      <c r="Q5" s="875"/>
      <c r="R5" s="875"/>
      <c r="S5" s="877"/>
      <c r="T5" s="877"/>
      <c r="U5" s="877"/>
      <c r="V5" s="877"/>
      <c r="W5" s="877"/>
      <c r="X5" s="877"/>
      <c r="Y5" s="877"/>
      <c r="Z5" s="694"/>
      <c r="AA5" s="694"/>
    </row>
    <row r="6" spans="2:31" ht="24" customHeight="1">
      <c r="B6" s="831"/>
      <c r="C6" s="831" t="s">
        <v>2544</v>
      </c>
      <c r="D6" s="831"/>
      <c r="E6" s="831"/>
      <c r="F6" s="831"/>
      <c r="G6" s="831"/>
      <c r="H6" s="831"/>
      <c r="I6" s="831"/>
      <c r="J6" s="831"/>
      <c r="K6" s="831"/>
      <c r="L6" s="831"/>
      <c r="M6" s="831"/>
      <c r="N6" s="831"/>
      <c r="O6" s="1712" t="s">
        <v>2632</v>
      </c>
      <c r="P6" s="1714"/>
      <c r="Q6" s="1531" t="str">
        <f>第1号様式!$J$10</f>
        <v/>
      </c>
      <c r="R6" s="1052"/>
      <c r="S6" s="1052"/>
      <c r="T6" s="1529">
        <f>第1号様式!$L$10</f>
        <v>0</v>
      </c>
      <c r="U6" s="1052"/>
      <c r="V6" s="1052"/>
      <c r="W6" s="1052"/>
      <c r="X6" s="1052"/>
      <c r="Y6" s="1052"/>
      <c r="Z6" s="694"/>
      <c r="AA6" s="694"/>
    </row>
    <row r="7" spans="2:31" ht="2.4" customHeight="1">
      <c r="B7" s="831"/>
      <c r="C7" s="831"/>
      <c r="D7" s="695"/>
      <c r="E7" s="536"/>
      <c r="F7" s="536"/>
      <c r="G7" s="536"/>
      <c r="H7" s="536"/>
      <c r="I7" s="536"/>
      <c r="J7" s="536"/>
      <c r="K7" s="831"/>
      <c r="L7" s="831"/>
      <c r="M7" s="831"/>
      <c r="N7" s="831"/>
      <c r="O7" s="876"/>
      <c r="P7" s="875"/>
      <c r="Q7" s="684"/>
      <c r="R7" s="684"/>
      <c r="S7" s="684"/>
      <c r="T7" s="684"/>
      <c r="U7" s="684"/>
      <c r="V7" s="684"/>
      <c r="W7" s="684"/>
      <c r="X7" s="684"/>
      <c r="Y7" s="684"/>
      <c r="Z7" s="694"/>
      <c r="AA7" s="694"/>
    </row>
    <row r="8" spans="2:31" ht="24" customHeight="1">
      <c r="B8" s="831"/>
      <c r="C8" s="831"/>
      <c r="D8" s="536"/>
      <c r="E8" s="536"/>
      <c r="F8" s="536"/>
      <c r="G8" s="536"/>
      <c r="H8" s="536"/>
      <c r="I8" s="536"/>
      <c r="J8" s="536"/>
      <c r="K8" s="831"/>
      <c r="L8" s="831"/>
      <c r="M8" s="831"/>
      <c r="N8" s="831"/>
      <c r="O8" s="1712" t="s">
        <v>2502</v>
      </c>
      <c r="P8" s="1714"/>
      <c r="Q8" s="1529">
        <f>第1号様式!$J$11</f>
        <v>0</v>
      </c>
      <c r="R8" s="1052"/>
      <c r="S8" s="1052"/>
      <c r="T8" s="1052"/>
      <c r="U8" s="1052"/>
      <c r="V8" s="1052"/>
      <c r="W8" s="1052"/>
      <c r="X8" s="1052"/>
      <c r="Y8" s="1052"/>
      <c r="Z8" s="694"/>
      <c r="AA8" s="694"/>
    </row>
    <row r="9" spans="2:31" ht="2.4" customHeight="1">
      <c r="B9" s="831"/>
      <c r="C9" s="831"/>
      <c r="D9" s="831"/>
      <c r="E9" s="831"/>
      <c r="F9" s="831"/>
      <c r="G9" s="831"/>
      <c r="H9" s="831"/>
      <c r="I9" s="831"/>
      <c r="J9" s="831"/>
      <c r="K9" s="831"/>
      <c r="L9" s="831"/>
      <c r="M9" s="831"/>
      <c r="N9" s="831"/>
      <c r="O9" s="876"/>
      <c r="P9" s="875"/>
      <c r="Q9" s="684"/>
      <c r="R9" s="684"/>
      <c r="S9" s="684"/>
      <c r="T9" s="684"/>
      <c r="U9" s="684"/>
      <c r="V9" s="684"/>
      <c r="W9" s="684"/>
      <c r="X9" s="684"/>
      <c r="Y9" s="684"/>
      <c r="Z9" s="612"/>
      <c r="AA9" s="694"/>
    </row>
    <row r="10" spans="2:31" ht="24" customHeight="1">
      <c r="B10" s="831"/>
      <c r="C10" s="831"/>
      <c r="D10" s="831"/>
      <c r="E10" s="831"/>
      <c r="F10" s="831"/>
      <c r="G10" s="831"/>
      <c r="H10" s="831"/>
      <c r="I10" s="831"/>
      <c r="J10" s="831"/>
      <c r="K10" s="831"/>
      <c r="L10" s="831"/>
      <c r="M10" s="831"/>
      <c r="N10" s="831"/>
      <c r="O10" s="1713" t="s">
        <v>2405</v>
      </c>
      <c r="P10" s="1715"/>
      <c r="Q10" s="1529">
        <f>第1号様式!$J$12</f>
        <v>0</v>
      </c>
      <c r="R10" s="1052"/>
      <c r="S10" s="1052"/>
      <c r="T10" s="1529">
        <f>第1号様式!$M$12</f>
        <v>0</v>
      </c>
      <c r="U10" s="1052"/>
      <c r="V10" s="1052"/>
      <c r="W10" s="1052"/>
      <c r="X10" s="1052"/>
      <c r="Y10" s="1052"/>
      <c r="Z10" s="878"/>
      <c r="AA10" s="694"/>
      <c r="AD10" s="879"/>
    </row>
    <row r="11" spans="2:31" ht="3.6" hidden="1" customHeight="1">
      <c r="B11" s="831"/>
      <c r="C11" s="831"/>
      <c r="D11" s="831"/>
      <c r="E11" s="831"/>
      <c r="F11" s="831"/>
      <c r="G11" s="831"/>
      <c r="H11" s="831"/>
      <c r="I11" s="831"/>
      <c r="J11" s="831"/>
      <c r="K11" s="831"/>
      <c r="L11" s="831"/>
      <c r="M11" s="831"/>
      <c r="N11" s="831"/>
      <c r="O11" s="876"/>
      <c r="P11" s="875"/>
      <c r="Q11" s="877"/>
      <c r="R11" s="877"/>
      <c r="S11" s="877"/>
      <c r="T11" s="877"/>
      <c r="U11" s="877"/>
      <c r="V11" s="877"/>
      <c r="W11" s="877"/>
      <c r="X11" s="877"/>
      <c r="Y11" s="877"/>
      <c r="Z11" s="880"/>
      <c r="AA11" s="694"/>
    </row>
    <row r="12" spans="2:31" ht="24" customHeight="1">
      <c r="B12" s="831"/>
      <c r="C12" s="831"/>
      <c r="D12" s="831"/>
      <c r="E12" s="831"/>
      <c r="F12" s="831"/>
      <c r="G12" s="831"/>
      <c r="H12" s="831"/>
      <c r="I12" s="831"/>
      <c r="J12" s="831"/>
      <c r="K12" s="831"/>
      <c r="L12" s="831"/>
      <c r="M12" s="831"/>
      <c r="N12" s="831"/>
      <c r="O12" s="876" t="s">
        <v>2584</v>
      </c>
      <c r="P12" s="876"/>
      <c r="Q12" s="875"/>
      <c r="R12" s="875"/>
      <c r="S12" s="877"/>
      <c r="T12" s="877"/>
      <c r="U12" s="877"/>
      <c r="V12" s="877"/>
      <c r="W12" s="877"/>
      <c r="X12" s="877"/>
      <c r="Y12" s="877"/>
      <c r="Z12" s="878"/>
      <c r="AA12" s="694"/>
    </row>
    <row r="13" spans="2:31" ht="24" customHeight="1">
      <c r="B13" s="831"/>
      <c r="C13" s="831"/>
      <c r="D13" s="831"/>
      <c r="E13" s="831"/>
      <c r="F13" s="831"/>
      <c r="G13" s="831"/>
      <c r="H13" s="831"/>
      <c r="I13" s="831"/>
      <c r="J13" s="831"/>
      <c r="K13" s="831"/>
      <c r="L13" s="831"/>
      <c r="M13" s="831"/>
      <c r="N13" s="831"/>
      <c r="O13" s="1712" t="s">
        <v>2632</v>
      </c>
      <c r="P13" s="1714"/>
      <c r="Q13" s="1531">
        <f>第1号様式!$J$15</f>
        <v>0</v>
      </c>
      <c r="R13" s="1052"/>
      <c r="S13" s="1052"/>
      <c r="T13" s="1529">
        <f>第17号様式!$S$13</f>
        <v>0</v>
      </c>
      <c r="U13" s="1052"/>
      <c r="V13" s="1052"/>
      <c r="W13" s="1052"/>
      <c r="X13" s="1052"/>
      <c r="Y13" s="1052"/>
      <c r="Z13" s="880"/>
      <c r="AA13" s="694"/>
    </row>
    <row r="14" spans="2:31" ht="2.4" customHeight="1">
      <c r="B14" s="831"/>
      <c r="C14" s="831"/>
      <c r="D14" s="831"/>
      <c r="E14" s="831"/>
      <c r="F14" s="831"/>
      <c r="G14" s="831"/>
      <c r="H14" s="831"/>
      <c r="I14" s="831"/>
      <c r="J14" s="831"/>
      <c r="K14" s="831"/>
      <c r="L14" s="831"/>
      <c r="M14" s="831"/>
      <c r="N14" s="831"/>
      <c r="O14" s="876"/>
      <c r="P14" s="875"/>
      <c r="Q14" s="684"/>
      <c r="R14" s="684"/>
      <c r="S14" s="684"/>
      <c r="T14" s="684"/>
      <c r="U14" s="684"/>
      <c r="V14" s="684"/>
      <c r="W14" s="684"/>
      <c r="X14" s="684"/>
      <c r="Y14" s="684"/>
      <c r="Z14" s="880"/>
      <c r="AA14" s="694"/>
      <c r="AD14" s="879"/>
    </row>
    <row r="15" spans="2:31" ht="24" customHeight="1">
      <c r="B15" s="831"/>
      <c r="C15" s="831"/>
      <c r="D15" s="831"/>
      <c r="E15" s="831"/>
      <c r="F15" s="831"/>
      <c r="G15" s="831"/>
      <c r="H15" s="831"/>
      <c r="I15" s="831"/>
      <c r="J15" s="831"/>
      <c r="K15" s="831"/>
      <c r="L15" s="831"/>
      <c r="M15" s="831"/>
      <c r="N15" s="831"/>
      <c r="O15" s="1712" t="s">
        <v>2502</v>
      </c>
      <c r="P15" s="1712"/>
      <c r="Q15" s="1529">
        <f>第17号様式!$P$15</f>
        <v>0</v>
      </c>
      <c r="R15" s="1052"/>
      <c r="S15" s="1052"/>
      <c r="T15" s="1052"/>
      <c r="U15" s="1052"/>
      <c r="V15" s="1052"/>
      <c r="W15" s="1052"/>
      <c r="X15" s="1052"/>
      <c r="Y15" s="1052"/>
      <c r="Z15" s="880"/>
      <c r="AA15" s="833"/>
      <c r="AD15" s="879"/>
    </row>
    <row r="16" spans="2:31" ht="2.4" customHeight="1">
      <c r="B16" s="831"/>
      <c r="C16" s="831"/>
      <c r="D16" s="831"/>
      <c r="E16" s="831"/>
      <c r="F16" s="831"/>
      <c r="G16" s="831"/>
      <c r="H16" s="831"/>
      <c r="I16" s="831"/>
      <c r="J16" s="831"/>
      <c r="K16" s="831"/>
      <c r="L16" s="831"/>
      <c r="M16" s="831"/>
      <c r="N16" s="831"/>
      <c r="O16" s="876"/>
      <c r="P16" s="875"/>
      <c r="Q16" s="684"/>
      <c r="R16" s="684"/>
      <c r="S16" s="684"/>
      <c r="T16" s="684"/>
      <c r="U16" s="684"/>
      <c r="V16" s="684"/>
      <c r="W16" s="684"/>
      <c r="X16" s="684"/>
      <c r="Y16" s="684"/>
      <c r="Z16" s="880"/>
      <c r="AA16" s="694"/>
    </row>
    <row r="17" spans="2:30" ht="24" customHeight="1">
      <c r="B17" s="831"/>
      <c r="C17" s="831"/>
      <c r="D17" s="831"/>
      <c r="E17" s="831"/>
      <c r="F17" s="831"/>
      <c r="G17" s="831"/>
      <c r="H17" s="831"/>
      <c r="I17" s="831"/>
      <c r="J17" s="831"/>
      <c r="K17" s="831"/>
      <c r="L17" s="831"/>
      <c r="M17" s="831"/>
      <c r="N17" s="831"/>
      <c r="O17" s="1713" t="s">
        <v>2405</v>
      </c>
      <c r="P17" s="1713"/>
      <c r="Q17" s="1529">
        <f>第17号様式!$P$17</f>
        <v>0</v>
      </c>
      <c r="R17" s="1052"/>
      <c r="S17" s="1052"/>
      <c r="T17" s="1529">
        <f>第17号様式!$S$17</f>
        <v>0</v>
      </c>
      <c r="U17" s="1052"/>
      <c r="V17" s="1052"/>
      <c r="W17" s="1052"/>
      <c r="X17" s="1052"/>
      <c r="Y17" s="1052"/>
      <c r="Z17" s="878"/>
      <c r="AA17" s="694"/>
      <c r="AD17" s="879"/>
    </row>
    <row r="18" spans="2:30" ht="2.4" customHeight="1">
      <c r="B18" s="831"/>
      <c r="C18" s="831"/>
      <c r="D18" s="831"/>
      <c r="E18" s="831"/>
      <c r="F18" s="831"/>
      <c r="G18" s="831"/>
      <c r="H18" s="831"/>
      <c r="I18" s="831"/>
      <c r="J18" s="831"/>
      <c r="K18" s="831"/>
      <c r="L18" s="831"/>
      <c r="M18" s="831"/>
      <c r="N18" s="831"/>
      <c r="O18" s="876"/>
      <c r="P18" s="875"/>
      <c r="Q18" s="877"/>
      <c r="R18" s="877"/>
      <c r="S18" s="877"/>
      <c r="T18" s="877"/>
      <c r="U18" s="877"/>
      <c r="V18" s="877"/>
      <c r="W18" s="877"/>
      <c r="X18" s="877"/>
      <c r="Y18" s="877"/>
      <c r="Z18" s="880"/>
      <c r="AA18" s="694"/>
    </row>
    <row r="19" spans="2:30" ht="24" customHeight="1">
      <c r="B19" s="831"/>
      <c r="C19" s="831"/>
      <c r="D19" s="831"/>
      <c r="E19" s="831"/>
      <c r="F19" s="831"/>
      <c r="G19" s="831"/>
      <c r="H19" s="831"/>
      <c r="I19" s="831"/>
      <c r="J19" s="831"/>
      <c r="K19" s="831"/>
      <c r="L19" s="831"/>
      <c r="M19" s="831"/>
      <c r="N19" s="831"/>
      <c r="O19" s="876" t="s">
        <v>2386</v>
      </c>
      <c r="P19" s="876"/>
      <c r="Q19" s="875"/>
      <c r="R19" s="875"/>
      <c r="S19" s="877"/>
      <c r="T19" s="877"/>
      <c r="U19" s="877"/>
      <c r="V19" s="877"/>
      <c r="W19" s="877"/>
      <c r="X19" s="877"/>
      <c r="Y19" s="877"/>
      <c r="Z19" s="878"/>
      <c r="AA19" s="694"/>
    </row>
    <row r="20" spans="2:30" ht="24" customHeight="1">
      <c r="B20" s="831"/>
      <c r="C20" s="831"/>
      <c r="D20" s="831"/>
      <c r="E20" s="831"/>
      <c r="F20" s="831"/>
      <c r="G20" s="831"/>
      <c r="H20" s="831"/>
      <c r="I20" s="831"/>
      <c r="J20" s="831"/>
      <c r="K20" s="831"/>
      <c r="L20" s="831"/>
      <c r="M20" s="831"/>
      <c r="N20" s="831"/>
      <c r="O20" s="1712" t="s">
        <v>2632</v>
      </c>
      <c r="P20" s="1714"/>
      <c r="Q20" s="1531">
        <f>第17号様式!$P$20</f>
        <v>0</v>
      </c>
      <c r="R20" s="1052"/>
      <c r="S20" s="1052"/>
      <c r="T20" s="1529">
        <f>第17号様式!$S$20</f>
        <v>0</v>
      </c>
      <c r="U20" s="1052"/>
      <c r="V20" s="1052"/>
      <c r="W20" s="1052"/>
      <c r="X20" s="1052"/>
      <c r="Y20" s="1052"/>
      <c r="Z20" s="880"/>
      <c r="AA20" s="694"/>
    </row>
    <row r="21" spans="2:30" ht="2.4" customHeight="1">
      <c r="B21" s="831"/>
      <c r="C21" s="831"/>
      <c r="D21" s="831"/>
      <c r="E21" s="831"/>
      <c r="F21" s="831"/>
      <c r="G21" s="831"/>
      <c r="H21" s="831"/>
      <c r="I21" s="831"/>
      <c r="J21" s="831"/>
      <c r="K21" s="831"/>
      <c r="L21" s="831"/>
      <c r="M21" s="831"/>
      <c r="N21" s="831"/>
      <c r="O21" s="876"/>
      <c r="P21" s="875"/>
      <c r="Q21" s="684"/>
      <c r="R21" s="684"/>
      <c r="S21" s="684"/>
      <c r="T21" s="684"/>
      <c r="U21" s="684"/>
      <c r="V21" s="684"/>
      <c r="W21" s="684"/>
      <c r="X21" s="684"/>
      <c r="Y21" s="684"/>
      <c r="Z21" s="880"/>
      <c r="AA21" s="694"/>
      <c r="AD21" s="879"/>
    </row>
    <row r="22" spans="2:30" ht="24" customHeight="1">
      <c r="B22" s="831"/>
      <c r="C22" s="831"/>
      <c r="D22" s="831"/>
      <c r="E22" s="831"/>
      <c r="F22" s="831"/>
      <c r="G22" s="831"/>
      <c r="H22" s="831"/>
      <c r="I22" s="831"/>
      <c r="J22" s="831"/>
      <c r="K22" s="831"/>
      <c r="L22" s="831"/>
      <c r="M22" s="831"/>
      <c r="N22" s="831"/>
      <c r="O22" s="1712" t="s">
        <v>2502</v>
      </c>
      <c r="P22" s="1712"/>
      <c r="Q22" s="1529">
        <f>第17号様式!$P$22</f>
        <v>0</v>
      </c>
      <c r="R22" s="1052"/>
      <c r="S22" s="1052"/>
      <c r="T22" s="1052"/>
      <c r="U22" s="1052"/>
      <c r="V22" s="1052"/>
      <c r="W22" s="1052"/>
      <c r="X22" s="1052"/>
      <c r="Y22" s="1052"/>
      <c r="Z22" s="694"/>
      <c r="AA22" s="694"/>
      <c r="AD22" s="834"/>
    </row>
    <row r="23" spans="2:30" ht="2.4" customHeight="1">
      <c r="B23" s="831"/>
      <c r="C23" s="831"/>
      <c r="D23" s="831"/>
      <c r="E23" s="831"/>
      <c r="F23" s="831"/>
      <c r="G23" s="831"/>
      <c r="H23" s="831"/>
      <c r="I23" s="831"/>
      <c r="J23" s="831"/>
      <c r="K23" s="831"/>
      <c r="L23" s="831"/>
      <c r="M23" s="831"/>
      <c r="N23" s="831"/>
      <c r="O23" s="876"/>
      <c r="P23" s="875"/>
      <c r="Q23" s="684"/>
      <c r="R23" s="684"/>
      <c r="S23" s="684"/>
      <c r="T23" s="684"/>
      <c r="U23" s="684"/>
      <c r="V23" s="684"/>
      <c r="W23" s="684"/>
      <c r="X23" s="684"/>
      <c r="Y23" s="684"/>
      <c r="Z23" s="694"/>
      <c r="AA23" s="694"/>
    </row>
    <row r="24" spans="2:30" ht="24" customHeight="1">
      <c r="B24" s="831"/>
      <c r="C24" s="831"/>
      <c r="D24" s="831"/>
      <c r="E24" s="831"/>
      <c r="F24" s="831"/>
      <c r="G24" s="831"/>
      <c r="H24" s="831"/>
      <c r="I24" s="831"/>
      <c r="J24" s="831"/>
      <c r="K24" s="831"/>
      <c r="L24" s="831"/>
      <c r="M24" s="831"/>
      <c r="N24" s="831"/>
      <c r="O24" s="1713" t="s">
        <v>2405</v>
      </c>
      <c r="P24" s="1713"/>
      <c r="Q24" s="1529">
        <f>第17号様式!$P$24</f>
        <v>0</v>
      </c>
      <c r="R24" s="1052"/>
      <c r="S24" s="1052"/>
      <c r="T24" s="1529">
        <f>第17号様式!$S$24</f>
        <v>0</v>
      </c>
      <c r="U24" s="1052"/>
      <c r="V24" s="1052"/>
      <c r="W24" s="1052"/>
      <c r="X24" s="1052"/>
      <c r="Y24" s="1052"/>
      <c r="Z24" s="694"/>
      <c r="AA24" s="694"/>
      <c r="AD24" s="879"/>
    </row>
    <row r="25" spans="2:30" ht="5.4" customHeight="1">
      <c r="B25" s="831"/>
      <c r="C25" s="831"/>
      <c r="D25" s="831"/>
      <c r="E25" s="831"/>
      <c r="F25" s="831"/>
      <c r="G25" s="831"/>
      <c r="H25" s="831"/>
      <c r="I25" s="831"/>
      <c r="J25" s="831"/>
      <c r="K25" s="831"/>
      <c r="L25" s="831"/>
      <c r="M25" s="831"/>
      <c r="N25" s="831"/>
      <c r="O25" s="881"/>
      <c r="P25" s="881"/>
      <c r="Q25" s="882"/>
      <c r="R25" s="603"/>
      <c r="S25" s="883"/>
      <c r="T25" s="883"/>
      <c r="U25" s="882"/>
      <c r="V25" s="883"/>
      <c r="W25" s="883"/>
      <c r="X25" s="883"/>
      <c r="Y25" s="877"/>
      <c r="Z25" s="694"/>
      <c r="AA25" s="694"/>
      <c r="AD25" s="879"/>
    </row>
    <row r="26" spans="2:30" ht="25.8">
      <c r="B26" s="831"/>
      <c r="C26" s="1716" t="s">
        <v>2633</v>
      </c>
      <c r="D26" s="1716"/>
      <c r="E26" s="1716"/>
      <c r="F26" s="1716"/>
      <c r="G26" s="1716"/>
      <c r="H26" s="1716"/>
      <c r="I26" s="1716"/>
      <c r="J26" s="1716"/>
      <c r="K26" s="1716"/>
      <c r="L26" s="1716"/>
      <c r="M26" s="1716"/>
      <c r="N26" s="1716"/>
      <c r="O26" s="1716"/>
      <c r="P26" s="1716"/>
      <c r="Q26" s="1716"/>
      <c r="R26" s="1716"/>
      <c r="S26" s="1716"/>
      <c r="T26" s="1716"/>
      <c r="U26" s="1716"/>
      <c r="V26" s="1716"/>
      <c r="W26" s="1716"/>
      <c r="X26" s="1716"/>
      <c r="Y26" s="1716"/>
      <c r="Z26" s="1716"/>
      <c r="AA26" s="694"/>
      <c r="AD26" s="879"/>
    </row>
    <row r="27" spans="2:30" ht="4.8" customHeight="1">
      <c r="B27" s="831"/>
      <c r="C27" s="831"/>
      <c r="D27" s="831"/>
      <c r="E27" s="831"/>
      <c r="F27" s="831"/>
      <c r="G27" s="831"/>
      <c r="H27" s="831"/>
      <c r="I27" s="831"/>
      <c r="J27" s="831"/>
      <c r="K27" s="831"/>
      <c r="L27" s="831"/>
      <c r="M27" s="831"/>
      <c r="N27" s="831"/>
      <c r="O27" s="831"/>
      <c r="P27" s="831"/>
      <c r="Q27" s="831"/>
      <c r="R27" s="831"/>
      <c r="S27" s="831"/>
      <c r="T27" s="831"/>
      <c r="U27" s="831"/>
      <c r="V27" s="831"/>
      <c r="W27" s="694"/>
      <c r="X27" s="694"/>
      <c r="Y27" s="694"/>
      <c r="Z27" s="694"/>
      <c r="AA27" s="694"/>
    </row>
    <row r="28" spans="2:30" ht="18" customHeight="1">
      <c r="B28" s="831"/>
      <c r="C28" s="831"/>
      <c r="D28" s="1717">
        <f>第17号様式!$D$30</f>
        <v>0</v>
      </c>
      <c r="E28" s="1718"/>
      <c r="F28" s="693" t="s">
        <v>2495</v>
      </c>
      <c r="G28" s="692">
        <f>第17号様式!$G$30</f>
        <v>0</v>
      </c>
      <c r="H28" s="693" t="s">
        <v>2496</v>
      </c>
      <c r="I28" s="692">
        <f>第17号様式!$I$30</f>
        <v>0</v>
      </c>
      <c r="J28" s="1719" t="s">
        <v>2505</v>
      </c>
      <c r="K28" s="1719"/>
      <c r="L28" s="609">
        <f>第17号様式!$K$30</f>
        <v>0</v>
      </c>
      <c r="M28" s="1720" t="s">
        <v>2506</v>
      </c>
      <c r="N28" s="1720"/>
      <c r="O28" s="1720"/>
      <c r="P28" s="1721">
        <f>第17号様式!$P$30</f>
        <v>0</v>
      </c>
      <c r="Q28" s="1721"/>
      <c r="R28" s="1722" t="s">
        <v>2634</v>
      </c>
      <c r="S28" s="1722"/>
      <c r="T28" s="1722"/>
      <c r="U28" s="1722"/>
      <c r="V28" s="1722"/>
      <c r="W28" s="1722"/>
      <c r="X28" s="1722"/>
      <c r="Y28" s="1722"/>
      <c r="Z28" s="1722"/>
      <c r="AA28" s="1722"/>
      <c r="AB28" s="694"/>
      <c r="AD28" s="879"/>
    </row>
    <row r="29" spans="2:30" ht="41.4" customHeight="1">
      <c r="B29" s="831"/>
      <c r="C29" s="1723" t="s">
        <v>2770</v>
      </c>
      <c r="D29" s="1723"/>
      <c r="E29" s="1723"/>
      <c r="F29" s="1723"/>
      <c r="G29" s="1723"/>
      <c r="H29" s="1723"/>
      <c r="I29" s="1723"/>
      <c r="J29" s="1723"/>
      <c r="K29" s="1723"/>
      <c r="L29" s="1723"/>
      <c r="M29" s="1723"/>
      <c r="N29" s="1723"/>
      <c r="O29" s="1723"/>
      <c r="P29" s="1723"/>
      <c r="Q29" s="1723"/>
      <c r="R29" s="1723"/>
      <c r="S29" s="1723"/>
      <c r="T29" s="1723"/>
      <c r="U29" s="1723"/>
      <c r="V29" s="1723"/>
      <c r="W29" s="1723"/>
      <c r="X29" s="1723"/>
      <c r="Y29" s="1723"/>
      <c r="Z29" s="1723"/>
      <c r="AA29" s="694"/>
    </row>
    <row r="30" spans="2:30" ht="15.6" customHeight="1">
      <c r="B30" s="831"/>
      <c r="C30" s="1724" t="s">
        <v>2509</v>
      </c>
      <c r="D30" s="1724"/>
      <c r="E30" s="1724"/>
      <c r="F30" s="1724"/>
      <c r="G30" s="1724"/>
      <c r="H30" s="1724"/>
      <c r="I30" s="1724"/>
      <c r="J30" s="1724"/>
      <c r="K30" s="1724"/>
      <c r="L30" s="1724"/>
      <c r="M30" s="1724"/>
      <c r="N30" s="1724"/>
      <c r="O30" s="1724"/>
      <c r="P30" s="1724"/>
      <c r="Q30" s="1724"/>
      <c r="R30" s="1724"/>
      <c r="S30" s="1724"/>
      <c r="T30" s="1724"/>
      <c r="U30" s="1724"/>
      <c r="V30" s="1724"/>
      <c r="W30" s="1724"/>
      <c r="X30" s="1724"/>
      <c r="Y30" s="1724"/>
      <c r="Z30" s="1724"/>
      <c r="AA30" s="694"/>
    </row>
    <row r="31" spans="2:30" ht="26.4" customHeight="1">
      <c r="B31" s="831"/>
      <c r="C31" s="832"/>
      <c r="D31" s="1725" t="s">
        <v>2510</v>
      </c>
      <c r="E31" s="1725"/>
      <c r="F31" s="1725"/>
      <c r="G31" s="1725"/>
      <c r="H31" s="1725"/>
      <c r="I31" s="1725"/>
      <c r="J31" s="1726"/>
      <c r="K31" s="1565">
        <f>第17号様式!$K$33</f>
        <v>0</v>
      </c>
      <c r="L31" s="1650"/>
      <c r="M31" s="1650"/>
      <c r="N31" s="1650"/>
      <c r="O31" s="1650"/>
      <c r="P31" s="1650"/>
      <c r="Q31" s="1650"/>
      <c r="R31" s="1592" t="str">
        <f>第17号様式!$P$33</f>
        <v>蓄電池</v>
      </c>
      <c r="S31" s="1733"/>
      <c r="T31" s="1733"/>
      <c r="U31" s="1566" t="str">
        <f>第17号様式!$U$33</f>
        <v>設備導入事業</v>
      </c>
      <c r="V31" s="1731"/>
      <c r="W31" s="1731"/>
      <c r="X31" s="1731"/>
      <c r="Y31" s="1731"/>
      <c r="Z31" s="1732"/>
      <c r="AA31" s="694"/>
      <c r="AC31" s="830"/>
    </row>
    <row r="32" spans="2:30" ht="2.25" customHeight="1">
      <c r="B32" s="831"/>
      <c r="C32" s="884"/>
      <c r="D32" s="536"/>
      <c r="E32" s="536"/>
      <c r="F32" s="536"/>
      <c r="G32" s="536"/>
      <c r="H32" s="536"/>
      <c r="I32" s="536"/>
      <c r="J32" s="885"/>
      <c r="K32" s="610"/>
      <c r="L32" s="611"/>
      <c r="M32" s="611"/>
      <c r="N32" s="611"/>
      <c r="O32" s="612"/>
      <c r="P32" s="612"/>
      <c r="Q32" s="613"/>
      <c r="R32" s="613"/>
      <c r="S32" s="614"/>
      <c r="T32" s="615"/>
      <c r="U32" s="616"/>
      <c r="V32" s="617"/>
      <c r="W32" s="616"/>
      <c r="X32" s="618"/>
      <c r="Y32" s="536"/>
      <c r="Z32" s="619"/>
      <c r="AA32" s="694"/>
      <c r="AC32" s="830"/>
    </row>
    <row r="33" spans="2:29" ht="21" customHeight="1">
      <c r="B33" s="831"/>
      <c r="C33" s="610"/>
      <c r="D33" s="1727" t="s">
        <v>2511</v>
      </c>
      <c r="E33" s="1727"/>
      <c r="F33" s="1727"/>
      <c r="G33" s="1727"/>
      <c r="H33" s="1727"/>
      <c r="I33" s="1727"/>
      <c r="J33" s="1728"/>
      <c r="K33" s="536"/>
      <c r="L33" s="620" t="s">
        <v>2512</v>
      </c>
      <c r="M33" s="1729">
        <f>第17号様式!$M$35</f>
        <v>0</v>
      </c>
      <c r="N33" s="1729"/>
      <c r="O33" s="1729"/>
      <c r="P33" s="1730"/>
      <c r="Q33" s="1730"/>
      <c r="R33" s="621" t="s">
        <v>2513</v>
      </c>
      <c r="S33" s="621"/>
      <c r="T33" s="621"/>
      <c r="U33" s="621"/>
      <c r="V33" s="621"/>
      <c r="W33" s="621"/>
      <c r="X33" s="621"/>
      <c r="Y33" s="621"/>
      <c r="Z33" s="622"/>
      <c r="AA33" s="694"/>
      <c r="AC33" s="830"/>
    </row>
    <row r="34" spans="2:29" ht="32.4" customHeight="1">
      <c r="B34" s="831"/>
      <c r="C34" s="886"/>
      <c r="D34" s="1744" t="s">
        <v>2635</v>
      </c>
      <c r="E34" s="1744"/>
      <c r="F34" s="1744"/>
      <c r="G34" s="1744"/>
      <c r="H34" s="1744"/>
      <c r="I34" s="1744"/>
      <c r="J34" s="1745"/>
      <c r="K34" s="887"/>
      <c r="L34" s="888" t="s">
        <v>2619</v>
      </c>
      <c r="M34" s="1746"/>
      <c r="N34" s="1746"/>
      <c r="O34" s="1746"/>
      <c r="P34" s="1746"/>
      <c r="Q34" s="1746"/>
      <c r="R34" s="1746"/>
      <c r="S34" s="888" t="s">
        <v>2362</v>
      </c>
      <c r="T34" s="551"/>
      <c r="U34" s="551"/>
      <c r="V34" s="551"/>
      <c r="W34" s="551"/>
      <c r="X34" s="551"/>
      <c r="Y34" s="551"/>
      <c r="Z34" s="889"/>
      <c r="AA34" s="694"/>
    </row>
    <row r="35" spans="2:29" ht="24" customHeight="1">
      <c r="B35" s="831"/>
      <c r="C35" s="832"/>
      <c r="D35" s="1734" t="s">
        <v>2636</v>
      </c>
      <c r="E35" s="1734"/>
      <c r="F35" s="1734"/>
      <c r="G35" s="1734"/>
      <c r="H35" s="1734"/>
      <c r="I35" s="1734"/>
      <c r="J35" s="1735"/>
      <c r="K35" s="1740" t="s">
        <v>2637</v>
      </c>
      <c r="L35" s="1741"/>
      <c r="M35" s="535"/>
      <c r="N35" s="890" t="s">
        <v>2495</v>
      </c>
      <c r="O35" s="535"/>
      <c r="P35" s="890" t="s">
        <v>2496</v>
      </c>
      <c r="Q35" s="535"/>
      <c r="R35" s="891" t="s">
        <v>2497</v>
      </c>
      <c r="S35" s="892"/>
      <c r="T35" s="890"/>
      <c r="U35" s="890"/>
      <c r="V35" s="890"/>
      <c r="W35" s="890"/>
      <c r="X35" s="890"/>
      <c r="Y35" s="890"/>
      <c r="Z35" s="601"/>
      <c r="AA35" s="694"/>
    </row>
    <row r="36" spans="2:29" ht="2.25" customHeight="1">
      <c r="B36" s="831"/>
      <c r="C36" s="610"/>
      <c r="D36" s="1736"/>
      <c r="E36" s="1736"/>
      <c r="F36" s="1736"/>
      <c r="G36" s="1736"/>
      <c r="H36" s="1736"/>
      <c r="I36" s="1736"/>
      <c r="J36" s="1737"/>
      <c r="K36" s="893"/>
      <c r="L36" s="614"/>
      <c r="M36" s="614"/>
      <c r="N36" s="614"/>
      <c r="O36" s="614"/>
      <c r="P36" s="614"/>
      <c r="Q36" s="614"/>
      <c r="R36" s="894"/>
      <c r="S36" s="894"/>
      <c r="T36" s="614"/>
      <c r="U36" s="614"/>
      <c r="V36" s="614"/>
      <c r="W36" s="614"/>
      <c r="X36" s="614"/>
      <c r="Y36" s="614"/>
      <c r="Z36" s="895"/>
      <c r="AA36" s="694"/>
    </row>
    <row r="37" spans="2:29" ht="24" customHeight="1">
      <c r="B37" s="831"/>
      <c r="C37" s="896"/>
      <c r="D37" s="1738"/>
      <c r="E37" s="1738"/>
      <c r="F37" s="1738"/>
      <c r="G37" s="1738"/>
      <c r="H37" s="1738"/>
      <c r="I37" s="1738"/>
      <c r="J37" s="1739"/>
      <c r="K37" s="897"/>
      <c r="L37" s="898" t="s">
        <v>2619</v>
      </c>
      <c r="M37" s="1743"/>
      <c r="N37" s="1743"/>
      <c r="O37" s="1743"/>
      <c r="P37" s="1743"/>
      <c r="Q37" s="1743"/>
      <c r="R37" s="1743"/>
      <c r="S37" s="898" t="s">
        <v>2362</v>
      </c>
      <c r="T37" s="606"/>
      <c r="U37" s="606"/>
      <c r="V37" s="606"/>
      <c r="W37" s="606"/>
      <c r="X37" s="606"/>
      <c r="Y37" s="606"/>
      <c r="Z37" s="899"/>
      <c r="AA37" s="694"/>
    </row>
    <row r="38" spans="2:29" ht="27" customHeight="1">
      <c r="B38" s="831"/>
      <c r="C38" s="832"/>
      <c r="D38" s="1734" t="s">
        <v>2638</v>
      </c>
      <c r="E38" s="1734"/>
      <c r="F38" s="1734"/>
      <c r="G38" s="1734"/>
      <c r="H38" s="1734"/>
      <c r="I38" s="1734"/>
      <c r="J38" s="1735"/>
      <c r="K38" s="1740" t="s">
        <v>2637</v>
      </c>
      <c r="L38" s="1741"/>
      <c r="M38" s="535"/>
      <c r="N38" s="890" t="s">
        <v>2495</v>
      </c>
      <c r="O38" s="535"/>
      <c r="P38" s="890" t="s">
        <v>2496</v>
      </c>
      <c r="Q38" s="535"/>
      <c r="R38" s="891" t="s">
        <v>2497</v>
      </c>
      <c r="S38" s="892"/>
      <c r="T38" s="890"/>
      <c r="U38" s="890"/>
      <c r="V38" s="890"/>
      <c r="W38" s="890"/>
      <c r="X38" s="890"/>
      <c r="Y38" s="890"/>
      <c r="Z38" s="601"/>
      <c r="AA38" s="694"/>
    </row>
    <row r="39" spans="2:29" ht="2.25" customHeight="1">
      <c r="B39" s="831"/>
      <c r="C39" s="610"/>
      <c r="D39" s="1736"/>
      <c r="E39" s="1736"/>
      <c r="F39" s="1736"/>
      <c r="G39" s="1736"/>
      <c r="H39" s="1736"/>
      <c r="I39" s="1736"/>
      <c r="J39" s="1737"/>
      <c r="K39" s="893"/>
      <c r="L39" s="614"/>
      <c r="M39" s="614"/>
      <c r="N39" s="614"/>
      <c r="O39" s="614"/>
      <c r="P39" s="614"/>
      <c r="Q39" s="614"/>
      <c r="R39" s="894"/>
      <c r="S39" s="894"/>
      <c r="T39" s="614"/>
      <c r="U39" s="614"/>
      <c r="V39" s="614"/>
      <c r="W39" s="614"/>
      <c r="X39" s="614"/>
      <c r="Y39" s="614"/>
      <c r="Z39" s="895"/>
      <c r="AA39" s="694"/>
    </row>
    <row r="40" spans="2:29" ht="21" customHeight="1">
      <c r="B40" s="831"/>
      <c r="C40" s="610"/>
      <c r="D40" s="1736"/>
      <c r="E40" s="1736"/>
      <c r="F40" s="1736"/>
      <c r="G40" s="1736"/>
      <c r="H40" s="1736"/>
      <c r="I40" s="1736"/>
      <c r="J40" s="1737"/>
      <c r="K40" s="602"/>
      <c r="L40" s="900" t="s">
        <v>2639</v>
      </c>
      <c r="M40" s="901"/>
      <c r="N40" s="901"/>
      <c r="O40" s="902" t="s">
        <v>2619</v>
      </c>
      <c r="P40" s="1742"/>
      <c r="Q40" s="1742"/>
      <c r="R40" s="1742"/>
      <c r="S40" s="1742"/>
      <c r="T40" s="1742"/>
      <c r="U40" s="603" t="s">
        <v>2362</v>
      </c>
      <c r="V40" s="603"/>
      <c r="W40" s="603"/>
      <c r="X40" s="603"/>
      <c r="Y40" s="603"/>
      <c r="Z40" s="903"/>
      <c r="AA40" s="694"/>
    </row>
    <row r="41" spans="2:29" ht="2.25" customHeight="1">
      <c r="B41" s="831"/>
      <c r="C41" s="610"/>
      <c r="D41" s="1736"/>
      <c r="E41" s="1736"/>
      <c r="F41" s="1736"/>
      <c r="G41" s="1736"/>
      <c r="H41" s="1736"/>
      <c r="I41" s="1736"/>
      <c r="J41" s="1737"/>
      <c r="K41" s="893"/>
      <c r="L41" s="614"/>
      <c r="M41" s="614"/>
      <c r="N41" s="614"/>
      <c r="O41" s="614"/>
      <c r="P41" s="914"/>
      <c r="Q41" s="914"/>
      <c r="R41" s="915"/>
      <c r="S41" s="916"/>
      <c r="T41" s="914"/>
      <c r="U41" s="614"/>
      <c r="V41" s="614"/>
      <c r="W41" s="614"/>
      <c r="X41" s="614"/>
      <c r="Y41" s="614"/>
      <c r="Z41" s="895"/>
      <c r="AA41" s="694"/>
    </row>
    <row r="42" spans="2:29" ht="21" customHeight="1">
      <c r="B42" s="831"/>
      <c r="C42" s="610"/>
      <c r="D42" s="1736"/>
      <c r="E42" s="1736"/>
      <c r="F42" s="1736"/>
      <c r="G42" s="1736"/>
      <c r="H42" s="1736"/>
      <c r="I42" s="1736"/>
      <c r="J42" s="1737"/>
      <c r="K42" s="893"/>
      <c r="L42" s="900" t="s">
        <v>2640</v>
      </c>
      <c r="M42" s="901"/>
      <c r="N42" s="901"/>
      <c r="O42" s="902" t="s">
        <v>2619</v>
      </c>
      <c r="P42" s="1742"/>
      <c r="Q42" s="1742"/>
      <c r="R42" s="1742"/>
      <c r="S42" s="1742"/>
      <c r="T42" s="1742"/>
      <c r="U42" s="603" t="s">
        <v>2362</v>
      </c>
      <c r="V42" s="603"/>
      <c r="W42" s="603"/>
      <c r="X42" s="603"/>
      <c r="Y42" s="603"/>
      <c r="Z42" s="903"/>
      <c r="AA42" s="694"/>
    </row>
    <row r="43" spans="2:29" ht="2.25" customHeight="1">
      <c r="B43" s="831"/>
      <c r="C43" s="610"/>
      <c r="D43" s="1736"/>
      <c r="E43" s="1736"/>
      <c r="F43" s="1736"/>
      <c r="G43" s="1736"/>
      <c r="H43" s="1736"/>
      <c r="I43" s="1736"/>
      <c r="J43" s="1737"/>
      <c r="K43" s="893"/>
      <c r="L43" s="614"/>
      <c r="M43" s="614"/>
      <c r="N43" s="614"/>
      <c r="O43" s="614"/>
      <c r="P43" s="914"/>
      <c r="Q43" s="914"/>
      <c r="R43" s="915"/>
      <c r="S43" s="916"/>
      <c r="T43" s="914"/>
      <c r="U43" s="614"/>
      <c r="V43" s="614"/>
      <c r="W43" s="614"/>
      <c r="X43" s="614"/>
      <c r="Y43" s="614"/>
      <c r="Z43" s="895"/>
      <c r="AA43" s="694"/>
    </row>
    <row r="44" spans="2:29" ht="21" customHeight="1">
      <c r="B44" s="831"/>
      <c r="C44" s="896"/>
      <c r="D44" s="1738"/>
      <c r="E44" s="1738"/>
      <c r="F44" s="1738"/>
      <c r="G44" s="1738"/>
      <c r="H44" s="1738"/>
      <c r="I44" s="1738"/>
      <c r="J44" s="1739"/>
      <c r="K44" s="897"/>
      <c r="L44" s="904" t="s">
        <v>2641</v>
      </c>
      <c r="M44" s="905"/>
      <c r="N44" s="905"/>
      <c r="O44" s="906" t="s">
        <v>2619</v>
      </c>
      <c r="P44" s="1743"/>
      <c r="Q44" s="1743"/>
      <c r="R44" s="1743"/>
      <c r="S44" s="1743"/>
      <c r="T44" s="1743"/>
      <c r="U44" s="606" t="s">
        <v>2362</v>
      </c>
      <c r="V44" s="606"/>
      <c r="W44" s="606"/>
      <c r="X44" s="606"/>
      <c r="Y44" s="606"/>
      <c r="Z44" s="899"/>
      <c r="AA44" s="694"/>
    </row>
    <row r="45" spans="2:29" ht="30.6" customHeight="1">
      <c r="B45" s="831"/>
      <c r="C45" s="907"/>
      <c r="D45" s="1747" t="s">
        <v>2642</v>
      </c>
      <c r="E45" s="1747"/>
      <c r="F45" s="1747"/>
      <c r="G45" s="1747"/>
      <c r="H45" s="1747"/>
      <c r="I45" s="1747"/>
      <c r="J45" s="1748"/>
      <c r="K45" s="886"/>
      <c r="L45" s="908" t="s">
        <v>2643</v>
      </c>
      <c r="M45" s="909"/>
      <c r="N45" s="909"/>
      <c r="O45" s="909"/>
      <c r="P45" s="909"/>
      <c r="Q45" s="909"/>
      <c r="R45" s="909"/>
      <c r="S45" s="909"/>
      <c r="T45" s="888"/>
      <c r="U45" s="908"/>
      <c r="V45" s="908"/>
      <c r="W45" s="910"/>
      <c r="X45" s="910"/>
      <c r="Y45" s="910"/>
      <c r="Z45" s="911"/>
      <c r="AA45" s="694"/>
    </row>
    <row r="46" spans="2:29" ht="21" customHeight="1">
      <c r="B46" s="831"/>
      <c r="C46" s="832"/>
      <c r="D46" s="1725" t="s">
        <v>2644</v>
      </c>
      <c r="E46" s="1725"/>
      <c r="F46" s="1725"/>
      <c r="G46" s="1725"/>
      <c r="H46" s="1725"/>
      <c r="I46" s="1725"/>
      <c r="J46" s="1726"/>
      <c r="K46" s="893"/>
      <c r="L46" s="900" t="s">
        <v>2639</v>
      </c>
      <c r="M46" s="901"/>
      <c r="N46" s="901"/>
      <c r="O46" s="902" t="s">
        <v>2619</v>
      </c>
      <c r="P46" s="1742"/>
      <c r="Q46" s="1742"/>
      <c r="R46" s="1742"/>
      <c r="S46" s="1742"/>
      <c r="T46" s="1742"/>
      <c r="U46" s="603" t="s">
        <v>2362</v>
      </c>
      <c r="V46" s="603"/>
      <c r="W46" s="603"/>
      <c r="X46" s="603"/>
      <c r="Y46" s="603"/>
      <c r="Z46" s="903"/>
      <c r="AA46" s="694"/>
    </row>
    <row r="47" spans="2:29" ht="2.25" customHeight="1">
      <c r="B47" s="831"/>
      <c r="C47" s="610"/>
      <c r="D47" s="1749"/>
      <c r="E47" s="1749"/>
      <c r="F47" s="1749"/>
      <c r="G47" s="1749"/>
      <c r="H47" s="1749"/>
      <c r="I47" s="1749"/>
      <c r="J47" s="1750"/>
      <c r="K47" s="893"/>
      <c r="L47" s="614"/>
      <c r="M47" s="614"/>
      <c r="N47" s="614"/>
      <c r="O47" s="614"/>
      <c r="P47" s="914"/>
      <c r="Q47" s="914"/>
      <c r="R47" s="915"/>
      <c r="S47" s="916"/>
      <c r="T47" s="914"/>
      <c r="U47" s="614"/>
      <c r="V47" s="614"/>
      <c r="W47" s="614"/>
      <c r="X47" s="614"/>
      <c r="Y47" s="614"/>
      <c r="Z47" s="895"/>
      <c r="AA47" s="694"/>
    </row>
    <row r="48" spans="2:29" ht="21" customHeight="1">
      <c r="B48" s="831"/>
      <c r="C48" s="610"/>
      <c r="D48" s="1749"/>
      <c r="E48" s="1749"/>
      <c r="F48" s="1749"/>
      <c r="G48" s="1749"/>
      <c r="H48" s="1749"/>
      <c r="I48" s="1749"/>
      <c r="J48" s="1750"/>
      <c r="K48" s="893"/>
      <c r="L48" s="900" t="s">
        <v>2640</v>
      </c>
      <c r="M48" s="901"/>
      <c r="N48" s="901"/>
      <c r="O48" s="902" t="s">
        <v>2619</v>
      </c>
      <c r="P48" s="1742"/>
      <c r="Q48" s="1742"/>
      <c r="R48" s="1742"/>
      <c r="S48" s="1742"/>
      <c r="T48" s="1742"/>
      <c r="U48" s="603" t="s">
        <v>2362</v>
      </c>
      <c r="V48" s="603"/>
      <c r="W48" s="603"/>
      <c r="X48" s="603"/>
      <c r="Y48" s="603"/>
      <c r="Z48" s="903"/>
      <c r="AA48" s="694"/>
    </row>
    <row r="49" spans="2:27" ht="2.25" customHeight="1">
      <c r="B49" s="831"/>
      <c r="C49" s="610"/>
      <c r="D49" s="1749"/>
      <c r="E49" s="1749"/>
      <c r="F49" s="1749"/>
      <c r="G49" s="1749"/>
      <c r="H49" s="1749"/>
      <c r="I49" s="1749"/>
      <c r="J49" s="1750"/>
      <c r="K49" s="893"/>
      <c r="L49" s="614"/>
      <c r="M49" s="614"/>
      <c r="N49" s="614"/>
      <c r="O49" s="614"/>
      <c r="P49" s="914"/>
      <c r="Q49" s="914"/>
      <c r="R49" s="915"/>
      <c r="S49" s="916"/>
      <c r="T49" s="914"/>
      <c r="U49" s="614"/>
      <c r="V49" s="614"/>
      <c r="W49" s="614"/>
      <c r="X49" s="614"/>
      <c r="Y49" s="614"/>
      <c r="Z49" s="895"/>
      <c r="AA49" s="694"/>
    </row>
    <row r="50" spans="2:27" ht="21" customHeight="1">
      <c r="B50" s="831"/>
      <c r="C50" s="896"/>
      <c r="D50" s="1727"/>
      <c r="E50" s="1727"/>
      <c r="F50" s="1727"/>
      <c r="G50" s="1727"/>
      <c r="H50" s="1727"/>
      <c r="I50" s="1727"/>
      <c r="J50" s="1728"/>
      <c r="K50" s="897"/>
      <c r="L50" s="904" t="s">
        <v>2641</v>
      </c>
      <c r="M50" s="905"/>
      <c r="N50" s="905"/>
      <c r="O50" s="906" t="s">
        <v>2619</v>
      </c>
      <c r="P50" s="1743"/>
      <c r="Q50" s="1743"/>
      <c r="R50" s="1743"/>
      <c r="S50" s="1743"/>
      <c r="T50" s="1743"/>
      <c r="U50" s="606" t="s">
        <v>2362</v>
      </c>
      <c r="V50" s="606"/>
      <c r="W50" s="606"/>
      <c r="X50" s="606"/>
      <c r="Y50" s="606"/>
      <c r="Z50" s="899"/>
      <c r="AA50" s="694"/>
    </row>
    <row r="51" spans="2:27" ht="9" customHeight="1">
      <c r="B51" s="893"/>
      <c r="C51" s="893"/>
      <c r="D51" s="893"/>
      <c r="E51" s="893"/>
      <c r="F51" s="893"/>
      <c r="G51" s="893"/>
      <c r="H51" s="893"/>
      <c r="I51" s="893"/>
      <c r="J51" s="893"/>
      <c r="K51" s="893"/>
      <c r="L51" s="893"/>
      <c r="M51" s="893"/>
      <c r="N51" s="893"/>
      <c r="O51" s="893"/>
      <c r="P51" s="893"/>
      <c r="Q51" s="893"/>
      <c r="R51" s="893"/>
      <c r="S51" s="893"/>
      <c r="T51" s="893"/>
      <c r="U51" s="893"/>
      <c r="V51" s="893"/>
      <c r="W51" s="612"/>
      <c r="X51" s="612"/>
      <c r="Y51" s="612"/>
      <c r="Z51" s="612"/>
      <c r="AA51" s="694"/>
    </row>
    <row r="52" spans="2:27" ht="13.5" customHeight="1">
      <c r="V52" s="912"/>
      <c r="Z52" s="913"/>
    </row>
  </sheetData>
  <sheetProtection algorithmName="SHA-512" hashValue="WeQb82upIEtuLbUZlysxRKKlRd/zFostKoZDByCDpJCJr1FV6v0ebae1rm8rO9pmeUj4pWr9hy91/kMPEIPZSg==" saltValue="X4Y0ocB36aO+JjSxR4BEhg==" spinCount="100000" sheet="1" formatCells="0"/>
  <mergeCells count="54">
    <mergeCell ref="D45:J45"/>
    <mergeCell ref="D46:J50"/>
    <mergeCell ref="P46:T46"/>
    <mergeCell ref="P48:T48"/>
    <mergeCell ref="P50:T50"/>
    <mergeCell ref="D34:J34"/>
    <mergeCell ref="M34:R34"/>
    <mergeCell ref="D35:J37"/>
    <mergeCell ref="K35:L35"/>
    <mergeCell ref="M37:R37"/>
    <mergeCell ref="D38:J44"/>
    <mergeCell ref="K38:L38"/>
    <mergeCell ref="P40:T40"/>
    <mergeCell ref="P42:T42"/>
    <mergeCell ref="P44:T44"/>
    <mergeCell ref="C29:Z29"/>
    <mergeCell ref="C30:Z30"/>
    <mergeCell ref="D31:J31"/>
    <mergeCell ref="D33:J33"/>
    <mergeCell ref="M33:Q33"/>
    <mergeCell ref="U31:Z31"/>
    <mergeCell ref="K31:Q31"/>
    <mergeCell ref="R31:T31"/>
    <mergeCell ref="T10:Y10"/>
    <mergeCell ref="C26:Z26"/>
    <mergeCell ref="D28:E28"/>
    <mergeCell ref="J28:K28"/>
    <mergeCell ref="M28:O28"/>
    <mergeCell ref="P28:Q28"/>
    <mergeCell ref="R28:AA28"/>
    <mergeCell ref="O20:P20"/>
    <mergeCell ref="O22:P22"/>
    <mergeCell ref="Q22:Y22"/>
    <mergeCell ref="O24:P24"/>
    <mergeCell ref="Q20:S20"/>
    <mergeCell ref="T20:Y20"/>
    <mergeCell ref="Q24:S24"/>
    <mergeCell ref="T24:Y24"/>
    <mergeCell ref="T3:U3"/>
    <mergeCell ref="O15:P15"/>
    <mergeCell ref="Q15:Y15"/>
    <mergeCell ref="O17:P17"/>
    <mergeCell ref="Q13:S13"/>
    <mergeCell ref="T13:Y13"/>
    <mergeCell ref="Q17:S17"/>
    <mergeCell ref="T17:Y17"/>
    <mergeCell ref="O6:P6"/>
    <mergeCell ref="O8:P8"/>
    <mergeCell ref="Q8:Y8"/>
    <mergeCell ref="O13:P13"/>
    <mergeCell ref="O10:P10"/>
    <mergeCell ref="Q6:S6"/>
    <mergeCell ref="T6:Y6"/>
    <mergeCell ref="Q10:S10"/>
  </mergeCells>
  <phoneticPr fontId="58"/>
  <printOptions horizontalCentered="1"/>
  <pageMargins left="0.70866141732283472" right="0.70866141732283472" top="0.74803149606299213" bottom="0.55118110236220474" header="0.31496062992125984" footer="0.31496062992125984"/>
  <pageSetup paperSize="9" orientation="portrait" blackAndWhite="1"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Z55"/>
  <sheetViews>
    <sheetView showGridLines="0" showZeros="0" view="pageBreakPreview" topLeftCell="A10" zoomScaleNormal="100" zoomScaleSheetLayoutView="100" workbookViewId="0">
      <selection activeCell="K36" sqref="K36:Q36"/>
    </sheetView>
  </sheetViews>
  <sheetFormatPr defaultRowHeight="13.2" outlineLevelRow="1"/>
  <cols>
    <col min="1" max="2" width="0.88671875" style="830" customWidth="1"/>
    <col min="3" max="3" width="1.109375" style="830" customWidth="1"/>
    <col min="4" max="4" width="4.109375" style="830" customWidth="1"/>
    <col min="5" max="5" width="3.6640625" style="830" customWidth="1"/>
    <col min="6" max="6" width="2.6640625" style="830" customWidth="1"/>
    <col min="7" max="7" width="3.6640625" style="830" customWidth="1"/>
    <col min="8" max="8" width="2.6640625" style="830" customWidth="1"/>
    <col min="9" max="9" width="3.6640625" style="830" customWidth="1"/>
    <col min="10" max="10" width="4.6640625" style="830" customWidth="1"/>
    <col min="11" max="11" width="1.21875" style="830" customWidth="1"/>
    <col min="12" max="12" width="3.109375" style="830" customWidth="1"/>
    <col min="13" max="13" width="4.44140625" style="830" customWidth="1"/>
    <col min="14" max="14" width="3.6640625" style="830" customWidth="1"/>
    <col min="15" max="15" width="5.6640625" style="830" customWidth="1"/>
    <col min="16" max="16" width="3.6640625" style="830" customWidth="1"/>
    <col min="17" max="17" width="4.6640625" style="830" customWidth="1"/>
    <col min="18" max="20" width="3.6640625" style="830" customWidth="1"/>
    <col min="21" max="21" width="3.6640625" style="834" customWidth="1"/>
    <col min="22" max="22" width="4.88671875" style="834" customWidth="1"/>
    <col min="23" max="23" width="3.6640625" style="834" customWidth="1"/>
    <col min="24" max="24" width="9.33203125" style="834" customWidth="1"/>
    <col min="25" max="26" width="0.77734375" style="834" customWidth="1"/>
    <col min="27" max="27" width="2.109375" style="834" customWidth="1"/>
    <col min="28" max="28" width="7.21875" style="830" customWidth="1"/>
    <col min="29" max="263" width="8.88671875" style="830"/>
    <col min="264" max="264" width="2.44140625" style="830" customWidth="1"/>
    <col min="265" max="265" width="2.33203125" style="830" customWidth="1"/>
    <col min="266" max="266" width="1.109375" style="830" customWidth="1"/>
    <col min="267" max="267" width="22.6640625" style="830" customWidth="1"/>
    <col min="268" max="268" width="1.21875" style="830" customWidth="1"/>
    <col min="269" max="270" width="11.77734375" style="830" customWidth="1"/>
    <col min="271" max="271" width="1.77734375" style="830" customWidth="1"/>
    <col min="272" max="272" width="6.88671875" style="830" customWidth="1"/>
    <col min="273" max="273" width="4.44140625" style="830" customWidth="1"/>
    <col min="274" max="274" width="3.6640625" style="830" customWidth="1"/>
    <col min="275" max="275" width="0.77734375" style="830" customWidth="1"/>
    <col min="276" max="276" width="3.33203125" style="830" customWidth="1"/>
    <col min="277" max="277" width="3.6640625" style="830" customWidth="1"/>
    <col min="278" max="278" width="3" style="830" customWidth="1"/>
    <col min="279" max="279" width="3.6640625" style="830" customWidth="1"/>
    <col min="280" max="280" width="3.109375" style="830" customWidth="1"/>
    <col min="281" max="281" width="1.88671875" style="830" customWidth="1"/>
    <col min="282" max="283" width="2.21875" style="830" customWidth="1"/>
    <col min="284" max="284" width="7.21875" style="830" customWidth="1"/>
    <col min="285" max="519" width="8.88671875" style="830"/>
    <col min="520" max="520" width="2.44140625" style="830" customWidth="1"/>
    <col min="521" max="521" width="2.33203125" style="830" customWidth="1"/>
    <col min="522" max="522" width="1.109375" style="830" customWidth="1"/>
    <col min="523" max="523" width="22.6640625" style="830" customWidth="1"/>
    <col min="524" max="524" width="1.21875" style="830" customWidth="1"/>
    <col min="525" max="526" width="11.77734375" style="830" customWidth="1"/>
    <col min="527" max="527" width="1.77734375" style="830" customWidth="1"/>
    <col min="528" max="528" width="6.88671875" style="830" customWidth="1"/>
    <col min="529" max="529" width="4.44140625" style="830" customWidth="1"/>
    <col min="530" max="530" width="3.6640625" style="830" customWidth="1"/>
    <col min="531" max="531" width="0.77734375" style="830" customWidth="1"/>
    <col min="532" max="532" width="3.33203125" style="830" customWidth="1"/>
    <col min="533" max="533" width="3.6640625" style="830" customWidth="1"/>
    <col min="534" max="534" width="3" style="830" customWidth="1"/>
    <col min="535" max="535" width="3.6640625" style="830" customWidth="1"/>
    <col min="536" max="536" width="3.109375" style="830" customWidth="1"/>
    <col min="537" max="537" width="1.88671875" style="830" customWidth="1"/>
    <col min="538" max="539" width="2.21875" style="830" customWidth="1"/>
    <col min="540" max="540" width="7.21875" style="830" customWidth="1"/>
    <col min="541" max="775" width="8.88671875" style="830"/>
    <col min="776" max="776" width="2.44140625" style="830" customWidth="1"/>
    <col min="777" max="777" width="2.33203125" style="830" customWidth="1"/>
    <col min="778" max="778" width="1.109375" style="830" customWidth="1"/>
    <col min="779" max="779" width="22.6640625" style="830" customWidth="1"/>
    <col min="780" max="780" width="1.21875" style="830" customWidth="1"/>
    <col min="781" max="782" width="11.77734375" style="830" customWidth="1"/>
    <col min="783" max="783" width="1.77734375" style="830" customWidth="1"/>
    <col min="784" max="784" width="6.88671875" style="830" customWidth="1"/>
    <col min="785" max="785" width="4.44140625" style="830" customWidth="1"/>
    <col min="786" max="786" width="3.6640625" style="830" customWidth="1"/>
    <col min="787" max="787" width="0.77734375" style="830" customWidth="1"/>
    <col min="788" max="788" width="3.33203125" style="830" customWidth="1"/>
    <col min="789" max="789" width="3.6640625" style="830" customWidth="1"/>
    <col min="790" max="790" width="3" style="830" customWidth="1"/>
    <col min="791" max="791" width="3.6640625" style="830" customWidth="1"/>
    <col min="792" max="792" width="3.109375" style="830" customWidth="1"/>
    <col min="793" max="793" width="1.88671875" style="830" customWidth="1"/>
    <col min="794" max="795" width="2.21875" style="830" customWidth="1"/>
    <col min="796" max="796" width="7.21875" style="830" customWidth="1"/>
    <col min="797" max="1031" width="8.88671875" style="830"/>
    <col min="1032" max="1032" width="2.44140625" style="830" customWidth="1"/>
    <col min="1033" max="1033" width="2.33203125" style="830" customWidth="1"/>
    <col min="1034" max="1034" width="1.109375" style="830" customWidth="1"/>
    <col min="1035" max="1035" width="22.6640625" style="830" customWidth="1"/>
    <col min="1036" max="1036" width="1.21875" style="830" customWidth="1"/>
    <col min="1037" max="1038" width="11.77734375" style="830" customWidth="1"/>
    <col min="1039" max="1039" width="1.77734375" style="830" customWidth="1"/>
    <col min="1040" max="1040" width="6.88671875" style="830" customWidth="1"/>
    <col min="1041" max="1041" width="4.44140625" style="830" customWidth="1"/>
    <col min="1042" max="1042" width="3.6640625" style="830" customWidth="1"/>
    <col min="1043" max="1043" width="0.77734375" style="830" customWidth="1"/>
    <col min="1044" max="1044" width="3.33203125" style="830" customWidth="1"/>
    <col min="1045" max="1045" width="3.6640625" style="830" customWidth="1"/>
    <col min="1046" max="1046" width="3" style="830" customWidth="1"/>
    <col min="1047" max="1047" width="3.6640625" style="830" customWidth="1"/>
    <col min="1048" max="1048" width="3.109375" style="830" customWidth="1"/>
    <col min="1049" max="1049" width="1.88671875" style="830" customWidth="1"/>
    <col min="1050" max="1051" width="2.21875" style="830" customWidth="1"/>
    <col min="1052" max="1052" width="7.21875" style="830" customWidth="1"/>
    <col min="1053" max="1287" width="8.88671875" style="830"/>
    <col min="1288" max="1288" width="2.44140625" style="830" customWidth="1"/>
    <col min="1289" max="1289" width="2.33203125" style="830" customWidth="1"/>
    <col min="1290" max="1290" width="1.109375" style="830" customWidth="1"/>
    <col min="1291" max="1291" width="22.6640625" style="830" customWidth="1"/>
    <col min="1292" max="1292" width="1.21875" style="830" customWidth="1"/>
    <col min="1293" max="1294" width="11.77734375" style="830" customWidth="1"/>
    <col min="1295" max="1295" width="1.77734375" style="830" customWidth="1"/>
    <col min="1296" max="1296" width="6.88671875" style="830" customWidth="1"/>
    <col min="1297" max="1297" width="4.44140625" style="830" customWidth="1"/>
    <col min="1298" max="1298" width="3.6640625" style="830" customWidth="1"/>
    <col min="1299" max="1299" width="0.77734375" style="830" customWidth="1"/>
    <col min="1300" max="1300" width="3.33203125" style="830" customWidth="1"/>
    <col min="1301" max="1301" width="3.6640625" style="830" customWidth="1"/>
    <col min="1302" max="1302" width="3" style="830" customWidth="1"/>
    <col min="1303" max="1303" width="3.6640625" style="830" customWidth="1"/>
    <col min="1304" max="1304" width="3.109375" style="830" customWidth="1"/>
    <col min="1305" max="1305" width="1.88671875" style="830" customWidth="1"/>
    <col min="1306" max="1307" width="2.21875" style="830" customWidth="1"/>
    <col min="1308" max="1308" width="7.21875" style="830" customWidth="1"/>
    <col min="1309" max="1543" width="8.88671875" style="830"/>
    <col min="1544" max="1544" width="2.44140625" style="830" customWidth="1"/>
    <col min="1545" max="1545" width="2.33203125" style="830" customWidth="1"/>
    <col min="1546" max="1546" width="1.109375" style="830" customWidth="1"/>
    <col min="1547" max="1547" width="22.6640625" style="830" customWidth="1"/>
    <col min="1548" max="1548" width="1.21875" style="830" customWidth="1"/>
    <col min="1549" max="1550" width="11.77734375" style="830" customWidth="1"/>
    <col min="1551" max="1551" width="1.77734375" style="830" customWidth="1"/>
    <col min="1552" max="1552" width="6.88671875" style="830" customWidth="1"/>
    <col min="1553" max="1553" width="4.44140625" style="830" customWidth="1"/>
    <col min="1554" max="1554" width="3.6640625" style="830" customWidth="1"/>
    <col min="1555" max="1555" width="0.77734375" style="830" customWidth="1"/>
    <col min="1556" max="1556" width="3.33203125" style="830" customWidth="1"/>
    <col min="1557" max="1557" width="3.6640625" style="830" customWidth="1"/>
    <col min="1558" max="1558" width="3" style="830" customWidth="1"/>
    <col min="1559" max="1559" width="3.6640625" style="830" customWidth="1"/>
    <col min="1560" max="1560" width="3.109375" style="830" customWidth="1"/>
    <col min="1561" max="1561" width="1.88671875" style="830" customWidth="1"/>
    <col min="1562" max="1563" width="2.21875" style="830" customWidth="1"/>
    <col min="1564" max="1564" width="7.21875" style="830" customWidth="1"/>
    <col min="1565" max="1799" width="8.88671875" style="830"/>
    <col min="1800" max="1800" width="2.44140625" style="830" customWidth="1"/>
    <col min="1801" max="1801" width="2.33203125" style="830" customWidth="1"/>
    <col min="1802" max="1802" width="1.109375" style="830" customWidth="1"/>
    <col min="1803" max="1803" width="22.6640625" style="830" customWidth="1"/>
    <col min="1804" max="1804" width="1.21875" style="830" customWidth="1"/>
    <col min="1805" max="1806" width="11.77734375" style="830" customWidth="1"/>
    <col min="1807" max="1807" width="1.77734375" style="830" customWidth="1"/>
    <col min="1808" max="1808" width="6.88671875" style="830" customWidth="1"/>
    <col min="1809" max="1809" width="4.44140625" style="830" customWidth="1"/>
    <col min="1810" max="1810" width="3.6640625" style="830" customWidth="1"/>
    <col min="1811" max="1811" width="0.77734375" style="830" customWidth="1"/>
    <col min="1812" max="1812" width="3.33203125" style="830" customWidth="1"/>
    <col min="1813" max="1813" width="3.6640625" style="830" customWidth="1"/>
    <col min="1814" max="1814" width="3" style="830" customWidth="1"/>
    <col min="1815" max="1815" width="3.6640625" style="830" customWidth="1"/>
    <col min="1816" max="1816" width="3.109375" style="830" customWidth="1"/>
    <col min="1817" max="1817" width="1.88671875" style="830" customWidth="1"/>
    <col min="1818" max="1819" width="2.21875" style="830" customWidth="1"/>
    <col min="1820" max="1820" width="7.21875" style="830" customWidth="1"/>
    <col min="1821" max="2055" width="8.88671875" style="830"/>
    <col min="2056" max="2056" width="2.44140625" style="830" customWidth="1"/>
    <col min="2057" max="2057" width="2.33203125" style="830" customWidth="1"/>
    <col min="2058" max="2058" width="1.109375" style="830" customWidth="1"/>
    <col min="2059" max="2059" width="22.6640625" style="830" customWidth="1"/>
    <col min="2060" max="2060" width="1.21875" style="830" customWidth="1"/>
    <col min="2061" max="2062" width="11.77734375" style="830" customWidth="1"/>
    <col min="2063" max="2063" width="1.77734375" style="830" customWidth="1"/>
    <col min="2064" max="2064" width="6.88671875" style="830" customWidth="1"/>
    <col min="2065" max="2065" width="4.44140625" style="830" customWidth="1"/>
    <col min="2066" max="2066" width="3.6640625" style="830" customWidth="1"/>
    <col min="2067" max="2067" width="0.77734375" style="830" customWidth="1"/>
    <col min="2068" max="2068" width="3.33203125" style="830" customWidth="1"/>
    <col min="2069" max="2069" width="3.6640625" style="830" customWidth="1"/>
    <col min="2070" max="2070" width="3" style="830" customWidth="1"/>
    <col min="2071" max="2071" width="3.6640625" style="830" customWidth="1"/>
    <col min="2072" max="2072" width="3.109375" style="830" customWidth="1"/>
    <col min="2073" max="2073" width="1.88671875" style="830" customWidth="1"/>
    <col min="2074" max="2075" width="2.21875" style="830" customWidth="1"/>
    <col min="2076" max="2076" width="7.21875" style="830" customWidth="1"/>
    <col min="2077" max="2311" width="8.88671875" style="830"/>
    <col min="2312" max="2312" width="2.44140625" style="830" customWidth="1"/>
    <col min="2313" max="2313" width="2.33203125" style="830" customWidth="1"/>
    <col min="2314" max="2314" width="1.109375" style="830" customWidth="1"/>
    <col min="2315" max="2315" width="22.6640625" style="830" customWidth="1"/>
    <col min="2316" max="2316" width="1.21875" style="830" customWidth="1"/>
    <col min="2317" max="2318" width="11.77734375" style="830" customWidth="1"/>
    <col min="2319" max="2319" width="1.77734375" style="830" customWidth="1"/>
    <col min="2320" max="2320" width="6.88671875" style="830" customWidth="1"/>
    <col min="2321" max="2321" width="4.44140625" style="830" customWidth="1"/>
    <col min="2322" max="2322" width="3.6640625" style="830" customWidth="1"/>
    <col min="2323" max="2323" width="0.77734375" style="830" customWidth="1"/>
    <col min="2324" max="2324" width="3.33203125" style="830" customWidth="1"/>
    <col min="2325" max="2325" width="3.6640625" style="830" customWidth="1"/>
    <col min="2326" max="2326" width="3" style="830" customWidth="1"/>
    <col min="2327" max="2327" width="3.6640625" style="830" customWidth="1"/>
    <col min="2328" max="2328" width="3.109375" style="830" customWidth="1"/>
    <col min="2329" max="2329" width="1.88671875" style="830" customWidth="1"/>
    <col min="2330" max="2331" width="2.21875" style="830" customWidth="1"/>
    <col min="2332" max="2332" width="7.21875" style="830" customWidth="1"/>
    <col min="2333" max="2567" width="8.88671875" style="830"/>
    <col min="2568" max="2568" width="2.44140625" style="830" customWidth="1"/>
    <col min="2569" max="2569" width="2.33203125" style="830" customWidth="1"/>
    <col min="2570" max="2570" width="1.109375" style="830" customWidth="1"/>
    <col min="2571" max="2571" width="22.6640625" style="830" customWidth="1"/>
    <col min="2572" max="2572" width="1.21875" style="830" customWidth="1"/>
    <col min="2573" max="2574" width="11.77734375" style="830" customWidth="1"/>
    <col min="2575" max="2575" width="1.77734375" style="830" customWidth="1"/>
    <col min="2576" max="2576" width="6.88671875" style="830" customWidth="1"/>
    <col min="2577" max="2577" width="4.44140625" style="830" customWidth="1"/>
    <col min="2578" max="2578" width="3.6640625" style="830" customWidth="1"/>
    <col min="2579" max="2579" width="0.77734375" style="830" customWidth="1"/>
    <col min="2580" max="2580" width="3.33203125" style="830" customWidth="1"/>
    <col min="2581" max="2581" width="3.6640625" style="830" customWidth="1"/>
    <col min="2582" max="2582" width="3" style="830" customWidth="1"/>
    <col min="2583" max="2583" width="3.6640625" style="830" customWidth="1"/>
    <col min="2584" max="2584" width="3.109375" style="830" customWidth="1"/>
    <col min="2585" max="2585" width="1.88671875" style="830" customWidth="1"/>
    <col min="2586" max="2587" width="2.21875" style="830" customWidth="1"/>
    <col min="2588" max="2588" width="7.21875" style="830" customWidth="1"/>
    <col min="2589" max="2823" width="8.88671875" style="830"/>
    <col min="2824" max="2824" width="2.44140625" style="830" customWidth="1"/>
    <col min="2825" max="2825" width="2.33203125" style="830" customWidth="1"/>
    <col min="2826" max="2826" width="1.109375" style="830" customWidth="1"/>
    <col min="2827" max="2827" width="22.6640625" style="830" customWidth="1"/>
    <col min="2828" max="2828" width="1.21875" style="830" customWidth="1"/>
    <col min="2829" max="2830" width="11.77734375" style="830" customWidth="1"/>
    <col min="2831" max="2831" width="1.77734375" style="830" customWidth="1"/>
    <col min="2832" max="2832" width="6.88671875" style="830" customWidth="1"/>
    <col min="2833" max="2833" width="4.44140625" style="830" customWidth="1"/>
    <col min="2834" max="2834" width="3.6640625" style="830" customWidth="1"/>
    <col min="2835" max="2835" width="0.77734375" style="830" customWidth="1"/>
    <col min="2836" max="2836" width="3.33203125" style="830" customWidth="1"/>
    <col min="2837" max="2837" width="3.6640625" style="830" customWidth="1"/>
    <col min="2838" max="2838" width="3" style="830" customWidth="1"/>
    <col min="2839" max="2839" width="3.6640625" style="830" customWidth="1"/>
    <col min="2840" max="2840" width="3.109375" style="830" customWidth="1"/>
    <col min="2841" max="2841" width="1.88671875" style="830" customWidth="1"/>
    <col min="2842" max="2843" width="2.21875" style="830" customWidth="1"/>
    <col min="2844" max="2844" width="7.21875" style="830" customWidth="1"/>
    <col min="2845" max="3079" width="8.88671875" style="830"/>
    <col min="3080" max="3080" width="2.44140625" style="830" customWidth="1"/>
    <col min="3081" max="3081" width="2.33203125" style="830" customWidth="1"/>
    <col min="3082" max="3082" width="1.109375" style="830" customWidth="1"/>
    <col min="3083" max="3083" width="22.6640625" style="830" customWidth="1"/>
    <col min="3084" max="3084" width="1.21875" style="830" customWidth="1"/>
    <col min="3085" max="3086" width="11.77734375" style="830" customWidth="1"/>
    <col min="3087" max="3087" width="1.77734375" style="830" customWidth="1"/>
    <col min="3088" max="3088" width="6.88671875" style="830" customWidth="1"/>
    <col min="3089" max="3089" width="4.44140625" style="830" customWidth="1"/>
    <col min="3090" max="3090" width="3.6640625" style="830" customWidth="1"/>
    <col min="3091" max="3091" width="0.77734375" style="830" customWidth="1"/>
    <col min="3092" max="3092" width="3.33203125" style="830" customWidth="1"/>
    <col min="3093" max="3093" width="3.6640625" style="830" customWidth="1"/>
    <col min="3094" max="3094" width="3" style="830" customWidth="1"/>
    <col min="3095" max="3095" width="3.6640625" style="830" customWidth="1"/>
    <col min="3096" max="3096" width="3.109375" style="830" customWidth="1"/>
    <col min="3097" max="3097" width="1.88671875" style="830" customWidth="1"/>
    <col min="3098" max="3099" width="2.21875" style="830" customWidth="1"/>
    <col min="3100" max="3100" width="7.21875" style="830" customWidth="1"/>
    <col min="3101" max="3335" width="8.88671875" style="830"/>
    <col min="3336" max="3336" width="2.44140625" style="830" customWidth="1"/>
    <col min="3337" max="3337" width="2.33203125" style="830" customWidth="1"/>
    <col min="3338" max="3338" width="1.109375" style="830" customWidth="1"/>
    <col min="3339" max="3339" width="22.6640625" style="830" customWidth="1"/>
    <col min="3340" max="3340" width="1.21875" style="830" customWidth="1"/>
    <col min="3341" max="3342" width="11.77734375" style="830" customWidth="1"/>
    <col min="3343" max="3343" width="1.77734375" style="830" customWidth="1"/>
    <col min="3344" max="3344" width="6.88671875" style="830" customWidth="1"/>
    <col min="3345" max="3345" width="4.44140625" style="830" customWidth="1"/>
    <col min="3346" max="3346" width="3.6640625" style="830" customWidth="1"/>
    <col min="3347" max="3347" width="0.77734375" style="830" customWidth="1"/>
    <col min="3348" max="3348" width="3.33203125" style="830" customWidth="1"/>
    <col min="3349" max="3349" width="3.6640625" style="830" customWidth="1"/>
    <col min="3350" max="3350" width="3" style="830" customWidth="1"/>
    <col min="3351" max="3351" width="3.6640625" style="830" customWidth="1"/>
    <col min="3352" max="3352" width="3.109375" style="830" customWidth="1"/>
    <col min="3353" max="3353" width="1.88671875" style="830" customWidth="1"/>
    <col min="3354" max="3355" width="2.21875" style="830" customWidth="1"/>
    <col min="3356" max="3356" width="7.21875" style="830" customWidth="1"/>
    <col min="3357" max="3591" width="8.88671875" style="830"/>
    <col min="3592" max="3592" width="2.44140625" style="830" customWidth="1"/>
    <col min="3593" max="3593" width="2.33203125" style="830" customWidth="1"/>
    <col min="3594" max="3594" width="1.109375" style="830" customWidth="1"/>
    <col min="3595" max="3595" width="22.6640625" style="830" customWidth="1"/>
    <col min="3596" max="3596" width="1.21875" style="830" customWidth="1"/>
    <col min="3597" max="3598" width="11.77734375" style="830" customWidth="1"/>
    <col min="3599" max="3599" width="1.77734375" style="830" customWidth="1"/>
    <col min="3600" max="3600" width="6.88671875" style="830" customWidth="1"/>
    <col min="3601" max="3601" width="4.44140625" style="830" customWidth="1"/>
    <col min="3602" max="3602" width="3.6640625" style="830" customWidth="1"/>
    <col min="3603" max="3603" width="0.77734375" style="830" customWidth="1"/>
    <col min="3604" max="3604" width="3.33203125" style="830" customWidth="1"/>
    <col min="3605" max="3605" width="3.6640625" style="830" customWidth="1"/>
    <col min="3606" max="3606" width="3" style="830" customWidth="1"/>
    <col min="3607" max="3607" width="3.6640625" style="830" customWidth="1"/>
    <col min="3608" max="3608" width="3.109375" style="830" customWidth="1"/>
    <col min="3609" max="3609" width="1.88671875" style="830" customWidth="1"/>
    <col min="3610" max="3611" width="2.21875" style="830" customWidth="1"/>
    <col min="3612" max="3612" width="7.21875" style="830" customWidth="1"/>
    <col min="3613" max="3847" width="8.88671875" style="830"/>
    <col min="3848" max="3848" width="2.44140625" style="830" customWidth="1"/>
    <col min="3849" max="3849" width="2.33203125" style="830" customWidth="1"/>
    <col min="3850" max="3850" width="1.109375" style="830" customWidth="1"/>
    <col min="3851" max="3851" width="22.6640625" style="830" customWidth="1"/>
    <col min="3852" max="3852" width="1.21875" style="830" customWidth="1"/>
    <col min="3853" max="3854" width="11.77734375" style="830" customWidth="1"/>
    <col min="3855" max="3855" width="1.77734375" style="830" customWidth="1"/>
    <col min="3856" max="3856" width="6.88671875" style="830" customWidth="1"/>
    <col min="3857" max="3857" width="4.44140625" style="830" customWidth="1"/>
    <col min="3858" max="3858" width="3.6640625" style="830" customWidth="1"/>
    <col min="3859" max="3859" width="0.77734375" style="830" customWidth="1"/>
    <col min="3860" max="3860" width="3.33203125" style="830" customWidth="1"/>
    <col min="3861" max="3861" width="3.6640625" style="830" customWidth="1"/>
    <col min="3862" max="3862" width="3" style="830" customWidth="1"/>
    <col min="3863" max="3863" width="3.6640625" style="830" customWidth="1"/>
    <col min="3864" max="3864" width="3.109375" style="830" customWidth="1"/>
    <col min="3865" max="3865" width="1.88671875" style="830" customWidth="1"/>
    <col min="3866" max="3867" width="2.21875" style="830" customWidth="1"/>
    <col min="3868" max="3868" width="7.21875" style="830" customWidth="1"/>
    <col min="3869" max="4103" width="8.88671875" style="830"/>
    <col min="4104" max="4104" width="2.44140625" style="830" customWidth="1"/>
    <col min="4105" max="4105" width="2.33203125" style="830" customWidth="1"/>
    <col min="4106" max="4106" width="1.109375" style="830" customWidth="1"/>
    <col min="4107" max="4107" width="22.6640625" style="830" customWidth="1"/>
    <col min="4108" max="4108" width="1.21875" style="830" customWidth="1"/>
    <col min="4109" max="4110" width="11.77734375" style="830" customWidth="1"/>
    <col min="4111" max="4111" width="1.77734375" style="830" customWidth="1"/>
    <col min="4112" max="4112" width="6.88671875" style="830" customWidth="1"/>
    <col min="4113" max="4113" width="4.44140625" style="830" customWidth="1"/>
    <col min="4114" max="4114" width="3.6640625" style="830" customWidth="1"/>
    <col min="4115" max="4115" width="0.77734375" style="830" customWidth="1"/>
    <col min="4116" max="4116" width="3.33203125" style="830" customWidth="1"/>
    <col min="4117" max="4117" width="3.6640625" style="830" customWidth="1"/>
    <col min="4118" max="4118" width="3" style="830" customWidth="1"/>
    <col min="4119" max="4119" width="3.6640625" style="830" customWidth="1"/>
    <col min="4120" max="4120" width="3.109375" style="830" customWidth="1"/>
    <col min="4121" max="4121" width="1.88671875" style="830" customWidth="1"/>
    <col min="4122" max="4123" width="2.21875" style="830" customWidth="1"/>
    <col min="4124" max="4124" width="7.21875" style="830" customWidth="1"/>
    <col min="4125" max="4359" width="8.88671875" style="830"/>
    <col min="4360" max="4360" width="2.44140625" style="830" customWidth="1"/>
    <col min="4361" max="4361" width="2.33203125" style="830" customWidth="1"/>
    <col min="4362" max="4362" width="1.109375" style="830" customWidth="1"/>
    <col min="4363" max="4363" width="22.6640625" style="830" customWidth="1"/>
    <col min="4364" max="4364" width="1.21875" style="830" customWidth="1"/>
    <col min="4365" max="4366" width="11.77734375" style="830" customWidth="1"/>
    <col min="4367" max="4367" width="1.77734375" style="830" customWidth="1"/>
    <col min="4368" max="4368" width="6.88671875" style="830" customWidth="1"/>
    <col min="4369" max="4369" width="4.44140625" style="830" customWidth="1"/>
    <col min="4370" max="4370" width="3.6640625" style="830" customWidth="1"/>
    <col min="4371" max="4371" width="0.77734375" style="830" customWidth="1"/>
    <col min="4372" max="4372" width="3.33203125" style="830" customWidth="1"/>
    <col min="4373" max="4373" width="3.6640625" style="830" customWidth="1"/>
    <col min="4374" max="4374" width="3" style="830" customWidth="1"/>
    <col min="4375" max="4375" width="3.6640625" style="830" customWidth="1"/>
    <col min="4376" max="4376" width="3.109375" style="830" customWidth="1"/>
    <col min="4377" max="4377" width="1.88671875" style="830" customWidth="1"/>
    <col min="4378" max="4379" width="2.21875" style="830" customWidth="1"/>
    <col min="4380" max="4380" width="7.21875" style="830" customWidth="1"/>
    <col min="4381" max="4615" width="8.88671875" style="830"/>
    <col min="4616" max="4616" width="2.44140625" style="830" customWidth="1"/>
    <col min="4617" max="4617" width="2.33203125" style="830" customWidth="1"/>
    <col min="4618" max="4618" width="1.109375" style="830" customWidth="1"/>
    <col min="4619" max="4619" width="22.6640625" style="830" customWidth="1"/>
    <col min="4620" max="4620" width="1.21875" style="830" customWidth="1"/>
    <col min="4621" max="4622" width="11.77734375" style="830" customWidth="1"/>
    <col min="4623" max="4623" width="1.77734375" style="830" customWidth="1"/>
    <col min="4624" max="4624" width="6.88671875" style="830" customWidth="1"/>
    <col min="4625" max="4625" width="4.44140625" style="830" customWidth="1"/>
    <col min="4626" max="4626" width="3.6640625" style="830" customWidth="1"/>
    <col min="4627" max="4627" width="0.77734375" style="830" customWidth="1"/>
    <col min="4628" max="4628" width="3.33203125" style="830" customWidth="1"/>
    <col min="4629" max="4629" width="3.6640625" style="830" customWidth="1"/>
    <col min="4630" max="4630" width="3" style="830" customWidth="1"/>
    <col min="4631" max="4631" width="3.6640625" style="830" customWidth="1"/>
    <col min="4632" max="4632" width="3.109375" style="830" customWidth="1"/>
    <col min="4633" max="4633" width="1.88671875" style="830" customWidth="1"/>
    <col min="4634" max="4635" width="2.21875" style="830" customWidth="1"/>
    <col min="4636" max="4636" width="7.21875" style="830" customWidth="1"/>
    <col min="4637" max="4871" width="8.88671875" style="830"/>
    <col min="4872" max="4872" width="2.44140625" style="830" customWidth="1"/>
    <col min="4873" max="4873" width="2.33203125" style="830" customWidth="1"/>
    <col min="4874" max="4874" width="1.109375" style="830" customWidth="1"/>
    <col min="4875" max="4875" width="22.6640625" style="830" customWidth="1"/>
    <col min="4876" max="4876" width="1.21875" style="830" customWidth="1"/>
    <col min="4877" max="4878" width="11.77734375" style="830" customWidth="1"/>
    <col min="4879" max="4879" width="1.77734375" style="830" customWidth="1"/>
    <col min="4880" max="4880" width="6.88671875" style="830" customWidth="1"/>
    <col min="4881" max="4881" width="4.44140625" style="830" customWidth="1"/>
    <col min="4882" max="4882" width="3.6640625" style="830" customWidth="1"/>
    <col min="4883" max="4883" width="0.77734375" style="830" customWidth="1"/>
    <col min="4884" max="4884" width="3.33203125" style="830" customWidth="1"/>
    <col min="4885" max="4885" width="3.6640625" style="830" customWidth="1"/>
    <col min="4886" max="4886" width="3" style="830" customWidth="1"/>
    <col min="4887" max="4887" width="3.6640625" style="830" customWidth="1"/>
    <col min="4888" max="4888" width="3.109375" style="830" customWidth="1"/>
    <col min="4889" max="4889" width="1.88671875" style="830" customWidth="1"/>
    <col min="4890" max="4891" width="2.21875" style="830" customWidth="1"/>
    <col min="4892" max="4892" width="7.21875" style="830" customWidth="1"/>
    <col min="4893" max="5127" width="8.88671875" style="830"/>
    <col min="5128" max="5128" width="2.44140625" style="830" customWidth="1"/>
    <col min="5129" max="5129" width="2.33203125" style="830" customWidth="1"/>
    <col min="5130" max="5130" width="1.109375" style="830" customWidth="1"/>
    <col min="5131" max="5131" width="22.6640625" style="830" customWidth="1"/>
    <col min="5132" max="5132" width="1.21875" style="830" customWidth="1"/>
    <col min="5133" max="5134" width="11.77734375" style="830" customWidth="1"/>
    <col min="5135" max="5135" width="1.77734375" style="830" customWidth="1"/>
    <col min="5136" max="5136" width="6.88671875" style="830" customWidth="1"/>
    <col min="5137" max="5137" width="4.44140625" style="830" customWidth="1"/>
    <col min="5138" max="5138" width="3.6640625" style="830" customWidth="1"/>
    <col min="5139" max="5139" width="0.77734375" style="830" customWidth="1"/>
    <col min="5140" max="5140" width="3.33203125" style="830" customWidth="1"/>
    <col min="5141" max="5141" width="3.6640625" style="830" customWidth="1"/>
    <col min="5142" max="5142" width="3" style="830" customWidth="1"/>
    <col min="5143" max="5143" width="3.6640625" style="830" customWidth="1"/>
    <col min="5144" max="5144" width="3.109375" style="830" customWidth="1"/>
    <col min="5145" max="5145" width="1.88671875" style="830" customWidth="1"/>
    <col min="5146" max="5147" width="2.21875" style="830" customWidth="1"/>
    <col min="5148" max="5148" width="7.21875" style="830" customWidth="1"/>
    <col min="5149" max="5383" width="8.88671875" style="830"/>
    <col min="5384" max="5384" width="2.44140625" style="830" customWidth="1"/>
    <col min="5385" max="5385" width="2.33203125" style="830" customWidth="1"/>
    <col min="5386" max="5386" width="1.109375" style="830" customWidth="1"/>
    <col min="5387" max="5387" width="22.6640625" style="830" customWidth="1"/>
    <col min="5388" max="5388" width="1.21875" style="830" customWidth="1"/>
    <col min="5389" max="5390" width="11.77734375" style="830" customWidth="1"/>
    <col min="5391" max="5391" width="1.77734375" style="830" customWidth="1"/>
    <col min="5392" max="5392" width="6.88671875" style="830" customWidth="1"/>
    <col min="5393" max="5393" width="4.44140625" style="830" customWidth="1"/>
    <col min="5394" max="5394" width="3.6640625" style="830" customWidth="1"/>
    <col min="5395" max="5395" width="0.77734375" style="830" customWidth="1"/>
    <col min="5396" max="5396" width="3.33203125" style="830" customWidth="1"/>
    <col min="5397" max="5397" width="3.6640625" style="830" customWidth="1"/>
    <col min="5398" max="5398" width="3" style="830" customWidth="1"/>
    <col min="5399" max="5399" width="3.6640625" style="830" customWidth="1"/>
    <col min="5400" max="5400" width="3.109375" style="830" customWidth="1"/>
    <col min="5401" max="5401" width="1.88671875" style="830" customWidth="1"/>
    <col min="5402" max="5403" width="2.21875" style="830" customWidth="1"/>
    <col min="5404" max="5404" width="7.21875" style="830" customWidth="1"/>
    <col min="5405" max="5639" width="8.88671875" style="830"/>
    <col min="5640" max="5640" width="2.44140625" style="830" customWidth="1"/>
    <col min="5641" max="5641" width="2.33203125" style="830" customWidth="1"/>
    <col min="5642" max="5642" width="1.109375" style="830" customWidth="1"/>
    <col min="5643" max="5643" width="22.6640625" style="830" customWidth="1"/>
    <col min="5644" max="5644" width="1.21875" style="830" customWidth="1"/>
    <col min="5645" max="5646" width="11.77734375" style="830" customWidth="1"/>
    <col min="5647" max="5647" width="1.77734375" style="830" customWidth="1"/>
    <col min="5648" max="5648" width="6.88671875" style="830" customWidth="1"/>
    <col min="5649" max="5649" width="4.44140625" style="830" customWidth="1"/>
    <col min="5650" max="5650" width="3.6640625" style="830" customWidth="1"/>
    <col min="5651" max="5651" width="0.77734375" style="830" customWidth="1"/>
    <col min="5652" max="5652" width="3.33203125" style="830" customWidth="1"/>
    <col min="5653" max="5653" width="3.6640625" style="830" customWidth="1"/>
    <col min="5654" max="5654" width="3" style="830" customWidth="1"/>
    <col min="5655" max="5655" width="3.6640625" style="830" customWidth="1"/>
    <col min="5656" max="5656" width="3.109375" style="830" customWidth="1"/>
    <col min="5657" max="5657" width="1.88671875" style="830" customWidth="1"/>
    <col min="5658" max="5659" width="2.21875" style="830" customWidth="1"/>
    <col min="5660" max="5660" width="7.21875" style="830" customWidth="1"/>
    <col min="5661" max="5895" width="8.88671875" style="830"/>
    <col min="5896" max="5896" width="2.44140625" style="830" customWidth="1"/>
    <col min="5897" max="5897" width="2.33203125" style="830" customWidth="1"/>
    <col min="5898" max="5898" width="1.109375" style="830" customWidth="1"/>
    <col min="5899" max="5899" width="22.6640625" style="830" customWidth="1"/>
    <col min="5900" max="5900" width="1.21875" style="830" customWidth="1"/>
    <col min="5901" max="5902" width="11.77734375" style="830" customWidth="1"/>
    <col min="5903" max="5903" width="1.77734375" style="830" customWidth="1"/>
    <col min="5904" max="5904" width="6.88671875" style="830" customWidth="1"/>
    <col min="5905" max="5905" width="4.44140625" style="830" customWidth="1"/>
    <col min="5906" max="5906" width="3.6640625" style="830" customWidth="1"/>
    <col min="5907" max="5907" width="0.77734375" style="830" customWidth="1"/>
    <col min="5908" max="5908" width="3.33203125" style="830" customWidth="1"/>
    <col min="5909" max="5909" width="3.6640625" style="830" customWidth="1"/>
    <col min="5910" max="5910" width="3" style="830" customWidth="1"/>
    <col min="5911" max="5911" width="3.6640625" style="830" customWidth="1"/>
    <col min="5912" max="5912" width="3.109375" style="830" customWidth="1"/>
    <col min="5913" max="5913" width="1.88671875" style="830" customWidth="1"/>
    <col min="5914" max="5915" width="2.21875" style="830" customWidth="1"/>
    <col min="5916" max="5916" width="7.21875" style="830" customWidth="1"/>
    <col min="5917" max="6151" width="8.88671875" style="830"/>
    <col min="6152" max="6152" width="2.44140625" style="830" customWidth="1"/>
    <col min="6153" max="6153" width="2.33203125" style="830" customWidth="1"/>
    <col min="6154" max="6154" width="1.109375" style="830" customWidth="1"/>
    <col min="6155" max="6155" width="22.6640625" style="830" customWidth="1"/>
    <col min="6156" max="6156" width="1.21875" style="830" customWidth="1"/>
    <col min="6157" max="6158" width="11.77734375" style="830" customWidth="1"/>
    <col min="6159" max="6159" width="1.77734375" style="830" customWidth="1"/>
    <col min="6160" max="6160" width="6.88671875" style="830" customWidth="1"/>
    <col min="6161" max="6161" width="4.44140625" style="830" customWidth="1"/>
    <col min="6162" max="6162" width="3.6640625" style="830" customWidth="1"/>
    <col min="6163" max="6163" width="0.77734375" style="830" customWidth="1"/>
    <col min="6164" max="6164" width="3.33203125" style="830" customWidth="1"/>
    <col min="6165" max="6165" width="3.6640625" style="830" customWidth="1"/>
    <col min="6166" max="6166" width="3" style="830" customWidth="1"/>
    <col min="6167" max="6167" width="3.6640625" style="830" customWidth="1"/>
    <col min="6168" max="6168" width="3.109375" style="830" customWidth="1"/>
    <col min="6169" max="6169" width="1.88671875" style="830" customWidth="1"/>
    <col min="6170" max="6171" width="2.21875" style="830" customWidth="1"/>
    <col min="6172" max="6172" width="7.21875" style="830" customWidth="1"/>
    <col min="6173" max="6407" width="8.88671875" style="830"/>
    <col min="6408" max="6408" width="2.44140625" style="830" customWidth="1"/>
    <col min="6409" max="6409" width="2.33203125" style="830" customWidth="1"/>
    <col min="6410" max="6410" width="1.109375" style="830" customWidth="1"/>
    <col min="6411" max="6411" width="22.6640625" style="830" customWidth="1"/>
    <col min="6412" max="6412" width="1.21875" style="830" customWidth="1"/>
    <col min="6413" max="6414" width="11.77734375" style="830" customWidth="1"/>
    <col min="6415" max="6415" width="1.77734375" style="830" customWidth="1"/>
    <col min="6416" max="6416" width="6.88671875" style="830" customWidth="1"/>
    <col min="6417" max="6417" width="4.44140625" style="830" customWidth="1"/>
    <col min="6418" max="6418" width="3.6640625" style="830" customWidth="1"/>
    <col min="6419" max="6419" width="0.77734375" style="830" customWidth="1"/>
    <col min="6420" max="6420" width="3.33203125" style="830" customWidth="1"/>
    <col min="6421" max="6421" width="3.6640625" style="830" customWidth="1"/>
    <col min="6422" max="6422" width="3" style="830" customWidth="1"/>
    <col min="6423" max="6423" width="3.6640625" style="830" customWidth="1"/>
    <col min="6424" max="6424" width="3.109375" style="830" customWidth="1"/>
    <col min="6425" max="6425" width="1.88671875" style="830" customWidth="1"/>
    <col min="6426" max="6427" width="2.21875" style="830" customWidth="1"/>
    <col min="6428" max="6428" width="7.21875" style="830" customWidth="1"/>
    <col min="6429" max="6663" width="8.88671875" style="830"/>
    <col min="6664" max="6664" width="2.44140625" style="830" customWidth="1"/>
    <col min="6665" max="6665" width="2.33203125" style="830" customWidth="1"/>
    <col min="6666" max="6666" width="1.109375" style="830" customWidth="1"/>
    <col min="6667" max="6667" width="22.6640625" style="830" customWidth="1"/>
    <col min="6668" max="6668" width="1.21875" style="830" customWidth="1"/>
    <col min="6669" max="6670" width="11.77734375" style="830" customWidth="1"/>
    <col min="6671" max="6671" width="1.77734375" style="830" customWidth="1"/>
    <col min="6672" max="6672" width="6.88671875" style="830" customWidth="1"/>
    <col min="6673" max="6673" width="4.44140625" style="830" customWidth="1"/>
    <col min="6674" max="6674" width="3.6640625" style="830" customWidth="1"/>
    <col min="6675" max="6675" width="0.77734375" style="830" customWidth="1"/>
    <col min="6676" max="6676" width="3.33203125" style="830" customWidth="1"/>
    <col min="6677" max="6677" width="3.6640625" style="830" customWidth="1"/>
    <col min="6678" max="6678" width="3" style="830" customWidth="1"/>
    <col min="6679" max="6679" width="3.6640625" style="830" customWidth="1"/>
    <col min="6680" max="6680" width="3.109375" style="830" customWidth="1"/>
    <col min="6681" max="6681" width="1.88671875" style="830" customWidth="1"/>
    <col min="6682" max="6683" width="2.21875" style="830" customWidth="1"/>
    <col min="6684" max="6684" width="7.21875" style="830" customWidth="1"/>
    <col min="6685" max="6919" width="8.88671875" style="830"/>
    <col min="6920" max="6920" width="2.44140625" style="830" customWidth="1"/>
    <col min="6921" max="6921" width="2.33203125" style="830" customWidth="1"/>
    <col min="6922" max="6922" width="1.109375" style="830" customWidth="1"/>
    <col min="6923" max="6923" width="22.6640625" style="830" customWidth="1"/>
    <col min="6924" max="6924" width="1.21875" style="830" customWidth="1"/>
    <col min="6925" max="6926" width="11.77734375" style="830" customWidth="1"/>
    <col min="6927" max="6927" width="1.77734375" style="830" customWidth="1"/>
    <col min="6928" max="6928" width="6.88671875" style="830" customWidth="1"/>
    <col min="6929" max="6929" width="4.44140625" style="830" customWidth="1"/>
    <col min="6930" max="6930" width="3.6640625" style="830" customWidth="1"/>
    <col min="6931" max="6931" width="0.77734375" style="830" customWidth="1"/>
    <col min="6932" max="6932" width="3.33203125" style="830" customWidth="1"/>
    <col min="6933" max="6933" width="3.6640625" style="830" customWidth="1"/>
    <col min="6934" max="6934" width="3" style="830" customWidth="1"/>
    <col min="6935" max="6935" width="3.6640625" style="830" customWidth="1"/>
    <col min="6936" max="6936" width="3.109375" style="830" customWidth="1"/>
    <col min="6937" max="6937" width="1.88671875" style="830" customWidth="1"/>
    <col min="6938" max="6939" width="2.21875" style="830" customWidth="1"/>
    <col min="6940" max="6940" width="7.21875" style="830" customWidth="1"/>
    <col min="6941" max="7175" width="8.88671875" style="830"/>
    <col min="7176" max="7176" width="2.44140625" style="830" customWidth="1"/>
    <col min="7177" max="7177" width="2.33203125" style="830" customWidth="1"/>
    <col min="7178" max="7178" width="1.109375" style="830" customWidth="1"/>
    <col min="7179" max="7179" width="22.6640625" style="830" customWidth="1"/>
    <col min="7180" max="7180" width="1.21875" style="830" customWidth="1"/>
    <col min="7181" max="7182" width="11.77734375" style="830" customWidth="1"/>
    <col min="7183" max="7183" width="1.77734375" style="830" customWidth="1"/>
    <col min="7184" max="7184" width="6.88671875" style="830" customWidth="1"/>
    <col min="7185" max="7185" width="4.44140625" style="830" customWidth="1"/>
    <col min="7186" max="7186" width="3.6640625" style="830" customWidth="1"/>
    <col min="7187" max="7187" width="0.77734375" style="830" customWidth="1"/>
    <col min="7188" max="7188" width="3.33203125" style="830" customWidth="1"/>
    <col min="7189" max="7189" width="3.6640625" style="830" customWidth="1"/>
    <col min="7190" max="7190" width="3" style="830" customWidth="1"/>
    <col min="7191" max="7191" width="3.6640625" style="830" customWidth="1"/>
    <col min="7192" max="7192" width="3.109375" style="830" customWidth="1"/>
    <col min="7193" max="7193" width="1.88671875" style="830" customWidth="1"/>
    <col min="7194" max="7195" width="2.21875" style="830" customWidth="1"/>
    <col min="7196" max="7196" width="7.21875" style="830" customWidth="1"/>
    <col min="7197" max="7431" width="8.88671875" style="830"/>
    <col min="7432" max="7432" width="2.44140625" style="830" customWidth="1"/>
    <col min="7433" max="7433" width="2.33203125" style="830" customWidth="1"/>
    <col min="7434" max="7434" width="1.109375" style="830" customWidth="1"/>
    <col min="7435" max="7435" width="22.6640625" style="830" customWidth="1"/>
    <col min="7436" max="7436" width="1.21875" style="830" customWidth="1"/>
    <col min="7437" max="7438" width="11.77734375" style="830" customWidth="1"/>
    <col min="7439" max="7439" width="1.77734375" style="830" customWidth="1"/>
    <col min="7440" max="7440" width="6.88671875" style="830" customWidth="1"/>
    <col min="7441" max="7441" width="4.44140625" style="830" customWidth="1"/>
    <col min="7442" max="7442" width="3.6640625" style="830" customWidth="1"/>
    <col min="7443" max="7443" width="0.77734375" style="830" customWidth="1"/>
    <col min="7444" max="7444" width="3.33203125" style="830" customWidth="1"/>
    <col min="7445" max="7445" width="3.6640625" style="830" customWidth="1"/>
    <col min="7446" max="7446" width="3" style="830" customWidth="1"/>
    <col min="7447" max="7447" width="3.6640625" style="830" customWidth="1"/>
    <col min="7448" max="7448" width="3.109375" style="830" customWidth="1"/>
    <col min="7449" max="7449" width="1.88671875" style="830" customWidth="1"/>
    <col min="7450" max="7451" width="2.21875" style="830" customWidth="1"/>
    <col min="7452" max="7452" width="7.21875" style="830" customWidth="1"/>
    <col min="7453" max="7687" width="8.88671875" style="830"/>
    <col min="7688" max="7688" width="2.44140625" style="830" customWidth="1"/>
    <col min="7689" max="7689" width="2.33203125" style="830" customWidth="1"/>
    <col min="7690" max="7690" width="1.109375" style="830" customWidth="1"/>
    <col min="7691" max="7691" width="22.6640625" style="830" customWidth="1"/>
    <col min="7692" max="7692" width="1.21875" style="830" customWidth="1"/>
    <col min="7693" max="7694" width="11.77734375" style="830" customWidth="1"/>
    <col min="7695" max="7695" width="1.77734375" style="830" customWidth="1"/>
    <col min="7696" max="7696" width="6.88671875" style="830" customWidth="1"/>
    <col min="7697" max="7697" width="4.44140625" style="830" customWidth="1"/>
    <col min="7698" max="7698" width="3.6640625" style="830" customWidth="1"/>
    <col min="7699" max="7699" width="0.77734375" style="830" customWidth="1"/>
    <col min="7700" max="7700" width="3.33203125" style="830" customWidth="1"/>
    <col min="7701" max="7701" width="3.6640625" style="830" customWidth="1"/>
    <col min="7702" max="7702" width="3" style="830" customWidth="1"/>
    <col min="7703" max="7703" width="3.6640625" style="830" customWidth="1"/>
    <col min="7704" max="7704" width="3.109375" style="830" customWidth="1"/>
    <col min="7705" max="7705" width="1.88671875" style="830" customWidth="1"/>
    <col min="7706" max="7707" width="2.21875" style="830" customWidth="1"/>
    <col min="7708" max="7708" width="7.21875" style="830" customWidth="1"/>
    <col min="7709" max="7943" width="8.88671875" style="830"/>
    <col min="7944" max="7944" width="2.44140625" style="830" customWidth="1"/>
    <col min="7945" max="7945" width="2.33203125" style="830" customWidth="1"/>
    <col min="7946" max="7946" width="1.109375" style="830" customWidth="1"/>
    <col min="7947" max="7947" width="22.6640625" style="830" customWidth="1"/>
    <col min="7948" max="7948" width="1.21875" style="830" customWidth="1"/>
    <col min="7949" max="7950" width="11.77734375" style="830" customWidth="1"/>
    <col min="7951" max="7951" width="1.77734375" style="830" customWidth="1"/>
    <col min="7952" max="7952" width="6.88671875" style="830" customWidth="1"/>
    <col min="7953" max="7953" width="4.44140625" style="830" customWidth="1"/>
    <col min="7954" max="7954" width="3.6640625" style="830" customWidth="1"/>
    <col min="7955" max="7955" width="0.77734375" style="830" customWidth="1"/>
    <col min="7956" max="7956" width="3.33203125" style="830" customWidth="1"/>
    <col min="7957" max="7957" width="3.6640625" style="830" customWidth="1"/>
    <col min="7958" max="7958" width="3" style="830" customWidth="1"/>
    <col min="7959" max="7959" width="3.6640625" style="830" customWidth="1"/>
    <col min="7960" max="7960" width="3.109375" style="830" customWidth="1"/>
    <col min="7961" max="7961" width="1.88671875" style="830" customWidth="1"/>
    <col min="7962" max="7963" width="2.21875" style="830" customWidth="1"/>
    <col min="7964" max="7964" width="7.21875" style="830" customWidth="1"/>
    <col min="7965" max="8199" width="8.88671875" style="830"/>
    <col min="8200" max="8200" width="2.44140625" style="830" customWidth="1"/>
    <col min="8201" max="8201" width="2.33203125" style="830" customWidth="1"/>
    <col min="8202" max="8202" width="1.109375" style="830" customWidth="1"/>
    <col min="8203" max="8203" width="22.6640625" style="830" customWidth="1"/>
    <col min="8204" max="8204" width="1.21875" style="830" customWidth="1"/>
    <col min="8205" max="8206" width="11.77734375" style="830" customWidth="1"/>
    <col min="8207" max="8207" width="1.77734375" style="830" customWidth="1"/>
    <col min="8208" max="8208" width="6.88671875" style="830" customWidth="1"/>
    <col min="8209" max="8209" width="4.44140625" style="830" customWidth="1"/>
    <col min="8210" max="8210" width="3.6640625" style="830" customWidth="1"/>
    <col min="8211" max="8211" width="0.77734375" style="830" customWidth="1"/>
    <col min="8212" max="8212" width="3.33203125" style="830" customWidth="1"/>
    <col min="8213" max="8213" width="3.6640625" style="830" customWidth="1"/>
    <col min="8214" max="8214" width="3" style="830" customWidth="1"/>
    <col min="8215" max="8215" width="3.6640625" style="830" customWidth="1"/>
    <col min="8216" max="8216" width="3.109375" style="830" customWidth="1"/>
    <col min="8217" max="8217" width="1.88671875" style="830" customWidth="1"/>
    <col min="8218" max="8219" width="2.21875" style="830" customWidth="1"/>
    <col min="8220" max="8220" width="7.21875" style="830" customWidth="1"/>
    <col min="8221" max="8455" width="8.88671875" style="830"/>
    <col min="8456" max="8456" width="2.44140625" style="830" customWidth="1"/>
    <col min="8457" max="8457" width="2.33203125" style="830" customWidth="1"/>
    <col min="8458" max="8458" width="1.109375" style="830" customWidth="1"/>
    <col min="8459" max="8459" width="22.6640625" style="830" customWidth="1"/>
    <col min="8460" max="8460" width="1.21875" style="830" customWidth="1"/>
    <col min="8461" max="8462" width="11.77734375" style="830" customWidth="1"/>
    <col min="8463" max="8463" width="1.77734375" style="830" customWidth="1"/>
    <col min="8464" max="8464" width="6.88671875" style="830" customWidth="1"/>
    <col min="8465" max="8465" width="4.44140625" style="830" customWidth="1"/>
    <col min="8466" max="8466" width="3.6640625" style="830" customWidth="1"/>
    <col min="8467" max="8467" width="0.77734375" style="830" customWidth="1"/>
    <col min="8468" max="8468" width="3.33203125" style="830" customWidth="1"/>
    <col min="8469" max="8469" width="3.6640625" style="830" customWidth="1"/>
    <col min="8470" max="8470" width="3" style="830" customWidth="1"/>
    <col min="8471" max="8471" width="3.6640625" style="830" customWidth="1"/>
    <col min="8472" max="8472" width="3.109375" style="830" customWidth="1"/>
    <col min="8473" max="8473" width="1.88671875" style="830" customWidth="1"/>
    <col min="8474" max="8475" width="2.21875" style="830" customWidth="1"/>
    <col min="8476" max="8476" width="7.21875" style="830" customWidth="1"/>
    <col min="8477" max="8711" width="8.88671875" style="830"/>
    <col min="8712" max="8712" width="2.44140625" style="830" customWidth="1"/>
    <col min="8713" max="8713" width="2.33203125" style="830" customWidth="1"/>
    <col min="8714" max="8714" width="1.109375" style="830" customWidth="1"/>
    <col min="8715" max="8715" width="22.6640625" style="830" customWidth="1"/>
    <col min="8716" max="8716" width="1.21875" style="830" customWidth="1"/>
    <col min="8717" max="8718" width="11.77734375" style="830" customWidth="1"/>
    <col min="8719" max="8719" width="1.77734375" style="830" customWidth="1"/>
    <col min="8720" max="8720" width="6.88671875" style="830" customWidth="1"/>
    <col min="8721" max="8721" width="4.44140625" style="830" customWidth="1"/>
    <col min="8722" max="8722" width="3.6640625" style="830" customWidth="1"/>
    <col min="8723" max="8723" width="0.77734375" style="830" customWidth="1"/>
    <col min="8724" max="8724" width="3.33203125" style="830" customWidth="1"/>
    <col min="8725" max="8725" width="3.6640625" style="830" customWidth="1"/>
    <col min="8726" max="8726" width="3" style="830" customWidth="1"/>
    <col min="8727" max="8727" width="3.6640625" style="830" customWidth="1"/>
    <col min="8728" max="8728" width="3.109375" style="830" customWidth="1"/>
    <col min="8729" max="8729" width="1.88671875" style="830" customWidth="1"/>
    <col min="8730" max="8731" width="2.21875" style="830" customWidth="1"/>
    <col min="8732" max="8732" width="7.21875" style="830" customWidth="1"/>
    <col min="8733" max="8967" width="8.88671875" style="830"/>
    <col min="8968" max="8968" width="2.44140625" style="830" customWidth="1"/>
    <col min="8969" max="8969" width="2.33203125" style="830" customWidth="1"/>
    <col min="8970" max="8970" width="1.109375" style="830" customWidth="1"/>
    <col min="8971" max="8971" width="22.6640625" style="830" customWidth="1"/>
    <col min="8972" max="8972" width="1.21875" style="830" customWidth="1"/>
    <col min="8973" max="8974" width="11.77734375" style="830" customWidth="1"/>
    <col min="8975" max="8975" width="1.77734375" style="830" customWidth="1"/>
    <col min="8976" max="8976" width="6.88671875" style="830" customWidth="1"/>
    <col min="8977" max="8977" width="4.44140625" style="830" customWidth="1"/>
    <col min="8978" max="8978" width="3.6640625" style="830" customWidth="1"/>
    <col min="8979" max="8979" width="0.77734375" style="830" customWidth="1"/>
    <col min="8980" max="8980" width="3.33203125" style="830" customWidth="1"/>
    <col min="8981" max="8981" width="3.6640625" style="830" customWidth="1"/>
    <col min="8982" max="8982" width="3" style="830" customWidth="1"/>
    <col min="8983" max="8983" width="3.6640625" style="830" customWidth="1"/>
    <col min="8984" max="8984" width="3.109375" style="830" customWidth="1"/>
    <col min="8985" max="8985" width="1.88671875" style="830" customWidth="1"/>
    <col min="8986" max="8987" width="2.21875" style="830" customWidth="1"/>
    <col min="8988" max="8988" width="7.21875" style="830" customWidth="1"/>
    <col min="8989" max="9223" width="8.88671875" style="830"/>
    <col min="9224" max="9224" width="2.44140625" style="830" customWidth="1"/>
    <col min="9225" max="9225" width="2.33203125" style="830" customWidth="1"/>
    <col min="9226" max="9226" width="1.109375" style="830" customWidth="1"/>
    <col min="9227" max="9227" width="22.6640625" style="830" customWidth="1"/>
    <col min="9228" max="9228" width="1.21875" style="830" customWidth="1"/>
    <col min="9229" max="9230" width="11.77734375" style="830" customWidth="1"/>
    <col min="9231" max="9231" width="1.77734375" style="830" customWidth="1"/>
    <col min="9232" max="9232" width="6.88671875" style="830" customWidth="1"/>
    <col min="9233" max="9233" width="4.44140625" style="830" customWidth="1"/>
    <col min="9234" max="9234" width="3.6640625" style="830" customWidth="1"/>
    <col min="9235" max="9235" width="0.77734375" style="830" customWidth="1"/>
    <col min="9236" max="9236" width="3.33203125" style="830" customWidth="1"/>
    <col min="9237" max="9237" width="3.6640625" style="830" customWidth="1"/>
    <col min="9238" max="9238" width="3" style="830" customWidth="1"/>
    <col min="9239" max="9239" width="3.6640625" style="830" customWidth="1"/>
    <col min="9240" max="9240" width="3.109375" style="830" customWidth="1"/>
    <col min="9241" max="9241" width="1.88671875" style="830" customWidth="1"/>
    <col min="9242" max="9243" width="2.21875" style="830" customWidth="1"/>
    <col min="9244" max="9244" width="7.21875" style="830" customWidth="1"/>
    <col min="9245" max="9479" width="8.88671875" style="830"/>
    <col min="9480" max="9480" width="2.44140625" style="830" customWidth="1"/>
    <col min="9481" max="9481" width="2.33203125" style="830" customWidth="1"/>
    <col min="9482" max="9482" width="1.109375" style="830" customWidth="1"/>
    <col min="9483" max="9483" width="22.6640625" style="830" customWidth="1"/>
    <col min="9484" max="9484" width="1.21875" style="830" customWidth="1"/>
    <col min="9485" max="9486" width="11.77734375" style="830" customWidth="1"/>
    <col min="9487" max="9487" width="1.77734375" style="830" customWidth="1"/>
    <col min="9488" max="9488" width="6.88671875" style="830" customWidth="1"/>
    <col min="9489" max="9489" width="4.44140625" style="830" customWidth="1"/>
    <col min="9490" max="9490" width="3.6640625" style="830" customWidth="1"/>
    <col min="9491" max="9491" width="0.77734375" style="830" customWidth="1"/>
    <col min="9492" max="9492" width="3.33203125" style="830" customWidth="1"/>
    <col min="9493" max="9493" width="3.6640625" style="830" customWidth="1"/>
    <col min="9494" max="9494" width="3" style="830" customWidth="1"/>
    <col min="9495" max="9495" width="3.6640625" style="830" customWidth="1"/>
    <col min="9496" max="9496" width="3.109375" style="830" customWidth="1"/>
    <col min="9497" max="9497" width="1.88671875" style="830" customWidth="1"/>
    <col min="9498" max="9499" width="2.21875" style="830" customWidth="1"/>
    <col min="9500" max="9500" width="7.21875" style="830" customWidth="1"/>
    <col min="9501" max="9735" width="8.88671875" style="830"/>
    <col min="9736" max="9736" width="2.44140625" style="830" customWidth="1"/>
    <col min="9737" max="9737" width="2.33203125" style="830" customWidth="1"/>
    <col min="9738" max="9738" width="1.109375" style="830" customWidth="1"/>
    <col min="9739" max="9739" width="22.6640625" style="830" customWidth="1"/>
    <col min="9740" max="9740" width="1.21875" style="830" customWidth="1"/>
    <col min="9741" max="9742" width="11.77734375" style="830" customWidth="1"/>
    <col min="9743" max="9743" width="1.77734375" style="830" customWidth="1"/>
    <col min="9744" max="9744" width="6.88671875" style="830" customWidth="1"/>
    <col min="9745" max="9745" width="4.44140625" style="830" customWidth="1"/>
    <col min="9746" max="9746" width="3.6640625" style="830" customWidth="1"/>
    <col min="9747" max="9747" width="0.77734375" style="830" customWidth="1"/>
    <col min="9748" max="9748" width="3.33203125" style="830" customWidth="1"/>
    <col min="9749" max="9749" width="3.6640625" style="830" customWidth="1"/>
    <col min="9750" max="9750" width="3" style="830" customWidth="1"/>
    <col min="9751" max="9751" width="3.6640625" style="830" customWidth="1"/>
    <col min="9752" max="9752" width="3.109375" style="830" customWidth="1"/>
    <col min="9753" max="9753" width="1.88671875" style="830" customWidth="1"/>
    <col min="9754" max="9755" width="2.21875" style="830" customWidth="1"/>
    <col min="9756" max="9756" width="7.21875" style="830" customWidth="1"/>
    <col min="9757" max="9991" width="8.88671875" style="830"/>
    <col min="9992" max="9992" width="2.44140625" style="830" customWidth="1"/>
    <col min="9993" max="9993" width="2.33203125" style="830" customWidth="1"/>
    <col min="9994" max="9994" width="1.109375" style="830" customWidth="1"/>
    <col min="9995" max="9995" width="22.6640625" style="830" customWidth="1"/>
    <col min="9996" max="9996" width="1.21875" style="830" customWidth="1"/>
    <col min="9997" max="9998" width="11.77734375" style="830" customWidth="1"/>
    <col min="9999" max="9999" width="1.77734375" style="830" customWidth="1"/>
    <col min="10000" max="10000" width="6.88671875" style="830" customWidth="1"/>
    <col min="10001" max="10001" width="4.44140625" style="830" customWidth="1"/>
    <col min="10002" max="10002" width="3.6640625" style="830" customWidth="1"/>
    <col min="10003" max="10003" width="0.77734375" style="830" customWidth="1"/>
    <col min="10004" max="10004" width="3.33203125" style="830" customWidth="1"/>
    <col min="10005" max="10005" width="3.6640625" style="830" customWidth="1"/>
    <col min="10006" max="10006" width="3" style="830" customWidth="1"/>
    <col min="10007" max="10007" width="3.6640625" style="830" customWidth="1"/>
    <col min="10008" max="10008" width="3.109375" style="830" customWidth="1"/>
    <col min="10009" max="10009" width="1.88671875" style="830" customWidth="1"/>
    <col min="10010" max="10011" width="2.21875" style="830" customWidth="1"/>
    <col min="10012" max="10012" width="7.21875" style="830" customWidth="1"/>
    <col min="10013" max="10247" width="8.88671875" style="830"/>
    <col min="10248" max="10248" width="2.44140625" style="830" customWidth="1"/>
    <col min="10249" max="10249" width="2.33203125" style="830" customWidth="1"/>
    <col min="10250" max="10250" width="1.109375" style="830" customWidth="1"/>
    <col min="10251" max="10251" width="22.6640625" style="830" customWidth="1"/>
    <col min="10252" max="10252" width="1.21875" style="830" customWidth="1"/>
    <col min="10253" max="10254" width="11.77734375" style="830" customWidth="1"/>
    <col min="10255" max="10255" width="1.77734375" style="830" customWidth="1"/>
    <col min="10256" max="10256" width="6.88671875" style="830" customWidth="1"/>
    <col min="10257" max="10257" width="4.44140625" style="830" customWidth="1"/>
    <col min="10258" max="10258" width="3.6640625" style="830" customWidth="1"/>
    <col min="10259" max="10259" width="0.77734375" style="830" customWidth="1"/>
    <col min="10260" max="10260" width="3.33203125" style="830" customWidth="1"/>
    <col min="10261" max="10261" width="3.6640625" style="830" customWidth="1"/>
    <col min="10262" max="10262" width="3" style="830" customWidth="1"/>
    <col min="10263" max="10263" width="3.6640625" style="830" customWidth="1"/>
    <col min="10264" max="10264" width="3.109375" style="830" customWidth="1"/>
    <col min="10265" max="10265" width="1.88671875" style="830" customWidth="1"/>
    <col min="10266" max="10267" width="2.21875" style="830" customWidth="1"/>
    <col min="10268" max="10268" width="7.21875" style="830" customWidth="1"/>
    <col min="10269" max="10503" width="8.88671875" style="830"/>
    <col min="10504" max="10504" width="2.44140625" style="830" customWidth="1"/>
    <col min="10505" max="10505" width="2.33203125" style="830" customWidth="1"/>
    <col min="10506" max="10506" width="1.109375" style="830" customWidth="1"/>
    <col min="10507" max="10507" width="22.6640625" style="830" customWidth="1"/>
    <col min="10508" max="10508" width="1.21875" style="830" customWidth="1"/>
    <col min="10509" max="10510" width="11.77734375" style="830" customWidth="1"/>
    <col min="10511" max="10511" width="1.77734375" style="830" customWidth="1"/>
    <col min="10512" max="10512" width="6.88671875" style="830" customWidth="1"/>
    <col min="10513" max="10513" width="4.44140625" style="830" customWidth="1"/>
    <col min="10514" max="10514" width="3.6640625" style="830" customWidth="1"/>
    <col min="10515" max="10515" width="0.77734375" style="830" customWidth="1"/>
    <col min="10516" max="10516" width="3.33203125" style="830" customWidth="1"/>
    <col min="10517" max="10517" width="3.6640625" style="830" customWidth="1"/>
    <col min="10518" max="10518" width="3" style="830" customWidth="1"/>
    <col min="10519" max="10519" width="3.6640625" style="830" customWidth="1"/>
    <col min="10520" max="10520" width="3.109375" style="830" customWidth="1"/>
    <col min="10521" max="10521" width="1.88671875" style="830" customWidth="1"/>
    <col min="10522" max="10523" width="2.21875" style="830" customWidth="1"/>
    <col min="10524" max="10524" width="7.21875" style="830" customWidth="1"/>
    <col min="10525" max="10759" width="8.88671875" style="830"/>
    <col min="10760" max="10760" width="2.44140625" style="830" customWidth="1"/>
    <col min="10761" max="10761" width="2.33203125" style="830" customWidth="1"/>
    <col min="10762" max="10762" width="1.109375" style="830" customWidth="1"/>
    <col min="10763" max="10763" width="22.6640625" style="830" customWidth="1"/>
    <col min="10764" max="10764" width="1.21875" style="830" customWidth="1"/>
    <col min="10765" max="10766" width="11.77734375" style="830" customWidth="1"/>
    <col min="10767" max="10767" width="1.77734375" style="830" customWidth="1"/>
    <col min="10768" max="10768" width="6.88671875" style="830" customWidth="1"/>
    <col min="10769" max="10769" width="4.44140625" style="830" customWidth="1"/>
    <col min="10770" max="10770" width="3.6640625" style="830" customWidth="1"/>
    <col min="10771" max="10771" width="0.77734375" style="830" customWidth="1"/>
    <col min="10772" max="10772" width="3.33203125" style="830" customWidth="1"/>
    <col min="10773" max="10773" width="3.6640625" style="830" customWidth="1"/>
    <col min="10774" max="10774" width="3" style="830" customWidth="1"/>
    <col min="10775" max="10775" width="3.6640625" style="830" customWidth="1"/>
    <col min="10776" max="10776" width="3.109375" style="830" customWidth="1"/>
    <col min="10777" max="10777" width="1.88671875" style="830" customWidth="1"/>
    <col min="10778" max="10779" width="2.21875" style="830" customWidth="1"/>
    <col min="10780" max="10780" width="7.21875" style="830" customWidth="1"/>
    <col min="10781" max="11015" width="8.88671875" style="830"/>
    <col min="11016" max="11016" width="2.44140625" style="830" customWidth="1"/>
    <col min="11017" max="11017" width="2.33203125" style="830" customWidth="1"/>
    <col min="11018" max="11018" width="1.109375" style="830" customWidth="1"/>
    <col min="11019" max="11019" width="22.6640625" style="830" customWidth="1"/>
    <col min="11020" max="11020" width="1.21875" style="830" customWidth="1"/>
    <col min="11021" max="11022" width="11.77734375" style="830" customWidth="1"/>
    <col min="11023" max="11023" width="1.77734375" style="830" customWidth="1"/>
    <col min="11024" max="11024" width="6.88671875" style="830" customWidth="1"/>
    <col min="11025" max="11025" width="4.44140625" style="830" customWidth="1"/>
    <col min="11026" max="11026" width="3.6640625" style="830" customWidth="1"/>
    <col min="11027" max="11027" width="0.77734375" style="830" customWidth="1"/>
    <col min="11028" max="11028" width="3.33203125" style="830" customWidth="1"/>
    <col min="11029" max="11029" width="3.6640625" style="830" customWidth="1"/>
    <col min="11030" max="11030" width="3" style="830" customWidth="1"/>
    <col min="11031" max="11031" width="3.6640625" style="830" customWidth="1"/>
    <col min="11032" max="11032" width="3.109375" style="830" customWidth="1"/>
    <col min="11033" max="11033" width="1.88671875" style="830" customWidth="1"/>
    <col min="11034" max="11035" width="2.21875" style="830" customWidth="1"/>
    <col min="11036" max="11036" width="7.21875" style="830" customWidth="1"/>
    <col min="11037" max="11271" width="8.88671875" style="830"/>
    <col min="11272" max="11272" width="2.44140625" style="830" customWidth="1"/>
    <col min="11273" max="11273" width="2.33203125" style="830" customWidth="1"/>
    <col min="11274" max="11274" width="1.109375" style="830" customWidth="1"/>
    <col min="11275" max="11275" width="22.6640625" style="830" customWidth="1"/>
    <col min="11276" max="11276" width="1.21875" style="830" customWidth="1"/>
    <col min="11277" max="11278" width="11.77734375" style="830" customWidth="1"/>
    <col min="11279" max="11279" width="1.77734375" style="830" customWidth="1"/>
    <col min="11280" max="11280" width="6.88671875" style="830" customWidth="1"/>
    <col min="11281" max="11281" width="4.44140625" style="830" customWidth="1"/>
    <col min="11282" max="11282" width="3.6640625" style="830" customWidth="1"/>
    <col min="11283" max="11283" width="0.77734375" style="830" customWidth="1"/>
    <col min="11284" max="11284" width="3.33203125" style="830" customWidth="1"/>
    <col min="11285" max="11285" width="3.6640625" style="830" customWidth="1"/>
    <col min="11286" max="11286" width="3" style="830" customWidth="1"/>
    <col min="11287" max="11287" width="3.6640625" style="830" customWidth="1"/>
    <col min="11288" max="11288" width="3.109375" style="830" customWidth="1"/>
    <col min="11289" max="11289" width="1.88671875" style="830" customWidth="1"/>
    <col min="11290" max="11291" width="2.21875" style="830" customWidth="1"/>
    <col min="11292" max="11292" width="7.21875" style="830" customWidth="1"/>
    <col min="11293" max="11527" width="8.88671875" style="830"/>
    <col min="11528" max="11528" width="2.44140625" style="830" customWidth="1"/>
    <col min="11529" max="11529" width="2.33203125" style="830" customWidth="1"/>
    <col min="11530" max="11530" width="1.109375" style="830" customWidth="1"/>
    <col min="11531" max="11531" width="22.6640625" style="830" customWidth="1"/>
    <col min="11532" max="11532" width="1.21875" style="830" customWidth="1"/>
    <col min="11533" max="11534" width="11.77734375" style="830" customWidth="1"/>
    <col min="11535" max="11535" width="1.77734375" style="830" customWidth="1"/>
    <col min="11536" max="11536" width="6.88671875" style="830" customWidth="1"/>
    <col min="11537" max="11537" width="4.44140625" style="830" customWidth="1"/>
    <col min="11538" max="11538" width="3.6640625" style="830" customWidth="1"/>
    <col min="11539" max="11539" width="0.77734375" style="830" customWidth="1"/>
    <col min="11540" max="11540" width="3.33203125" style="830" customWidth="1"/>
    <col min="11541" max="11541" width="3.6640625" style="830" customWidth="1"/>
    <col min="11542" max="11542" width="3" style="830" customWidth="1"/>
    <col min="11543" max="11543" width="3.6640625" style="830" customWidth="1"/>
    <col min="11544" max="11544" width="3.109375" style="830" customWidth="1"/>
    <col min="11545" max="11545" width="1.88671875" style="830" customWidth="1"/>
    <col min="11546" max="11547" width="2.21875" style="830" customWidth="1"/>
    <col min="11548" max="11548" width="7.21875" style="830" customWidth="1"/>
    <col min="11549" max="11783" width="8.88671875" style="830"/>
    <col min="11784" max="11784" width="2.44140625" style="830" customWidth="1"/>
    <col min="11785" max="11785" width="2.33203125" style="830" customWidth="1"/>
    <col min="11786" max="11786" width="1.109375" style="830" customWidth="1"/>
    <col min="11787" max="11787" width="22.6640625" style="830" customWidth="1"/>
    <col min="11788" max="11788" width="1.21875" style="830" customWidth="1"/>
    <col min="11789" max="11790" width="11.77734375" style="830" customWidth="1"/>
    <col min="11791" max="11791" width="1.77734375" style="830" customWidth="1"/>
    <col min="11792" max="11792" width="6.88671875" style="830" customWidth="1"/>
    <col min="11793" max="11793" width="4.44140625" style="830" customWidth="1"/>
    <col min="11794" max="11794" width="3.6640625" style="830" customWidth="1"/>
    <col min="11795" max="11795" width="0.77734375" style="830" customWidth="1"/>
    <col min="11796" max="11796" width="3.33203125" style="830" customWidth="1"/>
    <col min="11797" max="11797" width="3.6640625" style="830" customWidth="1"/>
    <col min="11798" max="11798" width="3" style="830" customWidth="1"/>
    <col min="11799" max="11799" width="3.6640625" style="830" customWidth="1"/>
    <col min="11800" max="11800" width="3.109375" style="830" customWidth="1"/>
    <col min="11801" max="11801" width="1.88671875" style="830" customWidth="1"/>
    <col min="11802" max="11803" width="2.21875" style="830" customWidth="1"/>
    <col min="11804" max="11804" width="7.21875" style="830" customWidth="1"/>
    <col min="11805" max="12039" width="8.88671875" style="830"/>
    <col min="12040" max="12040" width="2.44140625" style="830" customWidth="1"/>
    <col min="12041" max="12041" width="2.33203125" style="830" customWidth="1"/>
    <col min="12042" max="12042" width="1.109375" style="830" customWidth="1"/>
    <col min="12043" max="12043" width="22.6640625" style="830" customWidth="1"/>
    <col min="12044" max="12044" width="1.21875" style="830" customWidth="1"/>
    <col min="12045" max="12046" width="11.77734375" style="830" customWidth="1"/>
    <col min="12047" max="12047" width="1.77734375" style="830" customWidth="1"/>
    <col min="12048" max="12048" width="6.88671875" style="830" customWidth="1"/>
    <col min="12049" max="12049" width="4.44140625" style="830" customWidth="1"/>
    <col min="12050" max="12050" width="3.6640625" style="830" customWidth="1"/>
    <col min="12051" max="12051" width="0.77734375" style="830" customWidth="1"/>
    <col min="12052" max="12052" width="3.33203125" style="830" customWidth="1"/>
    <col min="12053" max="12053" width="3.6640625" style="830" customWidth="1"/>
    <col min="12054" max="12054" width="3" style="830" customWidth="1"/>
    <col min="12055" max="12055" width="3.6640625" style="830" customWidth="1"/>
    <col min="12056" max="12056" width="3.109375" style="830" customWidth="1"/>
    <col min="12057" max="12057" width="1.88671875" style="830" customWidth="1"/>
    <col min="12058" max="12059" width="2.21875" style="830" customWidth="1"/>
    <col min="12060" max="12060" width="7.21875" style="830" customWidth="1"/>
    <col min="12061" max="12295" width="8.88671875" style="830"/>
    <col min="12296" max="12296" width="2.44140625" style="830" customWidth="1"/>
    <col min="12297" max="12297" width="2.33203125" style="830" customWidth="1"/>
    <col min="12298" max="12298" width="1.109375" style="830" customWidth="1"/>
    <col min="12299" max="12299" width="22.6640625" style="830" customWidth="1"/>
    <col min="12300" max="12300" width="1.21875" style="830" customWidth="1"/>
    <col min="12301" max="12302" width="11.77734375" style="830" customWidth="1"/>
    <col min="12303" max="12303" width="1.77734375" style="830" customWidth="1"/>
    <col min="12304" max="12304" width="6.88671875" style="830" customWidth="1"/>
    <col min="12305" max="12305" width="4.44140625" style="830" customWidth="1"/>
    <col min="12306" max="12306" width="3.6640625" style="830" customWidth="1"/>
    <col min="12307" max="12307" width="0.77734375" style="830" customWidth="1"/>
    <col min="12308" max="12308" width="3.33203125" style="830" customWidth="1"/>
    <col min="12309" max="12309" width="3.6640625" style="830" customWidth="1"/>
    <col min="12310" max="12310" width="3" style="830" customWidth="1"/>
    <col min="12311" max="12311" width="3.6640625" style="830" customWidth="1"/>
    <col min="12312" max="12312" width="3.109375" style="830" customWidth="1"/>
    <col min="12313" max="12313" width="1.88671875" style="830" customWidth="1"/>
    <col min="12314" max="12315" width="2.21875" style="830" customWidth="1"/>
    <col min="12316" max="12316" width="7.21875" style="830" customWidth="1"/>
    <col min="12317" max="12551" width="8.88671875" style="830"/>
    <col min="12552" max="12552" width="2.44140625" style="830" customWidth="1"/>
    <col min="12553" max="12553" width="2.33203125" style="830" customWidth="1"/>
    <col min="12554" max="12554" width="1.109375" style="830" customWidth="1"/>
    <col min="12555" max="12555" width="22.6640625" style="830" customWidth="1"/>
    <col min="12556" max="12556" width="1.21875" style="830" customWidth="1"/>
    <col min="12557" max="12558" width="11.77734375" style="830" customWidth="1"/>
    <col min="12559" max="12559" width="1.77734375" style="830" customWidth="1"/>
    <col min="12560" max="12560" width="6.88671875" style="830" customWidth="1"/>
    <col min="12561" max="12561" width="4.44140625" style="830" customWidth="1"/>
    <col min="12562" max="12562" width="3.6640625" style="830" customWidth="1"/>
    <col min="12563" max="12563" width="0.77734375" style="830" customWidth="1"/>
    <col min="12564" max="12564" width="3.33203125" style="830" customWidth="1"/>
    <col min="12565" max="12565" width="3.6640625" style="830" customWidth="1"/>
    <col min="12566" max="12566" width="3" style="830" customWidth="1"/>
    <col min="12567" max="12567" width="3.6640625" style="830" customWidth="1"/>
    <col min="12568" max="12568" width="3.109375" style="830" customWidth="1"/>
    <col min="12569" max="12569" width="1.88671875" style="830" customWidth="1"/>
    <col min="12570" max="12571" width="2.21875" style="830" customWidth="1"/>
    <col min="12572" max="12572" width="7.21875" style="830" customWidth="1"/>
    <col min="12573" max="12807" width="8.88671875" style="830"/>
    <col min="12808" max="12808" width="2.44140625" style="830" customWidth="1"/>
    <col min="12809" max="12809" width="2.33203125" style="830" customWidth="1"/>
    <col min="12810" max="12810" width="1.109375" style="830" customWidth="1"/>
    <col min="12811" max="12811" width="22.6640625" style="830" customWidth="1"/>
    <col min="12812" max="12812" width="1.21875" style="830" customWidth="1"/>
    <col min="12813" max="12814" width="11.77734375" style="830" customWidth="1"/>
    <col min="12815" max="12815" width="1.77734375" style="830" customWidth="1"/>
    <col min="12816" max="12816" width="6.88671875" style="830" customWidth="1"/>
    <col min="12817" max="12817" width="4.44140625" style="830" customWidth="1"/>
    <col min="12818" max="12818" width="3.6640625" style="830" customWidth="1"/>
    <col min="12819" max="12819" width="0.77734375" style="830" customWidth="1"/>
    <col min="12820" max="12820" width="3.33203125" style="830" customWidth="1"/>
    <col min="12821" max="12821" width="3.6640625" style="830" customWidth="1"/>
    <col min="12822" max="12822" width="3" style="830" customWidth="1"/>
    <col min="12823" max="12823" width="3.6640625" style="830" customWidth="1"/>
    <col min="12824" max="12824" width="3.109375" style="830" customWidth="1"/>
    <col min="12825" max="12825" width="1.88671875" style="830" customWidth="1"/>
    <col min="12826" max="12827" width="2.21875" style="830" customWidth="1"/>
    <col min="12828" max="12828" width="7.21875" style="830" customWidth="1"/>
    <col min="12829" max="13063" width="8.88671875" style="830"/>
    <col min="13064" max="13064" width="2.44140625" style="830" customWidth="1"/>
    <col min="13065" max="13065" width="2.33203125" style="830" customWidth="1"/>
    <col min="13066" max="13066" width="1.109375" style="830" customWidth="1"/>
    <col min="13067" max="13067" width="22.6640625" style="830" customWidth="1"/>
    <col min="13068" max="13068" width="1.21875" style="830" customWidth="1"/>
    <col min="13069" max="13070" width="11.77734375" style="830" customWidth="1"/>
    <col min="13071" max="13071" width="1.77734375" style="830" customWidth="1"/>
    <col min="13072" max="13072" width="6.88671875" style="830" customWidth="1"/>
    <col min="13073" max="13073" width="4.44140625" style="830" customWidth="1"/>
    <col min="13074" max="13074" width="3.6640625" style="830" customWidth="1"/>
    <col min="13075" max="13075" width="0.77734375" style="830" customWidth="1"/>
    <col min="13076" max="13076" width="3.33203125" style="830" customWidth="1"/>
    <col min="13077" max="13077" width="3.6640625" style="830" customWidth="1"/>
    <col min="13078" max="13078" width="3" style="830" customWidth="1"/>
    <col min="13079" max="13079" width="3.6640625" style="830" customWidth="1"/>
    <col min="13080" max="13080" width="3.109375" style="830" customWidth="1"/>
    <col min="13081" max="13081" width="1.88671875" style="830" customWidth="1"/>
    <col min="13082" max="13083" width="2.21875" style="830" customWidth="1"/>
    <col min="13084" max="13084" width="7.21875" style="830" customWidth="1"/>
    <col min="13085" max="13319" width="8.88671875" style="830"/>
    <col min="13320" max="13320" width="2.44140625" style="830" customWidth="1"/>
    <col min="13321" max="13321" width="2.33203125" style="830" customWidth="1"/>
    <col min="13322" max="13322" width="1.109375" style="830" customWidth="1"/>
    <col min="13323" max="13323" width="22.6640625" style="830" customWidth="1"/>
    <col min="13324" max="13324" width="1.21875" style="830" customWidth="1"/>
    <col min="13325" max="13326" width="11.77734375" style="830" customWidth="1"/>
    <col min="13327" max="13327" width="1.77734375" style="830" customWidth="1"/>
    <col min="13328" max="13328" width="6.88671875" style="830" customWidth="1"/>
    <col min="13329" max="13329" width="4.44140625" style="830" customWidth="1"/>
    <col min="13330" max="13330" width="3.6640625" style="830" customWidth="1"/>
    <col min="13331" max="13331" width="0.77734375" style="830" customWidth="1"/>
    <col min="13332" max="13332" width="3.33203125" style="830" customWidth="1"/>
    <col min="13333" max="13333" width="3.6640625" style="830" customWidth="1"/>
    <col min="13334" max="13334" width="3" style="830" customWidth="1"/>
    <col min="13335" max="13335" width="3.6640625" style="830" customWidth="1"/>
    <col min="13336" max="13336" width="3.109375" style="830" customWidth="1"/>
    <col min="13337" max="13337" width="1.88671875" style="830" customWidth="1"/>
    <col min="13338" max="13339" width="2.21875" style="830" customWidth="1"/>
    <col min="13340" max="13340" width="7.21875" style="830" customWidth="1"/>
    <col min="13341" max="13575" width="8.88671875" style="830"/>
    <col min="13576" max="13576" width="2.44140625" style="830" customWidth="1"/>
    <col min="13577" max="13577" width="2.33203125" style="830" customWidth="1"/>
    <col min="13578" max="13578" width="1.109375" style="830" customWidth="1"/>
    <col min="13579" max="13579" width="22.6640625" style="830" customWidth="1"/>
    <col min="13580" max="13580" width="1.21875" style="830" customWidth="1"/>
    <col min="13581" max="13582" width="11.77734375" style="830" customWidth="1"/>
    <col min="13583" max="13583" width="1.77734375" style="830" customWidth="1"/>
    <col min="13584" max="13584" width="6.88671875" style="830" customWidth="1"/>
    <col min="13585" max="13585" width="4.44140625" style="830" customWidth="1"/>
    <col min="13586" max="13586" width="3.6640625" style="830" customWidth="1"/>
    <col min="13587" max="13587" width="0.77734375" style="830" customWidth="1"/>
    <col min="13588" max="13588" width="3.33203125" style="830" customWidth="1"/>
    <col min="13589" max="13589" width="3.6640625" style="830" customWidth="1"/>
    <col min="13590" max="13590" width="3" style="830" customWidth="1"/>
    <col min="13591" max="13591" width="3.6640625" style="830" customWidth="1"/>
    <col min="13592" max="13592" width="3.109375" style="830" customWidth="1"/>
    <col min="13593" max="13593" width="1.88671875" style="830" customWidth="1"/>
    <col min="13594" max="13595" width="2.21875" style="830" customWidth="1"/>
    <col min="13596" max="13596" width="7.21875" style="830" customWidth="1"/>
    <col min="13597" max="13831" width="8.88671875" style="830"/>
    <col min="13832" max="13832" width="2.44140625" style="830" customWidth="1"/>
    <col min="13833" max="13833" width="2.33203125" style="830" customWidth="1"/>
    <col min="13834" max="13834" width="1.109375" style="830" customWidth="1"/>
    <col min="13835" max="13835" width="22.6640625" style="830" customWidth="1"/>
    <col min="13836" max="13836" width="1.21875" style="830" customWidth="1"/>
    <col min="13837" max="13838" width="11.77734375" style="830" customWidth="1"/>
    <col min="13839" max="13839" width="1.77734375" style="830" customWidth="1"/>
    <col min="13840" max="13840" width="6.88671875" style="830" customWidth="1"/>
    <col min="13841" max="13841" width="4.44140625" style="830" customWidth="1"/>
    <col min="13842" max="13842" width="3.6640625" style="830" customWidth="1"/>
    <col min="13843" max="13843" width="0.77734375" style="830" customWidth="1"/>
    <col min="13844" max="13844" width="3.33203125" style="830" customWidth="1"/>
    <col min="13845" max="13845" width="3.6640625" style="830" customWidth="1"/>
    <col min="13846" max="13846" width="3" style="830" customWidth="1"/>
    <col min="13847" max="13847" width="3.6640625" style="830" customWidth="1"/>
    <col min="13848" max="13848" width="3.109375" style="830" customWidth="1"/>
    <col min="13849" max="13849" width="1.88671875" style="830" customWidth="1"/>
    <col min="13850" max="13851" width="2.21875" style="830" customWidth="1"/>
    <col min="13852" max="13852" width="7.21875" style="830" customWidth="1"/>
    <col min="13853" max="14087" width="8.88671875" style="830"/>
    <col min="14088" max="14088" width="2.44140625" style="830" customWidth="1"/>
    <col min="14089" max="14089" width="2.33203125" style="830" customWidth="1"/>
    <col min="14090" max="14090" width="1.109375" style="830" customWidth="1"/>
    <col min="14091" max="14091" width="22.6640625" style="830" customWidth="1"/>
    <col min="14092" max="14092" width="1.21875" style="830" customWidth="1"/>
    <col min="14093" max="14094" width="11.77734375" style="830" customWidth="1"/>
    <col min="14095" max="14095" width="1.77734375" style="830" customWidth="1"/>
    <col min="14096" max="14096" width="6.88671875" style="830" customWidth="1"/>
    <col min="14097" max="14097" width="4.44140625" style="830" customWidth="1"/>
    <col min="14098" max="14098" width="3.6640625" style="830" customWidth="1"/>
    <col min="14099" max="14099" width="0.77734375" style="830" customWidth="1"/>
    <col min="14100" max="14100" width="3.33203125" style="830" customWidth="1"/>
    <col min="14101" max="14101" width="3.6640625" style="830" customWidth="1"/>
    <col min="14102" max="14102" width="3" style="830" customWidth="1"/>
    <col min="14103" max="14103" width="3.6640625" style="830" customWidth="1"/>
    <col min="14104" max="14104" width="3.109375" style="830" customWidth="1"/>
    <col min="14105" max="14105" width="1.88671875" style="830" customWidth="1"/>
    <col min="14106" max="14107" width="2.21875" style="830" customWidth="1"/>
    <col min="14108" max="14108" width="7.21875" style="830" customWidth="1"/>
    <col min="14109" max="14343" width="8.88671875" style="830"/>
    <col min="14344" max="14344" width="2.44140625" style="830" customWidth="1"/>
    <col min="14345" max="14345" width="2.33203125" style="830" customWidth="1"/>
    <col min="14346" max="14346" width="1.109375" style="830" customWidth="1"/>
    <col min="14347" max="14347" width="22.6640625" style="830" customWidth="1"/>
    <col min="14348" max="14348" width="1.21875" style="830" customWidth="1"/>
    <col min="14349" max="14350" width="11.77734375" style="830" customWidth="1"/>
    <col min="14351" max="14351" width="1.77734375" style="830" customWidth="1"/>
    <col min="14352" max="14352" width="6.88671875" style="830" customWidth="1"/>
    <col min="14353" max="14353" width="4.44140625" style="830" customWidth="1"/>
    <col min="14354" max="14354" width="3.6640625" style="830" customWidth="1"/>
    <col min="14355" max="14355" width="0.77734375" style="830" customWidth="1"/>
    <col min="14356" max="14356" width="3.33203125" style="830" customWidth="1"/>
    <col min="14357" max="14357" width="3.6640625" style="830" customWidth="1"/>
    <col min="14358" max="14358" width="3" style="830" customWidth="1"/>
    <col min="14359" max="14359" width="3.6640625" style="830" customWidth="1"/>
    <col min="14360" max="14360" width="3.109375" style="830" customWidth="1"/>
    <col min="14361" max="14361" width="1.88671875" style="830" customWidth="1"/>
    <col min="14362" max="14363" width="2.21875" style="830" customWidth="1"/>
    <col min="14364" max="14364" width="7.21875" style="830" customWidth="1"/>
    <col min="14365" max="14599" width="8.88671875" style="830"/>
    <col min="14600" max="14600" width="2.44140625" style="830" customWidth="1"/>
    <col min="14601" max="14601" width="2.33203125" style="830" customWidth="1"/>
    <col min="14602" max="14602" width="1.109375" style="830" customWidth="1"/>
    <col min="14603" max="14603" width="22.6640625" style="830" customWidth="1"/>
    <col min="14604" max="14604" width="1.21875" style="830" customWidth="1"/>
    <col min="14605" max="14606" width="11.77734375" style="830" customWidth="1"/>
    <col min="14607" max="14607" width="1.77734375" style="830" customWidth="1"/>
    <col min="14608" max="14608" width="6.88671875" style="830" customWidth="1"/>
    <col min="14609" max="14609" width="4.44140625" style="830" customWidth="1"/>
    <col min="14610" max="14610" width="3.6640625" style="830" customWidth="1"/>
    <col min="14611" max="14611" width="0.77734375" style="830" customWidth="1"/>
    <col min="14612" max="14612" width="3.33203125" style="830" customWidth="1"/>
    <col min="14613" max="14613" width="3.6640625" style="830" customWidth="1"/>
    <col min="14614" max="14614" width="3" style="830" customWidth="1"/>
    <col min="14615" max="14615" width="3.6640625" style="830" customWidth="1"/>
    <col min="14616" max="14616" width="3.109375" style="830" customWidth="1"/>
    <col min="14617" max="14617" width="1.88671875" style="830" customWidth="1"/>
    <col min="14618" max="14619" width="2.21875" style="830" customWidth="1"/>
    <col min="14620" max="14620" width="7.21875" style="830" customWidth="1"/>
    <col min="14621" max="14855" width="8.88671875" style="830"/>
    <col min="14856" max="14856" width="2.44140625" style="830" customWidth="1"/>
    <col min="14857" max="14857" width="2.33203125" style="830" customWidth="1"/>
    <col min="14858" max="14858" width="1.109375" style="830" customWidth="1"/>
    <col min="14859" max="14859" width="22.6640625" style="830" customWidth="1"/>
    <col min="14860" max="14860" width="1.21875" style="830" customWidth="1"/>
    <col min="14861" max="14862" width="11.77734375" style="830" customWidth="1"/>
    <col min="14863" max="14863" width="1.77734375" style="830" customWidth="1"/>
    <col min="14864" max="14864" width="6.88671875" style="830" customWidth="1"/>
    <col min="14865" max="14865" width="4.44140625" style="830" customWidth="1"/>
    <col min="14866" max="14866" width="3.6640625" style="830" customWidth="1"/>
    <col min="14867" max="14867" width="0.77734375" style="830" customWidth="1"/>
    <col min="14868" max="14868" width="3.33203125" style="830" customWidth="1"/>
    <col min="14869" max="14869" width="3.6640625" style="830" customWidth="1"/>
    <col min="14870" max="14870" width="3" style="830" customWidth="1"/>
    <col min="14871" max="14871" width="3.6640625" style="830" customWidth="1"/>
    <col min="14872" max="14872" width="3.109375" style="830" customWidth="1"/>
    <col min="14873" max="14873" width="1.88671875" style="830" customWidth="1"/>
    <col min="14874" max="14875" width="2.21875" style="830" customWidth="1"/>
    <col min="14876" max="14876" width="7.21875" style="830" customWidth="1"/>
    <col min="14877" max="15111" width="8.88671875" style="830"/>
    <col min="15112" max="15112" width="2.44140625" style="830" customWidth="1"/>
    <col min="15113" max="15113" width="2.33203125" style="830" customWidth="1"/>
    <col min="15114" max="15114" width="1.109375" style="830" customWidth="1"/>
    <col min="15115" max="15115" width="22.6640625" style="830" customWidth="1"/>
    <col min="15116" max="15116" width="1.21875" style="830" customWidth="1"/>
    <col min="15117" max="15118" width="11.77734375" style="830" customWidth="1"/>
    <col min="15119" max="15119" width="1.77734375" style="830" customWidth="1"/>
    <col min="15120" max="15120" width="6.88671875" style="830" customWidth="1"/>
    <col min="15121" max="15121" width="4.44140625" style="830" customWidth="1"/>
    <col min="15122" max="15122" width="3.6640625" style="830" customWidth="1"/>
    <col min="15123" max="15123" width="0.77734375" style="830" customWidth="1"/>
    <col min="15124" max="15124" width="3.33203125" style="830" customWidth="1"/>
    <col min="15125" max="15125" width="3.6640625" style="830" customWidth="1"/>
    <col min="15126" max="15126" width="3" style="830" customWidth="1"/>
    <col min="15127" max="15127" width="3.6640625" style="830" customWidth="1"/>
    <col min="15128" max="15128" width="3.109375" style="830" customWidth="1"/>
    <col min="15129" max="15129" width="1.88671875" style="830" customWidth="1"/>
    <col min="15130" max="15131" width="2.21875" style="830" customWidth="1"/>
    <col min="15132" max="15132" width="7.21875" style="830" customWidth="1"/>
    <col min="15133" max="15367" width="8.88671875" style="830"/>
    <col min="15368" max="15368" width="2.44140625" style="830" customWidth="1"/>
    <col min="15369" max="15369" width="2.33203125" style="830" customWidth="1"/>
    <col min="15370" max="15370" width="1.109375" style="830" customWidth="1"/>
    <col min="15371" max="15371" width="22.6640625" style="830" customWidth="1"/>
    <col min="15372" max="15372" width="1.21875" style="830" customWidth="1"/>
    <col min="15373" max="15374" width="11.77734375" style="830" customWidth="1"/>
    <col min="15375" max="15375" width="1.77734375" style="830" customWidth="1"/>
    <col min="15376" max="15376" width="6.88671875" style="830" customWidth="1"/>
    <col min="15377" max="15377" width="4.44140625" style="830" customWidth="1"/>
    <col min="15378" max="15378" width="3.6640625" style="830" customWidth="1"/>
    <col min="15379" max="15379" width="0.77734375" style="830" customWidth="1"/>
    <col min="15380" max="15380" width="3.33203125" style="830" customWidth="1"/>
    <col min="15381" max="15381" width="3.6640625" style="830" customWidth="1"/>
    <col min="15382" max="15382" width="3" style="830" customWidth="1"/>
    <col min="15383" max="15383" width="3.6640625" style="830" customWidth="1"/>
    <col min="15384" max="15384" width="3.109375" style="830" customWidth="1"/>
    <col min="15385" max="15385" width="1.88671875" style="830" customWidth="1"/>
    <col min="15386" max="15387" width="2.21875" style="830" customWidth="1"/>
    <col min="15388" max="15388" width="7.21875" style="830" customWidth="1"/>
    <col min="15389" max="15623" width="8.88671875" style="830"/>
    <col min="15624" max="15624" width="2.44140625" style="830" customWidth="1"/>
    <col min="15625" max="15625" width="2.33203125" style="830" customWidth="1"/>
    <col min="15626" max="15626" width="1.109375" style="830" customWidth="1"/>
    <col min="15627" max="15627" width="22.6640625" style="830" customWidth="1"/>
    <col min="15628" max="15628" width="1.21875" style="830" customWidth="1"/>
    <col min="15629" max="15630" width="11.77734375" style="830" customWidth="1"/>
    <col min="15631" max="15631" width="1.77734375" style="830" customWidth="1"/>
    <col min="15632" max="15632" width="6.88671875" style="830" customWidth="1"/>
    <col min="15633" max="15633" width="4.44140625" style="830" customWidth="1"/>
    <col min="15634" max="15634" width="3.6640625" style="830" customWidth="1"/>
    <col min="15635" max="15635" width="0.77734375" style="830" customWidth="1"/>
    <col min="15636" max="15636" width="3.33203125" style="830" customWidth="1"/>
    <col min="15637" max="15637" width="3.6640625" style="830" customWidth="1"/>
    <col min="15638" max="15638" width="3" style="830" customWidth="1"/>
    <col min="15639" max="15639" width="3.6640625" style="830" customWidth="1"/>
    <col min="15640" max="15640" width="3.109375" style="830" customWidth="1"/>
    <col min="15641" max="15641" width="1.88671875" style="830" customWidth="1"/>
    <col min="15642" max="15643" width="2.21875" style="830" customWidth="1"/>
    <col min="15644" max="15644" width="7.21875" style="830" customWidth="1"/>
    <col min="15645" max="15879" width="8.88671875" style="830"/>
    <col min="15880" max="15880" width="2.44140625" style="830" customWidth="1"/>
    <col min="15881" max="15881" width="2.33203125" style="830" customWidth="1"/>
    <col min="15882" max="15882" width="1.109375" style="830" customWidth="1"/>
    <col min="15883" max="15883" width="22.6640625" style="830" customWidth="1"/>
    <col min="15884" max="15884" width="1.21875" style="830" customWidth="1"/>
    <col min="15885" max="15886" width="11.77734375" style="830" customWidth="1"/>
    <col min="15887" max="15887" width="1.77734375" style="830" customWidth="1"/>
    <col min="15888" max="15888" width="6.88671875" style="830" customWidth="1"/>
    <col min="15889" max="15889" width="4.44140625" style="830" customWidth="1"/>
    <col min="15890" max="15890" width="3.6640625" style="830" customWidth="1"/>
    <col min="15891" max="15891" width="0.77734375" style="830" customWidth="1"/>
    <col min="15892" max="15892" width="3.33203125" style="830" customWidth="1"/>
    <col min="15893" max="15893" width="3.6640625" style="830" customWidth="1"/>
    <col min="15894" max="15894" width="3" style="830" customWidth="1"/>
    <col min="15895" max="15895" width="3.6640625" style="830" customWidth="1"/>
    <col min="15896" max="15896" width="3.109375" style="830" customWidth="1"/>
    <col min="15897" max="15897" width="1.88671875" style="830" customWidth="1"/>
    <col min="15898" max="15899" width="2.21875" style="830" customWidth="1"/>
    <col min="15900" max="15900" width="7.21875" style="830" customWidth="1"/>
    <col min="15901" max="16135" width="8.88671875" style="830"/>
    <col min="16136" max="16136" width="2.44140625" style="830" customWidth="1"/>
    <col min="16137" max="16137" width="2.33203125" style="830" customWidth="1"/>
    <col min="16138" max="16138" width="1.109375" style="830" customWidth="1"/>
    <col min="16139" max="16139" width="22.6640625" style="830" customWidth="1"/>
    <col min="16140" max="16140" width="1.21875" style="830" customWidth="1"/>
    <col min="16141" max="16142" width="11.77734375" style="830" customWidth="1"/>
    <col min="16143" max="16143" width="1.77734375" style="830" customWidth="1"/>
    <col min="16144" max="16144" width="6.88671875" style="830" customWidth="1"/>
    <col min="16145" max="16145" width="4.44140625" style="830" customWidth="1"/>
    <col min="16146" max="16146" width="3.6640625" style="830" customWidth="1"/>
    <col min="16147" max="16147" width="0.77734375" style="830" customWidth="1"/>
    <col min="16148" max="16148" width="3.33203125" style="830" customWidth="1"/>
    <col min="16149" max="16149" width="3.6640625" style="830" customWidth="1"/>
    <col min="16150" max="16150" width="3" style="830" customWidth="1"/>
    <col min="16151" max="16151" width="3.6640625" style="830" customWidth="1"/>
    <col min="16152" max="16152" width="3.109375" style="830" customWidth="1"/>
    <col min="16153" max="16153" width="1.88671875" style="830" customWidth="1"/>
    <col min="16154" max="16155" width="2.21875" style="830" customWidth="1"/>
    <col min="16156" max="16156" width="7.21875" style="830" customWidth="1"/>
    <col min="16157" max="16384" width="8.88671875" style="830"/>
  </cols>
  <sheetData>
    <row r="1" spans="2:29" ht="20.25" customHeight="1">
      <c r="B1" s="871"/>
      <c r="C1" s="830" t="s">
        <v>2645</v>
      </c>
    </row>
    <row r="2" spans="2:29" ht="12" customHeight="1">
      <c r="B2" s="831"/>
      <c r="C2" s="831"/>
      <c r="D2" s="831"/>
      <c r="E2" s="831"/>
      <c r="F2" s="831"/>
      <c r="G2" s="831"/>
      <c r="H2" s="831"/>
      <c r="I2" s="831"/>
      <c r="J2" s="831"/>
      <c r="K2" s="831"/>
      <c r="L2" s="831"/>
      <c r="M2" s="831"/>
      <c r="N2" s="831"/>
      <c r="O2" s="831"/>
      <c r="P2" s="831"/>
      <c r="Q2" s="831"/>
      <c r="R2" s="831"/>
      <c r="S2" s="872"/>
      <c r="T2" s="872"/>
      <c r="U2" s="694"/>
      <c r="V2" s="694"/>
      <c r="W2" s="694"/>
      <c r="X2" s="872"/>
      <c r="Y2" s="694"/>
      <c r="AB2" s="873"/>
      <c r="AC2" s="830" t="s">
        <v>2494</v>
      </c>
    </row>
    <row r="3" spans="2:29">
      <c r="B3" s="831"/>
      <c r="C3" s="831"/>
      <c r="D3" s="831"/>
      <c r="E3" s="831"/>
      <c r="F3" s="831"/>
      <c r="G3" s="831"/>
      <c r="H3" s="831"/>
      <c r="I3" s="831"/>
      <c r="J3" s="831"/>
      <c r="K3" s="831"/>
      <c r="L3" s="831"/>
      <c r="M3" s="831"/>
      <c r="N3" s="831"/>
      <c r="O3" s="831"/>
      <c r="P3" s="831"/>
      <c r="Q3" s="928"/>
      <c r="R3" s="1751"/>
      <c r="S3" s="1594"/>
      <c r="T3" s="693" t="s">
        <v>2495</v>
      </c>
      <c r="U3" s="534"/>
      <c r="V3" s="693" t="s">
        <v>2496</v>
      </c>
      <c r="W3" s="534"/>
      <c r="X3" s="917" t="s">
        <v>2497</v>
      </c>
      <c r="Y3" s="694"/>
      <c r="Z3" s="694"/>
      <c r="AA3" s="694"/>
    </row>
    <row r="4" spans="2:29" ht="10.5" customHeight="1">
      <c r="B4" s="831"/>
      <c r="C4" s="831"/>
      <c r="D4" s="831"/>
      <c r="E4" s="831"/>
      <c r="F4" s="831"/>
      <c r="G4" s="831"/>
      <c r="H4" s="831"/>
      <c r="I4" s="831"/>
      <c r="J4" s="831"/>
      <c r="K4" s="831"/>
      <c r="L4" s="831"/>
      <c r="M4" s="831"/>
      <c r="N4" s="831"/>
      <c r="O4" s="831"/>
      <c r="P4" s="831"/>
      <c r="Q4" s="831"/>
      <c r="R4" s="831"/>
      <c r="S4" s="831"/>
      <c r="T4" s="874"/>
      <c r="U4" s="874"/>
      <c r="V4" s="874"/>
      <c r="W4" s="874"/>
      <c r="X4" s="874"/>
      <c r="Y4" s="694"/>
    </row>
    <row r="5" spans="2:29" ht="18" customHeight="1">
      <c r="B5" s="831"/>
      <c r="C5" s="831" t="s">
        <v>2498</v>
      </c>
      <c r="D5" s="831"/>
      <c r="E5" s="831"/>
      <c r="F5" s="831"/>
      <c r="G5" s="831"/>
      <c r="H5" s="831"/>
      <c r="I5" s="831"/>
      <c r="J5" s="831"/>
      <c r="K5" s="831"/>
      <c r="L5" s="831"/>
      <c r="M5" s="831"/>
      <c r="N5" s="831"/>
      <c r="O5" s="831"/>
      <c r="P5" s="831"/>
      <c r="Q5" s="831"/>
      <c r="R5" s="831"/>
      <c r="S5" s="831"/>
      <c r="T5" s="831"/>
      <c r="U5" s="694"/>
      <c r="V5" s="694"/>
      <c r="W5" s="694"/>
      <c r="X5" s="694"/>
      <c r="Y5" s="694"/>
    </row>
    <row r="6" spans="2:29" ht="18" customHeight="1">
      <c r="B6" s="831"/>
      <c r="C6" s="831" t="s">
        <v>2553</v>
      </c>
      <c r="D6" s="831"/>
      <c r="E6" s="831"/>
      <c r="F6" s="831"/>
      <c r="G6" s="831"/>
      <c r="H6" s="831"/>
      <c r="I6" s="831"/>
      <c r="J6" s="831"/>
      <c r="K6" s="831"/>
      <c r="L6" s="831"/>
      <c r="M6" s="831"/>
      <c r="N6" s="831"/>
      <c r="O6" s="831"/>
      <c r="P6" s="831"/>
      <c r="Q6" s="831"/>
      <c r="R6" s="831"/>
      <c r="S6" s="831"/>
      <c r="T6" s="831"/>
      <c r="U6" s="694"/>
      <c r="V6" s="694"/>
      <c r="W6" s="694"/>
      <c r="X6" s="694"/>
      <c r="Y6" s="694"/>
    </row>
    <row r="7" spans="2:29" ht="7.5" customHeight="1">
      <c r="B7" s="831"/>
      <c r="C7" s="831"/>
      <c r="D7" s="695"/>
      <c r="E7" s="536"/>
      <c r="F7" s="536"/>
      <c r="G7" s="536"/>
      <c r="H7" s="536"/>
      <c r="I7" s="536"/>
      <c r="J7" s="536"/>
      <c r="K7" s="831"/>
      <c r="L7" s="831"/>
      <c r="M7" s="831"/>
      <c r="N7" s="831"/>
      <c r="O7" s="831"/>
      <c r="P7" s="831"/>
      <c r="Q7" s="831"/>
      <c r="R7" s="831"/>
      <c r="S7" s="831"/>
      <c r="T7" s="831"/>
      <c r="U7" s="694"/>
      <c r="V7" s="694"/>
      <c r="W7" s="694"/>
      <c r="X7" s="694"/>
      <c r="Y7" s="694"/>
    </row>
    <row r="8" spans="2:29" ht="7.5" customHeight="1">
      <c r="B8" s="831"/>
      <c r="C8" s="831"/>
      <c r="D8" s="536"/>
      <c r="E8" s="536"/>
      <c r="F8" s="536"/>
      <c r="G8" s="536"/>
      <c r="H8" s="536"/>
      <c r="I8" s="536"/>
      <c r="J8" s="536"/>
      <c r="K8" s="831"/>
      <c r="L8" s="831"/>
      <c r="M8" s="831"/>
      <c r="N8" s="831"/>
      <c r="O8" s="831"/>
      <c r="P8" s="831"/>
      <c r="Q8" s="831"/>
      <c r="R8" s="694"/>
      <c r="S8" s="694"/>
      <c r="T8" s="694"/>
      <c r="U8" s="694"/>
      <c r="V8" s="694"/>
      <c r="W8" s="694"/>
      <c r="Z8" s="830"/>
      <c r="AA8" s="830"/>
    </row>
    <row r="9" spans="2:29">
      <c r="B9" s="831"/>
      <c r="C9" s="831"/>
      <c r="D9" s="831"/>
      <c r="E9" s="831"/>
      <c r="F9" s="831"/>
      <c r="G9" s="831"/>
      <c r="H9" s="831"/>
      <c r="I9" s="831"/>
      <c r="J9" s="831"/>
      <c r="K9" s="831"/>
      <c r="L9" s="831"/>
      <c r="M9" s="831"/>
      <c r="N9" s="893" t="s">
        <v>2499</v>
      </c>
      <c r="P9" s="893"/>
      <c r="Q9" s="893"/>
      <c r="R9" s="612"/>
      <c r="S9" s="612"/>
      <c r="T9" s="612"/>
      <c r="U9" s="612"/>
      <c r="V9" s="612"/>
      <c r="W9" s="612"/>
      <c r="X9" s="612"/>
      <c r="Y9" s="694"/>
    </row>
    <row r="10" spans="2:29" ht="20.25" customHeight="1">
      <c r="B10" s="831"/>
      <c r="C10" s="831"/>
      <c r="D10" s="831"/>
      <c r="E10" s="831"/>
      <c r="F10" s="831"/>
      <c r="G10" s="831"/>
      <c r="H10" s="831"/>
      <c r="I10" s="831"/>
      <c r="J10" s="831"/>
      <c r="K10" s="831"/>
      <c r="L10" s="831"/>
      <c r="M10" s="831"/>
      <c r="N10" s="1712" t="s">
        <v>2632</v>
      </c>
      <c r="O10" s="1714"/>
      <c r="P10" s="1531" t="str">
        <f>第21号様式!$Q$6</f>
        <v/>
      </c>
      <c r="Q10" s="1052"/>
      <c r="R10" s="1052"/>
      <c r="S10" s="1529">
        <f>第21号様式!$T$6</f>
        <v>0</v>
      </c>
      <c r="T10" s="1052"/>
      <c r="U10" s="1052"/>
      <c r="V10" s="1052"/>
      <c r="W10" s="1052"/>
      <c r="X10" s="1052"/>
      <c r="Y10" s="694"/>
    </row>
    <row r="11" spans="2:29" ht="2.25" customHeight="1">
      <c r="B11" s="831"/>
      <c r="C11" s="831"/>
      <c r="D11" s="831"/>
      <c r="E11" s="831"/>
      <c r="F11" s="831"/>
      <c r="G11" s="831"/>
      <c r="H11" s="831"/>
      <c r="I11" s="831"/>
      <c r="J11" s="831"/>
      <c r="K11" s="831"/>
      <c r="L11" s="831"/>
      <c r="M11" s="831"/>
      <c r="N11" s="876"/>
      <c r="O11" s="875"/>
      <c r="P11" s="684"/>
      <c r="Q11" s="684"/>
      <c r="R11" s="684"/>
      <c r="S11" s="684"/>
      <c r="T11" s="684"/>
      <c r="U11" s="684"/>
      <c r="V11" s="684"/>
      <c r="W11" s="684"/>
      <c r="X11" s="684"/>
      <c r="Y11" s="694"/>
    </row>
    <row r="12" spans="2:29" ht="20.25" customHeight="1">
      <c r="B12" s="831"/>
      <c r="C12" s="831"/>
      <c r="D12" s="831"/>
      <c r="E12" s="831"/>
      <c r="F12" s="831"/>
      <c r="G12" s="831"/>
      <c r="H12" s="831"/>
      <c r="I12" s="831"/>
      <c r="J12" s="831"/>
      <c r="K12" s="831"/>
      <c r="L12" s="831"/>
      <c r="M12" s="831"/>
      <c r="N12" s="1712" t="s">
        <v>2502</v>
      </c>
      <c r="O12" s="1714"/>
      <c r="P12" s="1529">
        <f>第21号様式!$Q$8</f>
        <v>0</v>
      </c>
      <c r="Q12" s="1052"/>
      <c r="R12" s="1052"/>
      <c r="S12" s="1052"/>
      <c r="T12" s="1052"/>
      <c r="U12" s="1052"/>
      <c r="V12" s="1052"/>
      <c r="W12" s="1052"/>
      <c r="X12" s="1052"/>
      <c r="Y12" s="694"/>
    </row>
    <row r="13" spans="2:29" ht="2.25" customHeight="1">
      <c r="B13" s="831"/>
      <c r="C13" s="831"/>
      <c r="D13" s="831"/>
      <c r="E13" s="831"/>
      <c r="F13" s="831"/>
      <c r="G13" s="831"/>
      <c r="H13" s="831"/>
      <c r="I13" s="831"/>
      <c r="J13" s="831"/>
      <c r="K13" s="831"/>
      <c r="L13" s="831"/>
      <c r="M13" s="831"/>
      <c r="N13" s="876"/>
      <c r="O13" s="875"/>
      <c r="P13" s="684"/>
      <c r="Q13" s="684"/>
      <c r="R13" s="684"/>
      <c r="S13" s="684"/>
      <c r="T13" s="684"/>
      <c r="U13" s="684"/>
      <c r="V13" s="684"/>
      <c r="W13" s="684"/>
      <c r="X13" s="684"/>
      <c r="Y13" s="694"/>
    </row>
    <row r="14" spans="2:29" ht="22.5" customHeight="1">
      <c r="B14" s="831"/>
      <c r="C14" s="831"/>
      <c r="D14" s="831"/>
      <c r="E14" s="831"/>
      <c r="F14" s="831"/>
      <c r="G14" s="831"/>
      <c r="H14" s="831"/>
      <c r="I14" s="831"/>
      <c r="J14" s="831"/>
      <c r="K14" s="831"/>
      <c r="L14" s="831"/>
      <c r="M14" s="831"/>
      <c r="N14" s="1713" t="s">
        <v>2405</v>
      </c>
      <c r="O14" s="1715"/>
      <c r="P14" s="1529">
        <f>第21号様式!$Q$10</f>
        <v>0</v>
      </c>
      <c r="Q14" s="1052"/>
      <c r="R14" s="1052"/>
      <c r="S14" s="1529">
        <f>第21号様式!$T$10</f>
        <v>0</v>
      </c>
      <c r="T14" s="1052"/>
      <c r="U14" s="1052"/>
      <c r="V14" s="1052"/>
      <c r="W14" s="1052"/>
      <c r="X14" s="1052"/>
      <c r="Y14" s="694"/>
      <c r="AB14" s="879"/>
    </row>
    <row r="15" spans="2:29" ht="13.5" customHeight="1">
      <c r="B15" s="831"/>
      <c r="C15" s="831"/>
      <c r="D15" s="831"/>
      <c r="E15" s="831"/>
      <c r="F15" s="831"/>
      <c r="G15" s="831"/>
      <c r="H15" s="831"/>
      <c r="I15" s="831"/>
      <c r="J15" s="831"/>
      <c r="K15" s="831"/>
      <c r="L15" s="831"/>
      <c r="M15" s="831"/>
      <c r="N15" s="876"/>
      <c r="O15" s="875"/>
      <c r="P15" s="877"/>
      <c r="Q15" s="877"/>
      <c r="R15" s="877"/>
      <c r="S15" s="877"/>
      <c r="T15" s="877"/>
      <c r="U15" s="877"/>
      <c r="V15" s="877"/>
      <c r="W15" s="877"/>
      <c r="X15" s="877"/>
      <c r="Y15" s="833"/>
    </row>
    <row r="16" spans="2:29" outlineLevel="1">
      <c r="B16" s="831"/>
      <c r="C16" s="831"/>
      <c r="D16" s="831"/>
      <c r="E16" s="831"/>
      <c r="F16" s="831"/>
      <c r="G16" s="831"/>
      <c r="H16" s="831"/>
      <c r="I16" s="831"/>
      <c r="J16" s="831"/>
      <c r="K16" s="831"/>
      <c r="L16" s="831"/>
      <c r="M16" s="831"/>
      <c r="N16" s="876" t="s">
        <v>2554</v>
      </c>
      <c r="O16" s="876"/>
      <c r="P16" s="875"/>
      <c r="Q16" s="875"/>
      <c r="R16" s="877"/>
      <c r="S16" s="877"/>
      <c r="T16" s="877"/>
      <c r="U16" s="877"/>
      <c r="V16" s="877"/>
      <c r="W16" s="877"/>
      <c r="X16" s="877"/>
      <c r="Y16" s="694"/>
    </row>
    <row r="17" spans="2:30" ht="20.25" customHeight="1" outlineLevel="1">
      <c r="B17" s="831"/>
      <c r="C17" s="831"/>
      <c r="D17" s="831"/>
      <c r="E17" s="831"/>
      <c r="F17" s="831"/>
      <c r="G17" s="831"/>
      <c r="H17" s="831"/>
      <c r="I17" s="831"/>
      <c r="J17" s="831"/>
      <c r="K17" s="831"/>
      <c r="L17" s="831"/>
      <c r="M17" s="831"/>
      <c r="N17" s="1712" t="s">
        <v>2632</v>
      </c>
      <c r="O17" s="1714"/>
      <c r="P17" s="1531">
        <f>第21号様式!$Q$13</f>
        <v>0</v>
      </c>
      <c r="Q17" s="1052"/>
      <c r="R17" s="1052"/>
      <c r="S17" s="1529">
        <f>第21号様式!$T$13</f>
        <v>0</v>
      </c>
      <c r="T17" s="1052"/>
      <c r="U17" s="1052"/>
      <c r="V17" s="1052"/>
      <c r="W17" s="1052"/>
      <c r="X17" s="1052"/>
      <c r="Y17" s="694"/>
    </row>
    <row r="18" spans="2:30" ht="3" customHeight="1" outlineLevel="1">
      <c r="B18" s="831"/>
      <c r="C18" s="831"/>
      <c r="D18" s="831"/>
      <c r="E18" s="831"/>
      <c r="F18" s="831"/>
      <c r="G18" s="831"/>
      <c r="H18" s="831"/>
      <c r="I18" s="831"/>
      <c r="J18" s="831"/>
      <c r="K18" s="831"/>
      <c r="L18" s="831"/>
      <c r="M18" s="831"/>
      <c r="N18" s="876"/>
      <c r="O18" s="875"/>
      <c r="P18" s="684"/>
      <c r="Q18" s="684"/>
      <c r="R18" s="684"/>
      <c r="S18" s="684"/>
      <c r="T18" s="684"/>
      <c r="U18" s="684"/>
      <c r="V18" s="684"/>
      <c r="W18" s="684"/>
      <c r="X18" s="684"/>
      <c r="Y18" s="694"/>
    </row>
    <row r="19" spans="2:30" ht="20.25" customHeight="1" outlineLevel="1">
      <c r="B19" s="831"/>
      <c r="C19" s="831"/>
      <c r="D19" s="831"/>
      <c r="E19" s="831"/>
      <c r="F19" s="831"/>
      <c r="G19" s="831"/>
      <c r="H19" s="831"/>
      <c r="I19" s="831"/>
      <c r="J19" s="831"/>
      <c r="K19" s="831"/>
      <c r="L19" s="831"/>
      <c r="M19" s="831"/>
      <c r="N19" s="1712" t="s">
        <v>2502</v>
      </c>
      <c r="O19" s="1712"/>
      <c r="P19" s="1529">
        <f>第21号様式!$Q$15</f>
        <v>0</v>
      </c>
      <c r="Q19" s="1052"/>
      <c r="R19" s="1052"/>
      <c r="S19" s="1052"/>
      <c r="T19" s="1052"/>
      <c r="U19" s="1052"/>
      <c r="V19" s="1052"/>
      <c r="W19" s="1052"/>
      <c r="X19" s="1052"/>
      <c r="Y19" s="694"/>
    </row>
    <row r="20" spans="2:30" ht="3" customHeight="1" outlineLevel="1">
      <c r="B20" s="831"/>
      <c r="C20" s="831"/>
      <c r="D20" s="831"/>
      <c r="E20" s="831"/>
      <c r="F20" s="831"/>
      <c r="G20" s="831"/>
      <c r="H20" s="831"/>
      <c r="I20" s="831"/>
      <c r="J20" s="831"/>
      <c r="K20" s="831"/>
      <c r="L20" s="831"/>
      <c r="M20" s="831"/>
      <c r="N20" s="876"/>
      <c r="O20" s="875"/>
      <c r="P20" s="684"/>
      <c r="Q20" s="684"/>
      <c r="R20" s="684"/>
      <c r="S20" s="684"/>
      <c r="T20" s="684"/>
      <c r="U20" s="684"/>
      <c r="V20" s="684"/>
      <c r="W20" s="684"/>
      <c r="X20" s="684"/>
      <c r="Y20" s="694"/>
    </row>
    <row r="21" spans="2:30" ht="22.5" customHeight="1" outlineLevel="1">
      <c r="B21" s="831"/>
      <c r="C21" s="831"/>
      <c r="D21" s="831"/>
      <c r="E21" s="831"/>
      <c r="F21" s="831"/>
      <c r="G21" s="831"/>
      <c r="H21" s="831"/>
      <c r="I21" s="831"/>
      <c r="J21" s="831"/>
      <c r="K21" s="831"/>
      <c r="L21" s="831"/>
      <c r="M21" s="831"/>
      <c r="N21" s="1713" t="s">
        <v>2405</v>
      </c>
      <c r="O21" s="1713"/>
      <c r="P21" s="1529">
        <f>第21号様式!$Q$17</f>
        <v>0</v>
      </c>
      <c r="Q21" s="1052"/>
      <c r="R21" s="1052"/>
      <c r="S21" s="1529">
        <f>第21号様式!$T$17</f>
        <v>0</v>
      </c>
      <c r="T21" s="1052"/>
      <c r="U21" s="1052"/>
      <c r="V21" s="1052"/>
      <c r="W21" s="1052"/>
      <c r="X21" s="1052"/>
      <c r="Y21" s="694"/>
      <c r="AB21" s="879"/>
    </row>
    <row r="22" spans="2:30" ht="10.5" customHeight="1">
      <c r="B22" s="831"/>
      <c r="C22" s="831"/>
      <c r="D22" s="831"/>
      <c r="E22" s="831"/>
      <c r="F22" s="831"/>
      <c r="G22" s="831"/>
      <c r="H22" s="831"/>
      <c r="I22" s="831"/>
      <c r="J22" s="831"/>
      <c r="K22" s="831"/>
      <c r="L22" s="831"/>
      <c r="M22" s="831"/>
      <c r="N22" s="876"/>
      <c r="O22" s="875"/>
      <c r="P22" s="877"/>
      <c r="Q22" s="877"/>
      <c r="R22" s="877"/>
      <c r="S22" s="877"/>
      <c r="T22" s="877"/>
      <c r="U22" s="877"/>
      <c r="V22" s="877"/>
      <c r="W22" s="877"/>
      <c r="X22" s="877"/>
      <c r="Y22" s="694"/>
      <c r="AB22" s="834"/>
    </row>
    <row r="23" spans="2:30" ht="24" customHeight="1">
      <c r="B23" s="831"/>
      <c r="C23" s="831"/>
      <c r="D23" s="831"/>
      <c r="E23" s="831"/>
      <c r="F23" s="831"/>
      <c r="G23" s="831"/>
      <c r="H23" s="831"/>
      <c r="I23" s="831"/>
      <c r="J23" s="831"/>
      <c r="K23" s="831"/>
      <c r="L23" s="831"/>
      <c r="M23" s="831"/>
      <c r="N23" s="876" t="s">
        <v>2386</v>
      </c>
      <c r="O23" s="876"/>
      <c r="P23" s="875"/>
      <c r="Q23" s="875"/>
      <c r="R23" s="877"/>
      <c r="S23" s="877"/>
      <c r="T23" s="877"/>
      <c r="U23" s="877"/>
      <c r="V23" s="877"/>
      <c r="W23" s="877"/>
      <c r="X23" s="877"/>
      <c r="Y23" s="878"/>
      <c r="Z23" s="830"/>
      <c r="AA23" s="694"/>
      <c r="AB23" s="834"/>
      <c r="AC23" s="834"/>
    </row>
    <row r="24" spans="2:30" ht="24" customHeight="1">
      <c r="B24" s="831"/>
      <c r="C24" s="831"/>
      <c r="D24" s="831"/>
      <c r="E24" s="831"/>
      <c r="F24" s="831"/>
      <c r="G24" s="831"/>
      <c r="H24" s="831"/>
      <c r="I24" s="831"/>
      <c r="J24" s="831"/>
      <c r="K24" s="831"/>
      <c r="L24" s="831"/>
      <c r="M24" s="831"/>
      <c r="N24" s="1712" t="s">
        <v>2632</v>
      </c>
      <c r="O24" s="1714"/>
      <c r="P24" s="1531">
        <f>第21号様式!$Q$20</f>
        <v>0</v>
      </c>
      <c r="Q24" s="1052"/>
      <c r="R24" s="1052"/>
      <c r="S24" s="1529">
        <f>第21号様式!$T$20</f>
        <v>0</v>
      </c>
      <c r="T24" s="1052"/>
      <c r="U24" s="1052"/>
      <c r="V24" s="1052"/>
      <c r="W24" s="1052"/>
      <c r="X24" s="1052"/>
      <c r="Y24" s="880"/>
      <c r="Z24" s="830"/>
      <c r="AA24" s="694"/>
      <c r="AB24" s="834"/>
      <c r="AC24" s="834"/>
    </row>
    <row r="25" spans="2:30" ht="2.4" customHeight="1">
      <c r="B25" s="831"/>
      <c r="C25" s="831"/>
      <c r="D25" s="831"/>
      <c r="E25" s="831"/>
      <c r="F25" s="831"/>
      <c r="G25" s="831"/>
      <c r="H25" s="831"/>
      <c r="I25" s="831"/>
      <c r="J25" s="831"/>
      <c r="K25" s="831"/>
      <c r="L25" s="831"/>
      <c r="M25" s="831"/>
      <c r="N25" s="876"/>
      <c r="O25" s="875"/>
      <c r="P25" s="684"/>
      <c r="Q25" s="684"/>
      <c r="R25" s="684"/>
      <c r="S25" s="684"/>
      <c r="T25" s="684"/>
      <c r="U25" s="684"/>
      <c r="V25" s="684"/>
      <c r="W25" s="684"/>
      <c r="X25" s="684"/>
      <c r="Y25" s="880"/>
      <c r="Z25" s="830"/>
      <c r="AA25" s="694"/>
      <c r="AB25" s="834"/>
      <c r="AC25" s="834"/>
      <c r="AD25" s="879"/>
    </row>
    <row r="26" spans="2:30" ht="24" customHeight="1">
      <c r="B26" s="831"/>
      <c r="C26" s="831"/>
      <c r="D26" s="831"/>
      <c r="E26" s="831"/>
      <c r="F26" s="831"/>
      <c r="G26" s="831"/>
      <c r="H26" s="831"/>
      <c r="I26" s="831"/>
      <c r="J26" s="831"/>
      <c r="K26" s="831"/>
      <c r="L26" s="831"/>
      <c r="M26" s="831"/>
      <c r="N26" s="1712" t="s">
        <v>2502</v>
      </c>
      <c r="O26" s="1712"/>
      <c r="P26" s="1529">
        <f>第21号様式!$Q$22</f>
        <v>0</v>
      </c>
      <c r="Q26" s="1052"/>
      <c r="R26" s="1052"/>
      <c r="S26" s="1052"/>
      <c r="T26" s="1052"/>
      <c r="U26" s="1052"/>
      <c r="V26" s="1052"/>
      <c r="W26" s="1052"/>
      <c r="X26" s="1052"/>
      <c r="Y26" s="694"/>
      <c r="Z26" s="830"/>
      <c r="AA26" s="694"/>
      <c r="AB26" s="834"/>
      <c r="AC26" s="834"/>
      <c r="AD26" s="834"/>
    </row>
    <row r="27" spans="2:30" ht="2.4" customHeight="1">
      <c r="B27" s="831"/>
      <c r="C27" s="831"/>
      <c r="D27" s="831"/>
      <c r="E27" s="831"/>
      <c r="F27" s="831"/>
      <c r="G27" s="831"/>
      <c r="H27" s="831"/>
      <c r="I27" s="831"/>
      <c r="J27" s="831"/>
      <c r="K27" s="831"/>
      <c r="L27" s="831"/>
      <c r="M27" s="831"/>
      <c r="N27" s="876"/>
      <c r="O27" s="875"/>
      <c r="P27" s="684"/>
      <c r="Q27" s="684"/>
      <c r="R27" s="684"/>
      <c r="S27" s="684"/>
      <c r="T27" s="684"/>
      <c r="U27" s="684"/>
      <c r="V27" s="684"/>
      <c r="W27" s="684"/>
      <c r="X27" s="684"/>
      <c r="Y27" s="694"/>
      <c r="Z27" s="830"/>
      <c r="AA27" s="694"/>
      <c r="AB27" s="834"/>
      <c r="AC27" s="834"/>
    </row>
    <row r="28" spans="2:30" ht="24" customHeight="1">
      <c r="B28" s="831"/>
      <c r="C28" s="831"/>
      <c r="D28" s="831"/>
      <c r="E28" s="831"/>
      <c r="F28" s="831"/>
      <c r="G28" s="831"/>
      <c r="H28" s="831"/>
      <c r="I28" s="831"/>
      <c r="J28" s="831"/>
      <c r="K28" s="831"/>
      <c r="L28" s="831"/>
      <c r="M28" s="831"/>
      <c r="N28" s="1713" t="s">
        <v>2405</v>
      </c>
      <c r="O28" s="1713"/>
      <c r="P28" s="1529">
        <f>第21号様式!$Q$24</f>
        <v>0</v>
      </c>
      <c r="Q28" s="1052"/>
      <c r="R28" s="1052"/>
      <c r="S28" s="1529">
        <f>第21号様式!$T$24</f>
        <v>0</v>
      </c>
      <c r="T28" s="1052"/>
      <c r="U28" s="1052"/>
      <c r="V28" s="1052"/>
      <c r="W28" s="1052"/>
      <c r="X28" s="1052"/>
      <c r="Y28" s="694"/>
      <c r="Z28" s="830"/>
      <c r="AA28" s="694"/>
      <c r="AB28" s="834"/>
      <c r="AC28" s="834"/>
      <c r="AD28" s="879"/>
    </row>
    <row r="29" spans="2:30" ht="10.5" customHeight="1">
      <c r="B29" s="831"/>
      <c r="C29" s="831"/>
      <c r="D29" s="831"/>
      <c r="E29" s="831"/>
      <c r="F29" s="831"/>
      <c r="G29" s="831"/>
      <c r="H29" s="831"/>
      <c r="I29" s="831"/>
      <c r="J29" s="831"/>
      <c r="K29" s="831"/>
      <c r="L29" s="831"/>
      <c r="M29" s="831"/>
      <c r="N29" s="831"/>
      <c r="O29" s="831"/>
      <c r="P29" s="831"/>
      <c r="Q29" s="831"/>
      <c r="R29" s="831"/>
      <c r="S29" s="694"/>
      <c r="T29" s="694"/>
      <c r="U29" s="694"/>
      <c r="V29" s="694"/>
      <c r="W29" s="694"/>
      <c r="X29" s="694"/>
      <c r="Y29" s="694"/>
    </row>
    <row r="30" spans="2:30" ht="10.5" customHeight="1">
      <c r="B30" s="831"/>
      <c r="C30" s="831"/>
      <c r="D30" s="831"/>
      <c r="E30" s="831"/>
      <c r="F30" s="831"/>
      <c r="G30" s="831"/>
      <c r="H30" s="831"/>
      <c r="I30" s="831"/>
      <c r="J30" s="831"/>
      <c r="K30" s="831"/>
      <c r="L30" s="831"/>
      <c r="M30" s="831"/>
      <c r="N30" s="831"/>
      <c r="O30" s="831"/>
      <c r="P30" s="831"/>
      <c r="Q30" s="831"/>
      <c r="R30" s="831"/>
      <c r="S30" s="831"/>
      <c r="T30" s="831"/>
      <c r="U30" s="694"/>
      <c r="V30" s="694"/>
      <c r="W30" s="694"/>
      <c r="X30" s="694"/>
      <c r="Y30" s="694"/>
    </row>
    <row r="31" spans="2:30" ht="25.8">
      <c r="B31" s="831"/>
      <c r="C31" s="1716" t="s">
        <v>2646</v>
      </c>
      <c r="D31" s="1716"/>
      <c r="E31" s="1716"/>
      <c r="F31" s="1716"/>
      <c r="G31" s="1716"/>
      <c r="H31" s="1716"/>
      <c r="I31" s="1716"/>
      <c r="J31" s="1716"/>
      <c r="K31" s="1716"/>
      <c r="L31" s="1716"/>
      <c r="M31" s="1716"/>
      <c r="N31" s="1716"/>
      <c r="O31" s="1716"/>
      <c r="P31" s="1716"/>
      <c r="Q31" s="1716"/>
      <c r="R31" s="1716"/>
      <c r="S31" s="1716"/>
      <c r="T31" s="1716"/>
      <c r="U31" s="1716"/>
      <c r="V31" s="1716"/>
      <c r="W31" s="1716"/>
      <c r="X31" s="1716"/>
      <c r="Y31" s="694"/>
    </row>
    <row r="32" spans="2:30" ht="13.5" customHeight="1">
      <c r="B32" s="831"/>
      <c r="C32" s="831"/>
      <c r="D32" s="831"/>
      <c r="E32" s="831"/>
      <c r="F32" s="831"/>
      <c r="G32" s="831"/>
      <c r="H32" s="831"/>
      <c r="I32" s="831"/>
      <c r="J32" s="831"/>
      <c r="K32" s="831"/>
      <c r="L32" s="831"/>
      <c r="M32" s="831"/>
      <c r="N32" s="831"/>
      <c r="O32" s="831"/>
      <c r="P32" s="831"/>
      <c r="Q32" s="831"/>
      <c r="R32" s="831"/>
      <c r="S32" s="831"/>
      <c r="T32" s="831"/>
      <c r="U32" s="694"/>
      <c r="V32" s="694"/>
      <c r="W32" s="694"/>
      <c r="X32" s="694"/>
      <c r="Y32" s="694"/>
    </row>
    <row r="33" spans="2:28" ht="18" customHeight="1">
      <c r="B33" s="831"/>
      <c r="C33" s="831"/>
      <c r="D33" s="1717">
        <f>第21号様式!$D$28</f>
        <v>0</v>
      </c>
      <c r="E33" s="1717"/>
      <c r="F33" s="693" t="s">
        <v>2495</v>
      </c>
      <c r="G33" s="692">
        <f>第21号様式!$G$28</f>
        <v>0</v>
      </c>
      <c r="H33" s="693" t="s">
        <v>2496</v>
      </c>
      <c r="I33" s="692">
        <f>第21号様式!$I$28</f>
        <v>0</v>
      </c>
      <c r="J33" s="1719" t="s">
        <v>2505</v>
      </c>
      <c r="K33" s="1719"/>
      <c r="L33" s="609">
        <f>第21号様式!$L$28</f>
        <v>0</v>
      </c>
      <c r="M33" s="1720" t="s">
        <v>2506</v>
      </c>
      <c r="N33" s="1720"/>
      <c r="O33" s="1720"/>
      <c r="P33" s="1721">
        <f>第21号様式!$P$28</f>
        <v>0</v>
      </c>
      <c r="Q33" s="1721"/>
      <c r="R33" s="1722" t="s">
        <v>2647</v>
      </c>
      <c r="S33" s="1722"/>
      <c r="T33" s="1722"/>
      <c r="U33" s="1722"/>
      <c r="V33" s="1722"/>
      <c r="W33" s="1722"/>
      <c r="X33" s="1722"/>
      <c r="Y33" s="1722"/>
      <c r="Z33" s="695"/>
      <c r="AB33" s="879"/>
    </row>
    <row r="34" spans="2:28" ht="39" customHeight="1">
      <c r="B34" s="831"/>
      <c r="C34" s="1723" t="s">
        <v>2771</v>
      </c>
      <c r="D34" s="1723"/>
      <c r="E34" s="1723"/>
      <c r="F34" s="1723"/>
      <c r="G34" s="1723"/>
      <c r="H34" s="1723"/>
      <c r="I34" s="1723"/>
      <c r="J34" s="1723"/>
      <c r="K34" s="1723"/>
      <c r="L34" s="1723"/>
      <c r="M34" s="1723"/>
      <c r="N34" s="1723"/>
      <c r="O34" s="1723"/>
      <c r="P34" s="1723"/>
      <c r="Q34" s="1723"/>
      <c r="R34" s="1723"/>
      <c r="S34" s="1723"/>
      <c r="T34" s="1723"/>
      <c r="U34" s="1723"/>
      <c r="V34" s="1723"/>
      <c r="W34" s="1723"/>
      <c r="X34" s="1723"/>
      <c r="Y34" s="694"/>
      <c r="Z34" s="694"/>
    </row>
    <row r="35" spans="2:28" ht="18" customHeight="1">
      <c r="B35" s="831"/>
      <c r="C35" s="1724" t="s">
        <v>2509</v>
      </c>
      <c r="D35" s="1724"/>
      <c r="E35" s="1724"/>
      <c r="F35" s="1724"/>
      <c r="G35" s="1724"/>
      <c r="H35" s="1724"/>
      <c r="I35" s="1724"/>
      <c r="J35" s="1724"/>
      <c r="K35" s="1724"/>
      <c r="L35" s="1724"/>
      <c r="M35" s="1724"/>
      <c r="N35" s="1724"/>
      <c r="O35" s="1724"/>
      <c r="P35" s="1724"/>
      <c r="Q35" s="1724"/>
      <c r="R35" s="1724"/>
      <c r="S35" s="1724"/>
      <c r="T35" s="1724"/>
      <c r="U35" s="1724"/>
      <c r="V35" s="1724"/>
      <c r="W35" s="1724"/>
      <c r="X35" s="1724"/>
      <c r="Y35" s="694"/>
    </row>
    <row r="36" spans="2:28" ht="27" customHeight="1">
      <c r="B36" s="831"/>
      <c r="C36" s="1761" t="s">
        <v>2510</v>
      </c>
      <c r="D36" s="1762"/>
      <c r="E36" s="1762"/>
      <c r="F36" s="1762"/>
      <c r="G36" s="1762"/>
      <c r="H36" s="1762"/>
      <c r="I36" s="1762"/>
      <c r="J36" s="1763"/>
      <c r="K36" s="1767">
        <f>第21号様式!$K$31</f>
        <v>0</v>
      </c>
      <c r="L36" s="1768"/>
      <c r="M36" s="1768"/>
      <c r="N36" s="1768"/>
      <c r="O36" s="1768"/>
      <c r="P36" s="1768"/>
      <c r="Q36" s="1768"/>
      <c r="R36" s="1769" t="str">
        <f>第21号様式!$R$31</f>
        <v>蓄電池</v>
      </c>
      <c r="S36" s="1055"/>
      <c r="T36" s="1055"/>
      <c r="U36" s="1769" t="str">
        <f>第21号様式!$U$31</f>
        <v>設備導入事業</v>
      </c>
      <c r="V36" s="1055"/>
      <c r="W36" s="1055"/>
      <c r="X36" s="1567"/>
      <c r="Y36" s="694"/>
      <c r="AA36" s="830"/>
    </row>
    <row r="37" spans="2:28" ht="18" customHeight="1">
      <c r="B37" s="831"/>
      <c r="C37" s="1764" t="s">
        <v>2511</v>
      </c>
      <c r="D37" s="1765"/>
      <c r="E37" s="1765"/>
      <c r="F37" s="1765"/>
      <c r="G37" s="1765"/>
      <c r="H37" s="1765"/>
      <c r="I37" s="1765"/>
      <c r="J37" s="1766"/>
      <c r="K37" s="536"/>
      <c r="L37" s="620" t="s">
        <v>2512</v>
      </c>
      <c r="M37" s="1729">
        <f>第21号様式!$M$33</f>
        <v>0</v>
      </c>
      <c r="N37" s="1729"/>
      <c r="O37" s="1729"/>
      <c r="P37" s="1730"/>
      <c r="Q37" s="621" t="s">
        <v>2513</v>
      </c>
      <c r="R37" s="621"/>
      <c r="S37" s="621"/>
      <c r="T37" s="621"/>
      <c r="U37" s="621"/>
      <c r="V37" s="621"/>
      <c r="W37" s="621"/>
      <c r="X37" s="622"/>
      <c r="Y37" s="694"/>
      <c r="AA37" s="830"/>
    </row>
    <row r="38" spans="2:28" ht="13.5" customHeight="1">
      <c r="C38" s="1752" t="s">
        <v>2566</v>
      </c>
      <c r="D38" s="1752"/>
      <c r="E38" s="1752"/>
      <c r="F38" s="1753" t="s">
        <v>2648</v>
      </c>
      <c r="G38" s="1754"/>
      <c r="H38" s="1754"/>
      <c r="I38" s="1754"/>
      <c r="J38" s="1754"/>
      <c r="K38" s="1755"/>
      <c r="L38" s="1759"/>
      <c r="M38" s="1760"/>
      <c r="N38" s="1786"/>
      <c r="O38" s="1786"/>
      <c r="P38" s="1786"/>
      <c r="Q38" s="1786"/>
      <c r="R38" s="1786"/>
      <c r="S38" s="1786"/>
      <c r="T38" s="1786"/>
      <c r="U38" s="1786"/>
      <c r="V38" s="1786"/>
      <c r="W38" s="1786"/>
      <c r="X38" s="1787"/>
      <c r="Y38" s="918"/>
      <c r="Z38" s="694"/>
    </row>
    <row r="39" spans="2:28" ht="24" customHeight="1">
      <c r="C39" s="1752"/>
      <c r="D39" s="1752"/>
      <c r="E39" s="1752"/>
      <c r="F39" s="1756"/>
      <c r="G39" s="1757"/>
      <c r="H39" s="1757"/>
      <c r="I39" s="1757"/>
      <c r="J39" s="1757"/>
      <c r="K39" s="1758"/>
      <c r="L39" s="1788"/>
      <c r="M39" s="1789"/>
      <c r="N39" s="1789"/>
      <c r="O39" s="1789"/>
      <c r="P39" s="1789"/>
      <c r="Q39" s="1789"/>
      <c r="R39" s="1789"/>
      <c r="S39" s="1789"/>
      <c r="T39" s="1789"/>
      <c r="U39" s="1789"/>
      <c r="V39" s="1789"/>
      <c r="W39" s="1789"/>
      <c r="X39" s="1790"/>
      <c r="Y39" s="919"/>
      <c r="Z39" s="694"/>
    </row>
    <row r="40" spans="2:28" ht="15" customHeight="1">
      <c r="C40" s="1752"/>
      <c r="D40" s="1752"/>
      <c r="E40" s="1752"/>
      <c r="F40" s="1770" t="s">
        <v>2649</v>
      </c>
      <c r="G40" s="1771"/>
      <c r="H40" s="1771"/>
      <c r="I40" s="1771"/>
      <c r="J40" s="1771"/>
      <c r="K40" s="1772"/>
      <c r="L40" s="1773"/>
      <c r="M40" s="1774"/>
      <c r="N40" s="1774"/>
      <c r="O40" s="1774"/>
      <c r="P40" s="1774"/>
      <c r="Q40" s="1774"/>
      <c r="R40" s="1774"/>
      <c r="S40" s="1774"/>
      <c r="T40" s="1774"/>
      <c r="U40" s="1774"/>
      <c r="V40" s="1774"/>
      <c r="W40" s="1774"/>
      <c r="X40" s="1775"/>
      <c r="Y40" s="919"/>
      <c r="Z40" s="694"/>
      <c r="AB40" s="834"/>
    </row>
    <row r="41" spans="2:28" ht="27" customHeight="1">
      <c r="C41" s="1752"/>
      <c r="D41" s="1752"/>
      <c r="E41" s="1752"/>
      <c r="F41" s="1776" t="s">
        <v>2650</v>
      </c>
      <c r="G41" s="1757"/>
      <c r="H41" s="1757"/>
      <c r="I41" s="1757"/>
      <c r="J41" s="1757"/>
      <c r="K41" s="1758"/>
      <c r="L41" s="1777"/>
      <c r="M41" s="1778"/>
      <c r="N41" s="1778"/>
      <c r="O41" s="1778"/>
      <c r="P41" s="1778"/>
      <c r="Q41" s="1778"/>
      <c r="R41" s="1778"/>
      <c r="S41" s="1778"/>
      <c r="T41" s="1778"/>
      <c r="U41" s="1778"/>
      <c r="V41" s="1778"/>
      <c r="W41" s="1778"/>
      <c r="X41" s="1779"/>
      <c r="Y41" s="919"/>
      <c r="Z41" s="694"/>
      <c r="AB41" s="834"/>
    </row>
    <row r="42" spans="2:28">
      <c r="C42" s="1752"/>
      <c r="D42" s="1752"/>
      <c r="E42" s="1752"/>
      <c r="F42" s="1780" t="s">
        <v>2651</v>
      </c>
      <c r="G42" s="1781"/>
      <c r="H42" s="1781"/>
      <c r="I42" s="1781"/>
      <c r="J42" s="1781"/>
      <c r="K42" s="1782"/>
      <c r="L42" s="1783"/>
      <c r="M42" s="1784"/>
      <c r="N42" s="1784"/>
      <c r="O42" s="1784"/>
      <c r="P42" s="1784"/>
      <c r="Q42" s="1784"/>
      <c r="R42" s="1784"/>
      <c r="S42" s="1784"/>
      <c r="T42" s="1784"/>
      <c r="U42" s="1784"/>
      <c r="V42" s="1784"/>
      <c r="W42" s="1784"/>
      <c r="X42" s="1785"/>
      <c r="Y42" s="919"/>
      <c r="Z42" s="694"/>
      <c r="AB42" s="834"/>
    </row>
    <row r="43" spans="2:28" ht="13.5" customHeight="1">
      <c r="C43" s="1752" t="s">
        <v>2565</v>
      </c>
      <c r="D43" s="1752"/>
      <c r="E43" s="1752"/>
      <c r="F43" s="1753" t="s">
        <v>2648</v>
      </c>
      <c r="G43" s="1754"/>
      <c r="H43" s="1754"/>
      <c r="I43" s="1754"/>
      <c r="J43" s="1754"/>
      <c r="K43" s="1755"/>
      <c r="L43" s="1759"/>
      <c r="M43" s="1760"/>
      <c r="N43" s="1786"/>
      <c r="O43" s="1786"/>
      <c r="P43" s="1786"/>
      <c r="Q43" s="1786"/>
      <c r="R43" s="1786"/>
      <c r="S43" s="1786"/>
      <c r="T43" s="1786"/>
      <c r="U43" s="1786"/>
      <c r="V43" s="1786"/>
      <c r="W43" s="1786"/>
      <c r="X43" s="1787"/>
      <c r="Y43" s="918"/>
      <c r="Z43" s="694"/>
      <c r="AB43" s="834"/>
    </row>
    <row r="44" spans="2:28" ht="24" customHeight="1">
      <c r="C44" s="1752"/>
      <c r="D44" s="1752"/>
      <c r="E44" s="1752"/>
      <c r="F44" s="1756"/>
      <c r="G44" s="1757"/>
      <c r="H44" s="1757"/>
      <c r="I44" s="1757"/>
      <c r="J44" s="1757"/>
      <c r="K44" s="1758"/>
      <c r="L44" s="1788"/>
      <c r="M44" s="1789"/>
      <c r="N44" s="1789"/>
      <c r="O44" s="1789"/>
      <c r="P44" s="1789"/>
      <c r="Q44" s="1789"/>
      <c r="R44" s="1789"/>
      <c r="S44" s="1789"/>
      <c r="T44" s="1789"/>
      <c r="U44" s="1789"/>
      <c r="V44" s="1789"/>
      <c r="W44" s="1789"/>
      <c r="X44" s="1790"/>
      <c r="Y44" s="919"/>
      <c r="Z44" s="694"/>
      <c r="AB44" s="834"/>
    </row>
    <row r="45" spans="2:28" ht="15" customHeight="1">
      <c r="C45" s="1752"/>
      <c r="D45" s="1752"/>
      <c r="E45" s="1752"/>
      <c r="F45" s="1770" t="s">
        <v>2649</v>
      </c>
      <c r="G45" s="1771"/>
      <c r="H45" s="1771"/>
      <c r="I45" s="1771"/>
      <c r="J45" s="1771"/>
      <c r="K45" s="1772"/>
      <c r="L45" s="1773"/>
      <c r="M45" s="1774"/>
      <c r="N45" s="1774"/>
      <c r="O45" s="1774"/>
      <c r="P45" s="1774"/>
      <c r="Q45" s="1774"/>
      <c r="R45" s="1774"/>
      <c r="S45" s="1774"/>
      <c r="T45" s="1774"/>
      <c r="U45" s="1774"/>
      <c r="V45" s="1774"/>
      <c r="W45" s="1774"/>
      <c r="X45" s="1775"/>
      <c r="Y45" s="919"/>
      <c r="Z45" s="694"/>
      <c r="AB45" s="834"/>
    </row>
    <row r="46" spans="2:28" ht="26.25" customHeight="1">
      <c r="C46" s="1752"/>
      <c r="D46" s="1752"/>
      <c r="E46" s="1752"/>
      <c r="F46" s="1776" t="s">
        <v>2650</v>
      </c>
      <c r="G46" s="1757"/>
      <c r="H46" s="1757"/>
      <c r="I46" s="1757"/>
      <c r="J46" s="1757"/>
      <c r="K46" s="1758"/>
      <c r="L46" s="1777"/>
      <c r="M46" s="1778"/>
      <c r="N46" s="1778"/>
      <c r="O46" s="1778"/>
      <c r="P46" s="1778"/>
      <c r="Q46" s="1778"/>
      <c r="R46" s="1778"/>
      <c r="S46" s="1778"/>
      <c r="T46" s="1778"/>
      <c r="U46" s="1778"/>
      <c r="V46" s="1778"/>
      <c r="W46" s="1778"/>
      <c r="X46" s="1779"/>
      <c r="Y46" s="919"/>
      <c r="Z46" s="694"/>
      <c r="AB46" s="834"/>
    </row>
    <row r="47" spans="2:28">
      <c r="C47" s="1752"/>
      <c r="D47" s="1752"/>
      <c r="E47" s="1752"/>
      <c r="F47" s="1780" t="s">
        <v>2651</v>
      </c>
      <c r="G47" s="1781"/>
      <c r="H47" s="1781"/>
      <c r="I47" s="1781"/>
      <c r="J47" s="1781"/>
      <c r="K47" s="1782"/>
      <c r="L47" s="1777"/>
      <c r="M47" s="1778"/>
      <c r="N47" s="1778"/>
      <c r="O47" s="1778"/>
      <c r="P47" s="1778"/>
      <c r="Q47" s="1778"/>
      <c r="R47" s="1778"/>
      <c r="S47" s="1778"/>
      <c r="T47" s="1778"/>
      <c r="U47" s="1778"/>
      <c r="V47" s="1778"/>
      <c r="W47" s="1778"/>
      <c r="X47" s="1779"/>
      <c r="Y47" s="919"/>
      <c r="Z47" s="694"/>
      <c r="AB47" s="834"/>
    </row>
    <row r="48" spans="2:28" ht="34.5" customHeight="1">
      <c r="C48" s="1793" t="s">
        <v>2652</v>
      </c>
      <c r="D48" s="1793"/>
      <c r="E48" s="1793"/>
      <c r="F48" s="1793"/>
      <c r="G48" s="1793"/>
      <c r="H48" s="1793"/>
      <c r="I48" s="1793"/>
      <c r="J48" s="1793"/>
      <c r="K48" s="1793"/>
      <c r="L48" s="1794"/>
      <c r="M48" s="1795"/>
      <c r="N48" s="1795"/>
      <c r="O48" s="1795"/>
      <c r="P48" s="1795"/>
      <c r="Q48" s="1795"/>
      <c r="R48" s="1795"/>
      <c r="S48" s="1795"/>
      <c r="T48" s="1795"/>
      <c r="U48" s="1795"/>
      <c r="V48" s="1795"/>
      <c r="W48" s="1795"/>
      <c r="X48" s="1796"/>
      <c r="Y48" s="920"/>
      <c r="Z48" s="694"/>
      <c r="AB48" s="834"/>
    </row>
    <row r="49" spans="3:52" ht="34.5" customHeight="1">
      <c r="C49" s="1793" t="s">
        <v>2653</v>
      </c>
      <c r="D49" s="1793"/>
      <c r="E49" s="1793"/>
      <c r="F49" s="1793"/>
      <c r="G49" s="1793"/>
      <c r="H49" s="1793"/>
      <c r="I49" s="1793"/>
      <c r="J49" s="1793"/>
      <c r="K49" s="1793"/>
      <c r="L49" s="1797"/>
      <c r="M49" s="1797"/>
      <c r="N49" s="1797"/>
      <c r="O49" s="537" t="s">
        <v>2495</v>
      </c>
      <c r="P49" s="538"/>
      <c r="Q49" s="537" t="s">
        <v>2654</v>
      </c>
      <c r="R49" s="539"/>
      <c r="S49" s="540" t="s">
        <v>2497</v>
      </c>
      <c r="T49" s="921"/>
      <c r="U49" s="921"/>
      <c r="V49" s="921"/>
      <c r="W49" s="921"/>
      <c r="X49" s="921"/>
      <c r="Y49" s="920"/>
      <c r="Z49" s="694"/>
      <c r="AB49" s="834"/>
    </row>
    <row r="50" spans="3:52">
      <c r="C50" s="831"/>
      <c r="D50" s="833"/>
      <c r="E50" s="833"/>
      <c r="F50" s="833"/>
      <c r="G50" s="833"/>
      <c r="H50" s="833"/>
      <c r="I50" s="833"/>
      <c r="J50" s="833"/>
      <c r="K50" s="833"/>
      <c r="L50" s="922"/>
      <c r="M50" s="922"/>
      <c r="N50" s="922"/>
      <c r="O50" s="920"/>
      <c r="P50" s="920"/>
      <c r="Q50" s="920"/>
      <c r="R50" s="831"/>
      <c r="S50" s="920"/>
      <c r="T50" s="920"/>
      <c r="U50" s="920"/>
      <c r="V50" s="920"/>
      <c r="W50" s="920"/>
      <c r="X50" s="920"/>
      <c r="Y50" s="920"/>
      <c r="Z50" s="694"/>
      <c r="AB50" s="834"/>
    </row>
    <row r="51" spans="3:52">
      <c r="C51" s="831"/>
      <c r="D51" s="1791" t="s">
        <v>2655</v>
      </c>
      <c r="E51" s="1791"/>
      <c r="F51" s="1791"/>
      <c r="G51" s="1791"/>
      <c r="H51" s="1791"/>
      <c r="I51" s="1791"/>
      <c r="J51" s="1791"/>
      <c r="K51" s="1791"/>
      <c r="L51" s="1791"/>
      <c r="M51" s="1791"/>
      <c r="N51" s="541"/>
      <c r="O51" s="541"/>
      <c r="P51" s="541"/>
      <c r="Q51" s="541"/>
      <c r="R51" s="541"/>
      <c r="S51" s="541"/>
      <c r="T51" s="541"/>
      <c r="U51" s="541"/>
      <c r="V51" s="541"/>
      <c r="W51" s="541"/>
      <c r="X51" s="541"/>
      <c r="Y51" s="541"/>
      <c r="Z51" s="541"/>
      <c r="AA51" s="541"/>
      <c r="AB51" s="541"/>
      <c r="AC51" s="541"/>
      <c r="AD51" s="541"/>
      <c r="AE51" s="541"/>
      <c r="AF51" s="541"/>
      <c r="AG51" s="541"/>
      <c r="AH51" s="541"/>
      <c r="AI51" s="541"/>
      <c r="AJ51" s="541"/>
      <c r="AK51" s="541"/>
      <c r="AL51" s="541"/>
      <c r="AM51" s="541"/>
      <c r="AN51" s="541"/>
      <c r="AO51" s="541"/>
      <c r="AP51" s="541"/>
      <c r="AQ51" s="541"/>
      <c r="AR51" s="541"/>
      <c r="AS51" s="541"/>
      <c r="AT51" s="541"/>
      <c r="AU51" s="541"/>
      <c r="AV51" s="541"/>
      <c r="AW51" s="541"/>
      <c r="AX51" s="541"/>
      <c r="AY51" s="541"/>
      <c r="AZ51" s="541"/>
    </row>
    <row r="52" spans="3:52" ht="37.5" customHeight="1">
      <c r="C52" s="923"/>
      <c r="D52" s="542" t="s">
        <v>2656</v>
      </c>
      <c r="E52" s="542"/>
      <c r="F52" s="543" t="s">
        <v>2657</v>
      </c>
      <c r="G52" s="542"/>
      <c r="H52" s="542"/>
      <c r="I52" s="544"/>
      <c r="J52" s="1792" t="s">
        <v>2658</v>
      </c>
      <c r="K52" s="1792"/>
      <c r="L52" s="1792"/>
      <c r="M52" s="1792"/>
      <c r="N52" s="1792"/>
      <c r="O52" s="1792"/>
      <c r="P52" s="1792"/>
      <c r="Q52" s="1792"/>
      <c r="R52" s="1792"/>
      <c r="S52" s="1792"/>
      <c r="T52" s="1792"/>
      <c r="U52" s="1792"/>
      <c r="V52" s="1792"/>
      <c r="W52" s="1792"/>
      <c r="X52" s="1792"/>
      <c r="Y52" s="545"/>
      <c r="Z52" s="545"/>
      <c r="AA52" s="545"/>
      <c r="AB52" s="879" t="s">
        <v>2659</v>
      </c>
      <c r="AC52" s="545"/>
      <c r="AD52" s="545"/>
      <c r="AE52" s="545"/>
      <c r="AF52" s="545"/>
      <c r="AG52" s="545"/>
      <c r="AH52" s="545"/>
      <c r="AI52" s="545"/>
      <c r="AJ52" s="545"/>
      <c r="AK52" s="545"/>
      <c r="AL52" s="545"/>
      <c r="AM52" s="545"/>
      <c r="AN52" s="545"/>
      <c r="AO52" s="545"/>
      <c r="AP52" s="545"/>
      <c r="AQ52" s="545"/>
      <c r="AR52" s="545"/>
      <c r="AS52" s="545"/>
      <c r="AT52" s="545"/>
      <c r="AU52" s="545"/>
      <c r="AV52" s="545"/>
      <c r="AW52" s="545"/>
      <c r="AX52" s="545"/>
      <c r="AY52" s="545"/>
      <c r="AZ52" s="545"/>
    </row>
    <row r="53" spans="3:52">
      <c r="C53" s="924"/>
      <c r="D53" s="831"/>
      <c r="E53" s="925"/>
      <c r="F53" s="831"/>
      <c r="G53" s="831"/>
      <c r="H53" s="831"/>
      <c r="I53" s="831"/>
      <c r="J53" s="831"/>
      <c r="K53" s="831"/>
      <c r="L53" s="831"/>
      <c r="M53" s="831"/>
      <c r="N53" s="831"/>
      <c r="O53" s="831"/>
      <c r="P53" s="831"/>
      <c r="Q53" s="831"/>
      <c r="R53" s="831"/>
      <c r="S53" s="831"/>
      <c r="T53" s="831"/>
      <c r="U53" s="831"/>
      <c r="V53" s="694"/>
      <c r="W53" s="694"/>
      <c r="X53" s="694"/>
      <c r="Y53" s="926"/>
      <c r="Z53" s="694"/>
      <c r="AB53" s="834"/>
      <c r="AC53" s="831"/>
    </row>
    <row r="54" spans="3:52">
      <c r="C54" s="546" t="s">
        <v>2724</v>
      </c>
      <c r="D54" s="546"/>
      <c r="E54" s="547"/>
      <c r="F54" s="546"/>
      <c r="G54" s="546"/>
      <c r="H54" s="546"/>
      <c r="I54" s="546"/>
      <c r="J54" s="546"/>
      <c r="K54" s="546"/>
      <c r="L54" s="546"/>
      <c r="M54" s="546"/>
      <c r="N54" s="546"/>
      <c r="O54" s="546"/>
      <c r="P54" s="546"/>
      <c r="Q54" s="546"/>
      <c r="R54" s="546"/>
      <c r="S54" s="546"/>
      <c r="T54" s="546"/>
      <c r="U54" s="546"/>
      <c r="V54" s="546"/>
      <c r="W54" s="546"/>
      <c r="X54" s="546"/>
      <c r="Y54" s="546"/>
      <c r="Z54" s="546"/>
      <c r="AA54" s="546"/>
      <c r="AB54" s="546"/>
      <c r="AC54" s="546"/>
      <c r="AD54" s="546"/>
      <c r="AE54" s="546"/>
      <c r="AF54" s="546"/>
      <c r="AG54" s="546"/>
      <c r="AH54" s="546"/>
      <c r="AI54" s="546"/>
      <c r="AJ54" s="546"/>
      <c r="AK54" s="546"/>
      <c r="AL54" s="546"/>
      <c r="AM54" s="546"/>
      <c r="AN54" s="546"/>
      <c r="AO54" s="546"/>
      <c r="AP54" s="546"/>
      <c r="AQ54" s="546"/>
      <c r="AR54" s="546"/>
      <c r="AS54" s="546"/>
      <c r="AT54" s="546"/>
      <c r="AU54" s="546"/>
      <c r="AV54" s="546"/>
      <c r="AW54" s="546"/>
      <c r="AX54" s="546"/>
      <c r="AY54" s="546"/>
      <c r="AZ54" s="546"/>
    </row>
    <row r="55" spans="3:52">
      <c r="E55" s="927"/>
    </row>
  </sheetData>
  <sheetProtection algorithmName="SHA-512" hashValue="Uqjjsrw7qI398nNqAV+JBKid/oF6Eo/Mw07hKYvZl4ONFQGRlJzOl1nsnLfpM08VaP7NUtLewU8ju71ebz7LmA==" saltValue="KO5YwH2wVWUUIwbAxlHbbw==" spinCount="100000" sheet="1" formatCells="0"/>
  <mergeCells count="67">
    <mergeCell ref="D51:M51"/>
    <mergeCell ref="J52:X52"/>
    <mergeCell ref="F47:K47"/>
    <mergeCell ref="L47:X47"/>
    <mergeCell ref="C48:K48"/>
    <mergeCell ref="L48:X48"/>
    <mergeCell ref="C49:K49"/>
    <mergeCell ref="L49:N49"/>
    <mergeCell ref="C43:E47"/>
    <mergeCell ref="F43:K44"/>
    <mergeCell ref="L43:M43"/>
    <mergeCell ref="N43:X43"/>
    <mergeCell ref="L44:X44"/>
    <mergeCell ref="R36:T36"/>
    <mergeCell ref="U36:X36"/>
    <mergeCell ref="F45:K45"/>
    <mergeCell ref="L45:X45"/>
    <mergeCell ref="F46:K46"/>
    <mergeCell ref="L46:X46"/>
    <mergeCell ref="L40:X40"/>
    <mergeCell ref="F41:K41"/>
    <mergeCell ref="L41:X41"/>
    <mergeCell ref="F42:K42"/>
    <mergeCell ref="L42:X42"/>
    <mergeCell ref="N38:X38"/>
    <mergeCell ref="L39:X39"/>
    <mergeCell ref="F40:K40"/>
    <mergeCell ref="S14:X14"/>
    <mergeCell ref="C38:E42"/>
    <mergeCell ref="F38:K39"/>
    <mergeCell ref="L38:M38"/>
    <mergeCell ref="C31:X31"/>
    <mergeCell ref="D33:E33"/>
    <mergeCell ref="J33:K33"/>
    <mergeCell ref="M33:O33"/>
    <mergeCell ref="P33:Q33"/>
    <mergeCell ref="R33:Y33"/>
    <mergeCell ref="C34:X34"/>
    <mergeCell ref="C35:X35"/>
    <mergeCell ref="C36:J36"/>
    <mergeCell ref="C37:J37"/>
    <mergeCell ref="M37:P37"/>
    <mergeCell ref="K36:Q36"/>
    <mergeCell ref="N24:O24"/>
    <mergeCell ref="N26:O26"/>
    <mergeCell ref="P26:X26"/>
    <mergeCell ref="N28:O28"/>
    <mergeCell ref="P24:R24"/>
    <mergeCell ref="S24:X24"/>
    <mergeCell ref="P28:R28"/>
    <mergeCell ref="S28:X28"/>
    <mergeCell ref="R3:S3"/>
    <mergeCell ref="N19:O19"/>
    <mergeCell ref="P19:X19"/>
    <mergeCell ref="N21:O21"/>
    <mergeCell ref="P17:R17"/>
    <mergeCell ref="S17:X17"/>
    <mergeCell ref="P21:R21"/>
    <mergeCell ref="S21:X21"/>
    <mergeCell ref="N10:O10"/>
    <mergeCell ref="N12:O12"/>
    <mergeCell ref="P12:X12"/>
    <mergeCell ref="N17:O17"/>
    <mergeCell ref="N14:O14"/>
    <mergeCell ref="P10:R10"/>
    <mergeCell ref="S10:X10"/>
    <mergeCell ref="P14:R14"/>
  </mergeCells>
  <phoneticPr fontId="58"/>
  <printOptions horizontalCentered="1"/>
  <pageMargins left="0.23622047244094491" right="0.23622047244094491" top="0.74803149606299213" bottom="0.74803149606299213" header="0.31496062992125984" footer="0.31496062992125984"/>
  <pageSetup paperSize="9" scale="8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3</xdr:col>
                    <xdr:colOff>121920</xdr:colOff>
                    <xdr:row>51</xdr:row>
                    <xdr:rowOff>144780</xdr:rowOff>
                  </from>
                  <to>
                    <xdr:col>4</xdr:col>
                    <xdr:colOff>60960</xdr:colOff>
                    <xdr:row>51</xdr:row>
                    <xdr:rowOff>373380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C45"/>
  <sheetViews>
    <sheetView showGridLines="0" showZeros="0" view="pageBreakPreview" zoomScaleNormal="100" zoomScaleSheetLayoutView="100" workbookViewId="0">
      <selection activeCell="AG10" sqref="AG10"/>
    </sheetView>
  </sheetViews>
  <sheetFormatPr defaultRowHeight="13.2"/>
  <cols>
    <col min="1" max="1" width="2.109375" style="830" customWidth="1"/>
    <col min="2" max="2" width="2.33203125" style="830" customWidth="1"/>
    <col min="3" max="3" width="1.109375" style="830" customWidth="1"/>
    <col min="4" max="4" width="5.6640625" style="830" customWidth="1"/>
    <col min="5" max="5" width="3.6640625" style="830" customWidth="1"/>
    <col min="6" max="6" width="2.6640625" style="830" customWidth="1"/>
    <col min="7" max="7" width="3.6640625" style="830" customWidth="1"/>
    <col min="8" max="8" width="2.6640625" style="830" customWidth="1"/>
    <col min="9" max="9" width="3.6640625" style="830" customWidth="1"/>
    <col min="10" max="10" width="4.6640625" style="830" customWidth="1"/>
    <col min="11" max="11" width="1.21875" style="830" customWidth="1"/>
    <col min="12" max="12" width="3.109375" style="830" customWidth="1"/>
    <col min="13" max="13" width="4.44140625" style="830" customWidth="1"/>
    <col min="14" max="14" width="3.6640625" style="830" customWidth="1"/>
    <col min="15" max="15" width="5.6640625" style="830" customWidth="1"/>
    <col min="16" max="16" width="3.6640625" style="830" customWidth="1"/>
    <col min="17" max="17" width="4.6640625" style="830" customWidth="1"/>
    <col min="18" max="20" width="3.6640625" style="830" customWidth="1"/>
    <col min="21" max="24" width="3.6640625" style="834" customWidth="1"/>
    <col min="25" max="25" width="2.21875" style="834" customWidth="1"/>
    <col min="26" max="27" width="2.109375" style="834" customWidth="1"/>
    <col min="28" max="28" width="7.21875" style="830" customWidth="1"/>
    <col min="29" max="263" width="8.88671875" style="830"/>
    <col min="264" max="264" width="2.44140625" style="830" customWidth="1"/>
    <col min="265" max="265" width="2.33203125" style="830" customWidth="1"/>
    <col min="266" max="266" width="1.109375" style="830" customWidth="1"/>
    <col min="267" max="267" width="22.6640625" style="830" customWidth="1"/>
    <col min="268" max="268" width="1.21875" style="830" customWidth="1"/>
    <col min="269" max="270" width="11.77734375" style="830" customWidth="1"/>
    <col min="271" max="271" width="1.77734375" style="830" customWidth="1"/>
    <col min="272" max="272" width="6.88671875" style="830" customWidth="1"/>
    <col min="273" max="273" width="4.44140625" style="830" customWidth="1"/>
    <col min="274" max="274" width="3.6640625" style="830" customWidth="1"/>
    <col min="275" max="275" width="0.77734375" style="830" customWidth="1"/>
    <col min="276" max="276" width="3.33203125" style="830" customWidth="1"/>
    <col min="277" max="277" width="3.6640625" style="830" customWidth="1"/>
    <col min="278" max="278" width="3" style="830" customWidth="1"/>
    <col min="279" max="279" width="3.6640625" style="830" customWidth="1"/>
    <col min="280" max="280" width="3.109375" style="830" customWidth="1"/>
    <col min="281" max="281" width="1.88671875" style="830" customWidth="1"/>
    <col min="282" max="283" width="2.21875" style="830" customWidth="1"/>
    <col min="284" max="284" width="7.21875" style="830" customWidth="1"/>
    <col min="285" max="519" width="8.88671875" style="830"/>
    <col min="520" max="520" width="2.44140625" style="830" customWidth="1"/>
    <col min="521" max="521" width="2.33203125" style="830" customWidth="1"/>
    <col min="522" max="522" width="1.109375" style="830" customWidth="1"/>
    <col min="523" max="523" width="22.6640625" style="830" customWidth="1"/>
    <col min="524" max="524" width="1.21875" style="830" customWidth="1"/>
    <col min="525" max="526" width="11.77734375" style="830" customWidth="1"/>
    <col min="527" max="527" width="1.77734375" style="830" customWidth="1"/>
    <col min="528" max="528" width="6.88671875" style="830" customWidth="1"/>
    <col min="529" max="529" width="4.44140625" style="830" customWidth="1"/>
    <col min="530" max="530" width="3.6640625" style="830" customWidth="1"/>
    <col min="531" max="531" width="0.77734375" style="830" customWidth="1"/>
    <col min="532" max="532" width="3.33203125" style="830" customWidth="1"/>
    <col min="533" max="533" width="3.6640625" style="830" customWidth="1"/>
    <col min="534" max="534" width="3" style="830" customWidth="1"/>
    <col min="535" max="535" width="3.6640625" style="830" customWidth="1"/>
    <col min="536" max="536" width="3.109375" style="830" customWidth="1"/>
    <col min="537" max="537" width="1.88671875" style="830" customWidth="1"/>
    <col min="538" max="539" width="2.21875" style="830" customWidth="1"/>
    <col min="540" max="540" width="7.21875" style="830" customWidth="1"/>
    <col min="541" max="775" width="8.88671875" style="830"/>
    <col min="776" max="776" width="2.44140625" style="830" customWidth="1"/>
    <col min="777" max="777" width="2.33203125" style="830" customWidth="1"/>
    <col min="778" max="778" width="1.109375" style="830" customWidth="1"/>
    <col min="779" max="779" width="22.6640625" style="830" customWidth="1"/>
    <col min="780" max="780" width="1.21875" style="830" customWidth="1"/>
    <col min="781" max="782" width="11.77734375" style="830" customWidth="1"/>
    <col min="783" max="783" width="1.77734375" style="830" customWidth="1"/>
    <col min="784" max="784" width="6.88671875" style="830" customWidth="1"/>
    <col min="785" max="785" width="4.44140625" style="830" customWidth="1"/>
    <col min="786" max="786" width="3.6640625" style="830" customWidth="1"/>
    <col min="787" max="787" width="0.77734375" style="830" customWidth="1"/>
    <col min="788" max="788" width="3.33203125" style="830" customWidth="1"/>
    <col min="789" max="789" width="3.6640625" style="830" customWidth="1"/>
    <col min="790" max="790" width="3" style="830" customWidth="1"/>
    <col min="791" max="791" width="3.6640625" style="830" customWidth="1"/>
    <col min="792" max="792" width="3.109375" style="830" customWidth="1"/>
    <col min="793" max="793" width="1.88671875" style="830" customWidth="1"/>
    <col min="794" max="795" width="2.21875" style="830" customWidth="1"/>
    <col min="796" max="796" width="7.21875" style="830" customWidth="1"/>
    <col min="797" max="1031" width="8.88671875" style="830"/>
    <col min="1032" max="1032" width="2.44140625" style="830" customWidth="1"/>
    <col min="1033" max="1033" width="2.33203125" style="830" customWidth="1"/>
    <col min="1034" max="1034" width="1.109375" style="830" customWidth="1"/>
    <col min="1035" max="1035" width="22.6640625" style="830" customWidth="1"/>
    <col min="1036" max="1036" width="1.21875" style="830" customWidth="1"/>
    <col min="1037" max="1038" width="11.77734375" style="830" customWidth="1"/>
    <col min="1039" max="1039" width="1.77734375" style="830" customWidth="1"/>
    <col min="1040" max="1040" width="6.88671875" style="830" customWidth="1"/>
    <col min="1041" max="1041" width="4.44140625" style="830" customWidth="1"/>
    <col min="1042" max="1042" width="3.6640625" style="830" customWidth="1"/>
    <col min="1043" max="1043" width="0.77734375" style="830" customWidth="1"/>
    <col min="1044" max="1044" width="3.33203125" style="830" customWidth="1"/>
    <col min="1045" max="1045" width="3.6640625" style="830" customWidth="1"/>
    <col min="1046" max="1046" width="3" style="830" customWidth="1"/>
    <col min="1047" max="1047" width="3.6640625" style="830" customWidth="1"/>
    <col min="1048" max="1048" width="3.109375" style="830" customWidth="1"/>
    <col min="1049" max="1049" width="1.88671875" style="830" customWidth="1"/>
    <col min="1050" max="1051" width="2.21875" style="830" customWidth="1"/>
    <col min="1052" max="1052" width="7.21875" style="830" customWidth="1"/>
    <col min="1053" max="1287" width="8.88671875" style="830"/>
    <col min="1288" max="1288" width="2.44140625" style="830" customWidth="1"/>
    <col min="1289" max="1289" width="2.33203125" style="830" customWidth="1"/>
    <col min="1290" max="1290" width="1.109375" style="830" customWidth="1"/>
    <col min="1291" max="1291" width="22.6640625" style="830" customWidth="1"/>
    <col min="1292" max="1292" width="1.21875" style="830" customWidth="1"/>
    <col min="1293" max="1294" width="11.77734375" style="830" customWidth="1"/>
    <col min="1295" max="1295" width="1.77734375" style="830" customWidth="1"/>
    <col min="1296" max="1296" width="6.88671875" style="830" customWidth="1"/>
    <col min="1297" max="1297" width="4.44140625" style="830" customWidth="1"/>
    <col min="1298" max="1298" width="3.6640625" style="830" customWidth="1"/>
    <col min="1299" max="1299" width="0.77734375" style="830" customWidth="1"/>
    <col min="1300" max="1300" width="3.33203125" style="830" customWidth="1"/>
    <col min="1301" max="1301" width="3.6640625" style="830" customWidth="1"/>
    <col min="1302" max="1302" width="3" style="830" customWidth="1"/>
    <col min="1303" max="1303" width="3.6640625" style="830" customWidth="1"/>
    <col min="1304" max="1304" width="3.109375" style="830" customWidth="1"/>
    <col min="1305" max="1305" width="1.88671875" style="830" customWidth="1"/>
    <col min="1306" max="1307" width="2.21875" style="830" customWidth="1"/>
    <col min="1308" max="1308" width="7.21875" style="830" customWidth="1"/>
    <col min="1309" max="1543" width="8.88671875" style="830"/>
    <col min="1544" max="1544" width="2.44140625" style="830" customWidth="1"/>
    <col min="1545" max="1545" width="2.33203125" style="830" customWidth="1"/>
    <col min="1546" max="1546" width="1.109375" style="830" customWidth="1"/>
    <col min="1547" max="1547" width="22.6640625" style="830" customWidth="1"/>
    <col min="1548" max="1548" width="1.21875" style="830" customWidth="1"/>
    <col min="1549" max="1550" width="11.77734375" style="830" customWidth="1"/>
    <col min="1551" max="1551" width="1.77734375" style="830" customWidth="1"/>
    <col min="1552" max="1552" width="6.88671875" style="830" customWidth="1"/>
    <col min="1553" max="1553" width="4.44140625" style="830" customWidth="1"/>
    <col min="1554" max="1554" width="3.6640625" style="830" customWidth="1"/>
    <col min="1555" max="1555" width="0.77734375" style="830" customWidth="1"/>
    <col min="1556" max="1556" width="3.33203125" style="830" customWidth="1"/>
    <col min="1557" max="1557" width="3.6640625" style="830" customWidth="1"/>
    <col min="1558" max="1558" width="3" style="830" customWidth="1"/>
    <col min="1559" max="1559" width="3.6640625" style="830" customWidth="1"/>
    <col min="1560" max="1560" width="3.109375" style="830" customWidth="1"/>
    <col min="1561" max="1561" width="1.88671875" style="830" customWidth="1"/>
    <col min="1562" max="1563" width="2.21875" style="830" customWidth="1"/>
    <col min="1564" max="1564" width="7.21875" style="830" customWidth="1"/>
    <col min="1565" max="1799" width="8.88671875" style="830"/>
    <col min="1800" max="1800" width="2.44140625" style="830" customWidth="1"/>
    <col min="1801" max="1801" width="2.33203125" style="830" customWidth="1"/>
    <col min="1802" max="1802" width="1.109375" style="830" customWidth="1"/>
    <col min="1803" max="1803" width="22.6640625" style="830" customWidth="1"/>
    <col min="1804" max="1804" width="1.21875" style="830" customWidth="1"/>
    <col min="1805" max="1806" width="11.77734375" style="830" customWidth="1"/>
    <col min="1807" max="1807" width="1.77734375" style="830" customWidth="1"/>
    <col min="1808" max="1808" width="6.88671875" style="830" customWidth="1"/>
    <col min="1809" max="1809" width="4.44140625" style="830" customWidth="1"/>
    <col min="1810" max="1810" width="3.6640625" style="830" customWidth="1"/>
    <col min="1811" max="1811" width="0.77734375" style="830" customWidth="1"/>
    <col min="1812" max="1812" width="3.33203125" style="830" customWidth="1"/>
    <col min="1813" max="1813" width="3.6640625" style="830" customWidth="1"/>
    <col min="1814" max="1814" width="3" style="830" customWidth="1"/>
    <col min="1815" max="1815" width="3.6640625" style="830" customWidth="1"/>
    <col min="1816" max="1816" width="3.109375" style="830" customWidth="1"/>
    <col min="1817" max="1817" width="1.88671875" style="830" customWidth="1"/>
    <col min="1818" max="1819" width="2.21875" style="830" customWidth="1"/>
    <col min="1820" max="1820" width="7.21875" style="830" customWidth="1"/>
    <col min="1821" max="2055" width="8.88671875" style="830"/>
    <col min="2056" max="2056" width="2.44140625" style="830" customWidth="1"/>
    <col min="2057" max="2057" width="2.33203125" style="830" customWidth="1"/>
    <col min="2058" max="2058" width="1.109375" style="830" customWidth="1"/>
    <col min="2059" max="2059" width="22.6640625" style="830" customWidth="1"/>
    <col min="2060" max="2060" width="1.21875" style="830" customWidth="1"/>
    <col min="2061" max="2062" width="11.77734375" style="830" customWidth="1"/>
    <col min="2063" max="2063" width="1.77734375" style="830" customWidth="1"/>
    <col min="2064" max="2064" width="6.88671875" style="830" customWidth="1"/>
    <col min="2065" max="2065" width="4.44140625" style="830" customWidth="1"/>
    <col min="2066" max="2066" width="3.6640625" style="830" customWidth="1"/>
    <col min="2067" max="2067" width="0.77734375" style="830" customWidth="1"/>
    <col min="2068" max="2068" width="3.33203125" style="830" customWidth="1"/>
    <col min="2069" max="2069" width="3.6640625" style="830" customWidth="1"/>
    <col min="2070" max="2070" width="3" style="830" customWidth="1"/>
    <col min="2071" max="2071" width="3.6640625" style="830" customWidth="1"/>
    <col min="2072" max="2072" width="3.109375" style="830" customWidth="1"/>
    <col min="2073" max="2073" width="1.88671875" style="830" customWidth="1"/>
    <col min="2074" max="2075" width="2.21875" style="830" customWidth="1"/>
    <col min="2076" max="2076" width="7.21875" style="830" customWidth="1"/>
    <col min="2077" max="2311" width="8.88671875" style="830"/>
    <col min="2312" max="2312" width="2.44140625" style="830" customWidth="1"/>
    <col min="2313" max="2313" width="2.33203125" style="830" customWidth="1"/>
    <col min="2314" max="2314" width="1.109375" style="830" customWidth="1"/>
    <col min="2315" max="2315" width="22.6640625" style="830" customWidth="1"/>
    <col min="2316" max="2316" width="1.21875" style="830" customWidth="1"/>
    <col min="2317" max="2318" width="11.77734375" style="830" customWidth="1"/>
    <col min="2319" max="2319" width="1.77734375" style="830" customWidth="1"/>
    <col min="2320" max="2320" width="6.88671875" style="830" customWidth="1"/>
    <col min="2321" max="2321" width="4.44140625" style="830" customWidth="1"/>
    <col min="2322" max="2322" width="3.6640625" style="830" customWidth="1"/>
    <col min="2323" max="2323" width="0.77734375" style="830" customWidth="1"/>
    <col min="2324" max="2324" width="3.33203125" style="830" customWidth="1"/>
    <col min="2325" max="2325" width="3.6640625" style="830" customWidth="1"/>
    <col min="2326" max="2326" width="3" style="830" customWidth="1"/>
    <col min="2327" max="2327" width="3.6640625" style="830" customWidth="1"/>
    <col min="2328" max="2328" width="3.109375" style="830" customWidth="1"/>
    <col min="2329" max="2329" width="1.88671875" style="830" customWidth="1"/>
    <col min="2330" max="2331" width="2.21875" style="830" customWidth="1"/>
    <col min="2332" max="2332" width="7.21875" style="830" customWidth="1"/>
    <col min="2333" max="2567" width="8.88671875" style="830"/>
    <col min="2568" max="2568" width="2.44140625" style="830" customWidth="1"/>
    <col min="2569" max="2569" width="2.33203125" style="830" customWidth="1"/>
    <col min="2570" max="2570" width="1.109375" style="830" customWidth="1"/>
    <col min="2571" max="2571" width="22.6640625" style="830" customWidth="1"/>
    <col min="2572" max="2572" width="1.21875" style="830" customWidth="1"/>
    <col min="2573" max="2574" width="11.77734375" style="830" customWidth="1"/>
    <col min="2575" max="2575" width="1.77734375" style="830" customWidth="1"/>
    <col min="2576" max="2576" width="6.88671875" style="830" customWidth="1"/>
    <col min="2577" max="2577" width="4.44140625" style="830" customWidth="1"/>
    <col min="2578" max="2578" width="3.6640625" style="830" customWidth="1"/>
    <col min="2579" max="2579" width="0.77734375" style="830" customWidth="1"/>
    <col min="2580" max="2580" width="3.33203125" style="830" customWidth="1"/>
    <col min="2581" max="2581" width="3.6640625" style="830" customWidth="1"/>
    <col min="2582" max="2582" width="3" style="830" customWidth="1"/>
    <col min="2583" max="2583" width="3.6640625" style="830" customWidth="1"/>
    <col min="2584" max="2584" width="3.109375" style="830" customWidth="1"/>
    <col min="2585" max="2585" width="1.88671875" style="830" customWidth="1"/>
    <col min="2586" max="2587" width="2.21875" style="830" customWidth="1"/>
    <col min="2588" max="2588" width="7.21875" style="830" customWidth="1"/>
    <col min="2589" max="2823" width="8.88671875" style="830"/>
    <col min="2824" max="2824" width="2.44140625" style="830" customWidth="1"/>
    <col min="2825" max="2825" width="2.33203125" style="830" customWidth="1"/>
    <col min="2826" max="2826" width="1.109375" style="830" customWidth="1"/>
    <col min="2827" max="2827" width="22.6640625" style="830" customWidth="1"/>
    <col min="2828" max="2828" width="1.21875" style="830" customWidth="1"/>
    <col min="2829" max="2830" width="11.77734375" style="830" customWidth="1"/>
    <col min="2831" max="2831" width="1.77734375" style="830" customWidth="1"/>
    <col min="2832" max="2832" width="6.88671875" style="830" customWidth="1"/>
    <col min="2833" max="2833" width="4.44140625" style="830" customWidth="1"/>
    <col min="2834" max="2834" width="3.6640625" style="830" customWidth="1"/>
    <col min="2835" max="2835" width="0.77734375" style="830" customWidth="1"/>
    <col min="2836" max="2836" width="3.33203125" style="830" customWidth="1"/>
    <col min="2837" max="2837" width="3.6640625" style="830" customWidth="1"/>
    <col min="2838" max="2838" width="3" style="830" customWidth="1"/>
    <col min="2839" max="2839" width="3.6640625" style="830" customWidth="1"/>
    <col min="2840" max="2840" width="3.109375" style="830" customWidth="1"/>
    <col min="2841" max="2841" width="1.88671875" style="830" customWidth="1"/>
    <col min="2842" max="2843" width="2.21875" style="830" customWidth="1"/>
    <col min="2844" max="2844" width="7.21875" style="830" customWidth="1"/>
    <col min="2845" max="3079" width="8.88671875" style="830"/>
    <col min="3080" max="3080" width="2.44140625" style="830" customWidth="1"/>
    <col min="3081" max="3081" width="2.33203125" style="830" customWidth="1"/>
    <col min="3082" max="3082" width="1.109375" style="830" customWidth="1"/>
    <col min="3083" max="3083" width="22.6640625" style="830" customWidth="1"/>
    <col min="3084" max="3084" width="1.21875" style="830" customWidth="1"/>
    <col min="3085" max="3086" width="11.77734375" style="830" customWidth="1"/>
    <col min="3087" max="3087" width="1.77734375" style="830" customWidth="1"/>
    <col min="3088" max="3088" width="6.88671875" style="830" customWidth="1"/>
    <col min="3089" max="3089" width="4.44140625" style="830" customWidth="1"/>
    <col min="3090" max="3090" width="3.6640625" style="830" customWidth="1"/>
    <col min="3091" max="3091" width="0.77734375" style="830" customWidth="1"/>
    <col min="3092" max="3092" width="3.33203125" style="830" customWidth="1"/>
    <col min="3093" max="3093" width="3.6640625" style="830" customWidth="1"/>
    <col min="3094" max="3094" width="3" style="830" customWidth="1"/>
    <col min="3095" max="3095" width="3.6640625" style="830" customWidth="1"/>
    <col min="3096" max="3096" width="3.109375" style="830" customWidth="1"/>
    <col min="3097" max="3097" width="1.88671875" style="830" customWidth="1"/>
    <col min="3098" max="3099" width="2.21875" style="830" customWidth="1"/>
    <col min="3100" max="3100" width="7.21875" style="830" customWidth="1"/>
    <col min="3101" max="3335" width="8.88671875" style="830"/>
    <col min="3336" max="3336" width="2.44140625" style="830" customWidth="1"/>
    <col min="3337" max="3337" width="2.33203125" style="830" customWidth="1"/>
    <col min="3338" max="3338" width="1.109375" style="830" customWidth="1"/>
    <col min="3339" max="3339" width="22.6640625" style="830" customWidth="1"/>
    <col min="3340" max="3340" width="1.21875" style="830" customWidth="1"/>
    <col min="3341" max="3342" width="11.77734375" style="830" customWidth="1"/>
    <col min="3343" max="3343" width="1.77734375" style="830" customWidth="1"/>
    <col min="3344" max="3344" width="6.88671875" style="830" customWidth="1"/>
    <col min="3345" max="3345" width="4.44140625" style="830" customWidth="1"/>
    <col min="3346" max="3346" width="3.6640625" style="830" customWidth="1"/>
    <col min="3347" max="3347" width="0.77734375" style="830" customWidth="1"/>
    <col min="3348" max="3348" width="3.33203125" style="830" customWidth="1"/>
    <col min="3349" max="3349" width="3.6640625" style="830" customWidth="1"/>
    <col min="3350" max="3350" width="3" style="830" customWidth="1"/>
    <col min="3351" max="3351" width="3.6640625" style="830" customWidth="1"/>
    <col min="3352" max="3352" width="3.109375" style="830" customWidth="1"/>
    <col min="3353" max="3353" width="1.88671875" style="830" customWidth="1"/>
    <col min="3354" max="3355" width="2.21875" style="830" customWidth="1"/>
    <col min="3356" max="3356" width="7.21875" style="830" customWidth="1"/>
    <col min="3357" max="3591" width="8.88671875" style="830"/>
    <col min="3592" max="3592" width="2.44140625" style="830" customWidth="1"/>
    <col min="3593" max="3593" width="2.33203125" style="830" customWidth="1"/>
    <col min="3594" max="3594" width="1.109375" style="830" customWidth="1"/>
    <col min="3595" max="3595" width="22.6640625" style="830" customWidth="1"/>
    <col min="3596" max="3596" width="1.21875" style="830" customWidth="1"/>
    <col min="3597" max="3598" width="11.77734375" style="830" customWidth="1"/>
    <col min="3599" max="3599" width="1.77734375" style="830" customWidth="1"/>
    <col min="3600" max="3600" width="6.88671875" style="830" customWidth="1"/>
    <col min="3601" max="3601" width="4.44140625" style="830" customWidth="1"/>
    <col min="3602" max="3602" width="3.6640625" style="830" customWidth="1"/>
    <col min="3603" max="3603" width="0.77734375" style="830" customWidth="1"/>
    <col min="3604" max="3604" width="3.33203125" style="830" customWidth="1"/>
    <col min="3605" max="3605" width="3.6640625" style="830" customWidth="1"/>
    <col min="3606" max="3606" width="3" style="830" customWidth="1"/>
    <col min="3607" max="3607" width="3.6640625" style="830" customWidth="1"/>
    <col min="3608" max="3608" width="3.109375" style="830" customWidth="1"/>
    <col min="3609" max="3609" width="1.88671875" style="830" customWidth="1"/>
    <col min="3610" max="3611" width="2.21875" style="830" customWidth="1"/>
    <col min="3612" max="3612" width="7.21875" style="830" customWidth="1"/>
    <col min="3613" max="3847" width="8.88671875" style="830"/>
    <col min="3848" max="3848" width="2.44140625" style="830" customWidth="1"/>
    <col min="3849" max="3849" width="2.33203125" style="830" customWidth="1"/>
    <col min="3850" max="3850" width="1.109375" style="830" customWidth="1"/>
    <col min="3851" max="3851" width="22.6640625" style="830" customWidth="1"/>
    <col min="3852" max="3852" width="1.21875" style="830" customWidth="1"/>
    <col min="3853" max="3854" width="11.77734375" style="830" customWidth="1"/>
    <col min="3855" max="3855" width="1.77734375" style="830" customWidth="1"/>
    <col min="3856" max="3856" width="6.88671875" style="830" customWidth="1"/>
    <col min="3857" max="3857" width="4.44140625" style="830" customWidth="1"/>
    <col min="3858" max="3858" width="3.6640625" style="830" customWidth="1"/>
    <col min="3859" max="3859" width="0.77734375" style="830" customWidth="1"/>
    <col min="3860" max="3860" width="3.33203125" style="830" customWidth="1"/>
    <col min="3861" max="3861" width="3.6640625" style="830" customWidth="1"/>
    <col min="3862" max="3862" width="3" style="830" customWidth="1"/>
    <col min="3863" max="3863" width="3.6640625" style="830" customWidth="1"/>
    <col min="3864" max="3864" width="3.109375" style="830" customWidth="1"/>
    <col min="3865" max="3865" width="1.88671875" style="830" customWidth="1"/>
    <col min="3866" max="3867" width="2.21875" style="830" customWidth="1"/>
    <col min="3868" max="3868" width="7.21875" style="830" customWidth="1"/>
    <col min="3869" max="4103" width="8.88671875" style="830"/>
    <col min="4104" max="4104" width="2.44140625" style="830" customWidth="1"/>
    <col min="4105" max="4105" width="2.33203125" style="830" customWidth="1"/>
    <col min="4106" max="4106" width="1.109375" style="830" customWidth="1"/>
    <col min="4107" max="4107" width="22.6640625" style="830" customWidth="1"/>
    <col min="4108" max="4108" width="1.21875" style="830" customWidth="1"/>
    <col min="4109" max="4110" width="11.77734375" style="830" customWidth="1"/>
    <col min="4111" max="4111" width="1.77734375" style="830" customWidth="1"/>
    <col min="4112" max="4112" width="6.88671875" style="830" customWidth="1"/>
    <col min="4113" max="4113" width="4.44140625" style="830" customWidth="1"/>
    <col min="4114" max="4114" width="3.6640625" style="830" customWidth="1"/>
    <col min="4115" max="4115" width="0.77734375" style="830" customWidth="1"/>
    <col min="4116" max="4116" width="3.33203125" style="830" customWidth="1"/>
    <col min="4117" max="4117" width="3.6640625" style="830" customWidth="1"/>
    <col min="4118" max="4118" width="3" style="830" customWidth="1"/>
    <col min="4119" max="4119" width="3.6640625" style="830" customWidth="1"/>
    <col min="4120" max="4120" width="3.109375" style="830" customWidth="1"/>
    <col min="4121" max="4121" width="1.88671875" style="830" customWidth="1"/>
    <col min="4122" max="4123" width="2.21875" style="830" customWidth="1"/>
    <col min="4124" max="4124" width="7.21875" style="830" customWidth="1"/>
    <col min="4125" max="4359" width="8.88671875" style="830"/>
    <col min="4360" max="4360" width="2.44140625" style="830" customWidth="1"/>
    <col min="4361" max="4361" width="2.33203125" style="830" customWidth="1"/>
    <col min="4362" max="4362" width="1.109375" style="830" customWidth="1"/>
    <col min="4363" max="4363" width="22.6640625" style="830" customWidth="1"/>
    <col min="4364" max="4364" width="1.21875" style="830" customWidth="1"/>
    <col min="4365" max="4366" width="11.77734375" style="830" customWidth="1"/>
    <col min="4367" max="4367" width="1.77734375" style="830" customWidth="1"/>
    <col min="4368" max="4368" width="6.88671875" style="830" customWidth="1"/>
    <col min="4369" max="4369" width="4.44140625" style="830" customWidth="1"/>
    <col min="4370" max="4370" width="3.6640625" style="830" customWidth="1"/>
    <col min="4371" max="4371" width="0.77734375" style="830" customWidth="1"/>
    <col min="4372" max="4372" width="3.33203125" style="830" customWidth="1"/>
    <col min="4373" max="4373" width="3.6640625" style="830" customWidth="1"/>
    <col min="4374" max="4374" width="3" style="830" customWidth="1"/>
    <col min="4375" max="4375" width="3.6640625" style="830" customWidth="1"/>
    <col min="4376" max="4376" width="3.109375" style="830" customWidth="1"/>
    <col min="4377" max="4377" width="1.88671875" style="830" customWidth="1"/>
    <col min="4378" max="4379" width="2.21875" style="830" customWidth="1"/>
    <col min="4380" max="4380" width="7.21875" style="830" customWidth="1"/>
    <col min="4381" max="4615" width="8.88671875" style="830"/>
    <col min="4616" max="4616" width="2.44140625" style="830" customWidth="1"/>
    <col min="4617" max="4617" width="2.33203125" style="830" customWidth="1"/>
    <col min="4618" max="4618" width="1.109375" style="830" customWidth="1"/>
    <col min="4619" max="4619" width="22.6640625" style="830" customWidth="1"/>
    <col min="4620" max="4620" width="1.21875" style="830" customWidth="1"/>
    <col min="4621" max="4622" width="11.77734375" style="830" customWidth="1"/>
    <col min="4623" max="4623" width="1.77734375" style="830" customWidth="1"/>
    <col min="4624" max="4624" width="6.88671875" style="830" customWidth="1"/>
    <col min="4625" max="4625" width="4.44140625" style="830" customWidth="1"/>
    <col min="4626" max="4626" width="3.6640625" style="830" customWidth="1"/>
    <col min="4627" max="4627" width="0.77734375" style="830" customWidth="1"/>
    <col min="4628" max="4628" width="3.33203125" style="830" customWidth="1"/>
    <col min="4629" max="4629" width="3.6640625" style="830" customWidth="1"/>
    <col min="4630" max="4630" width="3" style="830" customWidth="1"/>
    <col min="4631" max="4631" width="3.6640625" style="830" customWidth="1"/>
    <col min="4632" max="4632" width="3.109375" style="830" customWidth="1"/>
    <col min="4633" max="4633" width="1.88671875" style="830" customWidth="1"/>
    <col min="4634" max="4635" width="2.21875" style="830" customWidth="1"/>
    <col min="4636" max="4636" width="7.21875" style="830" customWidth="1"/>
    <col min="4637" max="4871" width="8.88671875" style="830"/>
    <col min="4872" max="4872" width="2.44140625" style="830" customWidth="1"/>
    <col min="4873" max="4873" width="2.33203125" style="830" customWidth="1"/>
    <col min="4874" max="4874" width="1.109375" style="830" customWidth="1"/>
    <col min="4875" max="4875" width="22.6640625" style="830" customWidth="1"/>
    <col min="4876" max="4876" width="1.21875" style="830" customWidth="1"/>
    <col min="4877" max="4878" width="11.77734375" style="830" customWidth="1"/>
    <col min="4879" max="4879" width="1.77734375" style="830" customWidth="1"/>
    <col min="4880" max="4880" width="6.88671875" style="830" customWidth="1"/>
    <col min="4881" max="4881" width="4.44140625" style="830" customWidth="1"/>
    <col min="4882" max="4882" width="3.6640625" style="830" customWidth="1"/>
    <col min="4883" max="4883" width="0.77734375" style="830" customWidth="1"/>
    <col min="4884" max="4884" width="3.33203125" style="830" customWidth="1"/>
    <col min="4885" max="4885" width="3.6640625" style="830" customWidth="1"/>
    <col min="4886" max="4886" width="3" style="830" customWidth="1"/>
    <col min="4887" max="4887" width="3.6640625" style="830" customWidth="1"/>
    <col min="4888" max="4888" width="3.109375" style="830" customWidth="1"/>
    <col min="4889" max="4889" width="1.88671875" style="830" customWidth="1"/>
    <col min="4890" max="4891" width="2.21875" style="830" customWidth="1"/>
    <col min="4892" max="4892" width="7.21875" style="830" customWidth="1"/>
    <col min="4893" max="5127" width="8.88671875" style="830"/>
    <col min="5128" max="5128" width="2.44140625" style="830" customWidth="1"/>
    <col min="5129" max="5129" width="2.33203125" style="830" customWidth="1"/>
    <col min="5130" max="5130" width="1.109375" style="830" customWidth="1"/>
    <col min="5131" max="5131" width="22.6640625" style="830" customWidth="1"/>
    <col min="5132" max="5132" width="1.21875" style="830" customWidth="1"/>
    <col min="5133" max="5134" width="11.77734375" style="830" customWidth="1"/>
    <col min="5135" max="5135" width="1.77734375" style="830" customWidth="1"/>
    <col min="5136" max="5136" width="6.88671875" style="830" customWidth="1"/>
    <col min="5137" max="5137" width="4.44140625" style="830" customWidth="1"/>
    <col min="5138" max="5138" width="3.6640625" style="830" customWidth="1"/>
    <col min="5139" max="5139" width="0.77734375" style="830" customWidth="1"/>
    <col min="5140" max="5140" width="3.33203125" style="830" customWidth="1"/>
    <col min="5141" max="5141" width="3.6640625" style="830" customWidth="1"/>
    <col min="5142" max="5142" width="3" style="830" customWidth="1"/>
    <col min="5143" max="5143" width="3.6640625" style="830" customWidth="1"/>
    <col min="5144" max="5144" width="3.109375" style="830" customWidth="1"/>
    <col min="5145" max="5145" width="1.88671875" style="830" customWidth="1"/>
    <col min="5146" max="5147" width="2.21875" style="830" customWidth="1"/>
    <col min="5148" max="5148" width="7.21875" style="830" customWidth="1"/>
    <col min="5149" max="5383" width="8.88671875" style="830"/>
    <col min="5384" max="5384" width="2.44140625" style="830" customWidth="1"/>
    <col min="5385" max="5385" width="2.33203125" style="830" customWidth="1"/>
    <col min="5386" max="5386" width="1.109375" style="830" customWidth="1"/>
    <col min="5387" max="5387" width="22.6640625" style="830" customWidth="1"/>
    <col min="5388" max="5388" width="1.21875" style="830" customWidth="1"/>
    <col min="5389" max="5390" width="11.77734375" style="830" customWidth="1"/>
    <col min="5391" max="5391" width="1.77734375" style="830" customWidth="1"/>
    <col min="5392" max="5392" width="6.88671875" style="830" customWidth="1"/>
    <col min="5393" max="5393" width="4.44140625" style="830" customWidth="1"/>
    <col min="5394" max="5394" width="3.6640625" style="830" customWidth="1"/>
    <col min="5395" max="5395" width="0.77734375" style="830" customWidth="1"/>
    <col min="5396" max="5396" width="3.33203125" style="830" customWidth="1"/>
    <col min="5397" max="5397" width="3.6640625" style="830" customWidth="1"/>
    <col min="5398" max="5398" width="3" style="830" customWidth="1"/>
    <col min="5399" max="5399" width="3.6640625" style="830" customWidth="1"/>
    <col min="5400" max="5400" width="3.109375" style="830" customWidth="1"/>
    <col min="5401" max="5401" width="1.88671875" style="830" customWidth="1"/>
    <col min="5402" max="5403" width="2.21875" style="830" customWidth="1"/>
    <col min="5404" max="5404" width="7.21875" style="830" customWidth="1"/>
    <col min="5405" max="5639" width="8.88671875" style="830"/>
    <col min="5640" max="5640" width="2.44140625" style="830" customWidth="1"/>
    <col min="5641" max="5641" width="2.33203125" style="830" customWidth="1"/>
    <col min="5642" max="5642" width="1.109375" style="830" customWidth="1"/>
    <col min="5643" max="5643" width="22.6640625" style="830" customWidth="1"/>
    <col min="5644" max="5644" width="1.21875" style="830" customWidth="1"/>
    <col min="5645" max="5646" width="11.77734375" style="830" customWidth="1"/>
    <col min="5647" max="5647" width="1.77734375" style="830" customWidth="1"/>
    <col min="5648" max="5648" width="6.88671875" style="830" customWidth="1"/>
    <col min="5649" max="5649" width="4.44140625" style="830" customWidth="1"/>
    <col min="5650" max="5650" width="3.6640625" style="830" customWidth="1"/>
    <col min="5651" max="5651" width="0.77734375" style="830" customWidth="1"/>
    <col min="5652" max="5652" width="3.33203125" style="830" customWidth="1"/>
    <col min="5653" max="5653" width="3.6640625" style="830" customWidth="1"/>
    <col min="5654" max="5654" width="3" style="830" customWidth="1"/>
    <col min="5655" max="5655" width="3.6640625" style="830" customWidth="1"/>
    <col min="5656" max="5656" width="3.109375" style="830" customWidth="1"/>
    <col min="5657" max="5657" width="1.88671875" style="830" customWidth="1"/>
    <col min="5658" max="5659" width="2.21875" style="830" customWidth="1"/>
    <col min="5660" max="5660" width="7.21875" style="830" customWidth="1"/>
    <col min="5661" max="5895" width="8.88671875" style="830"/>
    <col min="5896" max="5896" width="2.44140625" style="830" customWidth="1"/>
    <col min="5897" max="5897" width="2.33203125" style="830" customWidth="1"/>
    <col min="5898" max="5898" width="1.109375" style="830" customWidth="1"/>
    <col min="5899" max="5899" width="22.6640625" style="830" customWidth="1"/>
    <col min="5900" max="5900" width="1.21875" style="830" customWidth="1"/>
    <col min="5901" max="5902" width="11.77734375" style="830" customWidth="1"/>
    <col min="5903" max="5903" width="1.77734375" style="830" customWidth="1"/>
    <col min="5904" max="5904" width="6.88671875" style="830" customWidth="1"/>
    <col min="5905" max="5905" width="4.44140625" style="830" customWidth="1"/>
    <col min="5906" max="5906" width="3.6640625" style="830" customWidth="1"/>
    <col min="5907" max="5907" width="0.77734375" style="830" customWidth="1"/>
    <col min="5908" max="5908" width="3.33203125" style="830" customWidth="1"/>
    <col min="5909" max="5909" width="3.6640625" style="830" customWidth="1"/>
    <col min="5910" max="5910" width="3" style="830" customWidth="1"/>
    <col min="5911" max="5911" width="3.6640625" style="830" customWidth="1"/>
    <col min="5912" max="5912" width="3.109375" style="830" customWidth="1"/>
    <col min="5913" max="5913" width="1.88671875" style="830" customWidth="1"/>
    <col min="5914" max="5915" width="2.21875" style="830" customWidth="1"/>
    <col min="5916" max="5916" width="7.21875" style="830" customWidth="1"/>
    <col min="5917" max="6151" width="8.88671875" style="830"/>
    <col min="6152" max="6152" width="2.44140625" style="830" customWidth="1"/>
    <col min="6153" max="6153" width="2.33203125" style="830" customWidth="1"/>
    <col min="6154" max="6154" width="1.109375" style="830" customWidth="1"/>
    <col min="6155" max="6155" width="22.6640625" style="830" customWidth="1"/>
    <col min="6156" max="6156" width="1.21875" style="830" customWidth="1"/>
    <col min="6157" max="6158" width="11.77734375" style="830" customWidth="1"/>
    <col min="6159" max="6159" width="1.77734375" style="830" customWidth="1"/>
    <col min="6160" max="6160" width="6.88671875" style="830" customWidth="1"/>
    <col min="6161" max="6161" width="4.44140625" style="830" customWidth="1"/>
    <col min="6162" max="6162" width="3.6640625" style="830" customWidth="1"/>
    <col min="6163" max="6163" width="0.77734375" style="830" customWidth="1"/>
    <col min="6164" max="6164" width="3.33203125" style="830" customWidth="1"/>
    <col min="6165" max="6165" width="3.6640625" style="830" customWidth="1"/>
    <col min="6166" max="6166" width="3" style="830" customWidth="1"/>
    <col min="6167" max="6167" width="3.6640625" style="830" customWidth="1"/>
    <col min="6168" max="6168" width="3.109375" style="830" customWidth="1"/>
    <col min="6169" max="6169" width="1.88671875" style="830" customWidth="1"/>
    <col min="6170" max="6171" width="2.21875" style="830" customWidth="1"/>
    <col min="6172" max="6172" width="7.21875" style="830" customWidth="1"/>
    <col min="6173" max="6407" width="8.88671875" style="830"/>
    <col min="6408" max="6408" width="2.44140625" style="830" customWidth="1"/>
    <col min="6409" max="6409" width="2.33203125" style="830" customWidth="1"/>
    <col min="6410" max="6410" width="1.109375" style="830" customWidth="1"/>
    <col min="6411" max="6411" width="22.6640625" style="830" customWidth="1"/>
    <col min="6412" max="6412" width="1.21875" style="830" customWidth="1"/>
    <col min="6413" max="6414" width="11.77734375" style="830" customWidth="1"/>
    <col min="6415" max="6415" width="1.77734375" style="830" customWidth="1"/>
    <col min="6416" max="6416" width="6.88671875" style="830" customWidth="1"/>
    <col min="6417" max="6417" width="4.44140625" style="830" customWidth="1"/>
    <col min="6418" max="6418" width="3.6640625" style="830" customWidth="1"/>
    <col min="6419" max="6419" width="0.77734375" style="830" customWidth="1"/>
    <col min="6420" max="6420" width="3.33203125" style="830" customWidth="1"/>
    <col min="6421" max="6421" width="3.6640625" style="830" customWidth="1"/>
    <col min="6422" max="6422" width="3" style="830" customWidth="1"/>
    <col min="6423" max="6423" width="3.6640625" style="830" customWidth="1"/>
    <col min="6424" max="6424" width="3.109375" style="830" customWidth="1"/>
    <col min="6425" max="6425" width="1.88671875" style="830" customWidth="1"/>
    <col min="6426" max="6427" width="2.21875" style="830" customWidth="1"/>
    <col min="6428" max="6428" width="7.21875" style="830" customWidth="1"/>
    <col min="6429" max="6663" width="8.88671875" style="830"/>
    <col min="6664" max="6664" width="2.44140625" style="830" customWidth="1"/>
    <col min="6665" max="6665" width="2.33203125" style="830" customWidth="1"/>
    <col min="6666" max="6666" width="1.109375" style="830" customWidth="1"/>
    <col min="6667" max="6667" width="22.6640625" style="830" customWidth="1"/>
    <col min="6668" max="6668" width="1.21875" style="830" customWidth="1"/>
    <col min="6669" max="6670" width="11.77734375" style="830" customWidth="1"/>
    <col min="6671" max="6671" width="1.77734375" style="830" customWidth="1"/>
    <col min="6672" max="6672" width="6.88671875" style="830" customWidth="1"/>
    <col min="6673" max="6673" width="4.44140625" style="830" customWidth="1"/>
    <col min="6674" max="6674" width="3.6640625" style="830" customWidth="1"/>
    <col min="6675" max="6675" width="0.77734375" style="830" customWidth="1"/>
    <col min="6676" max="6676" width="3.33203125" style="830" customWidth="1"/>
    <col min="6677" max="6677" width="3.6640625" style="830" customWidth="1"/>
    <col min="6678" max="6678" width="3" style="830" customWidth="1"/>
    <col min="6679" max="6679" width="3.6640625" style="830" customWidth="1"/>
    <col min="6680" max="6680" width="3.109375" style="830" customWidth="1"/>
    <col min="6681" max="6681" width="1.88671875" style="830" customWidth="1"/>
    <col min="6682" max="6683" width="2.21875" style="830" customWidth="1"/>
    <col min="6684" max="6684" width="7.21875" style="830" customWidth="1"/>
    <col min="6685" max="6919" width="8.88671875" style="830"/>
    <col min="6920" max="6920" width="2.44140625" style="830" customWidth="1"/>
    <col min="6921" max="6921" width="2.33203125" style="830" customWidth="1"/>
    <col min="6922" max="6922" width="1.109375" style="830" customWidth="1"/>
    <col min="6923" max="6923" width="22.6640625" style="830" customWidth="1"/>
    <col min="6924" max="6924" width="1.21875" style="830" customWidth="1"/>
    <col min="6925" max="6926" width="11.77734375" style="830" customWidth="1"/>
    <col min="6927" max="6927" width="1.77734375" style="830" customWidth="1"/>
    <col min="6928" max="6928" width="6.88671875" style="830" customWidth="1"/>
    <col min="6929" max="6929" width="4.44140625" style="830" customWidth="1"/>
    <col min="6930" max="6930" width="3.6640625" style="830" customWidth="1"/>
    <col min="6931" max="6931" width="0.77734375" style="830" customWidth="1"/>
    <col min="6932" max="6932" width="3.33203125" style="830" customWidth="1"/>
    <col min="6933" max="6933" width="3.6640625" style="830" customWidth="1"/>
    <col min="6934" max="6934" width="3" style="830" customWidth="1"/>
    <col min="6935" max="6935" width="3.6640625" style="830" customWidth="1"/>
    <col min="6936" max="6936" width="3.109375" style="830" customWidth="1"/>
    <col min="6937" max="6937" width="1.88671875" style="830" customWidth="1"/>
    <col min="6938" max="6939" width="2.21875" style="830" customWidth="1"/>
    <col min="6940" max="6940" width="7.21875" style="830" customWidth="1"/>
    <col min="6941" max="7175" width="8.88671875" style="830"/>
    <col min="7176" max="7176" width="2.44140625" style="830" customWidth="1"/>
    <col min="7177" max="7177" width="2.33203125" style="830" customWidth="1"/>
    <col min="7178" max="7178" width="1.109375" style="830" customWidth="1"/>
    <col min="7179" max="7179" width="22.6640625" style="830" customWidth="1"/>
    <col min="7180" max="7180" width="1.21875" style="830" customWidth="1"/>
    <col min="7181" max="7182" width="11.77734375" style="830" customWidth="1"/>
    <col min="7183" max="7183" width="1.77734375" style="830" customWidth="1"/>
    <col min="7184" max="7184" width="6.88671875" style="830" customWidth="1"/>
    <col min="7185" max="7185" width="4.44140625" style="830" customWidth="1"/>
    <col min="7186" max="7186" width="3.6640625" style="830" customWidth="1"/>
    <col min="7187" max="7187" width="0.77734375" style="830" customWidth="1"/>
    <col min="7188" max="7188" width="3.33203125" style="830" customWidth="1"/>
    <col min="7189" max="7189" width="3.6640625" style="830" customWidth="1"/>
    <col min="7190" max="7190" width="3" style="830" customWidth="1"/>
    <col min="7191" max="7191" width="3.6640625" style="830" customWidth="1"/>
    <col min="7192" max="7192" width="3.109375" style="830" customWidth="1"/>
    <col min="7193" max="7193" width="1.88671875" style="830" customWidth="1"/>
    <col min="7194" max="7195" width="2.21875" style="830" customWidth="1"/>
    <col min="7196" max="7196" width="7.21875" style="830" customWidth="1"/>
    <col min="7197" max="7431" width="8.88671875" style="830"/>
    <col min="7432" max="7432" width="2.44140625" style="830" customWidth="1"/>
    <col min="7433" max="7433" width="2.33203125" style="830" customWidth="1"/>
    <col min="7434" max="7434" width="1.109375" style="830" customWidth="1"/>
    <col min="7435" max="7435" width="22.6640625" style="830" customWidth="1"/>
    <col min="7436" max="7436" width="1.21875" style="830" customWidth="1"/>
    <col min="7437" max="7438" width="11.77734375" style="830" customWidth="1"/>
    <col min="7439" max="7439" width="1.77734375" style="830" customWidth="1"/>
    <col min="7440" max="7440" width="6.88671875" style="830" customWidth="1"/>
    <col min="7441" max="7441" width="4.44140625" style="830" customWidth="1"/>
    <col min="7442" max="7442" width="3.6640625" style="830" customWidth="1"/>
    <col min="7443" max="7443" width="0.77734375" style="830" customWidth="1"/>
    <col min="7444" max="7444" width="3.33203125" style="830" customWidth="1"/>
    <col min="7445" max="7445" width="3.6640625" style="830" customWidth="1"/>
    <col min="7446" max="7446" width="3" style="830" customWidth="1"/>
    <col min="7447" max="7447" width="3.6640625" style="830" customWidth="1"/>
    <col min="7448" max="7448" width="3.109375" style="830" customWidth="1"/>
    <col min="7449" max="7449" width="1.88671875" style="830" customWidth="1"/>
    <col min="7450" max="7451" width="2.21875" style="830" customWidth="1"/>
    <col min="7452" max="7452" width="7.21875" style="830" customWidth="1"/>
    <col min="7453" max="7687" width="8.88671875" style="830"/>
    <col min="7688" max="7688" width="2.44140625" style="830" customWidth="1"/>
    <col min="7689" max="7689" width="2.33203125" style="830" customWidth="1"/>
    <col min="7690" max="7690" width="1.109375" style="830" customWidth="1"/>
    <col min="7691" max="7691" width="22.6640625" style="830" customWidth="1"/>
    <col min="7692" max="7692" width="1.21875" style="830" customWidth="1"/>
    <col min="7693" max="7694" width="11.77734375" style="830" customWidth="1"/>
    <col min="7695" max="7695" width="1.77734375" style="830" customWidth="1"/>
    <col min="7696" max="7696" width="6.88671875" style="830" customWidth="1"/>
    <col min="7697" max="7697" width="4.44140625" style="830" customWidth="1"/>
    <col min="7698" max="7698" width="3.6640625" style="830" customWidth="1"/>
    <col min="7699" max="7699" width="0.77734375" style="830" customWidth="1"/>
    <col min="7700" max="7700" width="3.33203125" style="830" customWidth="1"/>
    <col min="7701" max="7701" width="3.6640625" style="830" customWidth="1"/>
    <col min="7702" max="7702" width="3" style="830" customWidth="1"/>
    <col min="7703" max="7703" width="3.6640625" style="830" customWidth="1"/>
    <col min="7704" max="7704" width="3.109375" style="830" customWidth="1"/>
    <col min="7705" max="7705" width="1.88671875" style="830" customWidth="1"/>
    <col min="7706" max="7707" width="2.21875" style="830" customWidth="1"/>
    <col min="7708" max="7708" width="7.21875" style="830" customWidth="1"/>
    <col min="7709" max="7943" width="8.88671875" style="830"/>
    <col min="7944" max="7944" width="2.44140625" style="830" customWidth="1"/>
    <col min="7945" max="7945" width="2.33203125" style="830" customWidth="1"/>
    <col min="7946" max="7946" width="1.109375" style="830" customWidth="1"/>
    <col min="7947" max="7947" width="22.6640625" style="830" customWidth="1"/>
    <col min="7948" max="7948" width="1.21875" style="830" customWidth="1"/>
    <col min="7949" max="7950" width="11.77734375" style="830" customWidth="1"/>
    <col min="7951" max="7951" width="1.77734375" style="830" customWidth="1"/>
    <col min="7952" max="7952" width="6.88671875" style="830" customWidth="1"/>
    <col min="7953" max="7953" width="4.44140625" style="830" customWidth="1"/>
    <col min="7954" max="7954" width="3.6640625" style="830" customWidth="1"/>
    <col min="7955" max="7955" width="0.77734375" style="830" customWidth="1"/>
    <col min="7956" max="7956" width="3.33203125" style="830" customWidth="1"/>
    <col min="7957" max="7957" width="3.6640625" style="830" customWidth="1"/>
    <col min="7958" max="7958" width="3" style="830" customWidth="1"/>
    <col min="7959" max="7959" width="3.6640625" style="830" customWidth="1"/>
    <col min="7960" max="7960" width="3.109375" style="830" customWidth="1"/>
    <col min="7961" max="7961" width="1.88671875" style="830" customWidth="1"/>
    <col min="7962" max="7963" width="2.21875" style="830" customWidth="1"/>
    <col min="7964" max="7964" width="7.21875" style="830" customWidth="1"/>
    <col min="7965" max="8199" width="8.88671875" style="830"/>
    <col min="8200" max="8200" width="2.44140625" style="830" customWidth="1"/>
    <col min="8201" max="8201" width="2.33203125" style="830" customWidth="1"/>
    <col min="8202" max="8202" width="1.109375" style="830" customWidth="1"/>
    <col min="8203" max="8203" width="22.6640625" style="830" customWidth="1"/>
    <col min="8204" max="8204" width="1.21875" style="830" customWidth="1"/>
    <col min="8205" max="8206" width="11.77734375" style="830" customWidth="1"/>
    <col min="8207" max="8207" width="1.77734375" style="830" customWidth="1"/>
    <col min="8208" max="8208" width="6.88671875" style="830" customWidth="1"/>
    <col min="8209" max="8209" width="4.44140625" style="830" customWidth="1"/>
    <col min="8210" max="8210" width="3.6640625" style="830" customWidth="1"/>
    <col min="8211" max="8211" width="0.77734375" style="830" customWidth="1"/>
    <col min="8212" max="8212" width="3.33203125" style="830" customWidth="1"/>
    <col min="8213" max="8213" width="3.6640625" style="830" customWidth="1"/>
    <col min="8214" max="8214" width="3" style="830" customWidth="1"/>
    <col min="8215" max="8215" width="3.6640625" style="830" customWidth="1"/>
    <col min="8216" max="8216" width="3.109375" style="830" customWidth="1"/>
    <col min="8217" max="8217" width="1.88671875" style="830" customWidth="1"/>
    <col min="8218" max="8219" width="2.21875" style="830" customWidth="1"/>
    <col min="8220" max="8220" width="7.21875" style="830" customWidth="1"/>
    <col min="8221" max="8455" width="8.88671875" style="830"/>
    <col min="8456" max="8456" width="2.44140625" style="830" customWidth="1"/>
    <col min="8457" max="8457" width="2.33203125" style="830" customWidth="1"/>
    <col min="8458" max="8458" width="1.109375" style="830" customWidth="1"/>
    <col min="8459" max="8459" width="22.6640625" style="830" customWidth="1"/>
    <col min="8460" max="8460" width="1.21875" style="830" customWidth="1"/>
    <col min="8461" max="8462" width="11.77734375" style="830" customWidth="1"/>
    <col min="8463" max="8463" width="1.77734375" style="830" customWidth="1"/>
    <col min="8464" max="8464" width="6.88671875" style="830" customWidth="1"/>
    <col min="8465" max="8465" width="4.44140625" style="830" customWidth="1"/>
    <col min="8466" max="8466" width="3.6640625" style="830" customWidth="1"/>
    <col min="8467" max="8467" width="0.77734375" style="830" customWidth="1"/>
    <col min="8468" max="8468" width="3.33203125" style="830" customWidth="1"/>
    <col min="8469" max="8469" width="3.6640625" style="830" customWidth="1"/>
    <col min="8470" max="8470" width="3" style="830" customWidth="1"/>
    <col min="8471" max="8471" width="3.6640625" style="830" customWidth="1"/>
    <col min="8472" max="8472" width="3.109375" style="830" customWidth="1"/>
    <col min="8473" max="8473" width="1.88671875" style="830" customWidth="1"/>
    <col min="8474" max="8475" width="2.21875" style="830" customWidth="1"/>
    <col min="8476" max="8476" width="7.21875" style="830" customWidth="1"/>
    <col min="8477" max="8711" width="8.88671875" style="830"/>
    <col min="8712" max="8712" width="2.44140625" style="830" customWidth="1"/>
    <col min="8713" max="8713" width="2.33203125" style="830" customWidth="1"/>
    <col min="8714" max="8714" width="1.109375" style="830" customWidth="1"/>
    <col min="8715" max="8715" width="22.6640625" style="830" customWidth="1"/>
    <col min="8716" max="8716" width="1.21875" style="830" customWidth="1"/>
    <col min="8717" max="8718" width="11.77734375" style="830" customWidth="1"/>
    <col min="8719" max="8719" width="1.77734375" style="830" customWidth="1"/>
    <col min="8720" max="8720" width="6.88671875" style="830" customWidth="1"/>
    <col min="8721" max="8721" width="4.44140625" style="830" customWidth="1"/>
    <col min="8722" max="8722" width="3.6640625" style="830" customWidth="1"/>
    <col min="8723" max="8723" width="0.77734375" style="830" customWidth="1"/>
    <col min="8724" max="8724" width="3.33203125" style="830" customWidth="1"/>
    <col min="8725" max="8725" width="3.6640625" style="830" customWidth="1"/>
    <col min="8726" max="8726" width="3" style="830" customWidth="1"/>
    <col min="8727" max="8727" width="3.6640625" style="830" customWidth="1"/>
    <col min="8728" max="8728" width="3.109375" style="830" customWidth="1"/>
    <col min="8729" max="8729" width="1.88671875" style="830" customWidth="1"/>
    <col min="8730" max="8731" width="2.21875" style="830" customWidth="1"/>
    <col min="8732" max="8732" width="7.21875" style="830" customWidth="1"/>
    <col min="8733" max="8967" width="8.88671875" style="830"/>
    <col min="8968" max="8968" width="2.44140625" style="830" customWidth="1"/>
    <col min="8969" max="8969" width="2.33203125" style="830" customWidth="1"/>
    <col min="8970" max="8970" width="1.109375" style="830" customWidth="1"/>
    <col min="8971" max="8971" width="22.6640625" style="830" customWidth="1"/>
    <col min="8972" max="8972" width="1.21875" style="830" customWidth="1"/>
    <col min="8973" max="8974" width="11.77734375" style="830" customWidth="1"/>
    <col min="8975" max="8975" width="1.77734375" style="830" customWidth="1"/>
    <col min="8976" max="8976" width="6.88671875" style="830" customWidth="1"/>
    <col min="8977" max="8977" width="4.44140625" style="830" customWidth="1"/>
    <col min="8978" max="8978" width="3.6640625" style="830" customWidth="1"/>
    <col min="8979" max="8979" width="0.77734375" style="830" customWidth="1"/>
    <col min="8980" max="8980" width="3.33203125" style="830" customWidth="1"/>
    <col min="8981" max="8981" width="3.6640625" style="830" customWidth="1"/>
    <col min="8982" max="8982" width="3" style="830" customWidth="1"/>
    <col min="8983" max="8983" width="3.6640625" style="830" customWidth="1"/>
    <col min="8984" max="8984" width="3.109375" style="830" customWidth="1"/>
    <col min="8985" max="8985" width="1.88671875" style="830" customWidth="1"/>
    <col min="8986" max="8987" width="2.21875" style="830" customWidth="1"/>
    <col min="8988" max="8988" width="7.21875" style="830" customWidth="1"/>
    <col min="8989" max="9223" width="8.88671875" style="830"/>
    <col min="9224" max="9224" width="2.44140625" style="830" customWidth="1"/>
    <col min="9225" max="9225" width="2.33203125" style="830" customWidth="1"/>
    <col min="9226" max="9226" width="1.109375" style="830" customWidth="1"/>
    <col min="9227" max="9227" width="22.6640625" style="830" customWidth="1"/>
    <col min="9228" max="9228" width="1.21875" style="830" customWidth="1"/>
    <col min="9229" max="9230" width="11.77734375" style="830" customWidth="1"/>
    <col min="9231" max="9231" width="1.77734375" style="830" customWidth="1"/>
    <col min="9232" max="9232" width="6.88671875" style="830" customWidth="1"/>
    <col min="9233" max="9233" width="4.44140625" style="830" customWidth="1"/>
    <col min="9234" max="9234" width="3.6640625" style="830" customWidth="1"/>
    <col min="9235" max="9235" width="0.77734375" style="830" customWidth="1"/>
    <col min="9236" max="9236" width="3.33203125" style="830" customWidth="1"/>
    <col min="9237" max="9237" width="3.6640625" style="830" customWidth="1"/>
    <col min="9238" max="9238" width="3" style="830" customWidth="1"/>
    <col min="9239" max="9239" width="3.6640625" style="830" customWidth="1"/>
    <col min="9240" max="9240" width="3.109375" style="830" customWidth="1"/>
    <col min="9241" max="9241" width="1.88671875" style="830" customWidth="1"/>
    <col min="9242" max="9243" width="2.21875" style="830" customWidth="1"/>
    <col min="9244" max="9244" width="7.21875" style="830" customWidth="1"/>
    <col min="9245" max="9479" width="8.88671875" style="830"/>
    <col min="9480" max="9480" width="2.44140625" style="830" customWidth="1"/>
    <col min="9481" max="9481" width="2.33203125" style="830" customWidth="1"/>
    <col min="9482" max="9482" width="1.109375" style="830" customWidth="1"/>
    <col min="9483" max="9483" width="22.6640625" style="830" customWidth="1"/>
    <col min="9484" max="9484" width="1.21875" style="830" customWidth="1"/>
    <col min="9485" max="9486" width="11.77734375" style="830" customWidth="1"/>
    <col min="9487" max="9487" width="1.77734375" style="830" customWidth="1"/>
    <col min="9488" max="9488" width="6.88671875" style="830" customWidth="1"/>
    <col min="9489" max="9489" width="4.44140625" style="830" customWidth="1"/>
    <col min="9490" max="9490" width="3.6640625" style="830" customWidth="1"/>
    <col min="9491" max="9491" width="0.77734375" style="830" customWidth="1"/>
    <col min="9492" max="9492" width="3.33203125" style="830" customWidth="1"/>
    <col min="9493" max="9493" width="3.6640625" style="830" customWidth="1"/>
    <col min="9494" max="9494" width="3" style="830" customWidth="1"/>
    <col min="9495" max="9495" width="3.6640625" style="830" customWidth="1"/>
    <col min="9496" max="9496" width="3.109375" style="830" customWidth="1"/>
    <col min="9497" max="9497" width="1.88671875" style="830" customWidth="1"/>
    <col min="9498" max="9499" width="2.21875" style="830" customWidth="1"/>
    <col min="9500" max="9500" width="7.21875" style="830" customWidth="1"/>
    <col min="9501" max="9735" width="8.88671875" style="830"/>
    <col min="9736" max="9736" width="2.44140625" style="830" customWidth="1"/>
    <col min="9737" max="9737" width="2.33203125" style="830" customWidth="1"/>
    <col min="9738" max="9738" width="1.109375" style="830" customWidth="1"/>
    <col min="9739" max="9739" width="22.6640625" style="830" customWidth="1"/>
    <col min="9740" max="9740" width="1.21875" style="830" customWidth="1"/>
    <col min="9741" max="9742" width="11.77734375" style="830" customWidth="1"/>
    <col min="9743" max="9743" width="1.77734375" style="830" customWidth="1"/>
    <col min="9744" max="9744" width="6.88671875" style="830" customWidth="1"/>
    <col min="9745" max="9745" width="4.44140625" style="830" customWidth="1"/>
    <col min="9746" max="9746" width="3.6640625" style="830" customWidth="1"/>
    <col min="9747" max="9747" width="0.77734375" style="830" customWidth="1"/>
    <col min="9748" max="9748" width="3.33203125" style="830" customWidth="1"/>
    <col min="9749" max="9749" width="3.6640625" style="830" customWidth="1"/>
    <col min="9750" max="9750" width="3" style="830" customWidth="1"/>
    <col min="9751" max="9751" width="3.6640625" style="830" customWidth="1"/>
    <col min="9752" max="9752" width="3.109375" style="830" customWidth="1"/>
    <col min="9753" max="9753" width="1.88671875" style="830" customWidth="1"/>
    <col min="9754" max="9755" width="2.21875" style="830" customWidth="1"/>
    <col min="9756" max="9756" width="7.21875" style="830" customWidth="1"/>
    <col min="9757" max="9991" width="8.88671875" style="830"/>
    <col min="9992" max="9992" width="2.44140625" style="830" customWidth="1"/>
    <col min="9993" max="9993" width="2.33203125" style="830" customWidth="1"/>
    <col min="9994" max="9994" width="1.109375" style="830" customWidth="1"/>
    <col min="9995" max="9995" width="22.6640625" style="830" customWidth="1"/>
    <col min="9996" max="9996" width="1.21875" style="830" customWidth="1"/>
    <col min="9997" max="9998" width="11.77734375" style="830" customWidth="1"/>
    <col min="9999" max="9999" width="1.77734375" style="830" customWidth="1"/>
    <col min="10000" max="10000" width="6.88671875" style="830" customWidth="1"/>
    <col min="10001" max="10001" width="4.44140625" style="830" customWidth="1"/>
    <col min="10002" max="10002" width="3.6640625" style="830" customWidth="1"/>
    <col min="10003" max="10003" width="0.77734375" style="830" customWidth="1"/>
    <col min="10004" max="10004" width="3.33203125" style="830" customWidth="1"/>
    <col min="10005" max="10005" width="3.6640625" style="830" customWidth="1"/>
    <col min="10006" max="10006" width="3" style="830" customWidth="1"/>
    <col min="10007" max="10007" width="3.6640625" style="830" customWidth="1"/>
    <col min="10008" max="10008" width="3.109375" style="830" customWidth="1"/>
    <col min="10009" max="10009" width="1.88671875" style="830" customWidth="1"/>
    <col min="10010" max="10011" width="2.21875" style="830" customWidth="1"/>
    <col min="10012" max="10012" width="7.21875" style="830" customWidth="1"/>
    <col min="10013" max="10247" width="8.88671875" style="830"/>
    <col min="10248" max="10248" width="2.44140625" style="830" customWidth="1"/>
    <col min="10249" max="10249" width="2.33203125" style="830" customWidth="1"/>
    <col min="10250" max="10250" width="1.109375" style="830" customWidth="1"/>
    <col min="10251" max="10251" width="22.6640625" style="830" customWidth="1"/>
    <col min="10252" max="10252" width="1.21875" style="830" customWidth="1"/>
    <col min="10253" max="10254" width="11.77734375" style="830" customWidth="1"/>
    <col min="10255" max="10255" width="1.77734375" style="830" customWidth="1"/>
    <col min="10256" max="10256" width="6.88671875" style="830" customWidth="1"/>
    <col min="10257" max="10257" width="4.44140625" style="830" customWidth="1"/>
    <col min="10258" max="10258" width="3.6640625" style="830" customWidth="1"/>
    <col min="10259" max="10259" width="0.77734375" style="830" customWidth="1"/>
    <col min="10260" max="10260" width="3.33203125" style="830" customWidth="1"/>
    <col min="10261" max="10261" width="3.6640625" style="830" customWidth="1"/>
    <col min="10262" max="10262" width="3" style="830" customWidth="1"/>
    <col min="10263" max="10263" width="3.6640625" style="830" customWidth="1"/>
    <col min="10264" max="10264" width="3.109375" style="830" customWidth="1"/>
    <col min="10265" max="10265" width="1.88671875" style="830" customWidth="1"/>
    <col min="10266" max="10267" width="2.21875" style="830" customWidth="1"/>
    <col min="10268" max="10268" width="7.21875" style="830" customWidth="1"/>
    <col min="10269" max="10503" width="8.88671875" style="830"/>
    <col min="10504" max="10504" width="2.44140625" style="830" customWidth="1"/>
    <col min="10505" max="10505" width="2.33203125" style="830" customWidth="1"/>
    <col min="10506" max="10506" width="1.109375" style="830" customWidth="1"/>
    <col min="10507" max="10507" width="22.6640625" style="830" customWidth="1"/>
    <col min="10508" max="10508" width="1.21875" style="830" customWidth="1"/>
    <col min="10509" max="10510" width="11.77734375" style="830" customWidth="1"/>
    <col min="10511" max="10511" width="1.77734375" style="830" customWidth="1"/>
    <col min="10512" max="10512" width="6.88671875" style="830" customWidth="1"/>
    <col min="10513" max="10513" width="4.44140625" style="830" customWidth="1"/>
    <col min="10514" max="10514" width="3.6640625" style="830" customWidth="1"/>
    <col min="10515" max="10515" width="0.77734375" style="830" customWidth="1"/>
    <col min="10516" max="10516" width="3.33203125" style="830" customWidth="1"/>
    <col min="10517" max="10517" width="3.6640625" style="830" customWidth="1"/>
    <col min="10518" max="10518" width="3" style="830" customWidth="1"/>
    <col min="10519" max="10519" width="3.6640625" style="830" customWidth="1"/>
    <col min="10520" max="10520" width="3.109375" style="830" customWidth="1"/>
    <col min="10521" max="10521" width="1.88671875" style="830" customWidth="1"/>
    <col min="10522" max="10523" width="2.21875" style="830" customWidth="1"/>
    <col min="10524" max="10524" width="7.21875" style="830" customWidth="1"/>
    <col min="10525" max="10759" width="8.88671875" style="830"/>
    <col min="10760" max="10760" width="2.44140625" style="830" customWidth="1"/>
    <col min="10761" max="10761" width="2.33203125" style="830" customWidth="1"/>
    <col min="10762" max="10762" width="1.109375" style="830" customWidth="1"/>
    <col min="10763" max="10763" width="22.6640625" style="830" customWidth="1"/>
    <col min="10764" max="10764" width="1.21875" style="830" customWidth="1"/>
    <col min="10765" max="10766" width="11.77734375" style="830" customWidth="1"/>
    <col min="10767" max="10767" width="1.77734375" style="830" customWidth="1"/>
    <col min="10768" max="10768" width="6.88671875" style="830" customWidth="1"/>
    <col min="10769" max="10769" width="4.44140625" style="830" customWidth="1"/>
    <col min="10770" max="10770" width="3.6640625" style="830" customWidth="1"/>
    <col min="10771" max="10771" width="0.77734375" style="830" customWidth="1"/>
    <col min="10772" max="10772" width="3.33203125" style="830" customWidth="1"/>
    <col min="10773" max="10773" width="3.6640625" style="830" customWidth="1"/>
    <col min="10774" max="10774" width="3" style="830" customWidth="1"/>
    <col min="10775" max="10775" width="3.6640625" style="830" customWidth="1"/>
    <col min="10776" max="10776" width="3.109375" style="830" customWidth="1"/>
    <col min="10777" max="10777" width="1.88671875" style="830" customWidth="1"/>
    <col min="10778" max="10779" width="2.21875" style="830" customWidth="1"/>
    <col min="10780" max="10780" width="7.21875" style="830" customWidth="1"/>
    <col min="10781" max="11015" width="8.88671875" style="830"/>
    <col min="11016" max="11016" width="2.44140625" style="830" customWidth="1"/>
    <col min="11017" max="11017" width="2.33203125" style="830" customWidth="1"/>
    <col min="11018" max="11018" width="1.109375" style="830" customWidth="1"/>
    <col min="11019" max="11019" width="22.6640625" style="830" customWidth="1"/>
    <col min="11020" max="11020" width="1.21875" style="830" customWidth="1"/>
    <col min="11021" max="11022" width="11.77734375" style="830" customWidth="1"/>
    <col min="11023" max="11023" width="1.77734375" style="830" customWidth="1"/>
    <col min="11024" max="11024" width="6.88671875" style="830" customWidth="1"/>
    <col min="11025" max="11025" width="4.44140625" style="830" customWidth="1"/>
    <col min="11026" max="11026" width="3.6640625" style="830" customWidth="1"/>
    <col min="11027" max="11027" width="0.77734375" style="830" customWidth="1"/>
    <col min="11028" max="11028" width="3.33203125" style="830" customWidth="1"/>
    <col min="11029" max="11029" width="3.6640625" style="830" customWidth="1"/>
    <col min="11030" max="11030" width="3" style="830" customWidth="1"/>
    <col min="11031" max="11031" width="3.6640625" style="830" customWidth="1"/>
    <col min="11032" max="11032" width="3.109375" style="830" customWidth="1"/>
    <col min="11033" max="11033" width="1.88671875" style="830" customWidth="1"/>
    <col min="11034" max="11035" width="2.21875" style="830" customWidth="1"/>
    <col min="11036" max="11036" width="7.21875" style="830" customWidth="1"/>
    <col min="11037" max="11271" width="8.88671875" style="830"/>
    <col min="11272" max="11272" width="2.44140625" style="830" customWidth="1"/>
    <col min="11273" max="11273" width="2.33203125" style="830" customWidth="1"/>
    <col min="11274" max="11274" width="1.109375" style="830" customWidth="1"/>
    <col min="11275" max="11275" width="22.6640625" style="830" customWidth="1"/>
    <col min="11276" max="11276" width="1.21875" style="830" customWidth="1"/>
    <col min="11277" max="11278" width="11.77734375" style="830" customWidth="1"/>
    <col min="11279" max="11279" width="1.77734375" style="830" customWidth="1"/>
    <col min="11280" max="11280" width="6.88671875" style="830" customWidth="1"/>
    <col min="11281" max="11281" width="4.44140625" style="830" customWidth="1"/>
    <col min="11282" max="11282" width="3.6640625" style="830" customWidth="1"/>
    <col min="11283" max="11283" width="0.77734375" style="830" customWidth="1"/>
    <col min="11284" max="11284" width="3.33203125" style="830" customWidth="1"/>
    <col min="11285" max="11285" width="3.6640625" style="830" customWidth="1"/>
    <col min="11286" max="11286" width="3" style="830" customWidth="1"/>
    <col min="11287" max="11287" width="3.6640625" style="830" customWidth="1"/>
    <col min="11288" max="11288" width="3.109375" style="830" customWidth="1"/>
    <col min="11289" max="11289" width="1.88671875" style="830" customWidth="1"/>
    <col min="11290" max="11291" width="2.21875" style="830" customWidth="1"/>
    <col min="11292" max="11292" width="7.21875" style="830" customWidth="1"/>
    <col min="11293" max="11527" width="8.88671875" style="830"/>
    <col min="11528" max="11528" width="2.44140625" style="830" customWidth="1"/>
    <col min="11529" max="11529" width="2.33203125" style="830" customWidth="1"/>
    <col min="11530" max="11530" width="1.109375" style="830" customWidth="1"/>
    <col min="11531" max="11531" width="22.6640625" style="830" customWidth="1"/>
    <col min="11532" max="11532" width="1.21875" style="830" customWidth="1"/>
    <col min="11533" max="11534" width="11.77734375" style="830" customWidth="1"/>
    <col min="11535" max="11535" width="1.77734375" style="830" customWidth="1"/>
    <col min="11536" max="11536" width="6.88671875" style="830" customWidth="1"/>
    <col min="11537" max="11537" width="4.44140625" style="830" customWidth="1"/>
    <col min="11538" max="11538" width="3.6640625" style="830" customWidth="1"/>
    <col min="11539" max="11539" width="0.77734375" style="830" customWidth="1"/>
    <col min="11540" max="11540" width="3.33203125" style="830" customWidth="1"/>
    <col min="11541" max="11541" width="3.6640625" style="830" customWidth="1"/>
    <col min="11542" max="11542" width="3" style="830" customWidth="1"/>
    <col min="11543" max="11543" width="3.6640625" style="830" customWidth="1"/>
    <col min="11544" max="11544" width="3.109375" style="830" customWidth="1"/>
    <col min="11545" max="11545" width="1.88671875" style="830" customWidth="1"/>
    <col min="11546" max="11547" width="2.21875" style="830" customWidth="1"/>
    <col min="11548" max="11548" width="7.21875" style="830" customWidth="1"/>
    <col min="11549" max="11783" width="8.88671875" style="830"/>
    <col min="11784" max="11784" width="2.44140625" style="830" customWidth="1"/>
    <col min="11785" max="11785" width="2.33203125" style="830" customWidth="1"/>
    <col min="11786" max="11786" width="1.109375" style="830" customWidth="1"/>
    <col min="11787" max="11787" width="22.6640625" style="830" customWidth="1"/>
    <col min="11788" max="11788" width="1.21875" style="830" customWidth="1"/>
    <col min="11789" max="11790" width="11.77734375" style="830" customWidth="1"/>
    <col min="11791" max="11791" width="1.77734375" style="830" customWidth="1"/>
    <col min="11792" max="11792" width="6.88671875" style="830" customWidth="1"/>
    <col min="11793" max="11793" width="4.44140625" style="830" customWidth="1"/>
    <col min="11794" max="11794" width="3.6640625" style="830" customWidth="1"/>
    <col min="11795" max="11795" width="0.77734375" style="830" customWidth="1"/>
    <col min="11796" max="11796" width="3.33203125" style="830" customWidth="1"/>
    <col min="11797" max="11797" width="3.6640625" style="830" customWidth="1"/>
    <col min="11798" max="11798" width="3" style="830" customWidth="1"/>
    <col min="11799" max="11799" width="3.6640625" style="830" customWidth="1"/>
    <col min="11800" max="11800" width="3.109375" style="830" customWidth="1"/>
    <col min="11801" max="11801" width="1.88671875" style="830" customWidth="1"/>
    <col min="11802" max="11803" width="2.21875" style="830" customWidth="1"/>
    <col min="11804" max="11804" width="7.21875" style="830" customWidth="1"/>
    <col min="11805" max="12039" width="8.88671875" style="830"/>
    <col min="12040" max="12040" width="2.44140625" style="830" customWidth="1"/>
    <col min="12041" max="12041" width="2.33203125" style="830" customWidth="1"/>
    <col min="12042" max="12042" width="1.109375" style="830" customWidth="1"/>
    <col min="12043" max="12043" width="22.6640625" style="830" customWidth="1"/>
    <col min="12044" max="12044" width="1.21875" style="830" customWidth="1"/>
    <col min="12045" max="12046" width="11.77734375" style="830" customWidth="1"/>
    <col min="12047" max="12047" width="1.77734375" style="830" customWidth="1"/>
    <col min="12048" max="12048" width="6.88671875" style="830" customWidth="1"/>
    <col min="12049" max="12049" width="4.44140625" style="830" customWidth="1"/>
    <col min="12050" max="12050" width="3.6640625" style="830" customWidth="1"/>
    <col min="12051" max="12051" width="0.77734375" style="830" customWidth="1"/>
    <col min="12052" max="12052" width="3.33203125" style="830" customWidth="1"/>
    <col min="12053" max="12053" width="3.6640625" style="830" customWidth="1"/>
    <col min="12054" max="12054" width="3" style="830" customWidth="1"/>
    <col min="12055" max="12055" width="3.6640625" style="830" customWidth="1"/>
    <col min="12056" max="12056" width="3.109375" style="830" customWidth="1"/>
    <col min="12057" max="12057" width="1.88671875" style="830" customWidth="1"/>
    <col min="12058" max="12059" width="2.21875" style="830" customWidth="1"/>
    <col min="12060" max="12060" width="7.21875" style="830" customWidth="1"/>
    <col min="12061" max="12295" width="8.88671875" style="830"/>
    <col min="12296" max="12296" width="2.44140625" style="830" customWidth="1"/>
    <col min="12297" max="12297" width="2.33203125" style="830" customWidth="1"/>
    <col min="12298" max="12298" width="1.109375" style="830" customWidth="1"/>
    <col min="12299" max="12299" width="22.6640625" style="830" customWidth="1"/>
    <col min="12300" max="12300" width="1.21875" style="830" customWidth="1"/>
    <col min="12301" max="12302" width="11.77734375" style="830" customWidth="1"/>
    <col min="12303" max="12303" width="1.77734375" style="830" customWidth="1"/>
    <col min="12304" max="12304" width="6.88671875" style="830" customWidth="1"/>
    <col min="12305" max="12305" width="4.44140625" style="830" customWidth="1"/>
    <col min="12306" max="12306" width="3.6640625" style="830" customWidth="1"/>
    <col min="12307" max="12307" width="0.77734375" style="830" customWidth="1"/>
    <col min="12308" max="12308" width="3.33203125" style="830" customWidth="1"/>
    <col min="12309" max="12309" width="3.6640625" style="830" customWidth="1"/>
    <col min="12310" max="12310" width="3" style="830" customWidth="1"/>
    <col min="12311" max="12311" width="3.6640625" style="830" customWidth="1"/>
    <col min="12312" max="12312" width="3.109375" style="830" customWidth="1"/>
    <col min="12313" max="12313" width="1.88671875" style="830" customWidth="1"/>
    <col min="12314" max="12315" width="2.21875" style="830" customWidth="1"/>
    <col min="12316" max="12316" width="7.21875" style="830" customWidth="1"/>
    <col min="12317" max="12551" width="8.88671875" style="830"/>
    <col min="12552" max="12552" width="2.44140625" style="830" customWidth="1"/>
    <col min="12553" max="12553" width="2.33203125" style="830" customWidth="1"/>
    <col min="12554" max="12554" width="1.109375" style="830" customWidth="1"/>
    <col min="12555" max="12555" width="22.6640625" style="830" customWidth="1"/>
    <col min="12556" max="12556" width="1.21875" style="830" customWidth="1"/>
    <col min="12557" max="12558" width="11.77734375" style="830" customWidth="1"/>
    <col min="12559" max="12559" width="1.77734375" style="830" customWidth="1"/>
    <col min="12560" max="12560" width="6.88671875" style="830" customWidth="1"/>
    <col min="12561" max="12561" width="4.44140625" style="830" customWidth="1"/>
    <col min="12562" max="12562" width="3.6640625" style="830" customWidth="1"/>
    <col min="12563" max="12563" width="0.77734375" style="830" customWidth="1"/>
    <col min="12564" max="12564" width="3.33203125" style="830" customWidth="1"/>
    <col min="12565" max="12565" width="3.6640625" style="830" customWidth="1"/>
    <col min="12566" max="12566" width="3" style="830" customWidth="1"/>
    <col min="12567" max="12567" width="3.6640625" style="830" customWidth="1"/>
    <col min="12568" max="12568" width="3.109375" style="830" customWidth="1"/>
    <col min="12569" max="12569" width="1.88671875" style="830" customWidth="1"/>
    <col min="12570" max="12571" width="2.21875" style="830" customWidth="1"/>
    <col min="12572" max="12572" width="7.21875" style="830" customWidth="1"/>
    <col min="12573" max="12807" width="8.88671875" style="830"/>
    <col min="12808" max="12808" width="2.44140625" style="830" customWidth="1"/>
    <col min="12809" max="12809" width="2.33203125" style="830" customWidth="1"/>
    <col min="12810" max="12810" width="1.109375" style="830" customWidth="1"/>
    <col min="12811" max="12811" width="22.6640625" style="830" customWidth="1"/>
    <col min="12812" max="12812" width="1.21875" style="830" customWidth="1"/>
    <col min="12813" max="12814" width="11.77734375" style="830" customWidth="1"/>
    <col min="12815" max="12815" width="1.77734375" style="830" customWidth="1"/>
    <col min="12816" max="12816" width="6.88671875" style="830" customWidth="1"/>
    <col min="12817" max="12817" width="4.44140625" style="830" customWidth="1"/>
    <col min="12818" max="12818" width="3.6640625" style="830" customWidth="1"/>
    <col min="12819" max="12819" width="0.77734375" style="830" customWidth="1"/>
    <col min="12820" max="12820" width="3.33203125" style="830" customWidth="1"/>
    <col min="12821" max="12821" width="3.6640625" style="830" customWidth="1"/>
    <col min="12822" max="12822" width="3" style="830" customWidth="1"/>
    <col min="12823" max="12823" width="3.6640625" style="830" customWidth="1"/>
    <col min="12824" max="12824" width="3.109375" style="830" customWidth="1"/>
    <col min="12825" max="12825" width="1.88671875" style="830" customWidth="1"/>
    <col min="12826" max="12827" width="2.21875" style="830" customWidth="1"/>
    <col min="12828" max="12828" width="7.21875" style="830" customWidth="1"/>
    <col min="12829" max="13063" width="8.88671875" style="830"/>
    <col min="13064" max="13064" width="2.44140625" style="830" customWidth="1"/>
    <col min="13065" max="13065" width="2.33203125" style="830" customWidth="1"/>
    <col min="13066" max="13066" width="1.109375" style="830" customWidth="1"/>
    <col min="13067" max="13067" width="22.6640625" style="830" customWidth="1"/>
    <col min="13068" max="13068" width="1.21875" style="830" customWidth="1"/>
    <col min="13069" max="13070" width="11.77734375" style="830" customWidth="1"/>
    <col min="13071" max="13071" width="1.77734375" style="830" customWidth="1"/>
    <col min="13072" max="13072" width="6.88671875" style="830" customWidth="1"/>
    <col min="13073" max="13073" width="4.44140625" style="830" customWidth="1"/>
    <col min="13074" max="13074" width="3.6640625" style="830" customWidth="1"/>
    <col min="13075" max="13075" width="0.77734375" style="830" customWidth="1"/>
    <col min="13076" max="13076" width="3.33203125" style="830" customWidth="1"/>
    <col min="13077" max="13077" width="3.6640625" style="830" customWidth="1"/>
    <col min="13078" max="13078" width="3" style="830" customWidth="1"/>
    <col min="13079" max="13079" width="3.6640625" style="830" customWidth="1"/>
    <col min="13080" max="13080" width="3.109375" style="830" customWidth="1"/>
    <col min="13081" max="13081" width="1.88671875" style="830" customWidth="1"/>
    <col min="13082" max="13083" width="2.21875" style="830" customWidth="1"/>
    <col min="13084" max="13084" width="7.21875" style="830" customWidth="1"/>
    <col min="13085" max="13319" width="8.88671875" style="830"/>
    <col min="13320" max="13320" width="2.44140625" style="830" customWidth="1"/>
    <col min="13321" max="13321" width="2.33203125" style="830" customWidth="1"/>
    <col min="13322" max="13322" width="1.109375" style="830" customWidth="1"/>
    <col min="13323" max="13323" width="22.6640625" style="830" customWidth="1"/>
    <col min="13324" max="13324" width="1.21875" style="830" customWidth="1"/>
    <col min="13325" max="13326" width="11.77734375" style="830" customWidth="1"/>
    <col min="13327" max="13327" width="1.77734375" style="830" customWidth="1"/>
    <col min="13328" max="13328" width="6.88671875" style="830" customWidth="1"/>
    <col min="13329" max="13329" width="4.44140625" style="830" customWidth="1"/>
    <col min="13330" max="13330" width="3.6640625" style="830" customWidth="1"/>
    <col min="13331" max="13331" width="0.77734375" style="830" customWidth="1"/>
    <col min="13332" max="13332" width="3.33203125" style="830" customWidth="1"/>
    <col min="13333" max="13333" width="3.6640625" style="830" customWidth="1"/>
    <col min="13334" max="13334" width="3" style="830" customWidth="1"/>
    <col min="13335" max="13335" width="3.6640625" style="830" customWidth="1"/>
    <col min="13336" max="13336" width="3.109375" style="830" customWidth="1"/>
    <col min="13337" max="13337" width="1.88671875" style="830" customWidth="1"/>
    <col min="13338" max="13339" width="2.21875" style="830" customWidth="1"/>
    <col min="13340" max="13340" width="7.21875" style="830" customWidth="1"/>
    <col min="13341" max="13575" width="8.88671875" style="830"/>
    <col min="13576" max="13576" width="2.44140625" style="830" customWidth="1"/>
    <col min="13577" max="13577" width="2.33203125" style="830" customWidth="1"/>
    <col min="13578" max="13578" width="1.109375" style="830" customWidth="1"/>
    <col min="13579" max="13579" width="22.6640625" style="830" customWidth="1"/>
    <col min="13580" max="13580" width="1.21875" style="830" customWidth="1"/>
    <col min="13581" max="13582" width="11.77734375" style="830" customWidth="1"/>
    <col min="13583" max="13583" width="1.77734375" style="830" customWidth="1"/>
    <col min="13584" max="13584" width="6.88671875" style="830" customWidth="1"/>
    <col min="13585" max="13585" width="4.44140625" style="830" customWidth="1"/>
    <col min="13586" max="13586" width="3.6640625" style="830" customWidth="1"/>
    <col min="13587" max="13587" width="0.77734375" style="830" customWidth="1"/>
    <col min="13588" max="13588" width="3.33203125" style="830" customWidth="1"/>
    <col min="13589" max="13589" width="3.6640625" style="830" customWidth="1"/>
    <col min="13590" max="13590" width="3" style="830" customWidth="1"/>
    <col min="13591" max="13591" width="3.6640625" style="830" customWidth="1"/>
    <col min="13592" max="13592" width="3.109375" style="830" customWidth="1"/>
    <col min="13593" max="13593" width="1.88671875" style="830" customWidth="1"/>
    <col min="13594" max="13595" width="2.21875" style="830" customWidth="1"/>
    <col min="13596" max="13596" width="7.21875" style="830" customWidth="1"/>
    <col min="13597" max="13831" width="8.88671875" style="830"/>
    <col min="13832" max="13832" width="2.44140625" style="830" customWidth="1"/>
    <col min="13833" max="13833" width="2.33203125" style="830" customWidth="1"/>
    <col min="13834" max="13834" width="1.109375" style="830" customWidth="1"/>
    <col min="13835" max="13835" width="22.6640625" style="830" customWidth="1"/>
    <col min="13836" max="13836" width="1.21875" style="830" customWidth="1"/>
    <col min="13837" max="13838" width="11.77734375" style="830" customWidth="1"/>
    <col min="13839" max="13839" width="1.77734375" style="830" customWidth="1"/>
    <col min="13840" max="13840" width="6.88671875" style="830" customWidth="1"/>
    <col min="13841" max="13841" width="4.44140625" style="830" customWidth="1"/>
    <col min="13842" max="13842" width="3.6640625" style="830" customWidth="1"/>
    <col min="13843" max="13843" width="0.77734375" style="830" customWidth="1"/>
    <col min="13844" max="13844" width="3.33203125" style="830" customWidth="1"/>
    <col min="13845" max="13845" width="3.6640625" style="830" customWidth="1"/>
    <col min="13846" max="13846" width="3" style="830" customWidth="1"/>
    <col min="13847" max="13847" width="3.6640625" style="830" customWidth="1"/>
    <col min="13848" max="13848" width="3.109375" style="830" customWidth="1"/>
    <col min="13849" max="13849" width="1.88671875" style="830" customWidth="1"/>
    <col min="13850" max="13851" width="2.21875" style="830" customWidth="1"/>
    <col min="13852" max="13852" width="7.21875" style="830" customWidth="1"/>
    <col min="13853" max="14087" width="8.88671875" style="830"/>
    <col min="14088" max="14088" width="2.44140625" style="830" customWidth="1"/>
    <col min="14089" max="14089" width="2.33203125" style="830" customWidth="1"/>
    <col min="14090" max="14090" width="1.109375" style="830" customWidth="1"/>
    <col min="14091" max="14091" width="22.6640625" style="830" customWidth="1"/>
    <col min="14092" max="14092" width="1.21875" style="830" customWidth="1"/>
    <col min="14093" max="14094" width="11.77734375" style="830" customWidth="1"/>
    <col min="14095" max="14095" width="1.77734375" style="830" customWidth="1"/>
    <col min="14096" max="14096" width="6.88671875" style="830" customWidth="1"/>
    <col min="14097" max="14097" width="4.44140625" style="830" customWidth="1"/>
    <col min="14098" max="14098" width="3.6640625" style="830" customWidth="1"/>
    <col min="14099" max="14099" width="0.77734375" style="830" customWidth="1"/>
    <col min="14100" max="14100" width="3.33203125" style="830" customWidth="1"/>
    <col min="14101" max="14101" width="3.6640625" style="830" customWidth="1"/>
    <col min="14102" max="14102" width="3" style="830" customWidth="1"/>
    <col min="14103" max="14103" width="3.6640625" style="830" customWidth="1"/>
    <col min="14104" max="14104" width="3.109375" style="830" customWidth="1"/>
    <col min="14105" max="14105" width="1.88671875" style="830" customWidth="1"/>
    <col min="14106" max="14107" width="2.21875" style="830" customWidth="1"/>
    <col min="14108" max="14108" width="7.21875" style="830" customWidth="1"/>
    <col min="14109" max="14343" width="8.88671875" style="830"/>
    <col min="14344" max="14344" width="2.44140625" style="830" customWidth="1"/>
    <col min="14345" max="14345" width="2.33203125" style="830" customWidth="1"/>
    <col min="14346" max="14346" width="1.109375" style="830" customWidth="1"/>
    <col min="14347" max="14347" width="22.6640625" style="830" customWidth="1"/>
    <col min="14348" max="14348" width="1.21875" style="830" customWidth="1"/>
    <col min="14349" max="14350" width="11.77734375" style="830" customWidth="1"/>
    <col min="14351" max="14351" width="1.77734375" style="830" customWidth="1"/>
    <col min="14352" max="14352" width="6.88671875" style="830" customWidth="1"/>
    <col min="14353" max="14353" width="4.44140625" style="830" customWidth="1"/>
    <col min="14354" max="14354" width="3.6640625" style="830" customWidth="1"/>
    <col min="14355" max="14355" width="0.77734375" style="830" customWidth="1"/>
    <col min="14356" max="14356" width="3.33203125" style="830" customWidth="1"/>
    <col min="14357" max="14357" width="3.6640625" style="830" customWidth="1"/>
    <col min="14358" max="14358" width="3" style="830" customWidth="1"/>
    <col min="14359" max="14359" width="3.6640625" style="830" customWidth="1"/>
    <col min="14360" max="14360" width="3.109375" style="830" customWidth="1"/>
    <col min="14361" max="14361" width="1.88671875" style="830" customWidth="1"/>
    <col min="14362" max="14363" width="2.21875" style="830" customWidth="1"/>
    <col min="14364" max="14364" width="7.21875" style="830" customWidth="1"/>
    <col min="14365" max="14599" width="8.88671875" style="830"/>
    <col min="14600" max="14600" width="2.44140625" style="830" customWidth="1"/>
    <col min="14601" max="14601" width="2.33203125" style="830" customWidth="1"/>
    <col min="14602" max="14602" width="1.109375" style="830" customWidth="1"/>
    <col min="14603" max="14603" width="22.6640625" style="830" customWidth="1"/>
    <col min="14604" max="14604" width="1.21875" style="830" customWidth="1"/>
    <col min="14605" max="14606" width="11.77734375" style="830" customWidth="1"/>
    <col min="14607" max="14607" width="1.77734375" style="830" customWidth="1"/>
    <col min="14608" max="14608" width="6.88671875" style="830" customWidth="1"/>
    <col min="14609" max="14609" width="4.44140625" style="830" customWidth="1"/>
    <col min="14610" max="14610" width="3.6640625" style="830" customWidth="1"/>
    <col min="14611" max="14611" width="0.77734375" style="830" customWidth="1"/>
    <col min="14612" max="14612" width="3.33203125" style="830" customWidth="1"/>
    <col min="14613" max="14613" width="3.6640625" style="830" customWidth="1"/>
    <col min="14614" max="14614" width="3" style="830" customWidth="1"/>
    <col min="14615" max="14615" width="3.6640625" style="830" customWidth="1"/>
    <col min="14616" max="14616" width="3.109375" style="830" customWidth="1"/>
    <col min="14617" max="14617" width="1.88671875" style="830" customWidth="1"/>
    <col min="14618" max="14619" width="2.21875" style="830" customWidth="1"/>
    <col min="14620" max="14620" width="7.21875" style="830" customWidth="1"/>
    <col min="14621" max="14855" width="8.88671875" style="830"/>
    <col min="14856" max="14856" width="2.44140625" style="830" customWidth="1"/>
    <col min="14857" max="14857" width="2.33203125" style="830" customWidth="1"/>
    <col min="14858" max="14858" width="1.109375" style="830" customWidth="1"/>
    <col min="14859" max="14859" width="22.6640625" style="830" customWidth="1"/>
    <col min="14860" max="14860" width="1.21875" style="830" customWidth="1"/>
    <col min="14861" max="14862" width="11.77734375" style="830" customWidth="1"/>
    <col min="14863" max="14863" width="1.77734375" style="830" customWidth="1"/>
    <col min="14864" max="14864" width="6.88671875" style="830" customWidth="1"/>
    <col min="14865" max="14865" width="4.44140625" style="830" customWidth="1"/>
    <col min="14866" max="14866" width="3.6640625" style="830" customWidth="1"/>
    <col min="14867" max="14867" width="0.77734375" style="830" customWidth="1"/>
    <col min="14868" max="14868" width="3.33203125" style="830" customWidth="1"/>
    <col min="14869" max="14869" width="3.6640625" style="830" customWidth="1"/>
    <col min="14870" max="14870" width="3" style="830" customWidth="1"/>
    <col min="14871" max="14871" width="3.6640625" style="830" customWidth="1"/>
    <col min="14872" max="14872" width="3.109375" style="830" customWidth="1"/>
    <col min="14873" max="14873" width="1.88671875" style="830" customWidth="1"/>
    <col min="14874" max="14875" width="2.21875" style="830" customWidth="1"/>
    <col min="14876" max="14876" width="7.21875" style="830" customWidth="1"/>
    <col min="14877" max="15111" width="8.88671875" style="830"/>
    <col min="15112" max="15112" width="2.44140625" style="830" customWidth="1"/>
    <col min="15113" max="15113" width="2.33203125" style="830" customWidth="1"/>
    <col min="15114" max="15114" width="1.109375" style="830" customWidth="1"/>
    <col min="15115" max="15115" width="22.6640625" style="830" customWidth="1"/>
    <col min="15116" max="15116" width="1.21875" style="830" customWidth="1"/>
    <col min="15117" max="15118" width="11.77734375" style="830" customWidth="1"/>
    <col min="15119" max="15119" width="1.77734375" style="830" customWidth="1"/>
    <col min="15120" max="15120" width="6.88671875" style="830" customWidth="1"/>
    <col min="15121" max="15121" width="4.44140625" style="830" customWidth="1"/>
    <col min="15122" max="15122" width="3.6640625" style="830" customWidth="1"/>
    <col min="15123" max="15123" width="0.77734375" style="830" customWidth="1"/>
    <col min="15124" max="15124" width="3.33203125" style="830" customWidth="1"/>
    <col min="15125" max="15125" width="3.6640625" style="830" customWidth="1"/>
    <col min="15126" max="15126" width="3" style="830" customWidth="1"/>
    <col min="15127" max="15127" width="3.6640625" style="830" customWidth="1"/>
    <col min="15128" max="15128" width="3.109375" style="830" customWidth="1"/>
    <col min="15129" max="15129" width="1.88671875" style="830" customWidth="1"/>
    <col min="15130" max="15131" width="2.21875" style="830" customWidth="1"/>
    <col min="15132" max="15132" width="7.21875" style="830" customWidth="1"/>
    <col min="15133" max="15367" width="8.88671875" style="830"/>
    <col min="15368" max="15368" width="2.44140625" style="830" customWidth="1"/>
    <col min="15369" max="15369" width="2.33203125" style="830" customWidth="1"/>
    <col min="15370" max="15370" width="1.109375" style="830" customWidth="1"/>
    <col min="15371" max="15371" width="22.6640625" style="830" customWidth="1"/>
    <col min="15372" max="15372" width="1.21875" style="830" customWidth="1"/>
    <col min="15373" max="15374" width="11.77734375" style="830" customWidth="1"/>
    <col min="15375" max="15375" width="1.77734375" style="830" customWidth="1"/>
    <col min="15376" max="15376" width="6.88671875" style="830" customWidth="1"/>
    <col min="15377" max="15377" width="4.44140625" style="830" customWidth="1"/>
    <col min="15378" max="15378" width="3.6640625" style="830" customWidth="1"/>
    <col min="15379" max="15379" width="0.77734375" style="830" customWidth="1"/>
    <col min="15380" max="15380" width="3.33203125" style="830" customWidth="1"/>
    <col min="15381" max="15381" width="3.6640625" style="830" customWidth="1"/>
    <col min="15382" max="15382" width="3" style="830" customWidth="1"/>
    <col min="15383" max="15383" width="3.6640625" style="830" customWidth="1"/>
    <col min="15384" max="15384" width="3.109375" style="830" customWidth="1"/>
    <col min="15385" max="15385" width="1.88671875" style="830" customWidth="1"/>
    <col min="15386" max="15387" width="2.21875" style="830" customWidth="1"/>
    <col min="15388" max="15388" width="7.21875" style="830" customWidth="1"/>
    <col min="15389" max="15623" width="8.88671875" style="830"/>
    <col min="15624" max="15624" width="2.44140625" style="830" customWidth="1"/>
    <col min="15625" max="15625" width="2.33203125" style="830" customWidth="1"/>
    <col min="15626" max="15626" width="1.109375" style="830" customWidth="1"/>
    <col min="15627" max="15627" width="22.6640625" style="830" customWidth="1"/>
    <col min="15628" max="15628" width="1.21875" style="830" customWidth="1"/>
    <col min="15629" max="15630" width="11.77734375" style="830" customWidth="1"/>
    <col min="15631" max="15631" width="1.77734375" style="830" customWidth="1"/>
    <col min="15632" max="15632" width="6.88671875" style="830" customWidth="1"/>
    <col min="15633" max="15633" width="4.44140625" style="830" customWidth="1"/>
    <col min="15634" max="15634" width="3.6640625" style="830" customWidth="1"/>
    <col min="15635" max="15635" width="0.77734375" style="830" customWidth="1"/>
    <col min="15636" max="15636" width="3.33203125" style="830" customWidth="1"/>
    <col min="15637" max="15637" width="3.6640625" style="830" customWidth="1"/>
    <col min="15638" max="15638" width="3" style="830" customWidth="1"/>
    <col min="15639" max="15639" width="3.6640625" style="830" customWidth="1"/>
    <col min="15640" max="15640" width="3.109375" style="830" customWidth="1"/>
    <col min="15641" max="15641" width="1.88671875" style="830" customWidth="1"/>
    <col min="15642" max="15643" width="2.21875" style="830" customWidth="1"/>
    <col min="15644" max="15644" width="7.21875" style="830" customWidth="1"/>
    <col min="15645" max="15879" width="8.88671875" style="830"/>
    <col min="15880" max="15880" width="2.44140625" style="830" customWidth="1"/>
    <col min="15881" max="15881" width="2.33203125" style="830" customWidth="1"/>
    <col min="15882" max="15882" width="1.109375" style="830" customWidth="1"/>
    <col min="15883" max="15883" width="22.6640625" style="830" customWidth="1"/>
    <col min="15884" max="15884" width="1.21875" style="830" customWidth="1"/>
    <col min="15885" max="15886" width="11.77734375" style="830" customWidth="1"/>
    <col min="15887" max="15887" width="1.77734375" style="830" customWidth="1"/>
    <col min="15888" max="15888" width="6.88671875" style="830" customWidth="1"/>
    <col min="15889" max="15889" width="4.44140625" style="830" customWidth="1"/>
    <col min="15890" max="15890" width="3.6640625" style="830" customWidth="1"/>
    <col min="15891" max="15891" width="0.77734375" style="830" customWidth="1"/>
    <col min="15892" max="15892" width="3.33203125" style="830" customWidth="1"/>
    <col min="15893" max="15893" width="3.6640625" style="830" customWidth="1"/>
    <col min="15894" max="15894" width="3" style="830" customWidth="1"/>
    <col min="15895" max="15895" width="3.6640625" style="830" customWidth="1"/>
    <col min="15896" max="15896" width="3.109375" style="830" customWidth="1"/>
    <col min="15897" max="15897" width="1.88671875" style="830" customWidth="1"/>
    <col min="15898" max="15899" width="2.21875" style="830" customWidth="1"/>
    <col min="15900" max="15900" width="7.21875" style="830" customWidth="1"/>
    <col min="15901" max="16135" width="8.88671875" style="830"/>
    <col min="16136" max="16136" width="2.44140625" style="830" customWidth="1"/>
    <col min="16137" max="16137" width="2.33203125" style="830" customWidth="1"/>
    <col min="16138" max="16138" width="1.109375" style="830" customWidth="1"/>
    <col min="16139" max="16139" width="22.6640625" style="830" customWidth="1"/>
    <col min="16140" max="16140" width="1.21875" style="830" customWidth="1"/>
    <col min="16141" max="16142" width="11.77734375" style="830" customWidth="1"/>
    <col min="16143" max="16143" width="1.77734375" style="830" customWidth="1"/>
    <col min="16144" max="16144" width="6.88671875" style="830" customWidth="1"/>
    <col min="16145" max="16145" width="4.44140625" style="830" customWidth="1"/>
    <col min="16146" max="16146" width="3.6640625" style="830" customWidth="1"/>
    <col min="16147" max="16147" width="0.77734375" style="830" customWidth="1"/>
    <col min="16148" max="16148" width="3.33203125" style="830" customWidth="1"/>
    <col min="16149" max="16149" width="3.6640625" style="830" customWidth="1"/>
    <col min="16150" max="16150" width="3" style="830" customWidth="1"/>
    <col min="16151" max="16151" width="3.6640625" style="830" customWidth="1"/>
    <col min="16152" max="16152" width="3.109375" style="830" customWidth="1"/>
    <col min="16153" max="16153" width="1.88671875" style="830" customWidth="1"/>
    <col min="16154" max="16155" width="2.21875" style="830" customWidth="1"/>
    <col min="16156" max="16156" width="7.21875" style="830" customWidth="1"/>
    <col min="16157" max="16384" width="8.88671875" style="830"/>
  </cols>
  <sheetData>
    <row r="1" spans="2:29" ht="20.25" customHeight="1">
      <c r="B1" s="871" t="s">
        <v>2660</v>
      </c>
    </row>
    <row r="2" spans="2:29" ht="10.8" customHeight="1">
      <c r="B2" s="831"/>
      <c r="C2" s="831"/>
      <c r="D2" s="831"/>
      <c r="E2" s="831"/>
      <c r="F2" s="831"/>
      <c r="G2" s="831"/>
      <c r="H2" s="831"/>
      <c r="I2" s="831"/>
      <c r="J2" s="831"/>
      <c r="K2" s="831"/>
      <c r="L2" s="831"/>
      <c r="M2" s="831"/>
      <c r="N2" s="831"/>
      <c r="O2" s="831"/>
      <c r="P2" s="831"/>
      <c r="Q2" s="831"/>
      <c r="R2" s="831"/>
      <c r="S2" s="872"/>
      <c r="T2" s="872"/>
      <c r="U2" s="694"/>
      <c r="V2" s="694"/>
      <c r="W2" s="694"/>
      <c r="X2" s="872"/>
      <c r="Y2" s="694"/>
      <c r="AB2" s="929"/>
      <c r="AC2" s="830" t="s">
        <v>2494</v>
      </c>
    </row>
    <row r="3" spans="2:29">
      <c r="B3" s="831"/>
      <c r="C3" s="831"/>
      <c r="D3" s="831"/>
      <c r="E3" s="831"/>
      <c r="F3" s="831"/>
      <c r="G3" s="831"/>
      <c r="H3" s="831"/>
      <c r="I3" s="831"/>
      <c r="J3" s="831"/>
      <c r="K3" s="831"/>
      <c r="L3" s="831"/>
      <c r="M3" s="831"/>
      <c r="N3" s="831"/>
      <c r="O3" s="831"/>
      <c r="P3" s="831"/>
      <c r="Q3" s="928"/>
      <c r="R3" s="1751"/>
      <c r="S3" s="1594"/>
      <c r="T3" s="693" t="s">
        <v>2495</v>
      </c>
      <c r="U3" s="534"/>
      <c r="V3" s="693" t="s">
        <v>2496</v>
      </c>
      <c r="W3" s="534"/>
      <c r="X3" s="693" t="s">
        <v>2497</v>
      </c>
      <c r="Y3" s="694"/>
      <c r="Z3" s="694"/>
      <c r="AA3" s="694"/>
    </row>
    <row r="4" spans="2:29" ht="10.5" customHeight="1">
      <c r="B4" s="831"/>
      <c r="C4" s="831"/>
      <c r="D4" s="831"/>
      <c r="E4" s="831"/>
      <c r="F4" s="831"/>
      <c r="G4" s="831"/>
      <c r="H4" s="831"/>
      <c r="I4" s="831"/>
      <c r="J4" s="831"/>
      <c r="K4" s="831"/>
      <c r="L4" s="831"/>
      <c r="M4" s="831"/>
      <c r="N4" s="831"/>
      <c r="O4" s="831"/>
      <c r="P4" s="831"/>
      <c r="Q4" s="831"/>
      <c r="R4" s="831"/>
      <c r="S4" s="831"/>
      <c r="T4" s="874"/>
      <c r="U4" s="874"/>
      <c r="V4" s="874"/>
      <c r="W4" s="874"/>
      <c r="X4" s="874"/>
      <c r="Y4" s="694"/>
    </row>
    <row r="5" spans="2:29" ht="18" customHeight="1">
      <c r="B5" s="831"/>
      <c r="C5" s="831" t="s">
        <v>2498</v>
      </c>
      <c r="D5" s="831"/>
      <c r="E5" s="831"/>
      <c r="F5" s="831"/>
      <c r="G5" s="831"/>
      <c r="H5" s="831"/>
      <c r="I5" s="831"/>
      <c r="J5" s="831"/>
      <c r="K5" s="831"/>
      <c r="L5" s="831"/>
      <c r="M5" s="831"/>
      <c r="N5" s="831" t="s">
        <v>2499</v>
      </c>
      <c r="O5" s="831"/>
      <c r="P5" s="831"/>
      <c r="Q5" s="831"/>
      <c r="R5" s="831"/>
      <c r="S5" s="831"/>
      <c r="T5" s="831"/>
      <c r="U5" s="694"/>
      <c r="V5" s="694"/>
      <c r="W5" s="694"/>
      <c r="X5" s="694"/>
      <c r="Y5" s="694"/>
    </row>
    <row r="6" spans="2:29" ht="20.399999999999999" customHeight="1">
      <c r="B6" s="831"/>
      <c r="C6" s="831" t="s">
        <v>2553</v>
      </c>
      <c r="D6" s="831"/>
      <c r="E6" s="831"/>
      <c r="F6" s="831"/>
      <c r="G6" s="831"/>
      <c r="H6" s="831"/>
      <c r="I6" s="831"/>
      <c r="J6" s="831"/>
      <c r="K6" s="831"/>
      <c r="L6" s="831"/>
      <c r="M6" s="831"/>
      <c r="N6" s="1798" t="s">
        <v>2529</v>
      </c>
      <c r="O6" s="1800"/>
      <c r="P6" s="1531" t="str">
        <f>第1号様式!$J$10</f>
        <v/>
      </c>
      <c r="Q6" s="1052"/>
      <c r="R6" s="1052"/>
      <c r="S6" s="1529">
        <f>第1号様式!$L$10</f>
        <v>0</v>
      </c>
      <c r="T6" s="1052"/>
      <c r="U6" s="1052"/>
      <c r="V6" s="1052"/>
      <c r="W6" s="1052"/>
      <c r="X6" s="1052"/>
      <c r="Y6" s="694"/>
    </row>
    <row r="7" spans="2:29" ht="2.4" customHeight="1">
      <c r="B7" s="831"/>
      <c r="C7" s="831"/>
      <c r="D7" s="695"/>
      <c r="E7" s="536"/>
      <c r="F7" s="536"/>
      <c r="G7" s="536"/>
      <c r="H7" s="536"/>
      <c r="I7" s="536"/>
      <c r="J7" s="536"/>
      <c r="K7" s="831"/>
      <c r="L7" s="831"/>
      <c r="M7" s="831"/>
      <c r="N7" s="831"/>
      <c r="O7" s="893"/>
      <c r="P7" s="684"/>
      <c r="Q7" s="684"/>
      <c r="R7" s="684"/>
      <c r="S7" s="684"/>
      <c r="T7" s="684"/>
      <c r="U7" s="684"/>
      <c r="V7" s="684"/>
      <c r="W7" s="684"/>
      <c r="X7" s="684"/>
      <c r="Y7" s="694"/>
    </row>
    <row r="8" spans="2:29" ht="20.399999999999999" customHeight="1">
      <c r="B8" s="831"/>
      <c r="C8" s="831"/>
      <c r="D8" s="536"/>
      <c r="E8" s="536"/>
      <c r="F8" s="536"/>
      <c r="G8" s="536"/>
      <c r="H8" s="536"/>
      <c r="I8" s="536"/>
      <c r="J8" s="536"/>
      <c r="K8" s="831"/>
      <c r="L8" s="831"/>
      <c r="M8" s="831"/>
      <c r="N8" s="1798" t="s">
        <v>2502</v>
      </c>
      <c r="O8" s="1800"/>
      <c r="P8" s="1529">
        <f>第1号様式!$J$11</f>
        <v>0</v>
      </c>
      <c r="Q8" s="1052"/>
      <c r="R8" s="1052"/>
      <c r="S8" s="1052"/>
      <c r="T8" s="1052"/>
      <c r="U8" s="1052"/>
      <c r="V8" s="1052"/>
      <c r="W8" s="1052"/>
      <c r="X8" s="1052"/>
      <c r="Z8" s="830"/>
      <c r="AA8" s="830"/>
    </row>
    <row r="9" spans="2:29" ht="2.4" customHeight="1">
      <c r="B9" s="831"/>
      <c r="C9" s="831"/>
      <c r="D9" s="831"/>
      <c r="E9" s="831"/>
      <c r="F9" s="831"/>
      <c r="G9" s="831"/>
      <c r="H9" s="831"/>
      <c r="I9" s="831"/>
      <c r="J9" s="831"/>
      <c r="K9" s="831"/>
      <c r="L9" s="831"/>
      <c r="M9" s="831"/>
      <c r="N9" s="831"/>
      <c r="O9" s="893"/>
      <c r="P9" s="684"/>
      <c r="Q9" s="684"/>
      <c r="R9" s="684"/>
      <c r="S9" s="684"/>
      <c r="T9" s="684"/>
      <c r="U9" s="684"/>
      <c r="V9" s="684"/>
      <c r="W9" s="684"/>
      <c r="X9" s="684"/>
      <c r="Y9" s="694"/>
    </row>
    <row r="10" spans="2:29" ht="20.399999999999999" customHeight="1">
      <c r="B10" s="831"/>
      <c r="C10" s="831"/>
      <c r="D10" s="831"/>
      <c r="E10" s="831"/>
      <c r="F10" s="831"/>
      <c r="G10" s="831"/>
      <c r="H10" s="831"/>
      <c r="I10" s="831"/>
      <c r="J10" s="831"/>
      <c r="K10" s="831"/>
      <c r="L10" s="831"/>
      <c r="M10" s="831"/>
      <c r="N10" s="1799" t="s">
        <v>2405</v>
      </c>
      <c r="O10" s="1801"/>
      <c r="P10" s="1529">
        <f>第1号様式!$J$12</f>
        <v>0</v>
      </c>
      <c r="Q10" s="1052"/>
      <c r="R10" s="1052"/>
      <c r="S10" s="1529">
        <f>第1号様式!$M$12</f>
        <v>0</v>
      </c>
      <c r="T10" s="1052"/>
      <c r="U10" s="1052"/>
      <c r="V10" s="1052"/>
      <c r="W10" s="1052"/>
      <c r="X10" s="1052"/>
      <c r="Y10" s="694"/>
      <c r="AB10" s="879"/>
    </row>
    <row r="11" spans="2:29" ht="7.8" customHeight="1">
      <c r="B11" s="831"/>
      <c r="C11" s="831"/>
      <c r="D11" s="831"/>
      <c r="E11" s="831"/>
      <c r="F11" s="831"/>
      <c r="G11" s="831"/>
      <c r="H11" s="831"/>
      <c r="I11" s="831"/>
      <c r="J11" s="831"/>
      <c r="K11" s="831"/>
      <c r="L11" s="831"/>
      <c r="M11" s="831"/>
      <c r="N11" s="831"/>
      <c r="O11" s="930"/>
      <c r="P11" s="880"/>
      <c r="Q11" s="880"/>
      <c r="R11" s="880"/>
      <c r="S11" s="880"/>
      <c r="T11" s="880"/>
      <c r="U11" s="880"/>
      <c r="V11" s="880"/>
      <c r="W11" s="880"/>
      <c r="X11" s="880"/>
      <c r="Y11" s="694"/>
    </row>
    <row r="12" spans="2:29" ht="20.399999999999999" customHeight="1">
      <c r="B12" s="831"/>
      <c r="C12" s="831"/>
      <c r="D12" s="831"/>
      <c r="E12" s="831"/>
      <c r="F12" s="831"/>
      <c r="G12" s="831"/>
      <c r="H12" s="831"/>
      <c r="I12" s="831"/>
      <c r="J12" s="831"/>
      <c r="K12" s="831"/>
      <c r="L12" s="831"/>
      <c r="M12" s="831"/>
      <c r="N12" s="831" t="s">
        <v>2554</v>
      </c>
      <c r="O12" s="931"/>
      <c r="P12" s="893"/>
      <c r="Q12" s="893"/>
      <c r="R12" s="612"/>
      <c r="S12" s="612"/>
      <c r="T12" s="612"/>
      <c r="U12" s="612"/>
      <c r="V12" s="612"/>
      <c r="W12" s="612"/>
      <c r="X12" s="612"/>
      <c r="Y12" s="694"/>
    </row>
    <row r="13" spans="2:29" ht="20.399999999999999" customHeight="1">
      <c r="B13" s="831"/>
      <c r="C13" s="831"/>
      <c r="D13" s="831"/>
      <c r="E13" s="831"/>
      <c r="F13" s="831"/>
      <c r="G13" s="831"/>
      <c r="H13" s="831"/>
      <c r="I13" s="831"/>
      <c r="J13" s="831"/>
      <c r="K13" s="831"/>
      <c r="L13" s="831"/>
      <c r="M13" s="831"/>
      <c r="N13" s="1798" t="s">
        <v>2529</v>
      </c>
      <c r="O13" s="1800"/>
      <c r="P13" s="1531">
        <f>第1号様式!$J$15</f>
        <v>0</v>
      </c>
      <c r="Q13" s="1052"/>
      <c r="R13" s="1052"/>
      <c r="S13" s="1529">
        <f>第1号様式!$L$15</f>
        <v>0</v>
      </c>
      <c r="T13" s="1052"/>
      <c r="U13" s="1052"/>
      <c r="V13" s="1052"/>
      <c r="W13" s="1052"/>
      <c r="X13" s="1052"/>
      <c r="Y13" s="694"/>
    </row>
    <row r="14" spans="2:29" ht="2.4" customHeight="1">
      <c r="B14" s="831"/>
      <c r="C14" s="831"/>
      <c r="D14" s="831"/>
      <c r="E14" s="831"/>
      <c r="F14" s="831"/>
      <c r="G14" s="831"/>
      <c r="H14" s="831"/>
      <c r="I14" s="831"/>
      <c r="J14" s="831"/>
      <c r="K14" s="831"/>
      <c r="L14" s="831"/>
      <c r="M14" s="831"/>
      <c r="N14" s="831"/>
      <c r="O14" s="893"/>
      <c r="P14" s="684"/>
      <c r="Q14" s="684"/>
      <c r="R14" s="684"/>
      <c r="S14" s="684"/>
      <c r="T14" s="684"/>
      <c r="U14" s="684"/>
      <c r="V14" s="684"/>
      <c r="W14" s="684"/>
      <c r="X14" s="684"/>
      <c r="Y14" s="694"/>
      <c r="AB14" s="879"/>
    </row>
    <row r="15" spans="2:29" ht="20.399999999999999" customHeight="1">
      <c r="B15" s="831"/>
      <c r="C15" s="831"/>
      <c r="D15" s="831"/>
      <c r="E15" s="831"/>
      <c r="F15" s="831"/>
      <c r="G15" s="831"/>
      <c r="H15" s="831"/>
      <c r="I15" s="831"/>
      <c r="J15" s="831"/>
      <c r="K15" s="831"/>
      <c r="L15" s="831"/>
      <c r="M15" s="831"/>
      <c r="N15" s="1798" t="s">
        <v>2502</v>
      </c>
      <c r="O15" s="1798"/>
      <c r="P15" s="1529">
        <f>第1号様式!$J$16</f>
        <v>0</v>
      </c>
      <c r="Q15" s="1052"/>
      <c r="R15" s="1052"/>
      <c r="S15" s="1052"/>
      <c r="T15" s="1052"/>
      <c r="U15" s="1052"/>
      <c r="V15" s="1052"/>
      <c r="W15" s="1052"/>
      <c r="X15" s="1052"/>
      <c r="Y15" s="833"/>
    </row>
    <row r="16" spans="2:29" ht="2.4" customHeight="1">
      <c r="B16" s="831"/>
      <c r="C16" s="831"/>
      <c r="D16" s="831"/>
      <c r="E16" s="831"/>
      <c r="F16" s="831"/>
      <c r="G16" s="831"/>
      <c r="H16" s="831"/>
      <c r="I16" s="831"/>
      <c r="J16" s="831"/>
      <c r="K16" s="831"/>
      <c r="L16" s="831"/>
      <c r="M16" s="831"/>
      <c r="N16" s="831"/>
      <c r="O16" s="893"/>
      <c r="P16" s="684"/>
      <c r="Q16" s="684"/>
      <c r="R16" s="684"/>
      <c r="S16" s="684"/>
      <c r="T16" s="684"/>
      <c r="U16" s="684"/>
      <c r="V16" s="684"/>
      <c r="W16" s="684"/>
      <c r="X16" s="684"/>
      <c r="Y16" s="694"/>
    </row>
    <row r="17" spans="2:28" ht="25.8" customHeight="1">
      <c r="B17" s="831"/>
      <c r="C17" s="831"/>
      <c r="D17" s="831"/>
      <c r="E17" s="831"/>
      <c r="F17" s="831"/>
      <c r="G17" s="831"/>
      <c r="H17" s="831"/>
      <c r="I17" s="831"/>
      <c r="J17" s="831"/>
      <c r="K17" s="831"/>
      <c r="L17" s="831"/>
      <c r="M17" s="831"/>
      <c r="N17" s="1799" t="s">
        <v>2405</v>
      </c>
      <c r="O17" s="1799"/>
      <c r="P17" s="1529">
        <f>第1号様式!$J$17</f>
        <v>0</v>
      </c>
      <c r="Q17" s="1052"/>
      <c r="R17" s="1052"/>
      <c r="S17" s="1529">
        <f>第1号様式!$M$17</f>
        <v>0</v>
      </c>
      <c r="T17" s="1052"/>
      <c r="U17" s="1052"/>
      <c r="V17" s="1052"/>
      <c r="W17" s="1052"/>
      <c r="X17" s="1052"/>
      <c r="Y17" s="694"/>
      <c r="AB17" s="879"/>
    </row>
    <row r="18" spans="2:28" ht="7.2" customHeight="1">
      <c r="B18" s="831"/>
      <c r="C18" s="831"/>
      <c r="D18" s="831"/>
      <c r="E18" s="831"/>
      <c r="F18" s="831"/>
      <c r="G18" s="831"/>
      <c r="H18" s="831"/>
      <c r="I18" s="831"/>
      <c r="J18" s="831"/>
      <c r="K18" s="831"/>
      <c r="L18" s="831"/>
      <c r="M18" s="831"/>
      <c r="N18" s="831"/>
      <c r="O18" s="893"/>
      <c r="P18" s="482"/>
      <c r="Q18" s="482"/>
      <c r="R18" s="482"/>
      <c r="S18" s="482"/>
      <c r="T18" s="482"/>
      <c r="U18" s="482"/>
      <c r="V18" s="482"/>
      <c r="W18" s="482"/>
      <c r="X18" s="482"/>
      <c r="Y18" s="694"/>
    </row>
    <row r="19" spans="2:28" ht="20.399999999999999" customHeight="1">
      <c r="B19" s="831"/>
      <c r="C19" s="831"/>
      <c r="D19" s="831"/>
      <c r="E19" s="831"/>
      <c r="F19" s="831"/>
      <c r="G19" s="831"/>
      <c r="H19" s="831"/>
      <c r="I19" s="831"/>
      <c r="J19" s="831"/>
      <c r="K19" s="831"/>
      <c r="L19" s="831"/>
      <c r="M19" s="831"/>
      <c r="N19" s="831" t="s">
        <v>2386</v>
      </c>
      <c r="O19" s="931"/>
      <c r="P19" s="476"/>
      <c r="Q19" s="476"/>
      <c r="R19" s="675"/>
      <c r="S19" s="675"/>
      <c r="T19" s="675"/>
      <c r="U19" s="675"/>
      <c r="V19" s="675"/>
      <c r="W19" s="675"/>
      <c r="X19" s="675"/>
      <c r="Y19" s="694"/>
    </row>
    <row r="20" spans="2:28" ht="20.399999999999999" customHeight="1">
      <c r="B20" s="831"/>
      <c r="C20" s="831"/>
      <c r="D20" s="831"/>
      <c r="E20" s="831"/>
      <c r="F20" s="831"/>
      <c r="G20" s="831"/>
      <c r="H20" s="831"/>
      <c r="I20" s="831"/>
      <c r="J20" s="831"/>
      <c r="K20" s="831"/>
      <c r="L20" s="831"/>
      <c r="M20" s="831"/>
      <c r="N20" s="1798" t="s">
        <v>2529</v>
      </c>
      <c r="O20" s="1800"/>
      <c r="P20" s="1531">
        <f>第1号様式!$J$20</f>
        <v>0</v>
      </c>
      <c r="Q20" s="1052"/>
      <c r="R20" s="1052"/>
      <c r="S20" s="1529">
        <f>第1号様式!$L$20</f>
        <v>0</v>
      </c>
      <c r="T20" s="1052"/>
      <c r="U20" s="1052"/>
      <c r="V20" s="1052"/>
      <c r="W20" s="1052"/>
      <c r="X20" s="1052"/>
      <c r="Y20" s="694"/>
    </row>
    <row r="21" spans="2:28" ht="2.4" customHeight="1">
      <c r="B21" s="831"/>
      <c r="C21" s="831"/>
      <c r="D21" s="831"/>
      <c r="E21" s="831"/>
      <c r="F21" s="831"/>
      <c r="G21" s="831"/>
      <c r="H21" s="831"/>
      <c r="I21" s="831"/>
      <c r="J21" s="831"/>
      <c r="K21" s="831"/>
      <c r="L21" s="831"/>
      <c r="M21" s="831"/>
      <c r="N21" s="831"/>
      <c r="O21" s="893"/>
      <c r="P21" s="684"/>
      <c r="Q21" s="684"/>
      <c r="R21" s="684"/>
      <c r="S21" s="684"/>
      <c r="T21" s="684"/>
      <c r="U21" s="684"/>
      <c r="V21" s="684"/>
      <c r="W21" s="684"/>
      <c r="X21" s="684"/>
      <c r="Y21" s="694"/>
      <c r="AB21" s="879"/>
    </row>
    <row r="22" spans="2:28" ht="20.399999999999999" customHeight="1">
      <c r="B22" s="831"/>
      <c r="C22" s="831"/>
      <c r="D22" s="831"/>
      <c r="E22" s="831"/>
      <c r="F22" s="831"/>
      <c r="G22" s="831"/>
      <c r="H22" s="831"/>
      <c r="I22" s="831"/>
      <c r="J22" s="831"/>
      <c r="K22" s="831"/>
      <c r="L22" s="831"/>
      <c r="M22" s="831"/>
      <c r="N22" s="1798" t="s">
        <v>2502</v>
      </c>
      <c r="O22" s="1798"/>
      <c r="P22" s="1529">
        <f>第1号様式!$J$21</f>
        <v>0</v>
      </c>
      <c r="Q22" s="1052"/>
      <c r="R22" s="1052"/>
      <c r="S22" s="1052"/>
      <c r="T22" s="1052"/>
      <c r="U22" s="1052"/>
      <c r="V22" s="1052"/>
      <c r="W22" s="1052"/>
      <c r="X22" s="1052"/>
      <c r="Y22" s="694"/>
      <c r="AB22" s="834"/>
    </row>
    <row r="23" spans="2:28" ht="2.4" customHeight="1">
      <c r="B23" s="831"/>
      <c r="C23" s="831"/>
      <c r="D23" s="831"/>
      <c r="E23" s="831"/>
      <c r="F23" s="831"/>
      <c r="G23" s="831"/>
      <c r="H23" s="831"/>
      <c r="I23" s="831"/>
      <c r="J23" s="831"/>
      <c r="K23" s="831"/>
      <c r="L23" s="831"/>
      <c r="M23" s="831"/>
      <c r="N23" s="831"/>
      <c r="O23" s="893"/>
      <c r="P23" s="684"/>
      <c r="Q23" s="684"/>
      <c r="R23" s="684"/>
      <c r="S23" s="684"/>
      <c r="T23" s="684"/>
      <c r="U23" s="684"/>
      <c r="V23" s="684"/>
      <c r="W23" s="684"/>
      <c r="X23" s="684"/>
      <c r="Y23" s="694"/>
    </row>
    <row r="24" spans="2:28" ht="24.6" customHeight="1">
      <c r="B24" s="831"/>
      <c r="C24" s="831"/>
      <c r="D24" s="831"/>
      <c r="E24" s="831"/>
      <c r="F24" s="831"/>
      <c r="G24" s="831"/>
      <c r="H24" s="831"/>
      <c r="I24" s="831"/>
      <c r="J24" s="831"/>
      <c r="K24" s="831"/>
      <c r="L24" s="831"/>
      <c r="M24" s="831"/>
      <c r="N24" s="1799" t="s">
        <v>2405</v>
      </c>
      <c r="O24" s="1799"/>
      <c r="P24" s="1529">
        <f>第1号様式!$J$22</f>
        <v>0</v>
      </c>
      <c r="Q24" s="1052"/>
      <c r="R24" s="1052"/>
      <c r="S24" s="1529">
        <f>第1号様式!$M$22</f>
        <v>0</v>
      </c>
      <c r="T24" s="1052"/>
      <c r="U24" s="1052"/>
      <c r="V24" s="1052"/>
      <c r="W24" s="1052"/>
      <c r="X24" s="1052"/>
      <c r="Y24" s="694"/>
      <c r="AB24" s="879"/>
    </row>
    <row r="25" spans="2:28" s="931" customFormat="1" ht="6.6" customHeight="1"/>
    <row r="26" spans="2:28" ht="25.8">
      <c r="B26" s="831"/>
      <c r="C26" s="1716" t="s">
        <v>2661</v>
      </c>
      <c r="D26" s="1716"/>
      <c r="E26" s="1716"/>
      <c r="F26" s="1716"/>
      <c r="G26" s="1716"/>
      <c r="H26" s="1716"/>
      <c r="I26" s="1716"/>
      <c r="J26" s="1716"/>
      <c r="K26" s="1716"/>
      <c r="L26" s="1716"/>
      <c r="M26" s="1716"/>
      <c r="N26" s="1716"/>
      <c r="O26" s="1716"/>
      <c r="P26" s="1716"/>
      <c r="Q26" s="1716"/>
      <c r="R26" s="1716"/>
      <c r="S26" s="1716"/>
      <c r="T26" s="1716"/>
      <c r="U26" s="1716"/>
      <c r="V26" s="1716"/>
      <c r="W26" s="1716"/>
      <c r="X26" s="1716"/>
      <c r="Y26" s="694"/>
    </row>
    <row r="27" spans="2:28" ht="7.8" customHeight="1">
      <c r="B27" s="831"/>
      <c r="C27" s="831"/>
      <c r="D27" s="831"/>
      <c r="E27" s="831"/>
      <c r="F27" s="831"/>
      <c r="G27" s="831"/>
      <c r="H27" s="831"/>
      <c r="I27" s="831"/>
      <c r="J27" s="831"/>
      <c r="K27" s="831"/>
      <c r="L27" s="831"/>
      <c r="M27" s="831"/>
      <c r="N27" s="831"/>
      <c r="O27" s="831"/>
      <c r="P27" s="831"/>
      <c r="Q27" s="831"/>
      <c r="R27" s="831"/>
      <c r="S27" s="831"/>
      <c r="T27" s="831"/>
      <c r="U27" s="694"/>
      <c r="V27" s="694"/>
      <c r="W27" s="694"/>
      <c r="X27" s="694"/>
      <c r="Y27" s="694"/>
    </row>
    <row r="28" spans="2:28" ht="18" customHeight="1">
      <c r="B28" s="831"/>
      <c r="C28" s="831"/>
      <c r="D28" s="1717">
        <f>第22号様式!$D$33</f>
        <v>0</v>
      </c>
      <c r="E28" s="1718"/>
      <c r="F28" s="693" t="s">
        <v>2495</v>
      </c>
      <c r="G28" s="692">
        <f>第22号様式!$G$33</f>
        <v>0</v>
      </c>
      <c r="H28" s="693" t="s">
        <v>2496</v>
      </c>
      <c r="I28" s="692">
        <f>第22号様式!$I$33</f>
        <v>0</v>
      </c>
      <c r="J28" s="1719" t="s">
        <v>2505</v>
      </c>
      <c r="K28" s="1719"/>
      <c r="L28" s="609">
        <f>第22号様式!$L$33</f>
        <v>0</v>
      </c>
      <c r="M28" s="1720" t="s">
        <v>2506</v>
      </c>
      <c r="N28" s="1720"/>
      <c r="O28" s="1720"/>
      <c r="P28" s="1721">
        <f>第22号様式!$P$33</f>
        <v>0</v>
      </c>
      <c r="Q28" s="1721"/>
      <c r="R28" s="1722" t="s">
        <v>2662</v>
      </c>
      <c r="S28" s="1722"/>
      <c r="T28" s="1722"/>
      <c r="U28" s="1722"/>
      <c r="V28" s="1722"/>
      <c r="W28" s="1722"/>
      <c r="X28" s="1722"/>
      <c r="Y28" s="1722"/>
      <c r="Z28" s="695"/>
      <c r="AB28" s="879"/>
    </row>
    <row r="29" spans="2:28" ht="39" customHeight="1">
      <c r="B29" s="831"/>
      <c r="C29" s="1723" t="s">
        <v>2772</v>
      </c>
      <c r="D29" s="1723"/>
      <c r="E29" s="1723"/>
      <c r="F29" s="1723"/>
      <c r="G29" s="1723"/>
      <c r="H29" s="1723"/>
      <c r="I29" s="1723"/>
      <c r="J29" s="1723"/>
      <c r="K29" s="1723"/>
      <c r="L29" s="1723"/>
      <c r="M29" s="1723"/>
      <c r="N29" s="1723"/>
      <c r="O29" s="1723"/>
      <c r="P29" s="1723"/>
      <c r="Q29" s="1723"/>
      <c r="R29" s="1723"/>
      <c r="S29" s="1723"/>
      <c r="T29" s="1723"/>
      <c r="U29" s="1723"/>
      <c r="V29" s="1723"/>
      <c r="W29" s="1723"/>
      <c r="X29" s="1723"/>
      <c r="Y29" s="694"/>
      <c r="Z29" s="694"/>
    </row>
    <row r="30" spans="2:28" ht="18" customHeight="1">
      <c r="B30" s="831"/>
      <c r="C30" s="1724" t="s">
        <v>2509</v>
      </c>
      <c r="D30" s="1724"/>
      <c r="E30" s="1724"/>
      <c r="F30" s="1724"/>
      <c r="G30" s="1724"/>
      <c r="H30" s="1724"/>
      <c r="I30" s="1724"/>
      <c r="J30" s="1724"/>
      <c r="K30" s="1724"/>
      <c r="L30" s="1724"/>
      <c r="M30" s="1724"/>
      <c r="N30" s="1724"/>
      <c r="O30" s="1724"/>
      <c r="P30" s="1724"/>
      <c r="Q30" s="1724"/>
      <c r="R30" s="1724"/>
      <c r="S30" s="1724"/>
      <c r="T30" s="1724"/>
      <c r="U30" s="1724"/>
      <c r="V30" s="1724"/>
      <c r="W30" s="1724"/>
      <c r="X30" s="1724"/>
      <c r="Y30" s="694"/>
    </row>
    <row r="31" spans="2:28" ht="27" customHeight="1">
      <c r="B31" s="831"/>
      <c r="C31" s="832"/>
      <c r="D31" s="1802" t="s">
        <v>2510</v>
      </c>
      <c r="E31" s="1802"/>
      <c r="F31" s="1802"/>
      <c r="G31" s="1802"/>
      <c r="H31" s="1802"/>
      <c r="I31" s="1802"/>
      <c r="J31" s="1803"/>
      <c r="K31" s="1767">
        <f>第22号様式!$K$36</f>
        <v>0</v>
      </c>
      <c r="L31" s="1768"/>
      <c r="M31" s="1768"/>
      <c r="N31" s="1768"/>
      <c r="O31" s="1768"/>
      <c r="P31" s="1768"/>
      <c r="Q31" s="1768"/>
      <c r="R31" s="1769" t="str">
        <f>第22号様式!$R$36</f>
        <v>蓄電池</v>
      </c>
      <c r="S31" s="1055"/>
      <c r="T31" s="1055"/>
      <c r="U31" s="1769" t="str">
        <f>第22号様式!$U$36</f>
        <v>設備導入事業</v>
      </c>
      <c r="V31" s="1055"/>
      <c r="W31" s="1055"/>
      <c r="X31" s="1567"/>
      <c r="Y31" s="694"/>
      <c r="AA31" s="830"/>
    </row>
    <row r="32" spans="2:28" ht="2.25" customHeight="1">
      <c r="B32" s="831"/>
      <c r="C32" s="884"/>
      <c r="D32" s="536"/>
      <c r="E32" s="536"/>
      <c r="F32" s="536"/>
      <c r="G32" s="536"/>
      <c r="H32" s="536"/>
      <c r="I32" s="536"/>
      <c r="J32" s="885"/>
      <c r="K32" s="610"/>
      <c r="L32" s="611"/>
      <c r="M32" s="611"/>
      <c r="N32" s="611"/>
      <c r="O32" s="612"/>
      <c r="P32" s="613"/>
      <c r="Q32" s="614"/>
      <c r="R32" s="615"/>
      <c r="S32" s="616"/>
      <c r="T32" s="617"/>
      <c r="U32" s="616"/>
      <c r="V32" s="618"/>
      <c r="W32" s="536"/>
      <c r="X32" s="619"/>
      <c r="Y32" s="694"/>
      <c r="AA32" s="830"/>
    </row>
    <row r="33" spans="2:27" ht="18" customHeight="1">
      <c r="B33" s="831"/>
      <c r="C33" s="610"/>
      <c r="D33" s="1727" t="s">
        <v>2511</v>
      </c>
      <c r="E33" s="1727"/>
      <c r="F33" s="1727"/>
      <c r="G33" s="1727"/>
      <c r="H33" s="1727"/>
      <c r="I33" s="1727"/>
      <c r="J33" s="1728"/>
      <c r="K33" s="536"/>
      <c r="L33" s="620" t="s">
        <v>2512</v>
      </c>
      <c r="M33" s="1729">
        <f>第21号様式!$M$33</f>
        <v>0</v>
      </c>
      <c r="N33" s="1729"/>
      <c r="O33" s="1729"/>
      <c r="P33" s="1730"/>
      <c r="Q33" s="621" t="s">
        <v>2513</v>
      </c>
      <c r="R33" s="621"/>
      <c r="S33" s="621"/>
      <c r="T33" s="621"/>
      <c r="U33" s="621"/>
      <c r="V33" s="621"/>
      <c r="W33" s="621"/>
      <c r="X33" s="622"/>
      <c r="Y33" s="694"/>
      <c r="AA33" s="830"/>
    </row>
    <row r="34" spans="2:27" ht="30.6" customHeight="1">
      <c r="B34" s="831"/>
      <c r="C34" s="907"/>
      <c r="D34" s="1744" t="s">
        <v>2663</v>
      </c>
      <c r="E34" s="1744"/>
      <c r="F34" s="1744"/>
      <c r="G34" s="1744"/>
      <c r="H34" s="1744"/>
      <c r="I34" s="1744"/>
      <c r="J34" s="1745"/>
      <c r="K34" s="886"/>
      <c r="L34" s="1804"/>
      <c r="M34" s="1804"/>
      <c r="N34" s="1804"/>
      <c r="O34" s="1804"/>
      <c r="P34" s="1804"/>
      <c r="Q34" s="1804"/>
      <c r="R34" s="1804"/>
      <c r="S34" s="1804"/>
      <c r="T34" s="1804"/>
      <c r="U34" s="1804"/>
      <c r="V34" s="1804"/>
      <c r="W34" s="1804"/>
      <c r="X34" s="1805"/>
      <c r="Y34" s="694"/>
    </row>
    <row r="35" spans="2:27" ht="30.6" customHeight="1">
      <c r="B35" s="831"/>
      <c r="C35" s="886"/>
      <c r="D35" s="1747" t="s">
        <v>2664</v>
      </c>
      <c r="E35" s="1747"/>
      <c r="F35" s="1747"/>
      <c r="G35" s="1747"/>
      <c r="H35" s="1747"/>
      <c r="I35" s="1747"/>
      <c r="J35" s="1748"/>
      <c r="K35" s="887"/>
      <c r="L35" s="1806"/>
      <c r="M35" s="1806"/>
      <c r="N35" s="1806"/>
      <c r="O35" s="1806"/>
      <c r="P35" s="1806"/>
      <c r="Q35" s="1806"/>
      <c r="R35" s="1806"/>
      <c r="S35" s="1806"/>
      <c r="T35" s="1806"/>
      <c r="U35" s="1806"/>
      <c r="V35" s="1806"/>
      <c r="W35" s="1806"/>
      <c r="X35" s="1807"/>
      <c r="Y35" s="694"/>
    </row>
    <row r="36" spans="2:27" ht="30.6" customHeight="1">
      <c r="B36" s="831"/>
      <c r="C36" s="886"/>
      <c r="D36" s="1747" t="s">
        <v>2665</v>
      </c>
      <c r="E36" s="1747"/>
      <c r="F36" s="1747"/>
      <c r="G36" s="1747"/>
      <c r="H36" s="1747"/>
      <c r="I36" s="1747"/>
      <c r="J36" s="1748"/>
      <c r="K36" s="887"/>
      <c r="L36" s="1806"/>
      <c r="M36" s="1806"/>
      <c r="N36" s="1806"/>
      <c r="O36" s="1806"/>
      <c r="P36" s="1806"/>
      <c r="Q36" s="1806"/>
      <c r="R36" s="1806"/>
      <c r="S36" s="1806"/>
      <c r="T36" s="1806"/>
      <c r="U36" s="1806"/>
      <c r="V36" s="1806"/>
      <c r="W36" s="1806"/>
      <c r="X36" s="1807"/>
      <c r="Y36" s="694"/>
    </row>
    <row r="37" spans="2:27" ht="30.6" customHeight="1">
      <c r="B37" s="831"/>
      <c r="C37" s="832"/>
      <c r="D37" s="1734" t="s">
        <v>2666</v>
      </c>
      <c r="E37" s="1725"/>
      <c r="F37" s="1726"/>
      <c r="G37" s="1810" t="s">
        <v>2667</v>
      </c>
      <c r="H37" s="1811"/>
      <c r="I37" s="1811"/>
      <c r="J37" s="1812"/>
      <c r="K37" s="887"/>
      <c r="L37" s="1806"/>
      <c r="M37" s="1806"/>
      <c r="N37" s="1806"/>
      <c r="O37" s="1806"/>
      <c r="P37" s="1806"/>
      <c r="Q37" s="1806"/>
      <c r="R37" s="1806"/>
      <c r="S37" s="1806"/>
      <c r="T37" s="1806"/>
      <c r="U37" s="1806"/>
      <c r="V37" s="1806"/>
      <c r="W37" s="1806"/>
      <c r="X37" s="1807"/>
      <c r="Y37" s="694"/>
    </row>
    <row r="38" spans="2:27" ht="30.6" customHeight="1">
      <c r="B38" s="831"/>
      <c r="C38" s="610"/>
      <c r="D38" s="1749"/>
      <c r="E38" s="1749"/>
      <c r="F38" s="1750"/>
      <c r="G38" s="1810" t="s">
        <v>2668</v>
      </c>
      <c r="H38" s="1811"/>
      <c r="I38" s="1811"/>
      <c r="J38" s="1812"/>
      <c r="K38" s="887"/>
      <c r="L38" s="1806"/>
      <c r="M38" s="1806"/>
      <c r="N38" s="1806"/>
      <c r="O38" s="1806"/>
      <c r="P38" s="1806"/>
      <c r="Q38" s="1806"/>
      <c r="R38" s="1806"/>
      <c r="S38" s="1806"/>
      <c r="T38" s="1806"/>
      <c r="U38" s="1806"/>
      <c r="V38" s="1806"/>
      <c r="W38" s="1806"/>
      <c r="X38" s="1807"/>
      <c r="Y38" s="694"/>
    </row>
    <row r="39" spans="2:27" ht="30.6" customHeight="1">
      <c r="B39" s="831"/>
      <c r="C39" s="896"/>
      <c r="D39" s="1727"/>
      <c r="E39" s="1727"/>
      <c r="F39" s="1728"/>
      <c r="G39" s="1810" t="s">
        <v>2669</v>
      </c>
      <c r="H39" s="1811"/>
      <c r="I39" s="1811"/>
      <c r="J39" s="1812"/>
      <c r="K39" s="887"/>
      <c r="L39" s="1806"/>
      <c r="M39" s="1806"/>
      <c r="N39" s="1806"/>
      <c r="O39" s="1806"/>
      <c r="P39" s="1806"/>
      <c r="Q39" s="1806"/>
      <c r="R39" s="1806"/>
      <c r="S39" s="1806"/>
      <c r="T39" s="1806"/>
      <c r="U39" s="1806"/>
      <c r="V39" s="1806"/>
      <c r="W39" s="1806"/>
      <c r="X39" s="1807"/>
      <c r="Y39" s="694"/>
    </row>
    <row r="40" spans="2:27" ht="30.6" customHeight="1">
      <c r="B40" s="831"/>
      <c r="C40" s="896"/>
      <c r="D40" s="1747" t="s">
        <v>2670</v>
      </c>
      <c r="E40" s="1747"/>
      <c r="F40" s="1747"/>
      <c r="G40" s="1747"/>
      <c r="H40" s="1747"/>
      <c r="I40" s="1747"/>
      <c r="J40" s="1748"/>
      <c r="K40" s="887"/>
      <c r="L40" s="1806"/>
      <c r="M40" s="1806"/>
      <c r="N40" s="1806"/>
      <c r="O40" s="1806"/>
      <c r="P40" s="1806"/>
      <c r="Q40" s="1806"/>
      <c r="R40" s="1806"/>
      <c r="S40" s="1806"/>
      <c r="T40" s="1806"/>
      <c r="U40" s="1806"/>
      <c r="V40" s="1806"/>
      <c r="W40" s="1806"/>
      <c r="X40" s="1807"/>
      <c r="Y40" s="694"/>
    </row>
    <row r="41" spans="2:27" ht="30.6" customHeight="1">
      <c r="B41" s="831"/>
      <c r="C41" s="886"/>
      <c r="D41" s="1747" t="s">
        <v>2671</v>
      </c>
      <c r="E41" s="1747"/>
      <c r="F41" s="1747"/>
      <c r="G41" s="1747"/>
      <c r="H41" s="1747"/>
      <c r="I41" s="1747"/>
      <c r="J41" s="1748"/>
      <c r="K41" s="887"/>
      <c r="L41" s="1808"/>
      <c r="M41" s="1809"/>
      <c r="N41" s="1809"/>
      <c r="O41" s="548" t="s">
        <v>2401</v>
      </c>
      <c r="P41" s="549"/>
      <c r="Q41" s="550" t="s">
        <v>2517</v>
      </c>
      <c r="R41" s="549"/>
      <c r="S41" s="548" t="s">
        <v>2518</v>
      </c>
      <c r="T41" s="551"/>
      <c r="U41" s="551"/>
      <c r="V41" s="551"/>
      <c r="W41" s="551"/>
      <c r="X41" s="889"/>
      <c r="Y41" s="694"/>
    </row>
    <row r="42" spans="2:27" ht="5.25" customHeight="1">
      <c r="B42" s="831"/>
      <c r="C42" s="924"/>
      <c r="D42" s="932"/>
      <c r="E42" s="932"/>
      <c r="F42" s="932"/>
      <c r="G42" s="932"/>
      <c r="H42" s="932"/>
      <c r="I42" s="932"/>
      <c r="J42" s="932"/>
      <c r="K42" s="932"/>
      <c r="L42" s="932"/>
      <c r="M42" s="932"/>
      <c r="N42" s="932"/>
      <c r="O42" s="932"/>
      <c r="P42" s="932"/>
      <c r="Q42" s="932"/>
      <c r="R42" s="932"/>
      <c r="S42" s="924"/>
      <c r="T42" s="932"/>
      <c r="U42" s="831"/>
      <c r="V42" s="696"/>
      <c r="W42" s="696"/>
      <c r="X42" s="696"/>
      <c r="Y42" s="694"/>
    </row>
    <row r="43" spans="2:27" s="934" customFormat="1" ht="13.5" customHeight="1">
      <c r="B43" s="933" t="s">
        <v>2672</v>
      </c>
      <c r="E43" s="933"/>
      <c r="F43" s="933"/>
      <c r="G43" s="933"/>
      <c r="H43" s="933"/>
      <c r="I43" s="933"/>
      <c r="J43" s="933"/>
      <c r="K43" s="933"/>
      <c r="L43" s="933"/>
      <c r="M43" s="933"/>
      <c r="N43" s="933"/>
      <c r="O43" s="933"/>
      <c r="P43" s="933"/>
      <c r="Q43" s="933"/>
      <c r="R43" s="933"/>
      <c r="S43" s="933"/>
      <c r="T43" s="933"/>
      <c r="U43" s="933"/>
      <c r="V43" s="935"/>
      <c r="W43" s="935"/>
      <c r="X43" s="935"/>
      <c r="Y43" s="935"/>
      <c r="Z43" s="936"/>
      <c r="AA43" s="936"/>
    </row>
    <row r="44" spans="2:27" s="934" customFormat="1" ht="13.5" customHeight="1">
      <c r="B44" s="933"/>
      <c r="D44" s="934" t="s">
        <v>2673</v>
      </c>
      <c r="E44" s="933"/>
      <c r="F44" s="933"/>
      <c r="G44" s="933"/>
      <c r="H44" s="933"/>
      <c r="I44" s="933"/>
      <c r="J44" s="933"/>
      <c r="K44" s="933"/>
      <c r="L44" s="933"/>
      <c r="M44" s="933"/>
      <c r="N44" s="933"/>
      <c r="O44" s="933"/>
      <c r="P44" s="933"/>
      <c r="Q44" s="933"/>
      <c r="R44" s="933"/>
      <c r="S44" s="933"/>
      <c r="T44" s="933"/>
      <c r="U44" s="933"/>
      <c r="V44" s="935"/>
      <c r="W44" s="935"/>
      <c r="X44" s="935"/>
      <c r="Y44" s="935"/>
      <c r="Z44" s="936"/>
      <c r="AA44" s="936"/>
    </row>
    <row r="45" spans="2:27" ht="13.5" customHeight="1">
      <c r="C45" s="937"/>
      <c r="T45" s="912"/>
      <c r="X45" s="913"/>
    </row>
  </sheetData>
  <sheetProtection algorithmName="SHA-512" hashValue="Big2BUkHiDNnDVQVAVrH5A7ZRRXJktuYw6vE0hmGqaSt80SHWgxbKZL1IKowu/Pc2yzLmW5N8F+5jnxNgSGaKw==" saltValue="bOT/KywTfgv39xzeyKqYhg==" spinCount="100000" sheet="1" formatCells="0"/>
  <mergeCells count="56">
    <mergeCell ref="D40:J40"/>
    <mergeCell ref="L40:X40"/>
    <mergeCell ref="D41:J41"/>
    <mergeCell ref="L41:N41"/>
    <mergeCell ref="D37:F39"/>
    <mergeCell ref="G37:J37"/>
    <mergeCell ref="L37:X37"/>
    <mergeCell ref="G38:J38"/>
    <mergeCell ref="L38:X38"/>
    <mergeCell ref="G39:J39"/>
    <mergeCell ref="L39:X39"/>
    <mergeCell ref="D34:J34"/>
    <mergeCell ref="L34:X34"/>
    <mergeCell ref="D35:J35"/>
    <mergeCell ref="L35:X35"/>
    <mergeCell ref="D36:J36"/>
    <mergeCell ref="L36:X36"/>
    <mergeCell ref="C29:X29"/>
    <mergeCell ref="C30:X30"/>
    <mergeCell ref="D31:J31"/>
    <mergeCell ref="D33:J33"/>
    <mergeCell ref="M33:P33"/>
    <mergeCell ref="K31:Q31"/>
    <mergeCell ref="R31:T31"/>
    <mergeCell ref="U31:X31"/>
    <mergeCell ref="S10:X10"/>
    <mergeCell ref="C26:X26"/>
    <mergeCell ref="D28:E28"/>
    <mergeCell ref="J28:K28"/>
    <mergeCell ref="M28:O28"/>
    <mergeCell ref="P28:Q28"/>
    <mergeCell ref="R28:Y28"/>
    <mergeCell ref="N20:O20"/>
    <mergeCell ref="N22:O22"/>
    <mergeCell ref="P22:X22"/>
    <mergeCell ref="N24:O24"/>
    <mergeCell ref="P20:R20"/>
    <mergeCell ref="S20:X20"/>
    <mergeCell ref="P24:R24"/>
    <mergeCell ref="S24:X24"/>
    <mergeCell ref="R3:S3"/>
    <mergeCell ref="N15:O15"/>
    <mergeCell ref="P15:X15"/>
    <mergeCell ref="N17:O17"/>
    <mergeCell ref="P13:R13"/>
    <mergeCell ref="S13:X13"/>
    <mergeCell ref="P17:R17"/>
    <mergeCell ref="S17:X17"/>
    <mergeCell ref="N6:O6"/>
    <mergeCell ref="N8:O8"/>
    <mergeCell ref="P8:X8"/>
    <mergeCell ref="N13:O13"/>
    <mergeCell ref="N10:O10"/>
    <mergeCell ref="P6:R6"/>
    <mergeCell ref="S6:X6"/>
    <mergeCell ref="P10:R10"/>
  </mergeCells>
  <phoneticPr fontId="58"/>
  <printOptions horizontalCentered="1"/>
  <pageMargins left="0.70866141732283472" right="0.70866141732283472" top="0.74803149606299213" bottom="0.55118110236220474"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101"/>
  <sheetViews>
    <sheetView showGridLines="0" view="pageBreakPreview" zoomScaleNormal="100" zoomScaleSheetLayoutView="100" workbookViewId="0">
      <selection sqref="A1:XFD1048576"/>
    </sheetView>
  </sheetViews>
  <sheetFormatPr defaultColWidth="9" defaultRowHeight="14.4"/>
  <cols>
    <col min="1" max="1" width="1.6640625" style="1" customWidth="1"/>
    <col min="2" max="2" width="35.6640625" style="41" customWidth="1"/>
    <col min="3" max="3" width="45.6640625" style="41" customWidth="1"/>
    <col min="4" max="16384" width="9" style="1"/>
  </cols>
  <sheetData>
    <row r="1" spans="2:3" ht="24" customHeight="1">
      <c r="B1" s="41" t="s">
        <v>262</v>
      </c>
    </row>
    <row r="2" spans="2:3" ht="18" customHeight="1">
      <c r="B2" s="45" t="s">
        <v>142</v>
      </c>
      <c r="C2" s="42" t="s">
        <v>141</v>
      </c>
    </row>
    <row r="3" spans="2:3" ht="13.2">
      <c r="B3" s="979" t="s">
        <v>143</v>
      </c>
      <c r="C3" s="47" t="s">
        <v>163</v>
      </c>
    </row>
    <row r="4" spans="2:3" ht="13.2">
      <c r="B4" s="980"/>
      <c r="C4" s="47" t="s">
        <v>164</v>
      </c>
    </row>
    <row r="5" spans="2:3" ht="13.2">
      <c r="B5" s="979" t="s">
        <v>144</v>
      </c>
      <c r="C5" s="47" t="s">
        <v>165</v>
      </c>
    </row>
    <row r="6" spans="2:3" ht="13.2">
      <c r="B6" s="980"/>
      <c r="C6" s="47" t="s">
        <v>166</v>
      </c>
    </row>
    <row r="7" spans="2:3" ht="13.2">
      <c r="B7" s="46" t="s">
        <v>145</v>
      </c>
      <c r="C7" s="47" t="s">
        <v>167</v>
      </c>
    </row>
    <row r="8" spans="2:3" ht="13.2">
      <c r="B8" s="979" t="s">
        <v>146</v>
      </c>
      <c r="C8" s="47" t="s">
        <v>168</v>
      </c>
    </row>
    <row r="9" spans="2:3" ht="13.2">
      <c r="B9" s="981"/>
      <c r="C9" s="47" t="s">
        <v>169</v>
      </c>
    </row>
    <row r="10" spans="2:3" ht="13.2">
      <c r="B10" s="980"/>
      <c r="C10" s="47" t="s">
        <v>170</v>
      </c>
    </row>
    <row r="11" spans="2:3" ht="13.2">
      <c r="B11" s="979" t="s">
        <v>147</v>
      </c>
      <c r="C11" s="47" t="s">
        <v>171</v>
      </c>
    </row>
    <row r="12" spans="2:3" ht="13.2">
      <c r="B12" s="981"/>
      <c r="C12" s="47" t="s">
        <v>172</v>
      </c>
    </row>
    <row r="13" spans="2:3" ht="13.2">
      <c r="B13" s="981"/>
      <c r="C13" s="47" t="s">
        <v>173</v>
      </c>
    </row>
    <row r="14" spans="2:3" ht="13.2">
      <c r="B14" s="981"/>
      <c r="C14" s="47" t="s">
        <v>174</v>
      </c>
    </row>
    <row r="15" spans="2:3" ht="13.2">
      <c r="B15" s="981"/>
      <c r="C15" s="47" t="s">
        <v>175</v>
      </c>
    </row>
    <row r="16" spans="2:3" ht="13.2">
      <c r="B16" s="981"/>
      <c r="C16" s="47" t="s">
        <v>176</v>
      </c>
    </row>
    <row r="17" spans="2:3" ht="13.2">
      <c r="B17" s="981"/>
      <c r="C17" s="47" t="s">
        <v>177</v>
      </c>
    </row>
    <row r="18" spans="2:3" ht="13.2">
      <c r="B18" s="981"/>
      <c r="C18" s="47" t="s">
        <v>178</v>
      </c>
    </row>
    <row r="19" spans="2:3" ht="13.2">
      <c r="B19" s="981"/>
      <c r="C19" s="47" t="s">
        <v>179</v>
      </c>
    </row>
    <row r="20" spans="2:3" ht="13.2">
      <c r="B20" s="981"/>
      <c r="C20" s="47" t="s">
        <v>180</v>
      </c>
    </row>
    <row r="21" spans="2:3" ht="13.2">
      <c r="B21" s="981"/>
      <c r="C21" s="47" t="s">
        <v>181</v>
      </c>
    </row>
    <row r="22" spans="2:3" ht="13.2">
      <c r="B22" s="981"/>
      <c r="C22" s="47" t="s">
        <v>182</v>
      </c>
    </row>
    <row r="23" spans="2:3" ht="13.2">
      <c r="B23" s="981"/>
      <c r="C23" s="47" t="s">
        <v>183</v>
      </c>
    </row>
    <row r="24" spans="2:3" ht="13.2">
      <c r="B24" s="981"/>
      <c r="C24" s="47" t="s">
        <v>184</v>
      </c>
    </row>
    <row r="25" spans="2:3" ht="13.2">
      <c r="B25" s="981"/>
      <c r="C25" s="47" t="s">
        <v>185</v>
      </c>
    </row>
    <row r="26" spans="2:3" ht="13.2">
      <c r="B26" s="981"/>
      <c r="C26" s="47" t="s">
        <v>186</v>
      </c>
    </row>
    <row r="27" spans="2:3" ht="13.2">
      <c r="B27" s="981"/>
      <c r="C27" s="47" t="s">
        <v>187</v>
      </c>
    </row>
    <row r="28" spans="2:3" ht="13.2">
      <c r="B28" s="981"/>
      <c r="C28" s="47" t="s">
        <v>188</v>
      </c>
    </row>
    <row r="29" spans="2:3" ht="13.2">
      <c r="B29" s="981"/>
      <c r="C29" s="47" t="s">
        <v>189</v>
      </c>
    </row>
    <row r="30" spans="2:3" ht="13.2">
      <c r="B30" s="981"/>
      <c r="C30" s="47" t="s">
        <v>190</v>
      </c>
    </row>
    <row r="31" spans="2:3" ht="13.2">
      <c r="B31" s="981"/>
      <c r="C31" s="47" t="s">
        <v>191</v>
      </c>
    </row>
    <row r="32" spans="2:3" ht="13.2">
      <c r="B32" s="981"/>
      <c r="C32" s="47" t="s">
        <v>192</v>
      </c>
    </row>
    <row r="33" spans="2:3" ht="13.2">
      <c r="B33" s="981"/>
      <c r="C33" s="47" t="s">
        <v>193</v>
      </c>
    </row>
    <row r="34" spans="2:3" ht="13.2">
      <c r="B34" s="980"/>
      <c r="C34" s="47" t="s">
        <v>194</v>
      </c>
    </row>
    <row r="35" spans="2:3" ht="13.2">
      <c r="B35" s="979" t="s">
        <v>148</v>
      </c>
      <c r="C35" s="47" t="s">
        <v>195</v>
      </c>
    </row>
    <row r="36" spans="2:3" ht="13.2">
      <c r="B36" s="981"/>
      <c r="C36" s="47" t="s">
        <v>196</v>
      </c>
    </row>
    <row r="37" spans="2:3" ht="13.2">
      <c r="B37" s="981"/>
      <c r="C37" s="47" t="s">
        <v>197</v>
      </c>
    </row>
    <row r="38" spans="2:3" ht="13.2">
      <c r="B38" s="980"/>
      <c r="C38" s="47" t="s">
        <v>198</v>
      </c>
    </row>
    <row r="39" spans="2:3" ht="13.2">
      <c r="B39" s="979" t="s">
        <v>149</v>
      </c>
      <c r="C39" s="47" t="s">
        <v>199</v>
      </c>
    </row>
    <row r="40" spans="2:3" ht="13.2">
      <c r="B40" s="981"/>
      <c r="C40" s="47" t="s">
        <v>200</v>
      </c>
    </row>
    <row r="41" spans="2:3" ht="13.2">
      <c r="B41" s="981"/>
      <c r="C41" s="47" t="s">
        <v>201</v>
      </c>
    </row>
    <row r="42" spans="2:3" ht="13.2">
      <c r="B42" s="981"/>
      <c r="C42" s="47" t="s">
        <v>202</v>
      </c>
    </row>
    <row r="43" spans="2:3" ht="13.2">
      <c r="B43" s="980"/>
      <c r="C43" s="47" t="s">
        <v>203</v>
      </c>
    </row>
    <row r="44" spans="2:3" ht="13.2">
      <c r="B44" s="979" t="s">
        <v>150</v>
      </c>
      <c r="C44" s="47" t="s">
        <v>204</v>
      </c>
    </row>
    <row r="45" spans="2:3" ht="13.2">
      <c r="B45" s="981"/>
      <c r="C45" s="47" t="s">
        <v>205</v>
      </c>
    </row>
    <row r="46" spans="2:3" ht="13.2">
      <c r="B46" s="981"/>
      <c r="C46" s="47" t="s">
        <v>206</v>
      </c>
    </row>
    <row r="47" spans="2:3" ht="13.2">
      <c r="B47" s="981"/>
      <c r="C47" s="47" t="s">
        <v>207</v>
      </c>
    </row>
    <row r="48" spans="2:3" ht="13.2">
      <c r="B48" s="981"/>
      <c r="C48" s="47" t="s">
        <v>208</v>
      </c>
    </row>
    <row r="49" spans="2:3" ht="13.2">
      <c r="B49" s="981"/>
      <c r="C49" s="47" t="s">
        <v>209</v>
      </c>
    </row>
    <row r="50" spans="2:3" ht="13.2">
      <c r="B50" s="981"/>
      <c r="C50" s="47" t="s">
        <v>210</v>
      </c>
    </row>
    <row r="51" spans="2:3" ht="13.2">
      <c r="B51" s="980"/>
      <c r="C51" s="47" t="s">
        <v>211</v>
      </c>
    </row>
    <row r="52" spans="2:3" ht="13.2">
      <c r="B52" s="979" t="s">
        <v>151</v>
      </c>
      <c r="C52" s="47" t="s">
        <v>212</v>
      </c>
    </row>
    <row r="53" spans="2:3" ht="13.2">
      <c r="B53" s="981"/>
      <c r="C53" s="47" t="s">
        <v>213</v>
      </c>
    </row>
    <row r="54" spans="2:3" ht="13.2">
      <c r="B54" s="981"/>
      <c r="C54" s="47" t="s">
        <v>214</v>
      </c>
    </row>
    <row r="55" spans="2:3" ht="13.2">
      <c r="B55" s="981"/>
      <c r="C55" s="47" t="s">
        <v>215</v>
      </c>
    </row>
    <row r="56" spans="2:3" ht="13.2">
      <c r="B56" s="981"/>
      <c r="C56" s="47" t="s">
        <v>216</v>
      </c>
    </row>
    <row r="57" spans="2:3" ht="13.2">
      <c r="B57" s="981"/>
      <c r="C57" s="47" t="s">
        <v>217</v>
      </c>
    </row>
    <row r="58" spans="2:3" ht="13.2">
      <c r="B58" s="981"/>
      <c r="C58" s="47" t="s">
        <v>218</v>
      </c>
    </row>
    <row r="59" spans="2:3" ht="13.2">
      <c r="B59" s="981"/>
      <c r="C59" s="47" t="s">
        <v>219</v>
      </c>
    </row>
    <row r="60" spans="2:3" ht="13.2">
      <c r="B60" s="981"/>
      <c r="C60" s="47" t="s">
        <v>220</v>
      </c>
    </row>
    <row r="61" spans="2:3" ht="13.2">
      <c r="B61" s="981"/>
      <c r="C61" s="47" t="s">
        <v>221</v>
      </c>
    </row>
    <row r="62" spans="2:3" ht="13.2">
      <c r="B62" s="981"/>
      <c r="C62" s="47" t="s">
        <v>222</v>
      </c>
    </row>
    <row r="63" spans="2:3" ht="13.2">
      <c r="B63" s="980"/>
      <c r="C63" s="47" t="s">
        <v>223</v>
      </c>
    </row>
    <row r="64" spans="2:3" ht="13.2">
      <c r="B64" s="979" t="s">
        <v>152</v>
      </c>
      <c r="C64" s="47" t="s">
        <v>224</v>
      </c>
    </row>
    <row r="65" spans="2:3" ht="13.2">
      <c r="B65" s="981"/>
      <c r="C65" s="47" t="s">
        <v>225</v>
      </c>
    </row>
    <row r="66" spans="2:3" ht="13.2">
      <c r="B66" s="981"/>
      <c r="C66" s="47" t="s">
        <v>226</v>
      </c>
    </row>
    <row r="67" spans="2:3" ht="13.2">
      <c r="B67" s="981"/>
      <c r="C67" s="47" t="s">
        <v>227</v>
      </c>
    </row>
    <row r="68" spans="2:3" ht="13.2">
      <c r="B68" s="981"/>
      <c r="C68" s="47" t="s">
        <v>228</v>
      </c>
    </row>
    <row r="69" spans="2:3" ht="13.2">
      <c r="B69" s="980"/>
      <c r="C69" s="48" t="s">
        <v>229</v>
      </c>
    </row>
    <row r="70" spans="2:3" ht="13.2">
      <c r="B70" s="979" t="s">
        <v>153</v>
      </c>
      <c r="C70" s="47" t="s">
        <v>230</v>
      </c>
    </row>
    <row r="71" spans="2:3" ht="13.2">
      <c r="B71" s="981"/>
      <c r="C71" s="47" t="s">
        <v>231</v>
      </c>
    </row>
    <row r="72" spans="2:3" ht="13.2">
      <c r="B72" s="980"/>
      <c r="C72" s="47" t="s">
        <v>232</v>
      </c>
    </row>
    <row r="73" spans="2:3" ht="13.2">
      <c r="B73" s="979" t="s">
        <v>154</v>
      </c>
      <c r="C73" s="47" t="s">
        <v>233</v>
      </c>
    </row>
    <row r="74" spans="2:3" ht="13.2">
      <c r="B74" s="981"/>
      <c r="C74" s="47" t="s">
        <v>234</v>
      </c>
    </row>
    <row r="75" spans="2:3" ht="13.2">
      <c r="B75" s="981"/>
      <c r="C75" s="47" t="s">
        <v>235</v>
      </c>
    </row>
    <row r="76" spans="2:3" ht="13.2">
      <c r="B76" s="980"/>
      <c r="C76" s="47" t="s">
        <v>236</v>
      </c>
    </row>
    <row r="77" spans="2:3" ht="13.2">
      <c r="B77" s="979" t="s">
        <v>155</v>
      </c>
      <c r="C77" s="47" t="s">
        <v>237</v>
      </c>
    </row>
    <row r="78" spans="2:3" ht="13.2">
      <c r="B78" s="981"/>
      <c r="C78" s="47" t="s">
        <v>238</v>
      </c>
    </row>
    <row r="79" spans="2:3" ht="13.2">
      <c r="B79" s="980"/>
      <c r="C79" s="47" t="s">
        <v>239</v>
      </c>
    </row>
    <row r="80" spans="2:3" ht="13.2">
      <c r="B80" s="979" t="s">
        <v>156</v>
      </c>
      <c r="C80" s="47" t="s">
        <v>240</v>
      </c>
    </row>
    <row r="81" spans="2:3" ht="13.2">
      <c r="B81" s="981"/>
      <c r="C81" s="47" t="s">
        <v>241</v>
      </c>
    </row>
    <row r="82" spans="2:3" ht="13.2">
      <c r="B82" s="980"/>
      <c r="C82" s="47" t="s">
        <v>242</v>
      </c>
    </row>
    <row r="83" spans="2:3" ht="13.2">
      <c r="B83" s="979" t="s">
        <v>157</v>
      </c>
      <c r="C83" s="47" t="s">
        <v>243</v>
      </c>
    </row>
    <row r="84" spans="2:3" ht="13.2">
      <c r="B84" s="980"/>
      <c r="C84" s="47" t="s">
        <v>244</v>
      </c>
    </row>
    <row r="85" spans="2:3" ht="13.2">
      <c r="B85" s="979" t="s">
        <v>158</v>
      </c>
      <c r="C85" s="47" t="s">
        <v>245</v>
      </c>
    </row>
    <row r="86" spans="2:3" ht="13.2">
      <c r="B86" s="981"/>
      <c r="C86" s="47" t="s">
        <v>246</v>
      </c>
    </row>
    <row r="87" spans="2:3" ht="13.2">
      <c r="B87" s="980"/>
      <c r="C87" s="47" t="s">
        <v>247</v>
      </c>
    </row>
    <row r="88" spans="2:3" ht="13.2">
      <c r="B88" s="979" t="s">
        <v>159</v>
      </c>
      <c r="C88" s="47" t="s">
        <v>248</v>
      </c>
    </row>
    <row r="89" spans="2:3" ht="13.2">
      <c r="B89" s="980"/>
      <c r="C89" s="47" t="s">
        <v>249</v>
      </c>
    </row>
    <row r="90" spans="2:3" ht="13.2">
      <c r="B90" s="979" t="s">
        <v>160</v>
      </c>
      <c r="C90" s="47" t="s">
        <v>250</v>
      </c>
    </row>
    <row r="91" spans="2:3" ht="13.2">
      <c r="B91" s="981"/>
      <c r="C91" s="47" t="s">
        <v>251</v>
      </c>
    </row>
    <row r="92" spans="2:3" ht="13.2">
      <c r="B92" s="981"/>
      <c r="C92" s="47" t="s">
        <v>252</v>
      </c>
    </row>
    <row r="93" spans="2:3" ht="13.2">
      <c r="B93" s="981"/>
      <c r="C93" s="47" t="s">
        <v>253</v>
      </c>
    </row>
    <row r="94" spans="2:3" ht="13.2">
      <c r="B94" s="981"/>
      <c r="C94" s="47" t="s">
        <v>254</v>
      </c>
    </row>
    <row r="95" spans="2:3" ht="13.2">
      <c r="B95" s="981"/>
      <c r="C95" s="47" t="s">
        <v>255</v>
      </c>
    </row>
    <row r="96" spans="2:3" ht="13.2">
      <c r="B96" s="981"/>
      <c r="C96" s="47" t="s">
        <v>256</v>
      </c>
    </row>
    <row r="97" spans="2:3" ht="13.2">
      <c r="B97" s="981"/>
      <c r="C97" s="47" t="s">
        <v>257</v>
      </c>
    </row>
    <row r="98" spans="2:3" ht="13.2">
      <c r="B98" s="980"/>
      <c r="C98" s="47" t="s">
        <v>258</v>
      </c>
    </row>
    <row r="99" spans="2:3" ht="13.2">
      <c r="B99" s="979" t="s">
        <v>161</v>
      </c>
      <c r="C99" s="47" t="s">
        <v>259</v>
      </c>
    </row>
    <row r="100" spans="2:3" ht="13.2">
      <c r="B100" s="980"/>
      <c r="C100" s="47" t="s">
        <v>260</v>
      </c>
    </row>
    <row r="101" spans="2:3" ht="13.2">
      <c r="B101" s="46" t="s">
        <v>162</v>
      </c>
      <c r="C101" s="47" t="s">
        <v>261</v>
      </c>
    </row>
  </sheetData>
  <sheetProtection algorithmName="SHA-512" hashValue="mNW/nUmi2uzdneR+FrQv0W6EFWZnGhLG5z7rpJh4xR/YWALnRqUHo8meiYvkhJIfBAT98mTdCMbGxqf8bw6eVw==" saltValue="dtz5w7O/fYxLVegEQCVvKA==" spinCount="100000" sheet="1" objects="1" scenarios="1"/>
  <mergeCells count="18">
    <mergeCell ref="B3:B4"/>
    <mergeCell ref="B5:B6"/>
    <mergeCell ref="B8:B10"/>
    <mergeCell ref="B11:B34"/>
    <mergeCell ref="B35:B38"/>
    <mergeCell ref="B39:B43"/>
    <mergeCell ref="B44:B51"/>
    <mergeCell ref="B52:B63"/>
    <mergeCell ref="B64:B69"/>
    <mergeCell ref="B70:B72"/>
    <mergeCell ref="B88:B89"/>
    <mergeCell ref="B90:B98"/>
    <mergeCell ref="B99:B100"/>
    <mergeCell ref="B73:B76"/>
    <mergeCell ref="B77:B79"/>
    <mergeCell ref="B80:B82"/>
    <mergeCell ref="B83:B84"/>
    <mergeCell ref="B85:B87"/>
  </mergeCells>
  <phoneticPr fontId="23"/>
  <pageMargins left="0.70866141732283472" right="0.70866141732283472" top="0.74803149606299213" bottom="0.74803149606299213" header="0.31496062992125984" footer="0.31496062992125984"/>
  <pageSetup paperSize="9" scale="8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2118"/>
  <sheetViews>
    <sheetView showGridLines="0" view="pageBreakPreview" zoomScaleNormal="100" zoomScaleSheetLayoutView="100" workbookViewId="0">
      <pane xSplit="1" ySplit="9" topLeftCell="B1870" activePane="bottomRight" state="frozen"/>
      <selection activeCell="B1" sqref="B1"/>
      <selection pane="topRight" activeCell="B1" sqref="B1"/>
      <selection pane="bottomLeft" activeCell="B1" sqref="B1"/>
      <selection pane="bottomRight" activeCell="E1894" sqref="E1894"/>
    </sheetView>
  </sheetViews>
  <sheetFormatPr defaultColWidth="16.44140625" defaultRowHeight="13.2"/>
  <cols>
    <col min="1" max="1" width="1.33203125" style="144" customWidth="1"/>
    <col min="2" max="2" width="24.6640625" style="144" bestFit="1" customWidth="1"/>
    <col min="3" max="6" width="16.44140625" style="144"/>
    <col min="7" max="7" width="51.6640625" style="144" customWidth="1"/>
    <col min="8" max="8" width="1.77734375" style="144" customWidth="1"/>
    <col min="9" max="16384" width="16.44140625" style="144"/>
  </cols>
  <sheetData>
    <row r="1" spans="2:7" ht="13.8" thickBot="1"/>
    <row r="2" spans="2:7">
      <c r="B2" s="187" t="s">
        <v>1898</v>
      </c>
      <c r="C2" s="985" t="s">
        <v>2144</v>
      </c>
      <c r="D2" s="986"/>
      <c r="E2" s="985" t="s">
        <v>2145</v>
      </c>
      <c r="F2" s="987"/>
    </row>
    <row r="3" spans="2:7">
      <c r="B3" s="188" t="s">
        <v>2141</v>
      </c>
      <c r="C3" s="988" t="s">
        <v>2146</v>
      </c>
      <c r="D3" s="989"/>
      <c r="E3" s="988" t="s">
        <v>2150</v>
      </c>
      <c r="F3" s="992"/>
    </row>
    <row r="4" spans="2:7">
      <c r="B4" s="188" t="s">
        <v>2138</v>
      </c>
      <c r="C4" s="988" t="s">
        <v>2147</v>
      </c>
      <c r="D4" s="989"/>
      <c r="E4" s="988" t="s">
        <v>2151</v>
      </c>
      <c r="F4" s="992"/>
    </row>
    <row r="5" spans="2:7">
      <c r="B5" s="188" t="s">
        <v>2140</v>
      </c>
      <c r="C5" s="988" t="s">
        <v>2148</v>
      </c>
      <c r="D5" s="989"/>
      <c r="E5" s="988" t="s">
        <v>2151</v>
      </c>
      <c r="F5" s="992"/>
    </row>
    <row r="6" spans="2:7" ht="13.8" thickBot="1">
      <c r="B6" s="189" t="s">
        <v>2139</v>
      </c>
      <c r="C6" s="990" t="s">
        <v>2149</v>
      </c>
      <c r="D6" s="991"/>
      <c r="E6" s="990" t="s">
        <v>2152</v>
      </c>
      <c r="F6" s="993"/>
    </row>
    <row r="7" spans="2:7" s="159" customFormat="1">
      <c r="B7" s="162"/>
      <c r="C7" s="163"/>
      <c r="D7" s="164"/>
      <c r="E7" s="163"/>
      <c r="F7" s="164"/>
    </row>
    <row r="8" spans="2:7">
      <c r="B8" s="165" t="s">
        <v>2156</v>
      </c>
      <c r="C8" s="982" t="s">
        <v>2155</v>
      </c>
      <c r="D8" s="983"/>
      <c r="E8" s="983"/>
      <c r="F8" s="983"/>
      <c r="G8" s="984"/>
    </row>
    <row r="9" spans="2:7">
      <c r="B9" s="186" t="s">
        <v>2142</v>
      </c>
      <c r="C9" s="151" t="s">
        <v>2143</v>
      </c>
      <c r="D9" s="151" t="s">
        <v>343</v>
      </c>
      <c r="E9" s="151" t="s">
        <v>344</v>
      </c>
      <c r="F9" s="151" t="s">
        <v>345</v>
      </c>
      <c r="G9" s="151" t="s">
        <v>346</v>
      </c>
    </row>
    <row r="10" spans="2:7">
      <c r="B10" s="185" t="s">
        <v>2141</v>
      </c>
      <c r="C10" s="150" t="s">
        <v>347</v>
      </c>
      <c r="D10" s="150">
        <v>0</v>
      </c>
      <c r="E10" s="150">
        <v>0</v>
      </c>
      <c r="F10" s="150">
        <v>0</v>
      </c>
      <c r="G10" s="150" t="s">
        <v>348</v>
      </c>
    </row>
    <row r="11" spans="2:7">
      <c r="B11" s="185" t="s">
        <v>2141</v>
      </c>
      <c r="C11" s="150" t="s">
        <v>347</v>
      </c>
      <c r="D11" s="150">
        <v>1</v>
      </c>
      <c r="E11" s="150">
        <v>0</v>
      </c>
      <c r="F11" s="150">
        <v>0</v>
      </c>
      <c r="G11" s="150" t="s">
        <v>349</v>
      </c>
    </row>
    <row r="12" spans="2:7">
      <c r="B12" s="185" t="s">
        <v>2141</v>
      </c>
      <c r="C12" s="150" t="s">
        <v>347</v>
      </c>
      <c r="D12" s="150">
        <v>1</v>
      </c>
      <c r="E12" s="150">
        <v>10</v>
      </c>
      <c r="F12" s="150">
        <v>0</v>
      </c>
      <c r="G12" s="150" t="s">
        <v>350</v>
      </c>
    </row>
    <row r="13" spans="2:7">
      <c r="B13" s="185" t="s">
        <v>2141</v>
      </c>
      <c r="C13" s="150" t="s">
        <v>347</v>
      </c>
      <c r="D13" s="150">
        <v>1</v>
      </c>
      <c r="E13" s="150">
        <v>10</v>
      </c>
      <c r="F13" s="150">
        <v>100</v>
      </c>
      <c r="G13" s="150" t="s">
        <v>351</v>
      </c>
    </row>
    <row r="14" spans="2:7">
      <c r="B14" s="185" t="s">
        <v>2141</v>
      </c>
      <c r="C14" s="150" t="s">
        <v>347</v>
      </c>
      <c r="D14" s="150">
        <v>1</v>
      </c>
      <c r="E14" s="150">
        <v>10</v>
      </c>
      <c r="F14" s="150">
        <v>109</v>
      </c>
      <c r="G14" s="150" t="s">
        <v>352</v>
      </c>
    </row>
    <row r="15" spans="2:7">
      <c r="B15" s="185" t="s">
        <v>2141</v>
      </c>
      <c r="C15" s="150" t="s">
        <v>347</v>
      </c>
      <c r="D15" s="150">
        <v>1</v>
      </c>
      <c r="E15" s="150">
        <v>11</v>
      </c>
      <c r="F15" s="150">
        <v>0</v>
      </c>
      <c r="G15" s="150" t="s">
        <v>353</v>
      </c>
    </row>
    <row r="16" spans="2:7">
      <c r="B16" s="185" t="s">
        <v>2141</v>
      </c>
      <c r="C16" s="150" t="s">
        <v>347</v>
      </c>
      <c r="D16" s="150">
        <v>1</v>
      </c>
      <c r="E16" s="150">
        <v>11</v>
      </c>
      <c r="F16" s="150">
        <v>111</v>
      </c>
      <c r="G16" s="150" t="s">
        <v>354</v>
      </c>
    </row>
    <row r="17" spans="2:7">
      <c r="B17" s="185" t="s">
        <v>2141</v>
      </c>
      <c r="C17" s="150" t="s">
        <v>347</v>
      </c>
      <c r="D17" s="150">
        <v>1</v>
      </c>
      <c r="E17" s="150">
        <v>11</v>
      </c>
      <c r="F17" s="150">
        <v>112</v>
      </c>
      <c r="G17" s="150" t="s">
        <v>355</v>
      </c>
    </row>
    <row r="18" spans="2:7">
      <c r="B18" s="185" t="s">
        <v>2141</v>
      </c>
      <c r="C18" s="150" t="s">
        <v>347</v>
      </c>
      <c r="D18" s="150">
        <v>1</v>
      </c>
      <c r="E18" s="150">
        <v>11</v>
      </c>
      <c r="F18" s="150">
        <v>113</v>
      </c>
      <c r="G18" s="150" t="s">
        <v>356</v>
      </c>
    </row>
    <row r="19" spans="2:7">
      <c r="B19" s="185" t="s">
        <v>2141</v>
      </c>
      <c r="C19" s="150" t="s">
        <v>347</v>
      </c>
      <c r="D19" s="150">
        <v>1</v>
      </c>
      <c r="E19" s="150">
        <v>11</v>
      </c>
      <c r="F19" s="150">
        <v>114</v>
      </c>
      <c r="G19" s="150" t="s">
        <v>357</v>
      </c>
    </row>
    <row r="20" spans="2:7">
      <c r="B20" s="185" t="s">
        <v>2141</v>
      </c>
      <c r="C20" s="150" t="s">
        <v>347</v>
      </c>
      <c r="D20" s="150">
        <v>1</v>
      </c>
      <c r="E20" s="150">
        <v>11</v>
      </c>
      <c r="F20" s="150">
        <v>115</v>
      </c>
      <c r="G20" s="150" t="s">
        <v>358</v>
      </c>
    </row>
    <row r="21" spans="2:7">
      <c r="B21" s="185" t="s">
        <v>2141</v>
      </c>
      <c r="C21" s="150" t="s">
        <v>347</v>
      </c>
      <c r="D21" s="150">
        <v>1</v>
      </c>
      <c r="E21" s="150">
        <v>11</v>
      </c>
      <c r="F21" s="150">
        <v>116</v>
      </c>
      <c r="G21" s="150" t="s">
        <v>359</v>
      </c>
    </row>
    <row r="22" spans="2:7">
      <c r="B22" s="185" t="s">
        <v>2141</v>
      </c>
      <c r="C22" s="150" t="s">
        <v>347</v>
      </c>
      <c r="D22" s="150">
        <v>1</v>
      </c>
      <c r="E22" s="150">
        <v>11</v>
      </c>
      <c r="F22" s="150">
        <v>117</v>
      </c>
      <c r="G22" s="150" t="s">
        <v>360</v>
      </c>
    </row>
    <row r="23" spans="2:7">
      <c r="B23" s="185" t="s">
        <v>2141</v>
      </c>
      <c r="C23" s="150" t="s">
        <v>347</v>
      </c>
      <c r="D23" s="150">
        <v>1</v>
      </c>
      <c r="E23" s="150">
        <v>11</v>
      </c>
      <c r="F23" s="150">
        <v>119</v>
      </c>
      <c r="G23" s="150" t="s">
        <v>361</v>
      </c>
    </row>
    <row r="24" spans="2:7">
      <c r="B24" s="185" t="s">
        <v>2141</v>
      </c>
      <c r="C24" s="150" t="s">
        <v>347</v>
      </c>
      <c r="D24" s="150">
        <v>1</v>
      </c>
      <c r="E24" s="150">
        <v>12</v>
      </c>
      <c r="F24" s="150">
        <v>0</v>
      </c>
      <c r="G24" s="150" t="s">
        <v>362</v>
      </c>
    </row>
    <row r="25" spans="2:7">
      <c r="B25" s="185" t="s">
        <v>2141</v>
      </c>
      <c r="C25" s="150" t="s">
        <v>347</v>
      </c>
      <c r="D25" s="150">
        <v>1</v>
      </c>
      <c r="E25" s="150">
        <v>12</v>
      </c>
      <c r="F25" s="150">
        <v>121</v>
      </c>
      <c r="G25" s="150" t="s">
        <v>363</v>
      </c>
    </row>
    <row r="26" spans="2:7">
      <c r="B26" s="185" t="s">
        <v>2141</v>
      </c>
      <c r="C26" s="150" t="s">
        <v>347</v>
      </c>
      <c r="D26" s="150">
        <v>1</v>
      </c>
      <c r="E26" s="150">
        <v>12</v>
      </c>
      <c r="F26" s="150">
        <v>122</v>
      </c>
      <c r="G26" s="150" t="s">
        <v>364</v>
      </c>
    </row>
    <row r="27" spans="2:7">
      <c r="B27" s="185" t="s">
        <v>2141</v>
      </c>
      <c r="C27" s="150" t="s">
        <v>347</v>
      </c>
      <c r="D27" s="150">
        <v>1</v>
      </c>
      <c r="E27" s="150">
        <v>12</v>
      </c>
      <c r="F27" s="150">
        <v>123</v>
      </c>
      <c r="G27" s="150" t="s">
        <v>365</v>
      </c>
    </row>
    <row r="28" spans="2:7">
      <c r="B28" s="185" t="s">
        <v>2141</v>
      </c>
      <c r="C28" s="150" t="s">
        <v>347</v>
      </c>
      <c r="D28" s="150">
        <v>1</v>
      </c>
      <c r="E28" s="150">
        <v>12</v>
      </c>
      <c r="F28" s="150">
        <v>124</v>
      </c>
      <c r="G28" s="150" t="s">
        <v>366</v>
      </c>
    </row>
    <row r="29" spans="2:7">
      <c r="B29" s="185" t="s">
        <v>2141</v>
      </c>
      <c r="C29" s="150" t="s">
        <v>347</v>
      </c>
      <c r="D29" s="150">
        <v>1</v>
      </c>
      <c r="E29" s="150">
        <v>12</v>
      </c>
      <c r="F29" s="150">
        <v>125</v>
      </c>
      <c r="G29" s="150" t="s">
        <v>367</v>
      </c>
    </row>
    <row r="30" spans="2:7">
      <c r="B30" s="185" t="s">
        <v>2141</v>
      </c>
      <c r="C30" s="150" t="s">
        <v>347</v>
      </c>
      <c r="D30" s="150">
        <v>1</v>
      </c>
      <c r="E30" s="150">
        <v>12</v>
      </c>
      <c r="F30" s="150">
        <v>126</v>
      </c>
      <c r="G30" s="150" t="s">
        <v>368</v>
      </c>
    </row>
    <row r="31" spans="2:7">
      <c r="B31" s="185" t="s">
        <v>2141</v>
      </c>
      <c r="C31" s="150" t="s">
        <v>347</v>
      </c>
      <c r="D31" s="150">
        <v>1</v>
      </c>
      <c r="E31" s="150">
        <v>12</v>
      </c>
      <c r="F31" s="150">
        <v>129</v>
      </c>
      <c r="G31" s="150" t="s">
        <v>369</v>
      </c>
    </row>
    <row r="32" spans="2:7">
      <c r="B32" s="185" t="s">
        <v>2141</v>
      </c>
      <c r="C32" s="150" t="s">
        <v>347</v>
      </c>
      <c r="D32" s="150">
        <v>1</v>
      </c>
      <c r="E32" s="150">
        <v>13</v>
      </c>
      <c r="F32" s="150">
        <v>0</v>
      </c>
      <c r="G32" s="150" t="s">
        <v>370</v>
      </c>
    </row>
    <row r="33" spans="2:7">
      <c r="B33" s="185" t="s">
        <v>2141</v>
      </c>
      <c r="C33" s="150" t="s">
        <v>347</v>
      </c>
      <c r="D33" s="150">
        <v>1</v>
      </c>
      <c r="E33" s="150">
        <v>13</v>
      </c>
      <c r="F33" s="150">
        <v>131</v>
      </c>
      <c r="G33" s="150" t="s">
        <v>371</v>
      </c>
    </row>
    <row r="34" spans="2:7">
      <c r="B34" s="185" t="s">
        <v>2141</v>
      </c>
      <c r="C34" s="150" t="s">
        <v>347</v>
      </c>
      <c r="D34" s="150">
        <v>1</v>
      </c>
      <c r="E34" s="150">
        <v>13</v>
      </c>
      <c r="F34" s="150">
        <v>132</v>
      </c>
      <c r="G34" s="150" t="s">
        <v>372</v>
      </c>
    </row>
    <row r="35" spans="2:7">
      <c r="B35" s="185" t="s">
        <v>2141</v>
      </c>
      <c r="C35" s="150" t="s">
        <v>347</v>
      </c>
      <c r="D35" s="150">
        <v>1</v>
      </c>
      <c r="E35" s="150">
        <v>13</v>
      </c>
      <c r="F35" s="150">
        <v>133</v>
      </c>
      <c r="G35" s="150" t="s">
        <v>373</v>
      </c>
    </row>
    <row r="36" spans="2:7">
      <c r="B36" s="185" t="s">
        <v>2141</v>
      </c>
      <c r="C36" s="150" t="s">
        <v>347</v>
      </c>
      <c r="D36" s="150">
        <v>1</v>
      </c>
      <c r="E36" s="150">
        <v>13</v>
      </c>
      <c r="F36" s="150">
        <v>134</v>
      </c>
      <c r="G36" s="150" t="s">
        <v>374</v>
      </c>
    </row>
    <row r="37" spans="2:7">
      <c r="B37" s="185" t="s">
        <v>2141</v>
      </c>
      <c r="C37" s="150" t="s">
        <v>347</v>
      </c>
      <c r="D37" s="150">
        <v>1</v>
      </c>
      <c r="E37" s="150">
        <v>14</v>
      </c>
      <c r="F37" s="150">
        <v>0</v>
      </c>
      <c r="G37" s="150" t="s">
        <v>375</v>
      </c>
    </row>
    <row r="38" spans="2:7">
      <c r="B38" s="185" t="s">
        <v>2141</v>
      </c>
      <c r="C38" s="150" t="s">
        <v>347</v>
      </c>
      <c r="D38" s="150">
        <v>1</v>
      </c>
      <c r="E38" s="150">
        <v>14</v>
      </c>
      <c r="F38" s="150">
        <v>141</v>
      </c>
      <c r="G38" s="150" t="s">
        <v>375</v>
      </c>
    </row>
    <row r="39" spans="2:7">
      <c r="B39" s="185" t="s">
        <v>2141</v>
      </c>
      <c r="C39" s="150" t="s">
        <v>347</v>
      </c>
      <c r="D39" s="150">
        <v>2</v>
      </c>
      <c r="E39" s="150">
        <v>0</v>
      </c>
      <c r="F39" s="150">
        <v>0</v>
      </c>
      <c r="G39" s="150" t="s">
        <v>376</v>
      </c>
    </row>
    <row r="40" spans="2:7">
      <c r="B40" s="185" t="s">
        <v>2141</v>
      </c>
      <c r="C40" s="150" t="s">
        <v>347</v>
      </c>
      <c r="D40" s="150">
        <v>2</v>
      </c>
      <c r="E40" s="150">
        <v>20</v>
      </c>
      <c r="F40" s="150">
        <v>0</v>
      </c>
      <c r="G40" s="150" t="s">
        <v>377</v>
      </c>
    </row>
    <row r="41" spans="2:7">
      <c r="B41" s="185" t="s">
        <v>2141</v>
      </c>
      <c r="C41" s="150" t="s">
        <v>347</v>
      </c>
      <c r="D41" s="150">
        <v>2</v>
      </c>
      <c r="E41" s="150">
        <v>20</v>
      </c>
      <c r="F41" s="150">
        <v>200</v>
      </c>
      <c r="G41" s="150" t="s">
        <v>351</v>
      </c>
    </row>
    <row r="42" spans="2:7">
      <c r="B42" s="185" t="s">
        <v>2141</v>
      </c>
      <c r="C42" s="150" t="s">
        <v>347</v>
      </c>
      <c r="D42" s="150">
        <v>2</v>
      </c>
      <c r="E42" s="150">
        <v>20</v>
      </c>
      <c r="F42" s="150">
        <v>209</v>
      </c>
      <c r="G42" s="150" t="s">
        <v>352</v>
      </c>
    </row>
    <row r="43" spans="2:7">
      <c r="B43" s="185" t="s">
        <v>2141</v>
      </c>
      <c r="C43" s="150" t="s">
        <v>347</v>
      </c>
      <c r="D43" s="150">
        <v>2</v>
      </c>
      <c r="E43" s="150">
        <v>21</v>
      </c>
      <c r="F43" s="150">
        <v>0</v>
      </c>
      <c r="G43" s="150" t="s">
        <v>378</v>
      </c>
    </row>
    <row r="44" spans="2:7">
      <c r="B44" s="185" t="s">
        <v>2141</v>
      </c>
      <c r="C44" s="150" t="s">
        <v>347</v>
      </c>
      <c r="D44" s="150">
        <v>2</v>
      </c>
      <c r="E44" s="150">
        <v>21</v>
      </c>
      <c r="F44" s="150">
        <v>211</v>
      </c>
      <c r="G44" s="150" t="s">
        <v>378</v>
      </c>
    </row>
    <row r="45" spans="2:7">
      <c r="B45" s="185" t="s">
        <v>2141</v>
      </c>
      <c r="C45" s="150" t="s">
        <v>347</v>
      </c>
      <c r="D45" s="150">
        <v>2</v>
      </c>
      <c r="E45" s="150">
        <v>22</v>
      </c>
      <c r="F45" s="150">
        <v>0</v>
      </c>
      <c r="G45" s="150" t="s">
        <v>379</v>
      </c>
    </row>
    <row r="46" spans="2:7">
      <c r="B46" s="185" t="s">
        <v>2141</v>
      </c>
      <c r="C46" s="150" t="s">
        <v>347</v>
      </c>
      <c r="D46" s="150">
        <v>2</v>
      </c>
      <c r="E46" s="150">
        <v>22</v>
      </c>
      <c r="F46" s="150">
        <v>221</v>
      </c>
      <c r="G46" s="150" t="s">
        <v>379</v>
      </c>
    </row>
    <row r="47" spans="2:7">
      <c r="B47" s="185" t="s">
        <v>2141</v>
      </c>
      <c r="C47" s="150" t="s">
        <v>347</v>
      </c>
      <c r="D47" s="150">
        <v>2</v>
      </c>
      <c r="E47" s="150">
        <v>23</v>
      </c>
      <c r="F47" s="150">
        <v>0</v>
      </c>
      <c r="G47" s="150" t="s">
        <v>380</v>
      </c>
    </row>
    <row r="48" spans="2:7">
      <c r="B48" s="185" t="s">
        <v>2141</v>
      </c>
      <c r="C48" s="150" t="s">
        <v>347</v>
      </c>
      <c r="D48" s="150">
        <v>2</v>
      </c>
      <c r="E48" s="150">
        <v>23</v>
      </c>
      <c r="F48" s="150">
        <v>231</v>
      </c>
      <c r="G48" s="150" t="s">
        <v>381</v>
      </c>
    </row>
    <row r="49" spans="2:7">
      <c r="B49" s="185" t="s">
        <v>2141</v>
      </c>
      <c r="C49" s="150" t="s">
        <v>347</v>
      </c>
      <c r="D49" s="150">
        <v>2</v>
      </c>
      <c r="E49" s="150">
        <v>23</v>
      </c>
      <c r="F49" s="150">
        <v>239</v>
      </c>
      <c r="G49" s="150" t="s">
        <v>382</v>
      </c>
    </row>
    <row r="50" spans="2:7">
      <c r="B50" s="185" t="s">
        <v>2141</v>
      </c>
      <c r="C50" s="150" t="s">
        <v>347</v>
      </c>
      <c r="D50" s="150">
        <v>2</v>
      </c>
      <c r="E50" s="150">
        <v>24</v>
      </c>
      <c r="F50" s="150">
        <v>0</v>
      </c>
      <c r="G50" s="150" t="s">
        <v>383</v>
      </c>
    </row>
    <row r="51" spans="2:7">
      <c r="B51" s="185" t="s">
        <v>2141</v>
      </c>
      <c r="C51" s="150" t="s">
        <v>347</v>
      </c>
      <c r="D51" s="150">
        <v>2</v>
      </c>
      <c r="E51" s="150">
        <v>24</v>
      </c>
      <c r="F51" s="150">
        <v>241</v>
      </c>
      <c r="G51" s="150" t="s">
        <v>384</v>
      </c>
    </row>
    <row r="52" spans="2:7">
      <c r="B52" s="185" t="s">
        <v>2141</v>
      </c>
      <c r="C52" s="150" t="s">
        <v>347</v>
      </c>
      <c r="D52" s="150">
        <v>2</v>
      </c>
      <c r="E52" s="150">
        <v>24</v>
      </c>
      <c r="F52" s="150">
        <v>242</v>
      </c>
      <c r="G52" s="150" t="s">
        <v>385</v>
      </c>
    </row>
    <row r="53" spans="2:7">
      <c r="B53" s="185" t="s">
        <v>2141</v>
      </c>
      <c r="C53" s="150" t="s">
        <v>347</v>
      </c>
      <c r="D53" s="150">
        <v>2</v>
      </c>
      <c r="E53" s="150">
        <v>24</v>
      </c>
      <c r="F53" s="150">
        <v>243</v>
      </c>
      <c r="G53" s="150" t="s">
        <v>386</v>
      </c>
    </row>
    <row r="54" spans="2:7">
      <c r="B54" s="185" t="s">
        <v>2141</v>
      </c>
      <c r="C54" s="150" t="s">
        <v>347</v>
      </c>
      <c r="D54" s="150">
        <v>2</v>
      </c>
      <c r="E54" s="150">
        <v>24</v>
      </c>
      <c r="F54" s="150">
        <v>249</v>
      </c>
      <c r="G54" s="150" t="s">
        <v>387</v>
      </c>
    </row>
    <row r="55" spans="2:7">
      <c r="B55" s="185" t="s">
        <v>2141</v>
      </c>
      <c r="C55" s="150" t="s">
        <v>347</v>
      </c>
      <c r="D55" s="150">
        <v>2</v>
      </c>
      <c r="E55" s="150">
        <v>29</v>
      </c>
      <c r="F55" s="150">
        <v>0</v>
      </c>
      <c r="G55" s="150" t="s">
        <v>388</v>
      </c>
    </row>
    <row r="56" spans="2:7">
      <c r="B56" s="185" t="s">
        <v>2141</v>
      </c>
      <c r="C56" s="150" t="s">
        <v>347</v>
      </c>
      <c r="D56" s="150">
        <v>2</v>
      </c>
      <c r="E56" s="150">
        <v>29</v>
      </c>
      <c r="F56" s="150">
        <v>299</v>
      </c>
      <c r="G56" s="150" t="s">
        <v>388</v>
      </c>
    </row>
    <row r="57" spans="2:7">
      <c r="B57" s="185" t="s">
        <v>2141</v>
      </c>
      <c r="C57" s="150" t="s">
        <v>389</v>
      </c>
      <c r="D57" s="150">
        <v>0</v>
      </c>
      <c r="E57" s="150">
        <v>0</v>
      </c>
      <c r="F57" s="150">
        <v>0</v>
      </c>
      <c r="G57" s="150" t="s">
        <v>390</v>
      </c>
    </row>
    <row r="58" spans="2:7">
      <c r="B58" s="185" t="s">
        <v>2141</v>
      </c>
      <c r="C58" s="150" t="s">
        <v>389</v>
      </c>
      <c r="D58" s="150">
        <v>3</v>
      </c>
      <c r="E58" s="150">
        <v>0</v>
      </c>
      <c r="F58" s="150">
        <v>0</v>
      </c>
      <c r="G58" s="150" t="s">
        <v>391</v>
      </c>
    </row>
    <row r="59" spans="2:7">
      <c r="B59" s="185" t="s">
        <v>2141</v>
      </c>
      <c r="C59" s="150" t="s">
        <v>389</v>
      </c>
      <c r="D59" s="150">
        <v>3</v>
      </c>
      <c r="E59" s="150">
        <v>30</v>
      </c>
      <c r="F59" s="150">
        <v>0</v>
      </c>
      <c r="G59" s="150" t="s">
        <v>392</v>
      </c>
    </row>
    <row r="60" spans="2:7">
      <c r="B60" s="185" t="s">
        <v>2141</v>
      </c>
      <c r="C60" s="150" t="s">
        <v>389</v>
      </c>
      <c r="D60" s="150">
        <v>3</v>
      </c>
      <c r="E60" s="150">
        <v>30</v>
      </c>
      <c r="F60" s="150">
        <v>300</v>
      </c>
      <c r="G60" s="150" t="s">
        <v>351</v>
      </c>
    </row>
    <row r="61" spans="2:7">
      <c r="B61" s="185" t="s">
        <v>2141</v>
      </c>
      <c r="C61" s="150" t="s">
        <v>389</v>
      </c>
      <c r="D61" s="150">
        <v>3</v>
      </c>
      <c r="E61" s="150">
        <v>30</v>
      </c>
      <c r="F61" s="150">
        <v>309</v>
      </c>
      <c r="G61" s="150" t="s">
        <v>352</v>
      </c>
    </row>
    <row r="62" spans="2:7">
      <c r="B62" s="185" t="s">
        <v>2141</v>
      </c>
      <c r="C62" s="150" t="s">
        <v>389</v>
      </c>
      <c r="D62" s="150">
        <v>3</v>
      </c>
      <c r="E62" s="150">
        <v>31</v>
      </c>
      <c r="F62" s="150">
        <v>0</v>
      </c>
      <c r="G62" s="150" t="s">
        <v>393</v>
      </c>
    </row>
    <row r="63" spans="2:7">
      <c r="B63" s="185" t="s">
        <v>2141</v>
      </c>
      <c r="C63" s="150" t="s">
        <v>389</v>
      </c>
      <c r="D63" s="150">
        <v>3</v>
      </c>
      <c r="E63" s="150">
        <v>31</v>
      </c>
      <c r="F63" s="150">
        <v>311</v>
      </c>
      <c r="G63" s="150" t="s">
        <v>394</v>
      </c>
    </row>
    <row r="64" spans="2:7">
      <c r="B64" s="185" t="s">
        <v>2141</v>
      </c>
      <c r="C64" s="150" t="s">
        <v>389</v>
      </c>
      <c r="D64" s="150">
        <v>3</v>
      </c>
      <c r="E64" s="150">
        <v>31</v>
      </c>
      <c r="F64" s="150">
        <v>312</v>
      </c>
      <c r="G64" s="150" t="s">
        <v>395</v>
      </c>
    </row>
    <row r="65" spans="2:7">
      <c r="B65" s="185" t="s">
        <v>2141</v>
      </c>
      <c r="C65" s="150" t="s">
        <v>389</v>
      </c>
      <c r="D65" s="150">
        <v>3</v>
      </c>
      <c r="E65" s="150">
        <v>31</v>
      </c>
      <c r="F65" s="150">
        <v>313</v>
      </c>
      <c r="G65" s="150" t="s">
        <v>396</v>
      </c>
    </row>
    <row r="66" spans="2:7">
      <c r="B66" s="185" t="s">
        <v>2141</v>
      </c>
      <c r="C66" s="150" t="s">
        <v>389</v>
      </c>
      <c r="D66" s="150">
        <v>3</v>
      </c>
      <c r="E66" s="150">
        <v>31</v>
      </c>
      <c r="F66" s="150">
        <v>314</v>
      </c>
      <c r="G66" s="150" t="s">
        <v>397</v>
      </c>
    </row>
    <row r="67" spans="2:7">
      <c r="B67" s="185" t="s">
        <v>2141</v>
      </c>
      <c r="C67" s="150" t="s">
        <v>389</v>
      </c>
      <c r="D67" s="150">
        <v>3</v>
      </c>
      <c r="E67" s="150">
        <v>31</v>
      </c>
      <c r="F67" s="150">
        <v>315</v>
      </c>
      <c r="G67" s="150" t="s">
        <v>398</v>
      </c>
    </row>
    <row r="68" spans="2:7">
      <c r="B68" s="185" t="s">
        <v>2141</v>
      </c>
      <c r="C68" s="150" t="s">
        <v>389</v>
      </c>
      <c r="D68" s="150">
        <v>3</v>
      </c>
      <c r="E68" s="150">
        <v>31</v>
      </c>
      <c r="F68" s="150">
        <v>316</v>
      </c>
      <c r="G68" s="150" t="s">
        <v>399</v>
      </c>
    </row>
    <row r="69" spans="2:7">
      <c r="B69" s="185" t="s">
        <v>2141</v>
      </c>
      <c r="C69" s="150" t="s">
        <v>389</v>
      </c>
      <c r="D69" s="150">
        <v>3</v>
      </c>
      <c r="E69" s="150">
        <v>31</v>
      </c>
      <c r="F69" s="150">
        <v>317</v>
      </c>
      <c r="G69" s="150" t="s">
        <v>400</v>
      </c>
    </row>
    <row r="70" spans="2:7">
      <c r="B70" s="185" t="s">
        <v>2141</v>
      </c>
      <c r="C70" s="150" t="s">
        <v>389</v>
      </c>
      <c r="D70" s="150">
        <v>3</v>
      </c>
      <c r="E70" s="150">
        <v>31</v>
      </c>
      <c r="F70" s="150">
        <v>318</v>
      </c>
      <c r="G70" s="150" t="s">
        <v>401</v>
      </c>
    </row>
    <row r="71" spans="2:7">
      <c r="B71" s="185" t="s">
        <v>2141</v>
      </c>
      <c r="C71" s="150" t="s">
        <v>389</v>
      </c>
      <c r="D71" s="150">
        <v>3</v>
      </c>
      <c r="E71" s="150">
        <v>31</v>
      </c>
      <c r="F71" s="150">
        <v>319</v>
      </c>
      <c r="G71" s="150" t="s">
        <v>402</v>
      </c>
    </row>
    <row r="72" spans="2:7">
      <c r="B72" s="185" t="s">
        <v>2141</v>
      </c>
      <c r="C72" s="150" t="s">
        <v>389</v>
      </c>
      <c r="D72" s="150">
        <v>3</v>
      </c>
      <c r="E72" s="150">
        <v>32</v>
      </c>
      <c r="F72" s="150">
        <v>0</v>
      </c>
      <c r="G72" s="150" t="s">
        <v>403</v>
      </c>
    </row>
    <row r="73" spans="2:7">
      <c r="B73" s="185" t="s">
        <v>2141</v>
      </c>
      <c r="C73" s="150" t="s">
        <v>389</v>
      </c>
      <c r="D73" s="150">
        <v>3</v>
      </c>
      <c r="E73" s="150">
        <v>32</v>
      </c>
      <c r="F73" s="150">
        <v>321</v>
      </c>
      <c r="G73" s="150" t="s">
        <v>403</v>
      </c>
    </row>
    <row r="74" spans="2:7">
      <c r="B74" s="185" t="s">
        <v>2141</v>
      </c>
      <c r="C74" s="150" t="s">
        <v>389</v>
      </c>
      <c r="D74" s="150">
        <v>4</v>
      </c>
      <c r="E74" s="150">
        <v>0</v>
      </c>
      <c r="F74" s="150">
        <v>0</v>
      </c>
      <c r="G74" s="150" t="s">
        <v>404</v>
      </c>
    </row>
    <row r="75" spans="2:7">
      <c r="B75" s="185" t="s">
        <v>2141</v>
      </c>
      <c r="C75" s="150" t="s">
        <v>389</v>
      </c>
      <c r="D75" s="150">
        <v>4</v>
      </c>
      <c r="E75" s="150">
        <v>40</v>
      </c>
      <c r="F75" s="150">
        <v>0</v>
      </c>
      <c r="G75" s="150" t="s">
        <v>405</v>
      </c>
    </row>
    <row r="76" spans="2:7">
      <c r="B76" s="185" t="s">
        <v>2141</v>
      </c>
      <c r="C76" s="150" t="s">
        <v>389</v>
      </c>
      <c r="D76" s="150">
        <v>4</v>
      </c>
      <c r="E76" s="150">
        <v>40</v>
      </c>
      <c r="F76" s="150">
        <v>400</v>
      </c>
      <c r="G76" s="150" t="s">
        <v>351</v>
      </c>
    </row>
    <row r="77" spans="2:7">
      <c r="B77" s="185" t="s">
        <v>2141</v>
      </c>
      <c r="C77" s="150" t="s">
        <v>389</v>
      </c>
      <c r="D77" s="150">
        <v>4</v>
      </c>
      <c r="E77" s="150">
        <v>40</v>
      </c>
      <c r="F77" s="150">
        <v>409</v>
      </c>
      <c r="G77" s="150" t="s">
        <v>352</v>
      </c>
    </row>
    <row r="78" spans="2:7">
      <c r="B78" s="185" t="s">
        <v>2141</v>
      </c>
      <c r="C78" s="150" t="s">
        <v>389</v>
      </c>
      <c r="D78" s="150">
        <v>4</v>
      </c>
      <c r="E78" s="150">
        <v>41</v>
      </c>
      <c r="F78" s="150">
        <v>0</v>
      </c>
      <c r="G78" s="150" t="s">
        <v>406</v>
      </c>
    </row>
    <row r="79" spans="2:7">
      <c r="B79" s="185" t="s">
        <v>2141</v>
      </c>
      <c r="C79" s="150" t="s">
        <v>389</v>
      </c>
      <c r="D79" s="150">
        <v>4</v>
      </c>
      <c r="E79" s="150">
        <v>41</v>
      </c>
      <c r="F79" s="150">
        <v>411</v>
      </c>
      <c r="G79" s="150" t="s">
        <v>407</v>
      </c>
    </row>
    <row r="80" spans="2:7">
      <c r="B80" s="185" t="s">
        <v>2141</v>
      </c>
      <c r="C80" s="150" t="s">
        <v>389</v>
      </c>
      <c r="D80" s="150">
        <v>4</v>
      </c>
      <c r="E80" s="150">
        <v>41</v>
      </c>
      <c r="F80" s="150">
        <v>412</v>
      </c>
      <c r="G80" s="150" t="s">
        <v>408</v>
      </c>
    </row>
    <row r="81" spans="2:7">
      <c r="B81" s="185" t="s">
        <v>2141</v>
      </c>
      <c r="C81" s="150" t="s">
        <v>389</v>
      </c>
      <c r="D81" s="150">
        <v>4</v>
      </c>
      <c r="E81" s="150">
        <v>41</v>
      </c>
      <c r="F81" s="150">
        <v>413</v>
      </c>
      <c r="G81" s="150" t="s">
        <v>409</v>
      </c>
    </row>
    <row r="82" spans="2:7">
      <c r="B82" s="185" t="s">
        <v>2141</v>
      </c>
      <c r="C82" s="150" t="s">
        <v>389</v>
      </c>
      <c r="D82" s="150">
        <v>4</v>
      </c>
      <c r="E82" s="150">
        <v>41</v>
      </c>
      <c r="F82" s="150">
        <v>414</v>
      </c>
      <c r="G82" s="150" t="s">
        <v>410</v>
      </c>
    </row>
    <row r="83" spans="2:7">
      <c r="B83" s="185" t="s">
        <v>2141</v>
      </c>
      <c r="C83" s="150" t="s">
        <v>389</v>
      </c>
      <c r="D83" s="150">
        <v>4</v>
      </c>
      <c r="E83" s="150">
        <v>41</v>
      </c>
      <c r="F83" s="150">
        <v>415</v>
      </c>
      <c r="G83" s="150" t="s">
        <v>411</v>
      </c>
    </row>
    <row r="84" spans="2:7">
      <c r="B84" s="185" t="s">
        <v>2141</v>
      </c>
      <c r="C84" s="150" t="s">
        <v>389</v>
      </c>
      <c r="D84" s="150">
        <v>4</v>
      </c>
      <c r="E84" s="150">
        <v>41</v>
      </c>
      <c r="F84" s="150">
        <v>419</v>
      </c>
      <c r="G84" s="150" t="s">
        <v>412</v>
      </c>
    </row>
    <row r="85" spans="2:7">
      <c r="B85" s="185" t="s">
        <v>2141</v>
      </c>
      <c r="C85" s="150" t="s">
        <v>389</v>
      </c>
      <c r="D85" s="150">
        <v>4</v>
      </c>
      <c r="E85" s="150">
        <v>42</v>
      </c>
      <c r="F85" s="150">
        <v>0</v>
      </c>
      <c r="G85" s="150" t="s">
        <v>413</v>
      </c>
    </row>
    <row r="86" spans="2:7">
      <c r="B86" s="185" t="s">
        <v>2141</v>
      </c>
      <c r="C86" s="150" t="s">
        <v>389</v>
      </c>
      <c r="D86" s="150">
        <v>4</v>
      </c>
      <c r="E86" s="150">
        <v>42</v>
      </c>
      <c r="F86" s="150">
        <v>421</v>
      </c>
      <c r="G86" s="150" t="s">
        <v>413</v>
      </c>
    </row>
    <row r="87" spans="2:7">
      <c r="B87" s="185" t="s">
        <v>2141</v>
      </c>
      <c r="C87" s="150" t="s">
        <v>414</v>
      </c>
      <c r="D87" s="150">
        <v>0</v>
      </c>
      <c r="E87" s="150">
        <v>0</v>
      </c>
      <c r="F87" s="150">
        <v>0</v>
      </c>
      <c r="G87" s="150" t="s">
        <v>415</v>
      </c>
    </row>
    <row r="88" spans="2:7">
      <c r="B88" s="185" t="s">
        <v>2141</v>
      </c>
      <c r="C88" s="150" t="s">
        <v>414</v>
      </c>
      <c r="D88" s="150">
        <v>5</v>
      </c>
      <c r="E88" s="150">
        <v>0</v>
      </c>
      <c r="F88" s="150">
        <v>0</v>
      </c>
      <c r="G88" s="150" t="s">
        <v>415</v>
      </c>
    </row>
    <row r="89" spans="2:7">
      <c r="B89" s="185" t="s">
        <v>2141</v>
      </c>
      <c r="C89" s="150" t="s">
        <v>414</v>
      </c>
      <c r="D89" s="150">
        <v>5</v>
      </c>
      <c r="E89" s="150">
        <v>50</v>
      </c>
      <c r="F89" s="150">
        <v>0</v>
      </c>
      <c r="G89" s="150" t="s">
        <v>416</v>
      </c>
    </row>
    <row r="90" spans="2:7">
      <c r="B90" s="185" t="s">
        <v>2141</v>
      </c>
      <c r="C90" s="150" t="s">
        <v>414</v>
      </c>
      <c r="D90" s="150">
        <v>5</v>
      </c>
      <c r="E90" s="150">
        <v>50</v>
      </c>
      <c r="F90" s="150">
        <v>500</v>
      </c>
      <c r="G90" s="150" t="s">
        <v>351</v>
      </c>
    </row>
    <row r="91" spans="2:7">
      <c r="B91" s="185" t="s">
        <v>2141</v>
      </c>
      <c r="C91" s="150" t="s">
        <v>414</v>
      </c>
      <c r="D91" s="150">
        <v>5</v>
      </c>
      <c r="E91" s="150">
        <v>50</v>
      </c>
      <c r="F91" s="150">
        <v>509</v>
      </c>
      <c r="G91" s="150" t="s">
        <v>352</v>
      </c>
    </row>
    <row r="92" spans="2:7">
      <c r="B92" s="185" t="s">
        <v>2141</v>
      </c>
      <c r="C92" s="150" t="s">
        <v>414</v>
      </c>
      <c r="D92" s="150">
        <v>5</v>
      </c>
      <c r="E92" s="150">
        <v>51</v>
      </c>
      <c r="F92" s="150">
        <v>0</v>
      </c>
      <c r="G92" s="150" t="s">
        <v>417</v>
      </c>
    </row>
    <row r="93" spans="2:7">
      <c r="B93" s="185" t="s">
        <v>2141</v>
      </c>
      <c r="C93" s="150" t="s">
        <v>414</v>
      </c>
      <c r="D93" s="150">
        <v>5</v>
      </c>
      <c r="E93" s="150">
        <v>51</v>
      </c>
      <c r="F93" s="150">
        <v>511</v>
      </c>
      <c r="G93" s="150" t="s">
        <v>418</v>
      </c>
    </row>
    <row r="94" spans="2:7">
      <c r="B94" s="185" t="s">
        <v>2141</v>
      </c>
      <c r="C94" s="150" t="s">
        <v>414</v>
      </c>
      <c r="D94" s="150">
        <v>5</v>
      </c>
      <c r="E94" s="150">
        <v>51</v>
      </c>
      <c r="F94" s="150">
        <v>512</v>
      </c>
      <c r="G94" s="150" t="s">
        <v>419</v>
      </c>
    </row>
    <row r="95" spans="2:7">
      <c r="B95" s="185" t="s">
        <v>2141</v>
      </c>
      <c r="C95" s="150" t="s">
        <v>414</v>
      </c>
      <c r="D95" s="150">
        <v>5</v>
      </c>
      <c r="E95" s="150">
        <v>51</v>
      </c>
      <c r="F95" s="150">
        <v>513</v>
      </c>
      <c r="G95" s="150" t="s">
        <v>420</v>
      </c>
    </row>
    <row r="96" spans="2:7">
      <c r="B96" s="185" t="s">
        <v>2141</v>
      </c>
      <c r="C96" s="150" t="s">
        <v>414</v>
      </c>
      <c r="D96" s="150">
        <v>5</v>
      </c>
      <c r="E96" s="150">
        <v>51</v>
      </c>
      <c r="F96" s="150">
        <v>519</v>
      </c>
      <c r="G96" s="150" t="s">
        <v>421</v>
      </c>
    </row>
    <row r="97" spans="2:7">
      <c r="B97" s="185" t="s">
        <v>2141</v>
      </c>
      <c r="C97" s="150" t="s">
        <v>414</v>
      </c>
      <c r="D97" s="150">
        <v>5</v>
      </c>
      <c r="E97" s="150">
        <v>52</v>
      </c>
      <c r="F97" s="150">
        <v>0</v>
      </c>
      <c r="G97" s="150" t="s">
        <v>422</v>
      </c>
    </row>
    <row r="98" spans="2:7">
      <c r="B98" s="185" t="s">
        <v>2141</v>
      </c>
      <c r="C98" s="150" t="s">
        <v>414</v>
      </c>
      <c r="D98" s="150">
        <v>5</v>
      </c>
      <c r="E98" s="150">
        <v>52</v>
      </c>
      <c r="F98" s="150">
        <v>521</v>
      </c>
      <c r="G98" s="150" t="s">
        <v>423</v>
      </c>
    </row>
    <row r="99" spans="2:7">
      <c r="B99" s="185" t="s">
        <v>2141</v>
      </c>
      <c r="C99" s="150" t="s">
        <v>414</v>
      </c>
      <c r="D99" s="150">
        <v>5</v>
      </c>
      <c r="E99" s="150">
        <v>52</v>
      </c>
      <c r="F99" s="150">
        <v>522</v>
      </c>
      <c r="G99" s="150" t="s">
        <v>424</v>
      </c>
    </row>
    <row r="100" spans="2:7">
      <c r="B100" s="185" t="s">
        <v>2141</v>
      </c>
      <c r="C100" s="150" t="s">
        <v>414</v>
      </c>
      <c r="D100" s="150">
        <v>5</v>
      </c>
      <c r="E100" s="150">
        <v>53</v>
      </c>
      <c r="F100" s="150">
        <v>0</v>
      </c>
      <c r="G100" s="150" t="s">
        <v>425</v>
      </c>
    </row>
    <row r="101" spans="2:7">
      <c r="B101" s="185" t="s">
        <v>2141</v>
      </c>
      <c r="C101" s="150" t="s">
        <v>414</v>
      </c>
      <c r="D101" s="150">
        <v>5</v>
      </c>
      <c r="E101" s="150">
        <v>53</v>
      </c>
      <c r="F101" s="150">
        <v>531</v>
      </c>
      <c r="G101" s="150" t="s">
        <v>426</v>
      </c>
    </row>
    <row r="102" spans="2:7">
      <c r="B102" s="185" t="s">
        <v>2141</v>
      </c>
      <c r="C102" s="150" t="s">
        <v>414</v>
      </c>
      <c r="D102" s="150">
        <v>5</v>
      </c>
      <c r="E102" s="150">
        <v>53</v>
      </c>
      <c r="F102" s="150">
        <v>532</v>
      </c>
      <c r="G102" s="150" t="s">
        <v>427</v>
      </c>
    </row>
    <row r="103" spans="2:7">
      <c r="B103" s="185" t="s">
        <v>2141</v>
      </c>
      <c r="C103" s="150" t="s">
        <v>414</v>
      </c>
      <c r="D103" s="150">
        <v>5</v>
      </c>
      <c r="E103" s="150">
        <v>54</v>
      </c>
      <c r="F103" s="150">
        <v>0</v>
      </c>
      <c r="G103" s="150" t="s">
        <v>428</v>
      </c>
    </row>
    <row r="104" spans="2:7">
      <c r="B104" s="185" t="s">
        <v>2141</v>
      </c>
      <c r="C104" s="150" t="s">
        <v>414</v>
      </c>
      <c r="D104" s="150">
        <v>5</v>
      </c>
      <c r="E104" s="150">
        <v>54</v>
      </c>
      <c r="F104" s="150">
        <v>541</v>
      </c>
      <c r="G104" s="150" t="s">
        <v>429</v>
      </c>
    </row>
    <row r="105" spans="2:7">
      <c r="B105" s="185" t="s">
        <v>2141</v>
      </c>
      <c r="C105" s="150" t="s">
        <v>414</v>
      </c>
      <c r="D105" s="150">
        <v>5</v>
      </c>
      <c r="E105" s="150">
        <v>54</v>
      </c>
      <c r="F105" s="150">
        <v>542</v>
      </c>
      <c r="G105" s="150" t="s">
        <v>430</v>
      </c>
    </row>
    <row r="106" spans="2:7">
      <c r="B106" s="185" t="s">
        <v>2141</v>
      </c>
      <c r="C106" s="150" t="s">
        <v>414</v>
      </c>
      <c r="D106" s="150">
        <v>5</v>
      </c>
      <c r="E106" s="150">
        <v>54</v>
      </c>
      <c r="F106" s="150">
        <v>543</v>
      </c>
      <c r="G106" s="150" t="s">
        <v>431</v>
      </c>
    </row>
    <row r="107" spans="2:7">
      <c r="B107" s="185" t="s">
        <v>2141</v>
      </c>
      <c r="C107" s="150" t="s">
        <v>414</v>
      </c>
      <c r="D107" s="150">
        <v>5</v>
      </c>
      <c r="E107" s="150">
        <v>54</v>
      </c>
      <c r="F107" s="150">
        <v>544</v>
      </c>
      <c r="G107" s="150" t="s">
        <v>432</v>
      </c>
    </row>
    <row r="108" spans="2:7">
      <c r="B108" s="185" t="s">
        <v>2141</v>
      </c>
      <c r="C108" s="150" t="s">
        <v>414</v>
      </c>
      <c r="D108" s="150">
        <v>5</v>
      </c>
      <c r="E108" s="150">
        <v>54</v>
      </c>
      <c r="F108" s="150">
        <v>545</v>
      </c>
      <c r="G108" s="150" t="s">
        <v>433</v>
      </c>
    </row>
    <row r="109" spans="2:7">
      <c r="B109" s="185" t="s">
        <v>2141</v>
      </c>
      <c r="C109" s="150" t="s">
        <v>414</v>
      </c>
      <c r="D109" s="150">
        <v>5</v>
      </c>
      <c r="E109" s="150">
        <v>54</v>
      </c>
      <c r="F109" s="150">
        <v>546</v>
      </c>
      <c r="G109" s="150" t="s">
        <v>434</v>
      </c>
    </row>
    <row r="110" spans="2:7">
      <c r="B110" s="185" t="s">
        <v>2141</v>
      </c>
      <c r="C110" s="150" t="s">
        <v>414</v>
      </c>
      <c r="D110" s="150">
        <v>5</v>
      </c>
      <c r="E110" s="150">
        <v>54</v>
      </c>
      <c r="F110" s="150">
        <v>547</v>
      </c>
      <c r="G110" s="150" t="s">
        <v>435</v>
      </c>
    </row>
    <row r="111" spans="2:7">
      <c r="B111" s="185" t="s">
        <v>2141</v>
      </c>
      <c r="C111" s="150" t="s">
        <v>414</v>
      </c>
      <c r="D111" s="150">
        <v>5</v>
      </c>
      <c r="E111" s="150">
        <v>54</v>
      </c>
      <c r="F111" s="150">
        <v>548</v>
      </c>
      <c r="G111" s="150" t="s">
        <v>436</v>
      </c>
    </row>
    <row r="112" spans="2:7">
      <c r="B112" s="185" t="s">
        <v>2141</v>
      </c>
      <c r="C112" s="150" t="s">
        <v>414</v>
      </c>
      <c r="D112" s="150">
        <v>5</v>
      </c>
      <c r="E112" s="150">
        <v>54</v>
      </c>
      <c r="F112" s="150">
        <v>549</v>
      </c>
      <c r="G112" s="150" t="s">
        <v>437</v>
      </c>
    </row>
    <row r="113" spans="2:7">
      <c r="B113" s="185" t="s">
        <v>2141</v>
      </c>
      <c r="C113" s="150" t="s">
        <v>414</v>
      </c>
      <c r="D113" s="150">
        <v>5</v>
      </c>
      <c r="E113" s="150">
        <v>55</v>
      </c>
      <c r="F113" s="150">
        <v>0</v>
      </c>
      <c r="G113" s="150" t="s">
        <v>438</v>
      </c>
    </row>
    <row r="114" spans="2:7">
      <c r="B114" s="185" t="s">
        <v>2141</v>
      </c>
      <c r="C114" s="150" t="s">
        <v>414</v>
      </c>
      <c r="D114" s="150">
        <v>5</v>
      </c>
      <c r="E114" s="150">
        <v>55</v>
      </c>
      <c r="F114" s="150">
        <v>551</v>
      </c>
      <c r="G114" s="150" t="s">
        <v>439</v>
      </c>
    </row>
    <row r="115" spans="2:7">
      <c r="B115" s="185" t="s">
        <v>2141</v>
      </c>
      <c r="C115" s="150" t="s">
        <v>414</v>
      </c>
      <c r="D115" s="150">
        <v>5</v>
      </c>
      <c r="E115" s="150">
        <v>55</v>
      </c>
      <c r="F115" s="150">
        <v>552</v>
      </c>
      <c r="G115" s="150" t="s">
        <v>440</v>
      </c>
    </row>
    <row r="116" spans="2:7">
      <c r="B116" s="185" t="s">
        <v>2141</v>
      </c>
      <c r="C116" s="150" t="s">
        <v>414</v>
      </c>
      <c r="D116" s="150">
        <v>5</v>
      </c>
      <c r="E116" s="150">
        <v>55</v>
      </c>
      <c r="F116" s="150">
        <v>553</v>
      </c>
      <c r="G116" s="150" t="s">
        <v>441</v>
      </c>
    </row>
    <row r="117" spans="2:7">
      <c r="B117" s="185" t="s">
        <v>2141</v>
      </c>
      <c r="C117" s="150" t="s">
        <v>414</v>
      </c>
      <c r="D117" s="150">
        <v>5</v>
      </c>
      <c r="E117" s="150">
        <v>55</v>
      </c>
      <c r="F117" s="150">
        <v>554</v>
      </c>
      <c r="G117" s="150" t="s">
        <v>442</v>
      </c>
    </row>
    <row r="118" spans="2:7">
      <c r="B118" s="185" t="s">
        <v>2141</v>
      </c>
      <c r="C118" s="150" t="s">
        <v>414</v>
      </c>
      <c r="D118" s="150">
        <v>5</v>
      </c>
      <c r="E118" s="150">
        <v>55</v>
      </c>
      <c r="F118" s="150">
        <v>555</v>
      </c>
      <c r="G118" s="150" t="s">
        <v>443</v>
      </c>
    </row>
    <row r="119" spans="2:7">
      <c r="B119" s="185" t="s">
        <v>2141</v>
      </c>
      <c r="C119" s="150" t="s">
        <v>414</v>
      </c>
      <c r="D119" s="150">
        <v>5</v>
      </c>
      <c r="E119" s="150">
        <v>55</v>
      </c>
      <c r="F119" s="150">
        <v>556</v>
      </c>
      <c r="G119" s="150" t="s">
        <v>444</v>
      </c>
    </row>
    <row r="120" spans="2:7">
      <c r="B120" s="185" t="s">
        <v>2141</v>
      </c>
      <c r="C120" s="150" t="s">
        <v>414</v>
      </c>
      <c r="D120" s="150">
        <v>5</v>
      </c>
      <c r="E120" s="150">
        <v>55</v>
      </c>
      <c r="F120" s="150">
        <v>557</v>
      </c>
      <c r="G120" s="150" t="s">
        <v>445</v>
      </c>
    </row>
    <row r="121" spans="2:7">
      <c r="B121" s="185" t="s">
        <v>2141</v>
      </c>
      <c r="C121" s="150" t="s">
        <v>414</v>
      </c>
      <c r="D121" s="150">
        <v>5</v>
      </c>
      <c r="E121" s="150">
        <v>55</v>
      </c>
      <c r="F121" s="150">
        <v>559</v>
      </c>
      <c r="G121" s="150" t="s">
        <v>446</v>
      </c>
    </row>
    <row r="122" spans="2:7">
      <c r="B122" s="185" t="s">
        <v>2141</v>
      </c>
      <c r="C122" s="150" t="s">
        <v>414</v>
      </c>
      <c r="D122" s="150">
        <v>5</v>
      </c>
      <c r="E122" s="150">
        <v>59</v>
      </c>
      <c r="F122" s="150">
        <v>0</v>
      </c>
      <c r="G122" s="150" t="s">
        <v>447</v>
      </c>
    </row>
    <row r="123" spans="2:7">
      <c r="B123" s="185" t="s">
        <v>2141</v>
      </c>
      <c r="C123" s="150" t="s">
        <v>414</v>
      </c>
      <c r="D123" s="150">
        <v>5</v>
      </c>
      <c r="E123" s="150">
        <v>59</v>
      </c>
      <c r="F123" s="150">
        <v>591</v>
      </c>
      <c r="G123" s="150" t="s">
        <v>448</v>
      </c>
    </row>
    <row r="124" spans="2:7">
      <c r="B124" s="185" t="s">
        <v>2141</v>
      </c>
      <c r="C124" s="150" t="s">
        <v>414</v>
      </c>
      <c r="D124" s="150">
        <v>5</v>
      </c>
      <c r="E124" s="150">
        <v>59</v>
      </c>
      <c r="F124" s="150">
        <v>592</v>
      </c>
      <c r="G124" s="150" t="s">
        <v>449</v>
      </c>
    </row>
    <row r="125" spans="2:7">
      <c r="B125" s="185" t="s">
        <v>2141</v>
      </c>
      <c r="C125" s="150" t="s">
        <v>414</v>
      </c>
      <c r="D125" s="150">
        <v>5</v>
      </c>
      <c r="E125" s="150">
        <v>59</v>
      </c>
      <c r="F125" s="150">
        <v>593</v>
      </c>
      <c r="G125" s="150" t="s">
        <v>450</v>
      </c>
    </row>
    <row r="126" spans="2:7">
      <c r="B126" s="185" t="s">
        <v>2141</v>
      </c>
      <c r="C126" s="150" t="s">
        <v>414</v>
      </c>
      <c r="D126" s="150">
        <v>5</v>
      </c>
      <c r="E126" s="150">
        <v>59</v>
      </c>
      <c r="F126" s="150">
        <v>594</v>
      </c>
      <c r="G126" s="150" t="s">
        <v>451</v>
      </c>
    </row>
    <row r="127" spans="2:7">
      <c r="B127" s="185" t="s">
        <v>2141</v>
      </c>
      <c r="C127" s="150" t="s">
        <v>414</v>
      </c>
      <c r="D127" s="150">
        <v>5</v>
      </c>
      <c r="E127" s="150">
        <v>59</v>
      </c>
      <c r="F127" s="150">
        <v>599</v>
      </c>
      <c r="G127" s="150" t="s">
        <v>452</v>
      </c>
    </row>
    <row r="128" spans="2:7">
      <c r="B128" s="185" t="s">
        <v>2141</v>
      </c>
      <c r="C128" s="150" t="s">
        <v>453</v>
      </c>
      <c r="D128" s="150">
        <v>0</v>
      </c>
      <c r="E128" s="150">
        <v>0</v>
      </c>
      <c r="F128" s="150">
        <v>0</v>
      </c>
      <c r="G128" s="150" t="s">
        <v>454</v>
      </c>
    </row>
    <row r="129" spans="2:7">
      <c r="B129" s="185" t="s">
        <v>2141</v>
      </c>
      <c r="C129" s="150" t="s">
        <v>453</v>
      </c>
      <c r="D129" s="150">
        <v>6</v>
      </c>
      <c r="E129" s="150">
        <v>0</v>
      </c>
      <c r="F129" s="150">
        <v>0</v>
      </c>
      <c r="G129" s="150" t="s">
        <v>455</v>
      </c>
    </row>
    <row r="130" spans="2:7">
      <c r="B130" s="185" t="s">
        <v>2141</v>
      </c>
      <c r="C130" s="150" t="s">
        <v>453</v>
      </c>
      <c r="D130" s="150">
        <v>6</v>
      </c>
      <c r="E130" s="150">
        <v>60</v>
      </c>
      <c r="F130" s="150">
        <v>0</v>
      </c>
      <c r="G130" s="150" t="s">
        <v>456</v>
      </c>
    </row>
    <row r="131" spans="2:7">
      <c r="B131" s="185" t="s">
        <v>2141</v>
      </c>
      <c r="C131" s="150" t="s">
        <v>453</v>
      </c>
      <c r="D131" s="150">
        <v>6</v>
      </c>
      <c r="E131" s="150">
        <v>60</v>
      </c>
      <c r="F131" s="150">
        <v>600</v>
      </c>
      <c r="G131" s="150" t="s">
        <v>351</v>
      </c>
    </row>
    <row r="132" spans="2:7">
      <c r="B132" s="185" t="s">
        <v>2141</v>
      </c>
      <c r="C132" s="150" t="s">
        <v>453</v>
      </c>
      <c r="D132" s="150">
        <v>6</v>
      </c>
      <c r="E132" s="150">
        <v>60</v>
      </c>
      <c r="F132" s="150">
        <v>609</v>
      </c>
      <c r="G132" s="150" t="s">
        <v>352</v>
      </c>
    </row>
    <row r="133" spans="2:7">
      <c r="B133" s="185" t="s">
        <v>2141</v>
      </c>
      <c r="C133" s="150" t="s">
        <v>453</v>
      </c>
      <c r="D133" s="150">
        <v>6</v>
      </c>
      <c r="E133" s="150">
        <v>61</v>
      </c>
      <c r="F133" s="150">
        <v>0</v>
      </c>
      <c r="G133" s="150" t="s">
        <v>457</v>
      </c>
    </row>
    <row r="134" spans="2:7">
      <c r="B134" s="185" t="s">
        <v>2141</v>
      </c>
      <c r="C134" s="150" t="s">
        <v>453</v>
      </c>
      <c r="D134" s="150">
        <v>6</v>
      </c>
      <c r="E134" s="150">
        <v>61</v>
      </c>
      <c r="F134" s="150">
        <v>611</v>
      </c>
      <c r="G134" s="150" t="s">
        <v>457</v>
      </c>
    </row>
    <row r="135" spans="2:7">
      <c r="B135" s="185" t="s">
        <v>2141</v>
      </c>
      <c r="C135" s="150" t="s">
        <v>453</v>
      </c>
      <c r="D135" s="150">
        <v>6</v>
      </c>
      <c r="E135" s="150">
        <v>62</v>
      </c>
      <c r="F135" s="150">
        <v>0</v>
      </c>
      <c r="G135" s="150" t="s">
        <v>458</v>
      </c>
    </row>
    <row r="136" spans="2:7">
      <c r="B136" s="185" t="s">
        <v>2141</v>
      </c>
      <c r="C136" s="150" t="s">
        <v>453</v>
      </c>
      <c r="D136" s="150">
        <v>6</v>
      </c>
      <c r="E136" s="150">
        <v>62</v>
      </c>
      <c r="F136" s="150">
        <v>621</v>
      </c>
      <c r="G136" s="150" t="s">
        <v>459</v>
      </c>
    </row>
    <row r="137" spans="2:7">
      <c r="B137" s="185" t="s">
        <v>2141</v>
      </c>
      <c r="C137" s="150" t="s">
        <v>453</v>
      </c>
      <c r="D137" s="150">
        <v>6</v>
      </c>
      <c r="E137" s="150">
        <v>62</v>
      </c>
      <c r="F137" s="150">
        <v>622</v>
      </c>
      <c r="G137" s="150" t="s">
        <v>460</v>
      </c>
    </row>
    <row r="138" spans="2:7">
      <c r="B138" s="185" t="s">
        <v>2141</v>
      </c>
      <c r="C138" s="150" t="s">
        <v>453</v>
      </c>
      <c r="D138" s="150">
        <v>6</v>
      </c>
      <c r="E138" s="150">
        <v>62</v>
      </c>
      <c r="F138" s="150">
        <v>623</v>
      </c>
      <c r="G138" s="150" t="s">
        <v>461</v>
      </c>
    </row>
    <row r="139" spans="2:7">
      <c r="B139" s="185" t="s">
        <v>2141</v>
      </c>
      <c r="C139" s="150" t="s">
        <v>453</v>
      </c>
      <c r="D139" s="150">
        <v>6</v>
      </c>
      <c r="E139" s="150">
        <v>63</v>
      </c>
      <c r="F139" s="150">
        <v>0</v>
      </c>
      <c r="G139" s="150" t="s">
        <v>462</v>
      </c>
    </row>
    <row r="140" spans="2:7">
      <c r="B140" s="185" t="s">
        <v>2141</v>
      </c>
      <c r="C140" s="150" t="s">
        <v>453</v>
      </c>
      <c r="D140" s="150">
        <v>6</v>
      </c>
      <c r="E140" s="150">
        <v>63</v>
      </c>
      <c r="F140" s="150">
        <v>631</v>
      </c>
      <c r="G140" s="150" t="s">
        <v>462</v>
      </c>
    </row>
    <row r="141" spans="2:7">
      <c r="B141" s="185" t="s">
        <v>2141</v>
      </c>
      <c r="C141" s="150" t="s">
        <v>453</v>
      </c>
      <c r="D141" s="150">
        <v>6</v>
      </c>
      <c r="E141" s="150">
        <v>64</v>
      </c>
      <c r="F141" s="150">
        <v>0</v>
      </c>
      <c r="G141" s="150" t="s">
        <v>463</v>
      </c>
    </row>
    <row r="142" spans="2:7">
      <c r="B142" s="185" t="s">
        <v>2141</v>
      </c>
      <c r="C142" s="150" t="s">
        <v>453</v>
      </c>
      <c r="D142" s="150">
        <v>6</v>
      </c>
      <c r="E142" s="150">
        <v>64</v>
      </c>
      <c r="F142" s="150">
        <v>641</v>
      </c>
      <c r="G142" s="150" t="s">
        <v>463</v>
      </c>
    </row>
    <row r="143" spans="2:7">
      <c r="B143" s="185" t="s">
        <v>2141</v>
      </c>
      <c r="C143" s="150" t="s">
        <v>453</v>
      </c>
      <c r="D143" s="150">
        <v>6</v>
      </c>
      <c r="E143" s="150">
        <v>65</v>
      </c>
      <c r="F143" s="150">
        <v>0</v>
      </c>
      <c r="G143" s="150" t="s">
        <v>464</v>
      </c>
    </row>
    <row r="144" spans="2:7">
      <c r="B144" s="185" t="s">
        <v>2141</v>
      </c>
      <c r="C144" s="150" t="s">
        <v>453</v>
      </c>
      <c r="D144" s="150">
        <v>6</v>
      </c>
      <c r="E144" s="150">
        <v>65</v>
      </c>
      <c r="F144" s="150">
        <v>651</v>
      </c>
      <c r="G144" s="150" t="s">
        <v>464</v>
      </c>
    </row>
    <row r="145" spans="2:7">
      <c r="B145" s="185" t="s">
        <v>2141</v>
      </c>
      <c r="C145" s="150" t="s">
        <v>453</v>
      </c>
      <c r="D145" s="150">
        <v>6</v>
      </c>
      <c r="E145" s="150">
        <v>66</v>
      </c>
      <c r="F145" s="150">
        <v>0</v>
      </c>
      <c r="G145" s="150" t="s">
        <v>465</v>
      </c>
    </row>
    <row r="146" spans="2:7">
      <c r="B146" s="185" t="s">
        <v>2141</v>
      </c>
      <c r="C146" s="150" t="s">
        <v>453</v>
      </c>
      <c r="D146" s="150">
        <v>6</v>
      </c>
      <c r="E146" s="150">
        <v>66</v>
      </c>
      <c r="F146" s="150">
        <v>661</v>
      </c>
      <c r="G146" s="150" t="s">
        <v>465</v>
      </c>
    </row>
    <row r="147" spans="2:7">
      <c r="B147" s="185" t="s">
        <v>2141</v>
      </c>
      <c r="C147" s="150" t="s">
        <v>453</v>
      </c>
      <c r="D147" s="150">
        <v>7</v>
      </c>
      <c r="E147" s="150">
        <v>0</v>
      </c>
      <c r="F147" s="150">
        <v>0</v>
      </c>
      <c r="G147" s="150" t="s">
        <v>466</v>
      </c>
    </row>
    <row r="148" spans="2:7">
      <c r="B148" s="185" t="s">
        <v>2141</v>
      </c>
      <c r="C148" s="150" t="s">
        <v>453</v>
      </c>
      <c r="D148" s="150">
        <v>7</v>
      </c>
      <c r="E148" s="150">
        <v>70</v>
      </c>
      <c r="F148" s="150">
        <v>0</v>
      </c>
      <c r="G148" s="150" t="s">
        <v>467</v>
      </c>
    </row>
    <row r="149" spans="2:7">
      <c r="B149" s="185" t="s">
        <v>2141</v>
      </c>
      <c r="C149" s="150" t="s">
        <v>453</v>
      </c>
      <c r="D149" s="150">
        <v>7</v>
      </c>
      <c r="E149" s="150">
        <v>70</v>
      </c>
      <c r="F149" s="150">
        <v>700</v>
      </c>
      <c r="G149" s="150" t="s">
        <v>351</v>
      </c>
    </row>
    <row r="150" spans="2:7">
      <c r="B150" s="185" t="s">
        <v>2141</v>
      </c>
      <c r="C150" s="150" t="s">
        <v>453</v>
      </c>
      <c r="D150" s="150">
        <v>7</v>
      </c>
      <c r="E150" s="150">
        <v>70</v>
      </c>
      <c r="F150" s="150">
        <v>709</v>
      </c>
      <c r="G150" s="150" t="s">
        <v>352</v>
      </c>
    </row>
    <row r="151" spans="2:7">
      <c r="B151" s="185" t="s">
        <v>2141</v>
      </c>
      <c r="C151" s="150" t="s">
        <v>453</v>
      </c>
      <c r="D151" s="150">
        <v>7</v>
      </c>
      <c r="E151" s="150">
        <v>71</v>
      </c>
      <c r="F151" s="150">
        <v>0</v>
      </c>
      <c r="G151" s="150" t="s">
        <v>468</v>
      </c>
    </row>
    <row r="152" spans="2:7">
      <c r="B152" s="185" t="s">
        <v>2141</v>
      </c>
      <c r="C152" s="150" t="s">
        <v>453</v>
      </c>
      <c r="D152" s="150">
        <v>7</v>
      </c>
      <c r="E152" s="150">
        <v>71</v>
      </c>
      <c r="F152" s="150">
        <v>711</v>
      </c>
      <c r="G152" s="150" t="s">
        <v>469</v>
      </c>
    </row>
    <row r="153" spans="2:7">
      <c r="B153" s="185" t="s">
        <v>2141</v>
      </c>
      <c r="C153" s="150" t="s">
        <v>453</v>
      </c>
      <c r="D153" s="150">
        <v>7</v>
      </c>
      <c r="E153" s="150">
        <v>71</v>
      </c>
      <c r="F153" s="150">
        <v>712</v>
      </c>
      <c r="G153" s="150" t="s">
        <v>470</v>
      </c>
    </row>
    <row r="154" spans="2:7">
      <c r="B154" s="185" t="s">
        <v>2141</v>
      </c>
      <c r="C154" s="150" t="s">
        <v>453</v>
      </c>
      <c r="D154" s="150">
        <v>7</v>
      </c>
      <c r="E154" s="150">
        <v>72</v>
      </c>
      <c r="F154" s="150">
        <v>0</v>
      </c>
      <c r="G154" s="150" t="s">
        <v>471</v>
      </c>
    </row>
    <row r="155" spans="2:7">
      <c r="B155" s="185" t="s">
        <v>2141</v>
      </c>
      <c r="C155" s="150" t="s">
        <v>453</v>
      </c>
      <c r="D155" s="150">
        <v>7</v>
      </c>
      <c r="E155" s="150">
        <v>72</v>
      </c>
      <c r="F155" s="150">
        <v>721</v>
      </c>
      <c r="G155" s="150" t="s">
        <v>472</v>
      </c>
    </row>
    <row r="156" spans="2:7">
      <c r="B156" s="185" t="s">
        <v>2141</v>
      </c>
      <c r="C156" s="150" t="s">
        <v>453</v>
      </c>
      <c r="D156" s="150">
        <v>7</v>
      </c>
      <c r="E156" s="150">
        <v>72</v>
      </c>
      <c r="F156" s="150">
        <v>722</v>
      </c>
      <c r="G156" s="150" t="s">
        <v>473</v>
      </c>
    </row>
    <row r="157" spans="2:7">
      <c r="B157" s="185" t="s">
        <v>2141</v>
      </c>
      <c r="C157" s="150" t="s">
        <v>453</v>
      </c>
      <c r="D157" s="150">
        <v>7</v>
      </c>
      <c r="E157" s="150">
        <v>72</v>
      </c>
      <c r="F157" s="150">
        <v>723</v>
      </c>
      <c r="G157" s="150" t="s">
        <v>474</v>
      </c>
    </row>
    <row r="158" spans="2:7">
      <c r="B158" s="185" t="s">
        <v>2141</v>
      </c>
      <c r="C158" s="150" t="s">
        <v>453</v>
      </c>
      <c r="D158" s="150">
        <v>7</v>
      </c>
      <c r="E158" s="150">
        <v>73</v>
      </c>
      <c r="F158" s="150">
        <v>0</v>
      </c>
      <c r="G158" s="150" t="s">
        <v>475</v>
      </c>
    </row>
    <row r="159" spans="2:7">
      <c r="B159" s="185" t="s">
        <v>2141</v>
      </c>
      <c r="C159" s="150" t="s">
        <v>453</v>
      </c>
      <c r="D159" s="150">
        <v>7</v>
      </c>
      <c r="E159" s="150">
        <v>73</v>
      </c>
      <c r="F159" s="150">
        <v>731</v>
      </c>
      <c r="G159" s="150" t="s">
        <v>476</v>
      </c>
    </row>
    <row r="160" spans="2:7">
      <c r="B160" s="185" t="s">
        <v>2141</v>
      </c>
      <c r="C160" s="150" t="s">
        <v>453</v>
      </c>
      <c r="D160" s="150">
        <v>7</v>
      </c>
      <c r="E160" s="150">
        <v>73</v>
      </c>
      <c r="F160" s="150">
        <v>732</v>
      </c>
      <c r="G160" s="150" t="s">
        <v>477</v>
      </c>
    </row>
    <row r="161" spans="2:7">
      <c r="B161" s="185" t="s">
        <v>2141</v>
      </c>
      <c r="C161" s="150" t="s">
        <v>453</v>
      </c>
      <c r="D161" s="150">
        <v>7</v>
      </c>
      <c r="E161" s="150">
        <v>74</v>
      </c>
      <c r="F161" s="150">
        <v>0</v>
      </c>
      <c r="G161" s="150" t="s">
        <v>478</v>
      </c>
    </row>
    <row r="162" spans="2:7">
      <c r="B162" s="185" t="s">
        <v>2141</v>
      </c>
      <c r="C162" s="150" t="s">
        <v>453</v>
      </c>
      <c r="D162" s="150">
        <v>7</v>
      </c>
      <c r="E162" s="150">
        <v>74</v>
      </c>
      <c r="F162" s="150">
        <v>741</v>
      </c>
      <c r="G162" s="150" t="s">
        <v>479</v>
      </c>
    </row>
    <row r="163" spans="2:7">
      <c r="B163" s="185" t="s">
        <v>2141</v>
      </c>
      <c r="C163" s="150" t="s">
        <v>453</v>
      </c>
      <c r="D163" s="150">
        <v>7</v>
      </c>
      <c r="E163" s="150">
        <v>74</v>
      </c>
      <c r="F163" s="150">
        <v>742</v>
      </c>
      <c r="G163" s="150" t="s">
        <v>480</v>
      </c>
    </row>
    <row r="164" spans="2:7">
      <c r="B164" s="185" t="s">
        <v>2141</v>
      </c>
      <c r="C164" s="150" t="s">
        <v>453</v>
      </c>
      <c r="D164" s="150">
        <v>7</v>
      </c>
      <c r="E164" s="150">
        <v>74</v>
      </c>
      <c r="F164" s="150">
        <v>743</v>
      </c>
      <c r="G164" s="150" t="s">
        <v>481</v>
      </c>
    </row>
    <row r="165" spans="2:7">
      <c r="B165" s="185" t="s">
        <v>2141</v>
      </c>
      <c r="C165" s="150" t="s">
        <v>453</v>
      </c>
      <c r="D165" s="150">
        <v>7</v>
      </c>
      <c r="E165" s="150">
        <v>74</v>
      </c>
      <c r="F165" s="150">
        <v>744</v>
      </c>
      <c r="G165" s="150" t="s">
        <v>482</v>
      </c>
    </row>
    <row r="166" spans="2:7">
      <c r="B166" s="185" t="s">
        <v>2141</v>
      </c>
      <c r="C166" s="150" t="s">
        <v>453</v>
      </c>
      <c r="D166" s="150">
        <v>7</v>
      </c>
      <c r="E166" s="150">
        <v>75</v>
      </c>
      <c r="F166" s="150">
        <v>0</v>
      </c>
      <c r="G166" s="150" t="s">
        <v>483</v>
      </c>
    </row>
    <row r="167" spans="2:7">
      <c r="B167" s="185" t="s">
        <v>2141</v>
      </c>
      <c r="C167" s="150" t="s">
        <v>453</v>
      </c>
      <c r="D167" s="150">
        <v>7</v>
      </c>
      <c r="E167" s="150">
        <v>75</v>
      </c>
      <c r="F167" s="150">
        <v>751</v>
      </c>
      <c r="G167" s="150" t="s">
        <v>483</v>
      </c>
    </row>
    <row r="168" spans="2:7">
      <c r="B168" s="185" t="s">
        <v>2141</v>
      </c>
      <c r="C168" s="150" t="s">
        <v>453</v>
      </c>
      <c r="D168" s="150">
        <v>7</v>
      </c>
      <c r="E168" s="150">
        <v>76</v>
      </c>
      <c r="F168" s="150">
        <v>0</v>
      </c>
      <c r="G168" s="150" t="s">
        <v>484</v>
      </c>
    </row>
    <row r="169" spans="2:7">
      <c r="B169" s="185" t="s">
        <v>2141</v>
      </c>
      <c r="C169" s="150" t="s">
        <v>453</v>
      </c>
      <c r="D169" s="150">
        <v>7</v>
      </c>
      <c r="E169" s="150">
        <v>76</v>
      </c>
      <c r="F169" s="150">
        <v>761</v>
      </c>
      <c r="G169" s="150" t="s">
        <v>485</v>
      </c>
    </row>
    <row r="170" spans="2:7">
      <c r="B170" s="185" t="s">
        <v>2141</v>
      </c>
      <c r="C170" s="150" t="s">
        <v>453</v>
      </c>
      <c r="D170" s="150">
        <v>7</v>
      </c>
      <c r="E170" s="150">
        <v>76</v>
      </c>
      <c r="F170" s="150">
        <v>762</v>
      </c>
      <c r="G170" s="150" t="s">
        <v>486</v>
      </c>
    </row>
    <row r="171" spans="2:7">
      <c r="B171" s="185" t="s">
        <v>2141</v>
      </c>
      <c r="C171" s="150" t="s">
        <v>453</v>
      </c>
      <c r="D171" s="150">
        <v>7</v>
      </c>
      <c r="E171" s="150">
        <v>76</v>
      </c>
      <c r="F171" s="150">
        <v>763</v>
      </c>
      <c r="G171" s="150" t="s">
        <v>487</v>
      </c>
    </row>
    <row r="172" spans="2:7">
      <c r="B172" s="185" t="s">
        <v>2141</v>
      </c>
      <c r="C172" s="150" t="s">
        <v>453</v>
      </c>
      <c r="D172" s="150">
        <v>7</v>
      </c>
      <c r="E172" s="150">
        <v>77</v>
      </c>
      <c r="F172" s="150">
        <v>0</v>
      </c>
      <c r="G172" s="150" t="s">
        <v>488</v>
      </c>
    </row>
    <row r="173" spans="2:7">
      <c r="B173" s="185" t="s">
        <v>2141</v>
      </c>
      <c r="C173" s="150" t="s">
        <v>453</v>
      </c>
      <c r="D173" s="150">
        <v>7</v>
      </c>
      <c r="E173" s="150">
        <v>77</v>
      </c>
      <c r="F173" s="150">
        <v>771</v>
      </c>
      <c r="G173" s="150" t="s">
        <v>489</v>
      </c>
    </row>
    <row r="174" spans="2:7">
      <c r="B174" s="185" t="s">
        <v>2141</v>
      </c>
      <c r="C174" s="150" t="s">
        <v>453</v>
      </c>
      <c r="D174" s="150">
        <v>7</v>
      </c>
      <c r="E174" s="150">
        <v>77</v>
      </c>
      <c r="F174" s="150">
        <v>772</v>
      </c>
      <c r="G174" s="150" t="s">
        <v>490</v>
      </c>
    </row>
    <row r="175" spans="2:7">
      <c r="B175" s="185" t="s">
        <v>2141</v>
      </c>
      <c r="C175" s="150" t="s">
        <v>453</v>
      </c>
      <c r="D175" s="150">
        <v>7</v>
      </c>
      <c r="E175" s="150">
        <v>78</v>
      </c>
      <c r="F175" s="150">
        <v>0</v>
      </c>
      <c r="G175" s="150" t="s">
        <v>491</v>
      </c>
    </row>
    <row r="176" spans="2:7">
      <c r="B176" s="185" t="s">
        <v>2141</v>
      </c>
      <c r="C176" s="150" t="s">
        <v>453</v>
      </c>
      <c r="D176" s="150">
        <v>7</v>
      </c>
      <c r="E176" s="150">
        <v>78</v>
      </c>
      <c r="F176" s="150">
        <v>781</v>
      </c>
      <c r="G176" s="150" t="s">
        <v>492</v>
      </c>
    </row>
    <row r="177" spans="2:7">
      <c r="B177" s="185" t="s">
        <v>2141</v>
      </c>
      <c r="C177" s="150" t="s">
        <v>453</v>
      </c>
      <c r="D177" s="150">
        <v>7</v>
      </c>
      <c r="E177" s="150">
        <v>78</v>
      </c>
      <c r="F177" s="150">
        <v>782</v>
      </c>
      <c r="G177" s="150" t="s">
        <v>493</v>
      </c>
    </row>
    <row r="178" spans="2:7">
      <c r="B178" s="185" t="s">
        <v>2141</v>
      </c>
      <c r="C178" s="150" t="s">
        <v>453</v>
      </c>
      <c r="D178" s="150">
        <v>7</v>
      </c>
      <c r="E178" s="150">
        <v>79</v>
      </c>
      <c r="F178" s="150">
        <v>0</v>
      </c>
      <c r="G178" s="150" t="s">
        <v>494</v>
      </c>
    </row>
    <row r="179" spans="2:7">
      <c r="B179" s="185" t="s">
        <v>2141</v>
      </c>
      <c r="C179" s="150" t="s">
        <v>453</v>
      </c>
      <c r="D179" s="150">
        <v>7</v>
      </c>
      <c r="E179" s="150">
        <v>79</v>
      </c>
      <c r="F179" s="150">
        <v>791</v>
      </c>
      <c r="G179" s="150" t="s">
        <v>495</v>
      </c>
    </row>
    <row r="180" spans="2:7">
      <c r="B180" s="185" t="s">
        <v>2141</v>
      </c>
      <c r="C180" s="150" t="s">
        <v>453</v>
      </c>
      <c r="D180" s="150">
        <v>7</v>
      </c>
      <c r="E180" s="150">
        <v>79</v>
      </c>
      <c r="F180" s="150">
        <v>792</v>
      </c>
      <c r="G180" s="150" t="s">
        <v>496</v>
      </c>
    </row>
    <row r="181" spans="2:7">
      <c r="B181" s="185" t="s">
        <v>2141</v>
      </c>
      <c r="C181" s="150" t="s">
        <v>453</v>
      </c>
      <c r="D181" s="150">
        <v>7</v>
      </c>
      <c r="E181" s="150">
        <v>79</v>
      </c>
      <c r="F181" s="150">
        <v>793</v>
      </c>
      <c r="G181" s="150" t="s">
        <v>497</v>
      </c>
    </row>
    <row r="182" spans="2:7">
      <c r="B182" s="185" t="s">
        <v>2141</v>
      </c>
      <c r="C182" s="150" t="s">
        <v>453</v>
      </c>
      <c r="D182" s="150">
        <v>7</v>
      </c>
      <c r="E182" s="150">
        <v>79</v>
      </c>
      <c r="F182" s="150">
        <v>794</v>
      </c>
      <c r="G182" s="150" t="s">
        <v>498</v>
      </c>
    </row>
    <row r="183" spans="2:7">
      <c r="B183" s="185" t="s">
        <v>2141</v>
      </c>
      <c r="C183" s="150" t="s">
        <v>453</v>
      </c>
      <c r="D183" s="150">
        <v>7</v>
      </c>
      <c r="E183" s="150">
        <v>79</v>
      </c>
      <c r="F183" s="150">
        <v>795</v>
      </c>
      <c r="G183" s="150" t="s">
        <v>499</v>
      </c>
    </row>
    <row r="184" spans="2:7">
      <c r="B184" s="185" t="s">
        <v>2141</v>
      </c>
      <c r="C184" s="150" t="s">
        <v>453</v>
      </c>
      <c r="D184" s="150">
        <v>7</v>
      </c>
      <c r="E184" s="150">
        <v>79</v>
      </c>
      <c r="F184" s="150">
        <v>796</v>
      </c>
      <c r="G184" s="150" t="s">
        <v>500</v>
      </c>
    </row>
    <row r="185" spans="2:7">
      <c r="B185" s="185" t="s">
        <v>2141</v>
      </c>
      <c r="C185" s="150" t="s">
        <v>453</v>
      </c>
      <c r="D185" s="150">
        <v>7</v>
      </c>
      <c r="E185" s="150">
        <v>79</v>
      </c>
      <c r="F185" s="150">
        <v>799</v>
      </c>
      <c r="G185" s="150" t="s">
        <v>501</v>
      </c>
    </row>
    <row r="186" spans="2:7">
      <c r="B186" s="185" t="s">
        <v>2141</v>
      </c>
      <c r="C186" s="150" t="s">
        <v>453</v>
      </c>
      <c r="D186" s="150">
        <v>8</v>
      </c>
      <c r="E186" s="150">
        <v>0</v>
      </c>
      <c r="F186" s="150">
        <v>0</v>
      </c>
      <c r="G186" s="150" t="s">
        <v>502</v>
      </c>
    </row>
    <row r="187" spans="2:7">
      <c r="B187" s="185" t="s">
        <v>2141</v>
      </c>
      <c r="C187" s="150" t="s">
        <v>453</v>
      </c>
      <c r="D187" s="150">
        <v>8</v>
      </c>
      <c r="E187" s="150">
        <v>80</v>
      </c>
      <c r="F187" s="150">
        <v>0</v>
      </c>
      <c r="G187" s="150" t="s">
        <v>503</v>
      </c>
    </row>
    <row r="188" spans="2:7">
      <c r="B188" s="185" t="s">
        <v>2141</v>
      </c>
      <c r="C188" s="150" t="s">
        <v>453</v>
      </c>
      <c r="D188" s="150">
        <v>8</v>
      </c>
      <c r="E188" s="150">
        <v>80</v>
      </c>
      <c r="F188" s="150">
        <v>800</v>
      </c>
      <c r="G188" s="150" t="s">
        <v>351</v>
      </c>
    </row>
    <row r="189" spans="2:7">
      <c r="B189" s="185" t="s">
        <v>2141</v>
      </c>
      <c r="C189" s="150" t="s">
        <v>453</v>
      </c>
      <c r="D189" s="150">
        <v>8</v>
      </c>
      <c r="E189" s="150">
        <v>80</v>
      </c>
      <c r="F189" s="150">
        <v>809</v>
      </c>
      <c r="G189" s="150" t="s">
        <v>352</v>
      </c>
    </row>
    <row r="190" spans="2:7">
      <c r="B190" s="185" t="s">
        <v>2141</v>
      </c>
      <c r="C190" s="150" t="s">
        <v>453</v>
      </c>
      <c r="D190" s="150">
        <v>8</v>
      </c>
      <c r="E190" s="150">
        <v>81</v>
      </c>
      <c r="F190" s="150">
        <v>0</v>
      </c>
      <c r="G190" s="150" t="s">
        <v>504</v>
      </c>
    </row>
    <row r="191" spans="2:7">
      <c r="B191" s="185" t="s">
        <v>2141</v>
      </c>
      <c r="C191" s="150" t="s">
        <v>453</v>
      </c>
      <c r="D191" s="150">
        <v>8</v>
      </c>
      <c r="E191" s="150">
        <v>81</v>
      </c>
      <c r="F191" s="150">
        <v>811</v>
      </c>
      <c r="G191" s="150" t="s">
        <v>505</v>
      </c>
    </row>
    <row r="192" spans="2:7">
      <c r="B192" s="185" t="s">
        <v>2141</v>
      </c>
      <c r="C192" s="150" t="s">
        <v>453</v>
      </c>
      <c r="D192" s="150">
        <v>8</v>
      </c>
      <c r="E192" s="150">
        <v>81</v>
      </c>
      <c r="F192" s="150">
        <v>812</v>
      </c>
      <c r="G192" s="150" t="s">
        <v>506</v>
      </c>
    </row>
    <row r="193" spans="2:7">
      <c r="B193" s="185" t="s">
        <v>2141</v>
      </c>
      <c r="C193" s="150" t="s">
        <v>453</v>
      </c>
      <c r="D193" s="150">
        <v>8</v>
      </c>
      <c r="E193" s="150">
        <v>82</v>
      </c>
      <c r="F193" s="150">
        <v>0</v>
      </c>
      <c r="G193" s="150" t="s">
        <v>507</v>
      </c>
    </row>
    <row r="194" spans="2:7">
      <c r="B194" s="185" t="s">
        <v>2141</v>
      </c>
      <c r="C194" s="150" t="s">
        <v>453</v>
      </c>
      <c r="D194" s="150">
        <v>8</v>
      </c>
      <c r="E194" s="150">
        <v>82</v>
      </c>
      <c r="F194" s="150">
        <v>821</v>
      </c>
      <c r="G194" s="150" t="s">
        <v>508</v>
      </c>
    </row>
    <row r="195" spans="2:7">
      <c r="B195" s="185" t="s">
        <v>2141</v>
      </c>
      <c r="C195" s="150" t="s">
        <v>453</v>
      </c>
      <c r="D195" s="150">
        <v>8</v>
      </c>
      <c r="E195" s="150">
        <v>82</v>
      </c>
      <c r="F195" s="150">
        <v>822</v>
      </c>
      <c r="G195" s="150" t="s">
        <v>509</v>
      </c>
    </row>
    <row r="196" spans="2:7">
      <c r="B196" s="185" t="s">
        <v>2141</v>
      </c>
      <c r="C196" s="150" t="s">
        <v>453</v>
      </c>
      <c r="D196" s="150">
        <v>8</v>
      </c>
      <c r="E196" s="150">
        <v>82</v>
      </c>
      <c r="F196" s="150">
        <v>823</v>
      </c>
      <c r="G196" s="150" t="s">
        <v>510</v>
      </c>
    </row>
    <row r="197" spans="2:7">
      <c r="B197" s="185" t="s">
        <v>2141</v>
      </c>
      <c r="C197" s="150" t="s">
        <v>453</v>
      </c>
      <c r="D197" s="150">
        <v>8</v>
      </c>
      <c r="E197" s="150">
        <v>83</v>
      </c>
      <c r="F197" s="150">
        <v>0</v>
      </c>
      <c r="G197" s="150" t="s">
        <v>511</v>
      </c>
    </row>
    <row r="198" spans="2:7">
      <c r="B198" s="185" t="s">
        <v>2141</v>
      </c>
      <c r="C198" s="150" t="s">
        <v>453</v>
      </c>
      <c r="D198" s="150">
        <v>8</v>
      </c>
      <c r="E198" s="150">
        <v>83</v>
      </c>
      <c r="F198" s="150">
        <v>831</v>
      </c>
      <c r="G198" s="150" t="s">
        <v>512</v>
      </c>
    </row>
    <row r="199" spans="2:7">
      <c r="B199" s="185" t="s">
        <v>2141</v>
      </c>
      <c r="C199" s="150" t="s">
        <v>453</v>
      </c>
      <c r="D199" s="150">
        <v>8</v>
      </c>
      <c r="E199" s="150">
        <v>83</v>
      </c>
      <c r="F199" s="150">
        <v>832</v>
      </c>
      <c r="G199" s="150" t="s">
        <v>513</v>
      </c>
    </row>
    <row r="200" spans="2:7">
      <c r="B200" s="185" t="s">
        <v>2141</v>
      </c>
      <c r="C200" s="150" t="s">
        <v>453</v>
      </c>
      <c r="D200" s="150">
        <v>8</v>
      </c>
      <c r="E200" s="150">
        <v>83</v>
      </c>
      <c r="F200" s="150">
        <v>833</v>
      </c>
      <c r="G200" s="150" t="s">
        <v>514</v>
      </c>
    </row>
    <row r="201" spans="2:7">
      <c r="B201" s="185" t="s">
        <v>2141</v>
      </c>
      <c r="C201" s="150" t="s">
        <v>453</v>
      </c>
      <c r="D201" s="150">
        <v>8</v>
      </c>
      <c r="E201" s="150">
        <v>83</v>
      </c>
      <c r="F201" s="150">
        <v>839</v>
      </c>
      <c r="G201" s="150" t="s">
        <v>515</v>
      </c>
    </row>
    <row r="202" spans="2:7">
      <c r="B202" s="185" t="s">
        <v>2141</v>
      </c>
      <c r="C202" s="150" t="s">
        <v>453</v>
      </c>
      <c r="D202" s="150">
        <v>8</v>
      </c>
      <c r="E202" s="150">
        <v>84</v>
      </c>
      <c r="F202" s="150">
        <v>0</v>
      </c>
      <c r="G202" s="150" t="s">
        <v>516</v>
      </c>
    </row>
    <row r="203" spans="2:7">
      <c r="B203" s="185" t="s">
        <v>2141</v>
      </c>
      <c r="C203" s="150" t="s">
        <v>453</v>
      </c>
      <c r="D203" s="150">
        <v>8</v>
      </c>
      <c r="E203" s="150">
        <v>84</v>
      </c>
      <c r="F203" s="150">
        <v>841</v>
      </c>
      <c r="G203" s="150" t="s">
        <v>517</v>
      </c>
    </row>
    <row r="204" spans="2:7">
      <c r="B204" s="185" t="s">
        <v>2141</v>
      </c>
      <c r="C204" s="150" t="s">
        <v>453</v>
      </c>
      <c r="D204" s="150">
        <v>8</v>
      </c>
      <c r="E204" s="150">
        <v>84</v>
      </c>
      <c r="F204" s="150">
        <v>842</v>
      </c>
      <c r="G204" s="150" t="s">
        <v>518</v>
      </c>
    </row>
    <row r="205" spans="2:7">
      <c r="B205" s="185" t="s">
        <v>2141</v>
      </c>
      <c r="C205" s="150" t="s">
        <v>453</v>
      </c>
      <c r="D205" s="150">
        <v>8</v>
      </c>
      <c r="E205" s="150">
        <v>89</v>
      </c>
      <c r="F205" s="150">
        <v>0</v>
      </c>
      <c r="G205" s="150" t="s">
        <v>519</v>
      </c>
    </row>
    <row r="206" spans="2:7">
      <c r="B206" s="185" t="s">
        <v>2141</v>
      </c>
      <c r="C206" s="150" t="s">
        <v>453</v>
      </c>
      <c r="D206" s="150">
        <v>8</v>
      </c>
      <c r="E206" s="150">
        <v>89</v>
      </c>
      <c r="F206" s="150">
        <v>891</v>
      </c>
      <c r="G206" s="150" t="s">
        <v>520</v>
      </c>
    </row>
    <row r="207" spans="2:7">
      <c r="B207" s="185" t="s">
        <v>2141</v>
      </c>
      <c r="C207" s="150" t="s">
        <v>453</v>
      </c>
      <c r="D207" s="150">
        <v>8</v>
      </c>
      <c r="E207" s="150">
        <v>89</v>
      </c>
      <c r="F207" s="150">
        <v>892</v>
      </c>
      <c r="G207" s="150" t="s">
        <v>521</v>
      </c>
    </row>
    <row r="208" spans="2:7">
      <c r="B208" s="185" t="s">
        <v>2141</v>
      </c>
      <c r="C208" s="150" t="s">
        <v>453</v>
      </c>
      <c r="D208" s="150">
        <v>8</v>
      </c>
      <c r="E208" s="150">
        <v>89</v>
      </c>
      <c r="F208" s="150">
        <v>893</v>
      </c>
      <c r="G208" s="150" t="s">
        <v>522</v>
      </c>
    </row>
    <row r="209" spans="2:7">
      <c r="B209" s="185" t="s">
        <v>2141</v>
      </c>
      <c r="C209" s="150" t="s">
        <v>453</v>
      </c>
      <c r="D209" s="150">
        <v>8</v>
      </c>
      <c r="E209" s="150">
        <v>89</v>
      </c>
      <c r="F209" s="150">
        <v>894</v>
      </c>
      <c r="G209" s="150" t="s">
        <v>523</v>
      </c>
    </row>
    <row r="210" spans="2:7">
      <c r="B210" s="185" t="s">
        <v>2141</v>
      </c>
      <c r="C210" s="150" t="s">
        <v>524</v>
      </c>
      <c r="D210" s="150">
        <v>0</v>
      </c>
      <c r="E210" s="150">
        <v>0</v>
      </c>
      <c r="F210" s="150">
        <v>0</v>
      </c>
      <c r="G210" s="150" t="s">
        <v>525</v>
      </c>
    </row>
    <row r="211" spans="2:7">
      <c r="B211" s="185" t="s">
        <v>2141</v>
      </c>
      <c r="C211" s="150" t="s">
        <v>524</v>
      </c>
      <c r="D211" s="150">
        <v>9</v>
      </c>
      <c r="E211" s="150">
        <v>0</v>
      </c>
      <c r="F211" s="150">
        <v>0</v>
      </c>
      <c r="G211" s="150" t="s">
        <v>526</v>
      </c>
    </row>
    <row r="212" spans="2:7">
      <c r="B212" s="185" t="s">
        <v>2141</v>
      </c>
      <c r="C212" s="150" t="s">
        <v>524</v>
      </c>
      <c r="D212" s="150">
        <v>9</v>
      </c>
      <c r="E212" s="150">
        <v>90</v>
      </c>
      <c r="F212" s="150">
        <v>0</v>
      </c>
      <c r="G212" s="150" t="s">
        <v>527</v>
      </c>
    </row>
    <row r="213" spans="2:7">
      <c r="B213" s="185" t="s">
        <v>2141</v>
      </c>
      <c r="C213" s="150" t="s">
        <v>524</v>
      </c>
      <c r="D213" s="150">
        <v>9</v>
      </c>
      <c r="E213" s="150">
        <v>90</v>
      </c>
      <c r="F213" s="150">
        <v>900</v>
      </c>
      <c r="G213" s="150" t="s">
        <v>351</v>
      </c>
    </row>
    <row r="214" spans="2:7">
      <c r="B214" s="185" t="s">
        <v>2141</v>
      </c>
      <c r="C214" s="150" t="s">
        <v>524</v>
      </c>
      <c r="D214" s="150">
        <v>9</v>
      </c>
      <c r="E214" s="150">
        <v>90</v>
      </c>
      <c r="F214" s="150">
        <v>909</v>
      </c>
      <c r="G214" s="150" t="s">
        <v>352</v>
      </c>
    </row>
    <row r="215" spans="2:7">
      <c r="B215" s="185" t="s">
        <v>2141</v>
      </c>
      <c r="C215" s="150" t="s">
        <v>524</v>
      </c>
      <c r="D215" s="150">
        <v>9</v>
      </c>
      <c r="E215" s="150">
        <v>91</v>
      </c>
      <c r="F215" s="150">
        <v>0</v>
      </c>
      <c r="G215" s="150" t="s">
        <v>528</v>
      </c>
    </row>
    <row r="216" spans="2:7">
      <c r="B216" s="185" t="s">
        <v>2141</v>
      </c>
      <c r="C216" s="150" t="s">
        <v>524</v>
      </c>
      <c r="D216" s="150">
        <v>9</v>
      </c>
      <c r="E216" s="150">
        <v>91</v>
      </c>
      <c r="F216" s="150">
        <v>911</v>
      </c>
      <c r="G216" s="150" t="s">
        <v>529</v>
      </c>
    </row>
    <row r="217" spans="2:7">
      <c r="B217" s="185" t="s">
        <v>2141</v>
      </c>
      <c r="C217" s="150" t="s">
        <v>524</v>
      </c>
      <c r="D217" s="150">
        <v>9</v>
      </c>
      <c r="E217" s="150">
        <v>91</v>
      </c>
      <c r="F217" s="150">
        <v>912</v>
      </c>
      <c r="G217" s="150" t="s">
        <v>530</v>
      </c>
    </row>
    <row r="218" spans="2:7">
      <c r="B218" s="185" t="s">
        <v>2141</v>
      </c>
      <c r="C218" s="150" t="s">
        <v>524</v>
      </c>
      <c r="D218" s="150">
        <v>9</v>
      </c>
      <c r="E218" s="150">
        <v>91</v>
      </c>
      <c r="F218" s="150">
        <v>913</v>
      </c>
      <c r="G218" s="150" t="s">
        <v>531</v>
      </c>
    </row>
    <row r="219" spans="2:7">
      <c r="B219" s="185" t="s">
        <v>2141</v>
      </c>
      <c r="C219" s="150" t="s">
        <v>524</v>
      </c>
      <c r="D219" s="150">
        <v>9</v>
      </c>
      <c r="E219" s="150">
        <v>91</v>
      </c>
      <c r="F219" s="150">
        <v>914</v>
      </c>
      <c r="G219" s="150" t="s">
        <v>532</v>
      </c>
    </row>
    <row r="220" spans="2:7">
      <c r="B220" s="185" t="s">
        <v>2141</v>
      </c>
      <c r="C220" s="150" t="s">
        <v>524</v>
      </c>
      <c r="D220" s="150">
        <v>9</v>
      </c>
      <c r="E220" s="150">
        <v>91</v>
      </c>
      <c r="F220" s="150">
        <v>919</v>
      </c>
      <c r="G220" s="150" t="s">
        <v>533</v>
      </c>
    </row>
    <row r="221" spans="2:7">
      <c r="B221" s="185" t="s">
        <v>2141</v>
      </c>
      <c r="C221" s="150" t="s">
        <v>524</v>
      </c>
      <c r="D221" s="150">
        <v>9</v>
      </c>
      <c r="E221" s="150">
        <v>92</v>
      </c>
      <c r="F221" s="150">
        <v>0</v>
      </c>
      <c r="G221" s="150" t="s">
        <v>534</v>
      </c>
    </row>
    <row r="222" spans="2:7">
      <c r="B222" s="185" t="s">
        <v>2141</v>
      </c>
      <c r="C222" s="150" t="s">
        <v>524</v>
      </c>
      <c r="D222" s="150">
        <v>9</v>
      </c>
      <c r="E222" s="150">
        <v>92</v>
      </c>
      <c r="F222" s="150">
        <v>921</v>
      </c>
      <c r="G222" s="150" t="s">
        <v>535</v>
      </c>
    </row>
    <row r="223" spans="2:7">
      <c r="B223" s="185" t="s">
        <v>2141</v>
      </c>
      <c r="C223" s="150" t="s">
        <v>524</v>
      </c>
      <c r="D223" s="150">
        <v>9</v>
      </c>
      <c r="E223" s="150">
        <v>92</v>
      </c>
      <c r="F223" s="150">
        <v>922</v>
      </c>
      <c r="G223" s="150" t="s">
        <v>536</v>
      </c>
    </row>
    <row r="224" spans="2:7">
      <c r="B224" s="185" t="s">
        <v>2141</v>
      </c>
      <c r="C224" s="150" t="s">
        <v>524</v>
      </c>
      <c r="D224" s="150">
        <v>9</v>
      </c>
      <c r="E224" s="150">
        <v>92</v>
      </c>
      <c r="F224" s="150">
        <v>923</v>
      </c>
      <c r="G224" s="150" t="s">
        <v>537</v>
      </c>
    </row>
    <row r="225" spans="2:7">
      <c r="B225" s="185" t="s">
        <v>2141</v>
      </c>
      <c r="C225" s="150" t="s">
        <v>524</v>
      </c>
      <c r="D225" s="150">
        <v>9</v>
      </c>
      <c r="E225" s="150">
        <v>92</v>
      </c>
      <c r="F225" s="150">
        <v>924</v>
      </c>
      <c r="G225" s="150" t="s">
        <v>538</v>
      </c>
    </row>
    <row r="226" spans="2:7">
      <c r="B226" s="185" t="s">
        <v>2141</v>
      </c>
      <c r="C226" s="150" t="s">
        <v>524</v>
      </c>
      <c r="D226" s="150">
        <v>9</v>
      </c>
      <c r="E226" s="150">
        <v>92</v>
      </c>
      <c r="F226" s="150">
        <v>925</v>
      </c>
      <c r="G226" s="150" t="s">
        <v>539</v>
      </c>
    </row>
    <row r="227" spans="2:7">
      <c r="B227" s="185" t="s">
        <v>2141</v>
      </c>
      <c r="C227" s="150" t="s">
        <v>524</v>
      </c>
      <c r="D227" s="150">
        <v>9</v>
      </c>
      <c r="E227" s="150">
        <v>92</v>
      </c>
      <c r="F227" s="150">
        <v>926</v>
      </c>
      <c r="G227" s="150" t="s">
        <v>540</v>
      </c>
    </row>
    <row r="228" spans="2:7">
      <c r="B228" s="185" t="s">
        <v>2141</v>
      </c>
      <c r="C228" s="150" t="s">
        <v>524</v>
      </c>
      <c r="D228" s="150">
        <v>9</v>
      </c>
      <c r="E228" s="150">
        <v>92</v>
      </c>
      <c r="F228" s="150">
        <v>929</v>
      </c>
      <c r="G228" s="150" t="s">
        <v>541</v>
      </c>
    </row>
    <row r="229" spans="2:7">
      <c r="B229" s="185" t="s">
        <v>2141</v>
      </c>
      <c r="C229" s="150" t="s">
        <v>524</v>
      </c>
      <c r="D229" s="150">
        <v>9</v>
      </c>
      <c r="E229" s="150">
        <v>93</v>
      </c>
      <c r="F229" s="150">
        <v>0</v>
      </c>
      <c r="G229" s="150" t="s">
        <v>542</v>
      </c>
    </row>
    <row r="230" spans="2:7">
      <c r="B230" s="185" t="s">
        <v>2141</v>
      </c>
      <c r="C230" s="150" t="s">
        <v>524</v>
      </c>
      <c r="D230" s="150">
        <v>9</v>
      </c>
      <c r="E230" s="150">
        <v>93</v>
      </c>
      <c r="F230" s="150">
        <v>931</v>
      </c>
      <c r="G230" s="150" t="s">
        <v>543</v>
      </c>
    </row>
    <row r="231" spans="2:7">
      <c r="B231" s="185" t="s">
        <v>2141</v>
      </c>
      <c r="C231" s="150" t="s">
        <v>524</v>
      </c>
      <c r="D231" s="150">
        <v>9</v>
      </c>
      <c r="E231" s="150">
        <v>93</v>
      </c>
      <c r="F231" s="150">
        <v>932</v>
      </c>
      <c r="G231" s="150" t="s">
        <v>544</v>
      </c>
    </row>
    <row r="232" spans="2:7">
      <c r="B232" s="185" t="s">
        <v>2141</v>
      </c>
      <c r="C232" s="150" t="s">
        <v>524</v>
      </c>
      <c r="D232" s="150">
        <v>9</v>
      </c>
      <c r="E232" s="150">
        <v>94</v>
      </c>
      <c r="F232" s="150">
        <v>0</v>
      </c>
      <c r="G232" s="150" t="s">
        <v>545</v>
      </c>
    </row>
    <row r="233" spans="2:7">
      <c r="B233" s="185" t="s">
        <v>2141</v>
      </c>
      <c r="C233" s="150" t="s">
        <v>524</v>
      </c>
      <c r="D233" s="150">
        <v>9</v>
      </c>
      <c r="E233" s="150">
        <v>94</v>
      </c>
      <c r="F233" s="150">
        <v>941</v>
      </c>
      <c r="G233" s="150" t="s">
        <v>546</v>
      </c>
    </row>
    <row r="234" spans="2:7">
      <c r="B234" s="185" t="s">
        <v>2141</v>
      </c>
      <c r="C234" s="150" t="s">
        <v>524</v>
      </c>
      <c r="D234" s="150">
        <v>9</v>
      </c>
      <c r="E234" s="150">
        <v>94</v>
      </c>
      <c r="F234" s="150">
        <v>942</v>
      </c>
      <c r="G234" s="150" t="s">
        <v>547</v>
      </c>
    </row>
    <row r="235" spans="2:7">
      <c r="B235" s="185" t="s">
        <v>2141</v>
      </c>
      <c r="C235" s="150" t="s">
        <v>524</v>
      </c>
      <c r="D235" s="150">
        <v>9</v>
      </c>
      <c r="E235" s="150">
        <v>94</v>
      </c>
      <c r="F235" s="150">
        <v>943</v>
      </c>
      <c r="G235" s="150" t="s">
        <v>548</v>
      </c>
    </row>
    <row r="236" spans="2:7">
      <c r="B236" s="185" t="s">
        <v>2141</v>
      </c>
      <c r="C236" s="150" t="s">
        <v>524</v>
      </c>
      <c r="D236" s="150">
        <v>9</v>
      </c>
      <c r="E236" s="150">
        <v>94</v>
      </c>
      <c r="F236" s="150">
        <v>944</v>
      </c>
      <c r="G236" s="150" t="s">
        <v>549</v>
      </c>
    </row>
    <row r="237" spans="2:7">
      <c r="B237" s="185" t="s">
        <v>2141</v>
      </c>
      <c r="C237" s="150" t="s">
        <v>524</v>
      </c>
      <c r="D237" s="150">
        <v>9</v>
      </c>
      <c r="E237" s="150">
        <v>94</v>
      </c>
      <c r="F237" s="150">
        <v>949</v>
      </c>
      <c r="G237" s="150" t="s">
        <v>550</v>
      </c>
    </row>
    <row r="238" spans="2:7">
      <c r="B238" s="185" t="s">
        <v>2141</v>
      </c>
      <c r="C238" s="150" t="s">
        <v>524</v>
      </c>
      <c r="D238" s="150">
        <v>9</v>
      </c>
      <c r="E238" s="150">
        <v>95</v>
      </c>
      <c r="F238" s="150">
        <v>0</v>
      </c>
      <c r="G238" s="150" t="s">
        <v>551</v>
      </c>
    </row>
    <row r="239" spans="2:7">
      <c r="B239" s="185" t="s">
        <v>2141</v>
      </c>
      <c r="C239" s="150" t="s">
        <v>524</v>
      </c>
      <c r="D239" s="150">
        <v>9</v>
      </c>
      <c r="E239" s="150">
        <v>95</v>
      </c>
      <c r="F239" s="150">
        <v>951</v>
      </c>
      <c r="G239" s="150" t="s">
        <v>552</v>
      </c>
    </row>
    <row r="240" spans="2:7">
      <c r="B240" s="185" t="s">
        <v>2141</v>
      </c>
      <c r="C240" s="150" t="s">
        <v>524</v>
      </c>
      <c r="D240" s="150">
        <v>9</v>
      </c>
      <c r="E240" s="150">
        <v>95</v>
      </c>
      <c r="F240" s="150">
        <v>952</v>
      </c>
      <c r="G240" s="150" t="s">
        <v>553</v>
      </c>
    </row>
    <row r="241" spans="2:7">
      <c r="B241" s="185" t="s">
        <v>2141</v>
      </c>
      <c r="C241" s="150" t="s">
        <v>524</v>
      </c>
      <c r="D241" s="150">
        <v>9</v>
      </c>
      <c r="E241" s="150">
        <v>95</v>
      </c>
      <c r="F241" s="150">
        <v>953</v>
      </c>
      <c r="G241" s="150" t="s">
        <v>554</v>
      </c>
    </row>
    <row r="242" spans="2:7">
      <c r="B242" s="185" t="s">
        <v>2141</v>
      </c>
      <c r="C242" s="150" t="s">
        <v>524</v>
      </c>
      <c r="D242" s="150">
        <v>9</v>
      </c>
      <c r="E242" s="150">
        <v>96</v>
      </c>
      <c r="F242" s="150">
        <v>0</v>
      </c>
      <c r="G242" s="150" t="s">
        <v>555</v>
      </c>
    </row>
    <row r="243" spans="2:7">
      <c r="B243" s="185" t="s">
        <v>2141</v>
      </c>
      <c r="C243" s="150" t="s">
        <v>524</v>
      </c>
      <c r="D243" s="150">
        <v>9</v>
      </c>
      <c r="E243" s="150">
        <v>96</v>
      </c>
      <c r="F243" s="150">
        <v>961</v>
      </c>
      <c r="G243" s="150" t="s">
        <v>556</v>
      </c>
    </row>
    <row r="244" spans="2:7">
      <c r="B244" s="185" t="s">
        <v>2141</v>
      </c>
      <c r="C244" s="150" t="s">
        <v>524</v>
      </c>
      <c r="D244" s="150">
        <v>9</v>
      </c>
      <c r="E244" s="150">
        <v>96</v>
      </c>
      <c r="F244" s="150">
        <v>962</v>
      </c>
      <c r="G244" s="150" t="s">
        <v>557</v>
      </c>
    </row>
    <row r="245" spans="2:7">
      <c r="B245" s="185" t="s">
        <v>2141</v>
      </c>
      <c r="C245" s="150" t="s">
        <v>524</v>
      </c>
      <c r="D245" s="150">
        <v>9</v>
      </c>
      <c r="E245" s="150">
        <v>96</v>
      </c>
      <c r="F245" s="150">
        <v>969</v>
      </c>
      <c r="G245" s="150" t="s">
        <v>558</v>
      </c>
    </row>
    <row r="246" spans="2:7">
      <c r="B246" s="185" t="s">
        <v>2141</v>
      </c>
      <c r="C246" s="150" t="s">
        <v>524</v>
      </c>
      <c r="D246" s="150">
        <v>9</v>
      </c>
      <c r="E246" s="150">
        <v>97</v>
      </c>
      <c r="F246" s="150">
        <v>0</v>
      </c>
      <c r="G246" s="150" t="s">
        <v>559</v>
      </c>
    </row>
    <row r="247" spans="2:7">
      <c r="B247" s="185" t="s">
        <v>2141</v>
      </c>
      <c r="C247" s="150" t="s">
        <v>524</v>
      </c>
      <c r="D247" s="150">
        <v>9</v>
      </c>
      <c r="E247" s="150">
        <v>97</v>
      </c>
      <c r="F247" s="150">
        <v>971</v>
      </c>
      <c r="G247" s="150" t="s">
        <v>560</v>
      </c>
    </row>
    <row r="248" spans="2:7">
      <c r="B248" s="185" t="s">
        <v>2141</v>
      </c>
      <c r="C248" s="150" t="s">
        <v>524</v>
      </c>
      <c r="D248" s="150">
        <v>9</v>
      </c>
      <c r="E248" s="150">
        <v>97</v>
      </c>
      <c r="F248" s="150">
        <v>972</v>
      </c>
      <c r="G248" s="150" t="s">
        <v>561</v>
      </c>
    </row>
    <row r="249" spans="2:7">
      <c r="B249" s="185" t="s">
        <v>2141</v>
      </c>
      <c r="C249" s="150" t="s">
        <v>524</v>
      </c>
      <c r="D249" s="150">
        <v>9</v>
      </c>
      <c r="E249" s="150">
        <v>97</v>
      </c>
      <c r="F249" s="150">
        <v>973</v>
      </c>
      <c r="G249" s="150" t="s">
        <v>562</v>
      </c>
    </row>
    <row r="250" spans="2:7">
      <c r="B250" s="185" t="s">
        <v>2141</v>
      </c>
      <c r="C250" s="150" t="s">
        <v>524</v>
      </c>
      <c r="D250" s="150">
        <v>9</v>
      </c>
      <c r="E250" s="150">
        <v>97</v>
      </c>
      <c r="F250" s="150">
        <v>974</v>
      </c>
      <c r="G250" s="150" t="s">
        <v>563</v>
      </c>
    </row>
    <row r="251" spans="2:7">
      <c r="B251" s="185" t="s">
        <v>2141</v>
      </c>
      <c r="C251" s="150" t="s">
        <v>524</v>
      </c>
      <c r="D251" s="150">
        <v>9</v>
      </c>
      <c r="E251" s="150">
        <v>97</v>
      </c>
      <c r="F251" s="150">
        <v>979</v>
      </c>
      <c r="G251" s="150" t="s">
        <v>564</v>
      </c>
    </row>
    <row r="252" spans="2:7">
      <c r="B252" s="185" t="s">
        <v>2141</v>
      </c>
      <c r="C252" s="150" t="s">
        <v>524</v>
      </c>
      <c r="D252" s="150">
        <v>9</v>
      </c>
      <c r="E252" s="150">
        <v>98</v>
      </c>
      <c r="F252" s="150">
        <v>0</v>
      </c>
      <c r="G252" s="150" t="s">
        <v>565</v>
      </c>
    </row>
    <row r="253" spans="2:7">
      <c r="B253" s="185" t="s">
        <v>2141</v>
      </c>
      <c r="C253" s="150" t="s">
        <v>524</v>
      </c>
      <c r="D253" s="150">
        <v>9</v>
      </c>
      <c r="E253" s="150">
        <v>98</v>
      </c>
      <c r="F253" s="150">
        <v>981</v>
      </c>
      <c r="G253" s="150" t="s">
        <v>566</v>
      </c>
    </row>
    <row r="254" spans="2:7">
      <c r="B254" s="185" t="s">
        <v>2141</v>
      </c>
      <c r="C254" s="150" t="s">
        <v>524</v>
      </c>
      <c r="D254" s="150">
        <v>9</v>
      </c>
      <c r="E254" s="150">
        <v>98</v>
      </c>
      <c r="F254" s="150">
        <v>982</v>
      </c>
      <c r="G254" s="150" t="s">
        <v>567</v>
      </c>
    </row>
    <row r="255" spans="2:7">
      <c r="B255" s="185" t="s">
        <v>2141</v>
      </c>
      <c r="C255" s="150" t="s">
        <v>524</v>
      </c>
      <c r="D255" s="150">
        <v>9</v>
      </c>
      <c r="E255" s="150">
        <v>99</v>
      </c>
      <c r="F255" s="150">
        <v>0</v>
      </c>
      <c r="G255" s="150" t="s">
        <v>568</v>
      </c>
    </row>
    <row r="256" spans="2:7">
      <c r="B256" s="185" t="s">
        <v>2141</v>
      </c>
      <c r="C256" s="150" t="s">
        <v>524</v>
      </c>
      <c r="D256" s="150">
        <v>9</v>
      </c>
      <c r="E256" s="150">
        <v>99</v>
      </c>
      <c r="F256" s="150">
        <v>991</v>
      </c>
      <c r="G256" s="150" t="s">
        <v>569</v>
      </c>
    </row>
    <row r="257" spans="2:7">
      <c r="B257" s="185" t="s">
        <v>2141</v>
      </c>
      <c r="C257" s="150" t="s">
        <v>524</v>
      </c>
      <c r="D257" s="150">
        <v>9</v>
      </c>
      <c r="E257" s="150">
        <v>99</v>
      </c>
      <c r="F257" s="150">
        <v>992</v>
      </c>
      <c r="G257" s="150" t="s">
        <v>570</v>
      </c>
    </row>
    <row r="258" spans="2:7">
      <c r="B258" s="185" t="s">
        <v>2141</v>
      </c>
      <c r="C258" s="150" t="s">
        <v>524</v>
      </c>
      <c r="D258" s="150">
        <v>9</v>
      </c>
      <c r="E258" s="150">
        <v>99</v>
      </c>
      <c r="F258" s="150">
        <v>993</v>
      </c>
      <c r="G258" s="150" t="s">
        <v>571</v>
      </c>
    </row>
    <row r="259" spans="2:7">
      <c r="B259" s="185" t="s">
        <v>2141</v>
      </c>
      <c r="C259" s="150" t="s">
        <v>524</v>
      </c>
      <c r="D259" s="150">
        <v>9</v>
      </c>
      <c r="E259" s="150">
        <v>99</v>
      </c>
      <c r="F259" s="150">
        <v>994</v>
      </c>
      <c r="G259" s="150" t="s">
        <v>572</v>
      </c>
    </row>
    <row r="260" spans="2:7">
      <c r="B260" s="185" t="s">
        <v>2141</v>
      </c>
      <c r="C260" s="150" t="s">
        <v>524</v>
      </c>
      <c r="D260" s="150">
        <v>9</v>
      </c>
      <c r="E260" s="150">
        <v>99</v>
      </c>
      <c r="F260" s="150">
        <v>995</v>
      </c>
      <c r="G260" s="150" t="s">
        <v>573</v>
      </c>
    </row>
    <row r="261" spans="2:7">
      <c r="B261" s="185" t="s">
        <v>2141</v>
      </c>
      <c r="C261" s="150" t="s">
        <v>524</v>
      </c>
      <c r="D261" s="150">
        <v>9</v>
      </c>
      <c r="E261" s="150">
        <v>99</v>
      </c>
      <c r="F261" s="150">
        <v>996</v>
      </c>
      <c r="G261" s="150" t="s">
        <v>574</v>
      </c>
    </row>
    <row r="262" spans="2:7">
      <c r="B262" s="185" t="s">
        <v>2141</v>
      </c>
      <c r="C262" s="150" t="s">
        <v>524</v>
      </c>
      <c r="D262" s="150">
        <v>9</v>
      </c>
      <c r="E262" s="150">
        <v>99</v>
      </c>
      <c r="F262" s="150">
        <v>997</v>
      </c>
      <c r="G262" s="150" t="s">
        <v>575</v>
      </c>
    </row>
    <row r="263" spans="2:7">
      <c r="B263" s="185" t="s">
        <v>2141</v>
      </c>
      <c r="C263" s="150" t="s">
        <v>524</v>
      </c>
      <c r="D263" s="150">
        <v>9</v>
      </c>
      <c r="E263" s="150">
        <v>99</v>
      </c>
      <c r="F263" s="150">
        <v>998</v>
      </c>
      <c r="G263" s="150" t="s">
        <v>576</v>
      </c>
    </row>
    <row r="264" spans="2:7">
      <c r="B264" s="185" t="s">
        <v>2141</v>
      </c>
      <c r="C264" s="150" t="s">
        <v>524</v>
      </c>
      <c r="D264" s="150">
        <v>9</v>
      </c>
      <c r="E264" s="150">
        <v>99</v>
      </c>
      <c r="F264" s="150">
        <v>999</v>
      </c>
      <c r="G264" s="150" t="s">
        <v>577</v>
      </c>
    </row>
    <row r="265" spans="2:7">
      <c r="B265" s="185" t="s">
        <v>2141</v>
      </c>
      <c r="C265" s="150" t="s">
        <v>524</v>
      </c>
      <c r="D265" s="150">
        <v>10</v>
      </c>
      <c r="E265" s="150">
        <v>0</v>
      </c>
      <c r="F265" s="150">
        <v>0</v>
      </c>
      <c r="G265" s="150" t="s">
        <v>578</v>
      </c>
    </row>
    <row r="266" spans="2:7">
      <c r="B266" s="185" t="s">
        <v>2141</v>
      </c>
      <c r="C266" s="150" t="s">
        <v>524</v>
      </c>
      <c r="D266" s="150">
        <v>10</v>
      </c>
      <c r="E266" s="150">
        <v>100</v>
      </c>
      <c r="F266" s="150">
        <v>0</v>
      </c>
      <c r="G266" s="150" t="s">
        <v>579</v>
      </c>
    </row>
    <row r="267" spans="2:7">
      <c r="B267" s="185" t="s">
        <v>2141</v>
      </c>
      <c r="C267" s="150" t="s">
        <v>524</v>
      </c>
      <c r="D267" s="150">
        <v>10</v>
      </c>
      <c r="E267" s="150">
        <v>100</v>
      </c>
      <c r="F267" s="150">
        <v>1000</v>
      </c>
      <c r="G267" s="150" t="s">
        <v>351</v>
      </c>
    </row>
    <row r="268" spans="2:7">
      <c r="B268" s="185" t="s">
        <v>2141</v>
      </c>
      <c r="C268" s="150" t="s">
        <v>524</v>
      </c>
      <c r="D268" s="150">
        <v>10</v>
      </c>
      <c r="E268" s="150">
        <v>100</v>
      </c>
      <c r="F268" s="150">
        <v>1009</v>
      </c>
      <c r="G268" s="150" t="s">
        <v>352</v>
      </c>
    </row>
    <row r="269" spans="2:7">
      <c r="B269" s="185" t="s">
        <v>2141</v>
      </c>
      <c r="C269" s="150" t="s">
        <v>524</v>
      </c>
      <c r="D269" s="150">
        <v>10</v>
      </c>
      <c r="E269" s="150">
        <v>101</v>
      </c>
      <c r="F269" s="150">
        <v>0</v>
      </c>
      <c r="G269" s="150" t="s">
        <v>580</v>
      </c>
    </row>
    <row r="270" spans="2:7">
      <c r="B270" s="185" t="s">
        <v>2141</v>
      </c>
      <c r="C270" s="150" t="s">
        <v>524</v>
      </c>
      <c r="D270" s="150">
        <v>10</v>
      </c>
      <c r="E270" s="150">
        <v>101</v>
      </c>
      <c r="F270" s="150">
        <v>1011</v>
      </c>
      <c r="G270" s="150" t="s">
        <v>580</v>
      </c>
    </row>
    <row r="271" spans="2:7">
      <c r="B271" s="185" t="s">
        <v>2141</v>
      </c>
      <c r="C271" s="150" t="s">
        <v>524</v>
      </c>
      <c r="D271" s="150">
        <v>10</v>
      </c>
      <c r="E271" s="150">
        <v>102</v>
      </c>
      <c r="F271" s="150">
        <v>0</v>
      </c>
      <c r="G271" s="150" t="s">
        <v>581</v>
      </c>
    </row>
    <row r="272" spans="2:7">
      <c r="B272" s="185" t="s">
        <v>2141</v>
      </c>
      <c r="C272" s="150" t="s">
        <v>524</v>
      </c>
      <c r="D272" s="150">
        <v>10</v>
      </c>
      <c r="E272" s="150">
        <v>102</v>
      </c>
      <c r="F272" s="150">
        <v>1021</v>
      </c>
      <c r="G272" s="150" t="s">
        <v>582</v>
      </c>
    </row>
    <row r="273" spans="2:7">
      <c r="B273" s="185" t="s">
        <v>2141</v>
      </c>
      <c r="C273" s="150" t="s">
        <v>524</v>
      </c>
      <c r="D273" s="150">
        <v>10</v>
      </c>
      <c r="E273" s="150">
        <v>102</v>
      </c>
      <c r="F273" s="150">
        <v>1022</v>
      </c>
      <c r="G273" s="150" t="s">
        <v>583</v>
      </c>
    </row>
    <row r="274" spans="2:7">
      <c r="B274" s="185" t="s">
        <v>2141</v>
      </c>
      <c r="C274" s="150" t="s">
        <v>524</v>
      </c>
      <c r="D274" s="150">
        <v>10</v>
      </c>
      <c r="E274" s="150">
        <v>102</v>
      </c>
      <c r="F274" s="150">
        <v>1023</v>
      </c>
      <c r="G274" s="150" t="s">
        <v>584</v>
      </c>
    </row>
    <row r="275" spans="2:7">
      <c r="B275" s="185" t="s">
        <v>2141</v>
      </c>
      <c r="C275" s="150" t="s">
        <v>524</v>
      </c>
      <c r="D275" s="150">
        <v>10</v>
      </c>
      <c r="E275" s="150">
        <v>102</v>
      </c>
      <c r="F275" s="150">
        <v>1024</v>
      </c>
      <c r="G275" s="150" t="s">
        <v>585</v>
      </c>
    </row>
    <row r="276" spans="2:7">
      <c r="B276" s="185" t="s">
        <v>2141</v>
      </c>
      <c r="C276" s="150" t="s">
        <v>524</v>
      </c>
      <c r="D276" s="150">
        <v>10</v>
      </c>
      <c r="E276" s="150">
        <v>103</v>
      </c>
      <c r="F276" s="150">
        <v>0</v>
      </c>
      <c r="G276" s="150" t="s">
        <v>586</v>
      </c>
    </row>
    <row r="277" spans="2:7">
      <c r="B277" s="185" t="s">
        <v>2141</v>
      </c>
      <c r="C277" s="150" t="s">
        <v>524</v>
      </c>
      <c r="D277" s="150">
        <v>10</v>
      </c>
      <c r="E277" s="150">
        <v>103</v>
      </c>
      <c r="F277" s="150">
        <v>1031</v>
      </c>
      <c r="G277" s="150" t="s">
        <v>587</v>
      </c>
    </row>
    <row r="278" spans="2:7">
      <c r="B278" s="185" t="s">
        <v>2141</v>
      </c>
      <c r="C278" s="150" t="s">
        <v>524</v>
      </c>
      <c r="D278" s="150">
        <v>10</v>
      </c>
      <c r="E278" s="150">
        <v>103</v>
      </c>
      <c r="F278" s="150">
        <v>1032</v>
      </c>
      <c r="G278" s="150" t="s">
        <v>588</v>
      </c>
    </row>
    <row r="279" spans="2:7">
      <c r="B279" s="185" t="s">
        <v>2141</v>
      </c>
      <c r="C279" s="150" t="s">
        <v>524</v>
      </c>
      <c r="D279" s="150">
        <v>10</v>
      </c>
      <c r="E279" s="150">
        <v>104</v>
      </c>
      <c r="F279" s="150">
        <v>0</v>
      </c>
      <c r="G279" s="150" t="s">
        <v>589</v>
      </c>
    </row>
    <row r="280" spans="2:7">
      <c r="B280" s="185" t="s">
        <v>2141</v>
      </c>
      <c r="C280" s="150" t="s">
        <v>524</v>
      </c>
      <c r="D280" s="150">
        <v>10</v>
      </c>
      <c r="E280" s="150">
        <v>104</v>
      </c>
      <c r="F280" s="150">
        <v>1041</v>
      </c>
      <c r="G280" s="150" t="s">
        <v>589</v>
      </c>
    </row>
    <row r="281" spans="2:7">
      <c r="B281" s="185" t="s">
        <v>2141</v>
      </c>
      <c r="C281" s="150" t="s">
        <v>524</v>
      </c>
      <c r="D281" s="150">
        <v>10</v>
      </c>
      <c r="E281" s="150">
        <v>105</v>
      </c>
      <c r="F281" s="150">
        <v>0</v>
      </c>
      <c r="G281" s="150" t="s">
        <v>590</v>
      </c>
    </row>
    <row r="282" spans="2:7">
      <c r="B282" s="185" t="s">
        <v>2141</v>
      </c>
      <c r="C282" s="150" t="s">
        <v>524</v>
      </c>
      <c r="D282" s="150">
        <v>10</v>
      </c>
      <c r="E282" s="150">
        <v>105</v>
      </c>
      <c r="F282" s="150">
        <v>1051</v>
      </c>
      <c r="G282" s="150" t="s">
        <v>591</v>
      </c>
    </row>
    <row r="283" spans="2:7">
      <c r="B283" s="185" t="s">
        <v>2141</v>
      </c>
      <c r="C283" s="150" t="s">
        <v>524</v>
      </c>
      <c r="D283" s="150">
        <v>10</v>
      </c>
      <c r="E283" s="150">
        <v>105</v>
      </c>
      <c r="F283" s="150">
        <v>1052</v>
      </c>
      <c r="G283" s="150" t="s">
        <v>592</v>
      </c>
    </row>
    <row r="284" spans="2:7">
      <c r="B284" s="185" t="s">
        <v>2141</v>
      </c>
      <c r="C284" s="150" t="s">
        <v>524</v>
      </c>
      <c r="D284" s="150">
        <v>10</v>
      </c>
      <c r="E284" s="150">
        <v>106</v>
      </c>
      <c r="F284" s="150">
        <v>0</v>
      </c>
      <c r="G284" s="150" t="s">
        <v>593</v>
      </c>
    </row>
    <row r="285" spans="2:7">
      <c r="B285" s="185" t="s">
        <v>2141</v>
      </c>
      <c r="C285" s="150" t="s">
        <v>524</v>
      </c>
      <c r="D285" s="150">
        <v>10</v>
      </c>
      <c r="E285" s="150">
        <v>106</v>
      </c>
      <c r="F285" s="150">
        <v>1061</v>
      </c>
      <c r="G285" s="150" t="s">
        <v>594</v>
      </c>
    </row>
    <row r="286" spans="2:7">
      <c r="B286" s="185" t="s">
        <v>2141</v>
      </c>
      <c r="C286" s="150" t="s">
        <v>524</v>
      </c>
      <c r="D286" s="150">
        <v>10</v>
      </c>
      <c r="E286" s="150">
        <v>106</v>
      </c>
      <c r="F286" s="150">
        <v>1062</v>
      </c>
      <c r="G286" s="150" t="s">
        <v>595</v>
      </c>
    </row>
    <row r="287" spans="2:7">
      <c r="B287" s="185" t="s">
        <v>2141</v>
      </c>
      <c r="C287" s="150" t="s">
        <v>524</v>
      </c>
      <c r="D287" s="150">
        <v>10</v>
      </c>
      <c r="E287" s="150">
        <v>106</v>
      </c>
      <c r="F287" s="150">
        <v>1063</v>
      </c>
      <c r="G287" s="150" t="s">
        <v>596</v>
      </c>
    </row>
    <row r="288" spans="2:7">
      <c r="B288" s="185" t="s">
        <v>2141</v>
      </c>
      <c r="C288" s="150" t="s">
        <v>524</v>
      </c>
      <c r="D288" s="150">
        <v>11</v>
      </c>
      <c r="E288" s="150">
        <v>0</v>
      </c>
      <c r="F288" s="150">
        <v>0</v>
      </c>
      <c r="G288" s="150" t="s">
        <v>597</v>
      </c>
    </row>
    <row r="289" spans="2:7">
      <c r="B289" s="185" t="s">
        <v>2141</v>
      </c>
      <c r="C289" s="150" t="s">
        <v>524</v>
      </c>
      <c r="D289" s="150">
        <v>11</v>
      </c>
      <c r="E289" s="150">
        <v>110</v>
      </c>
      <c r="F289" s="150">
        <v>0</v>
      </c>
      <c r="G289" s="150" t="s">
        <v>598</v>
      </c>
    </row>
    <row r="290" spans="2:7">
      <c r="B290" s="185" t="s">
        <v>2141</v>
      </c>
      <c r="C290" s="150" t="s">
        <v>524</v>
      </c>
      <c r="D290" s="150">
        <v>11</v>
      </c>
      <c r="E290" s="150">
        <v>110</v>
      </c>
      <c r="F290" s="150">
        <v>1100</v>
      </c>
      <c r="G290" s="150" t="s">
        <v>351</v>
      </c>
    </row>
    <row r="291" spans="2:7">
      <c r="B291" s="185" t="s">
        <v>2141</v>
      </c>
      <c r="C291" s="150" t="s">
        <v>524</v>
      </c>
      <c r="D291" s="150">
        <v>11</v>
      </c>
      <c r="E291" s="150">
        <v>110</v>
      </c>
      <c r="F291" s="150">
        <v>1109</v>
      </c>
      <c r="G291" s="150" t="s">
        <v>352</v>
      </c>
    </row>
    <row r="292" spans="2:7">
      <c r="B292" s="185" t="s">
        <v>2141</v>
      </c>
      <c r="C292" s="150" t="s">
        <v>524</v>
      </c>
      <c r="D292" s="150">
        <v>11</v>
      </c>
      <c r="E292" s="150">
        <v>111</v>
      </c>
      <c r="F292" s="150">
        <v>0</v>
      </c>
      <c r="G292" s="150" t="s">
        <v>599</v>
      </c>
    </row>
    <row r="293" spans="2:7">
      <c r="B293" s="185" t="s">
        <v>2141</v>
      </c>
      <c r="C293" s="150" t="s">
        <v>524</v>
      </c>
      <c r="D293" s="150">
        <v>11</v>
      </c>
      <c r="E293" s="150">
        <v>111</v>
      </c>
      <c r="F293" s="150">
        <v>1111</v>
      </c>
      <c r="G293" s="150" t="s">
        <v>600</v>
      </c>
    </row>
    <row r="294" spans="2:7">
      <c r="B294" s="185" t="s">
        <v>2141</v>
      </c>
      <c r="C294" s="150" t="s">
        <v>524</v>
      </c>
      <c r="D294" s="150">
        <v>11</v>
      </c>
      <c r="E294" s="150">
        <v>111</v>
      </c>
      <c r="F294" s="150">
        <v>1112</v>
      </c>
      <c r="G294" s="150" t="s">
        <v>601</v>
      </c>
    </row>
    <row r="295" spans="2:7">
      <c r="B295" s="185" t="s">
        <v>2141</v>
      </c>
      <c r="C295" s="150" t="s">
        <v>524</v>
      </c>
      <c r="D295" s="150">
        <v>11</v>
      </c>
      <c r="E295" s="150">
        <v>111</v>
      </c>
      <c r="F295" s="150">
        <v>1113</v>
      </c>
      <c r="G295" s="150" t="s">
        <v>602</v>
      </c>
    </row>
    <row r="296" spans="2:7">
      <c r="B296" s="185" t="s">
        <v>2141</v>
      </c>
      <c r="C296" s="150" t="s">
        <v>524</v>
      </c>
      <c r="D296" s="150">
        <v>11</v>
      </c>
      <c r="E296" s="150">
        <v>111</v>
      </c>
      <c r="F296" s="150">
        <v>1114</v>
      </c>
      <c r="G296" s="150" t="s">
        <v>603</v>
      </c>
    </row>
    <row r="297" spans="2:7">
      <c r="B297" s="185" t="s">
        <v>2141</v>
      </c>
      <c r="C297" s="150" t="s">
        <v>524</v>
      </c>
      <c r="D297" s="150">
        <v>11</v>
      </c>
      <c r="E297" s="150">
        <v>111</v>
      </c>
      <c r="F297" s="150">
        <v>1115</v>
      </c>
      <c r="G297" s="150" t="s">
        <v>604</v>
      </c>
    </row>
    <row r="298" spans="2:7">
      <c r="B298" s="185" t="s">
        <v>2141</v>
      </c>
      <c r="C298" s="150" t="s">
        <v>524</v>
      </c>
      <c r="D298" s="150">
        <v>11</v>
      </c>
      <c r="E298" s="150">
        <v>111</v>
      </c>
      <c r="F298" s="150">
        <v>1116</v>
      </c>
      <c r="G298" s="150" t="s">
        <v>605</v>
      </c>
    </row>
    <row r="299" spans="2:7">
      <c r="B299" s="185" t="s">
        <v>2141</v>
      </c>
      <c r="C299" s="150" t="s">
        <v>524</v>
      </c>
      <c r="D299" s="150">
        <v>11</v>
      </c>
      <c r="E299" s="150">
        <v>111</v>
      </c>
      <c r="F299" s="150">
        <v>1117</v>
      </c>
      <c r="G299" s="150" t="s">
        <v>606</v>
      </c>
    </row>
    <row r="300" spans="2:7">
      <c r="B300" s="185" t="s">
        <v>2141</v>
      </c>
      <c r="C300" s="150" t="s">
        <v>524</v>
      </c>
      <c r="D300" s="150">
        <v>11</v>
      </c>
      <c r="E300" s="150">
        <v>111</v>
      </c>
      <c r="F300" s="150">
        <v>1118</v>
      </c>
      <c r="G300" s="150" t="s">
        <v>607</v>
      </c>
    </row>
    <row r="301" spans="2:7">
      <c r="B301" s="185" t="s">
        <v>2141</v>
      </c>
      <c r="C301" s="150" t="s">
        <v>524</v>
      </c>
      <c r="D301" s="150">
        <v>11</v>
      </c>
      <c r="E301" s="150">
        <v>111</v>
      </c>
      <c r="F301" s="150">
        <v>1119</v>
      </c>
      <c r="G301" s="150" t="s">
        <v>608</v>
      </c>
    </row>
    <row r="302" spans="2:7">
      <c r="B302" s="185" t="s">
        <v>2141</v>
      </c>
      <c r="C302" s="150" t="s">
        <v>524</v>
      </c>
      <c r="D302" s="150">
        <v>11</v>
      </c>
      <c r="E302" s="150">
        <v>112</v>
      </c>
      <c r="F302" s="150">
        <v>0</v>
      </c>
      <c r="G302" s="150" t="s">
        <v>609</v>
      </c>
    </row>
    <row r="303" spans="2:7">
      <c r="B303" s="185" t="s">
        <v>2141</v>
      </c>
      <c r="C303" s="150" t="s">
        <v>524</v>
      </c>
      <c r="D303" s="150">
        <v>11</v>
      </c>
      <c r="E303" s="150">
        <v>112</v>
      </c>
      <c r="F303" s="150">
        <v>1121</v>
      </c>
      <c r="G303" s="150" t="s">
        <v>610</v>
      </c>
    </row>
    <row r="304" spans="2:7">
      <c r="B304" s="185" t="s">
        <v>2141</v>
      </c>
      <c r="C304" s="150" t="s">
        <v>524</v>
      </c>
      <c r="D304" s="150">
        <v>11</v>
      </c>
      <c r="E304" s="150">
        <v>112</v>
      </c>
      <c r="F304" s="150">
        <v>1122</v>
      </c>
      <c r="G304" s="150" t="s">
        <v>611</v>
      </c>
    </row>
    <row r="305" spans="2:7">
      <c r="B305" s="185" t="s">
        <v>2141</v>
      </c>
      <c r="C305" s="150" t="s">
        <v>524</v>
      </c>
      <c r="D305" s="150">
        <v>11</v>
      </c>
      <c r="E305" s="150">
        <v>112</v>
      </c>
      <c r="F305" s="150">
        <v>1123</v>
      </c>
      <c r="G305" s="150" t="s">
        <v>612</v>
      </c>
    </row>
    <row r="306" spans="2:7">
      <c r="B306" s="185" t="s">
        <v>2141</v>
      </c>
      <c r="C306" s="150" t="s">
        <v>524</v>
      </c>
      <c r="D306" s="150">
        <v>11</v>
      </c>
      <c r="E306" s="150">
        <v>112</v>
      </c>
      <c r="F306" s="150">
        <v>1124</v>
      </c>
      <c r="G306" s="150" t="s">
        <v>613</v>
      </c>
    </row>
    <row r="307" spans="2:7">
      <c r="B307" s="185" t="s">
        <v>2141</v>
      </c>
      <c r="C307" s="150" t="s">
        <v>524</v>
      </c>
      <c r="D307" s="150">
        <v>11</v>
      </c>
      <c r="E307" s="150">
        <v>112</v>
      </c>
      <c r="F307" s="150">
        <v>1125</v>
      </c>
      <c r="G307" s="150" t="s">
        <v>614</v>
      </c>
    </row>
    <row r="308" spans="2:7">
      <c r="B308" s="185" t="s">
        <v>2141</v>
      </c>
      <c r="C308" s="150" t="s">
        <v>524</v>
      </c>
      <c r="D308" s="150">
        <v>11</v>
      </c>
      <c r="E308" s="150">
        <v>112</v>
      </c>
      <c r="F308" s="150">
        <v>1129</v>
      </c>
      <c r="G308" s="150" t="s">
        <v>615</v>
      </c>
    </row>
    <row r="309" spans="2:7">
      <c r="B309" s="185" t="s">
        <v>2141</v>
      </c>
      <c r="C309" s="150" t="s">
        <v>524</v>
      </c>
      <c r="D309" s="150">
        <v>11</v>
      </c>
      <c r="E309" s="150">
        <v>113</v>
      </c>
      <c r="F309" s="150">
        <v>0</v>
      </c>
      <c r="G309" s="150" t="s">
        <v>616</v>
      </c>
    </row>
    <row r="310" spans="2:7">
      <c r="B310" s="185" t="s">
        <v>2141</v>
      </c>
      <c r="C310" s="150" t="s">
        <v>524</v>
      </c>
      <c r="D310" s="150">
        <v>11</v>
      </c>
      <c r="E310" s="150">
        <v>113</v>
      </c>
      <c r="F310" s="150">
        <v>1131</v>
      </c>
      <c r="G310" s="150" t="s">
        <v>617</v>
      </c>
    </row>
    <row r="311" spans="2:7">
      <c r="B311" s="185" t="s">
        <v>2141</v>
      </c>
      <c r="C311" s="150" t="s">
        <v>524</v>
      </c>
      <c r="D311" s="150">
        <v>11</v>
      </c>
      <c r="E311" s="150">
        <v>113</v>
      </c>
      <c r="F311" s="150">
        <v>1132</v>
      </c>
      <c r="G311" s="150" t="s">
        <v>618</v>
      </c>
    </row>
    <row r="312" spans="2:7">
      <c r="B312" s="185" t="s">
        <v>2141</v>
      </c>
      <c r="C312" s="150" t="s">
        <v>524</v>
      </c>
      <c r="D312" s="150">
        <v>11</v>
      </c>
      <c r="E312" s="150">
        <v>113</v>
      </c>
      <c r="F312" s="150">
        <v>1133</v>
      </c>
      <c r="G312" s="150" t="s">
        <v>619</v>
      </c>
    </row>
    <row r="313" spans="2:7">
      <c r="B313" s="185" t="s">
        <v>2141</v>
      </c>
      <c r="C313" s="150" t="s">
        <v>524</v>
      </c>
      <c r="D313" s="150">
        <v>11</v>
      </c>
      <c r="E313" s="150">
        <v>114</v>
      </c>
      <c r="F313" s="150">
        <v>0</v>
      </c>
      <c r="G313" s="150" t="s">
        <v>620</v>
      </c>
    </row>
    <row r="314" spans="2:7">
      <c r="B314" s="185" t="s">
        <v>2141</v>
      </c>
      <c r="C314" s="150" t="s">
        <v>524</v>
      </c>
      <c r="D314" s="150">
        <v>11</v>
      </c>
      <c r="E314" s="150">
        <v>114</v>
      </c>
      <c r="F314" s="150">
        <v>1141</v>
      </c>
      <c r="G314" s="150" t="s">
        <v>621</v>
      </c>
    </row>
    <row r="315" spans="2:7">
      <c r="B315" s="185" t="s">
        <v>2141</v>
      </c>
      <c r="C315" s="150" t="s">
        <v>524</v>
      </c>
      <c r="D315" s="150">
        <v>11</v>
      </c>
      <c r="E315" s="150">
        <v>114</v>
      </c>
      <c r="F315" s="150">
        <v>1142</v>
      </c>
      <c r="G315" s="150" t="s">
        <v>622</v>
      </c>
    </row>
    <row r="316" spans="2:7">
      <c r="B316" s="185" t="s">
        <v>2141</v>
      </c>
      <c r="C316" s="150" t="s">
        <v>524</v>
      </c>
      <c r="D316" s="150">
        <v>11</v>
      </c>
      <c r="E316" s="150">
        <v>114</v>
      </c>
      <c r="F316" s="150">
        <v>1143</v>
      </c>
      <c r="G316" s="150" t="s">
        <v>623</v>
      </c>
    </row>
    <row r="317" spans="2:7">
      <c r="B317" s="185" t="s">
        <v>2141</v>
      </c>
      <c r="C317" s="150" t="s">
        <v>524</v>
      </c>
      <c r="D317" s="150">
        <v>11</v>
      </c>
      <c r="E317" s="150">
        <v>114</v>
      </c>
      <c r="F317" s="150">
        <v>1144</v>
      </c>
      <c r="G317" s="150" t="s">
        <v>624</v>
      </c>
    </row>
    <row r="318" spans="2:7">
      <c r="B318" s="185" t="s">
        <v>2141</v>
      </c>
      <c r="C318" s="150" t="s">
        <v>524</v>
      </c>
      <c r="D318" s="150">
        <v>11</v>
      </c>
      <c r="E318" s="150">
        <v>114</v>
      </c>
      <c r="F318" s="150">
        <v>1145</v>
      </c>
      <c r="G318" s="150" t="s">
        <v>625</v>
      </c>
    </row>
    <row r="319" spans="2:7">
      <c r="B319" s="185" t="s">
        <v>2141</v>
      </c>
      <c r="C319" s="150" t="s">
        <v>524</v>
      </c>
      <c r="D319" s="150">
        <v>11</v>
      </c>
      <c r="E319" s="150">
        <v>114</v>
      </c>
      <c r="F319" s="150">
        <v>1146</v>
      </c>
      <c r="G319" s="150" t="s">
        <v>626</v>
      </c>
    </row>
    <row r="320" spans="2:7">
      <c r="B320" s="185" t="s">
        <v>2141</v>
      </c>
      <c r="C320" s="150" t="s">
        <v>524</v>
      </c>
      <c r="D320" s="150">
        <v>11</v>
      </c>
      <c r="E320" s="150">
        <v>114</v>
      </c>
      <c r="F320" s="150">
        <v>1147</v>
      </c>
      <c r="G320" s="150" t="s">
        <v>627</v>
      </c>
    </row>
    <row r="321" spans="2:7">
      <c r="B321" s="185" t="s">
        <v>2141</v>
      </c>
      <c r="C321" s="150" t="s">
        <v>524</v>
      </c>
      <c r="D321" s="150">
        <v>11</v>
      </c>
      <c r="E321" s="150">
        <v>114</v>
      </c>
      <c r="F321" s="150">
        <v>1148</v>
      </c>
      <c r="G321" s="150" t="s">
        <v>628</v>
      </c>
    </row>
    <row r="322" spans="2:7">
      <c r="B322" s="185" t="s">
        <v>2141</v>
      </c>
      <c r="C322" s="150" t="s">
        <v>524</v>
      </c>
      <c r="D322" s="150">
        <v>11</v>
      </c>
      <c r="E322" s="150">
        <v>115</v>
      </c>
      <c r="F322" s="150">
        <v>0</v>
      </c>
      <c r="G322" s="150" t="s">
        <v>629</v>
      </c>
    </row>
    <row r="323" spans="2:7">
      <c r="B323" s="185" t="s">
        <v>2141</v>
      </c>
      <c r="C323" s="150" t="s">
        <v>524</v>
      </c>
      <c r="D323" s="150">
        <v>11</v>
      </c>
      <c r="E323" s="150">
        <v>115</v>
      </c>
      <c r="F323" s="150">
        <v>1151</v>
      </c>
      <c r="G323" s="150" t="s">
        <v>630</v>
      </c>
    </row>
    <row r="324" spans="2:7">
      <c r="B324" s="185" t="s">
        <v>2141</v>
      </c>
      <c r="C324" s="150" t="s">
        <v>524</v>
      </c>
      <c r="D324" s="150">
        <v>11</v>
      </c>
      <c r="E324" s="150">
        <v>115</v>
      </c>
      <c r="F324" s="150">
        <v>1152</v>
      </c>
      <c r="G324" s="150" t="s">
        <v>631</v>
      </c>
    </row>
    <row r="325" spans="2:7">
      <c r="B325" s="185" t="s">
        <v>2141</v>
      </c>
      <c r="C325" s="150" t="s">
        <v>524</v>
      </c>
      <c r="D325" s="150">
        <v>11</v>
      </c>
      <c r="E325" s="150">
        <v>115</v>
      </c>
      <c r="F325" s="150">
        <v>1153</v>
      </c>
      <c r="G325" s="150" t="s">
        <v>632</v>
      </c>
    </row>
    <row r="326" spans="2:7">
      <c r="B326" s="185" t="s">
        <v>2141</v>
      </c>
      <c r="C326" s="150" t="s">
        <v>524</v>
      </c>
      <c r="D326" s="150">
        <v>11</v>
      </c>
      <c r="E326" s="150">
        <v>115</v>
      </c>
      <c r="F326" s="150">
        <v>1154</v>
      </c>
      <c r="G326" s="150" t="s">
        <v>633</v>
      </c>
    </row>
    <row r="327" spans="2:7">
      <c r="B327" s="185" t="s">
        <v>2141</v>
      </c>
      <c r="C327" s="150" t="s">
        <v>524</v>
      </c>
      <c r="D327" s="150">
        <v>11</v>
      </c>
      <c r="E327" s="150">
        <v>115</v>
      </c>
      <c r="F327" s="150">
        <v>1155</v>
      </c>
      <c r="G327" s="150" t="s">
        <v>634</v>
      </c>
    </row>
    <row r="328" spans="2:7">
      <c r="B328" s="185" t="s">
        <v>2141</v>
      </c>
      <c r="C328" s="150" t="s">
        <v>524</v>
      </c>
      <c r="D328" s="150">
        <v>11</v>
      </c>
      <c r="E328" s="150">
        <v>115</v>
      </c>
      <c r="F328" s="150">
        <v>1156</v>
      </c>
      <c r="G328" s="150" t="s">
        <v>635</v>
      </c>
    </row>
    <row r="329" spans="2:7">
      <c r="B329" s="185" t="s">
        <v>2141</v>
      </c>
      <c r="C329" s="150" t="s">
        <v>524</v>
      </c>
      <c r="D329" s="150">
        <v>11</v>
      </c>
      <c r="E329" s="150">
        <v>115</v>
      </c>
      <c r="F329" s="150">
        <v>1157</v>
      </c>
      <c r="G329" s="150" t="s">
        <v>636</v>
      </c>
    </row>
    <row r="330" spans="2:7">
      <c r="B330" s="185" t="s">
        <v>2141</v>
      </c>
      <c r="C330" s="150" t="s">
        <v>524</v>
      </c>
      <c r="D330" s="150">
        <v>11</v>
      </c>
      <c r="E330" s="150">
        <v>115</v>
      </c>
      <c r="F330" s="150">
        <v>1158</v>
      </c>
      <c r="G330" s="150" t="s">
        <v>637</v>
      </c>
    </row>
    <row r="331" spans="2:7">
      <c r="B331" s="185" t="s">
        <v>2141</v>
      </c>
      <c r="C331" s="150" t="s">
        <v>524</v>
      </c>
      <c r="D331" s="150">
        <v>11</v>
      </c>
      <c r="E331" s="150">
        <v>115</v>
      </c>
      <c r="F331" s="150">
        <v>1159</v>
      </c>
      <c r="G331" s="150" t="s">
        <v>638</v>
      </c>
    </row>
    <row r="332" spans="2:7">
      <c r="B332" s="185" t="s">
        <v>2141</v>
      </c>
      <c r="C332" s="150" t="s">
        <v>524</v>
      </c>
      <c r="D332" s="150">
        <v>11</v>
      </c>
      <c r="E332" s="150">
        <v>116</v>
      </c>
      <c r="F332" s="150">
        <v>0</v>
      </c>
      <c r="G332" s="150" t="s">
        <v>639</v>
      </c>
    </row>
    <row r="333" spans="2:7">
      <c r="B333" s="185" t="s">
        <v>2141</v>
      </c>
      <c r="C333" s="150" t="s">
        <v>524</v>
      </c>
      <c r="D333" s="150">
        <v>11</v>
      </c>
      <c r="E333" s="150">
        <v>116</v>
      </c>
      <c r="F333" s="150">
        <v>1161</v>
      </c>
      <c r="G333" s="150" t="s">
        <v>640</v>
      </c>
    </row>
    <row r="334" spans="2:7">
      <c r="B334" s="185" t="s">
        <v>2141</v>
      </c>
      <c r="C334" s="150" t="s">
        <v>524</v>
      </c>
      <c r="D334" s="150">
        <v>11</v>
      </c>
      <c r="E334" s="150">
        <v>116</v>
      </c>
      <c r="F334" s="150">
        <v>1162</v>
      </c>
      <c r="G334" s="150" t="s">
        <v>641</v>
      </c>
    </row>
    <row r="335" spans="2:7">
      <c r="B335" s="185" t="s">
        <v>2141</v>
      </c>
      <c r="C335" s="150" t="s">
        <v>524</v>
      </c>
      <c r="D335" s="150">
        <v>11</v>
      </c>
      <c r="E335" s="150">
        <v>116</v>
      </c>
      <c r="F335" s="150">
        <v>1163</v>
      </c>
      <c r="G335" s="150" t="s">
        <v>642</v>
      </c>
    </row>
    <row r="336" spans="2:7">
      <c r="B336" s="185" t="s">
        <v>2141</v>
      </c>
      <c r="C336" s="150" t="s">
        <v>524</v>
      </c>
      <c r="D336" s="150">
        <v>11</v>
      </c>
      <c r="E336" s="150">
        <v>116</v>
      </c>
      <c r="F336" s="150">
        <v>1164</v>
      </c>
      <c r="G336" s="150" t="s">
        <v>643</v>
      </c>
    </row>
    <row r="337" spans="2:7">
      <c r="B337" s="185" t="s">
        <v>2141</v>
      </c>
      <c r="C337" s="150" t="s">
        <v>524</v>
      </c>
      <c r="D337" s="150">
        <v>11</v>
      </c>
      <c r="E337" s="150">
        <v>116</v>
      </c>
      <c r="F337" s="150">
        <v>1165</v>
      </c>
      <c r="G337" s="150" t="s">
        <v>644</v>
      </c>
    </row>
    <row r="338" spans="2:7">
      <c r="B338" s="185" t="s">
        <v>2141</v>
      </c>
      <c r="C338" s="150" t="s">
        <v>524</v>
      </c>
      <c r="D338" s="150">
        <v>11</v>
      </c>
      <c r="E338" s="150">
        <v>116</v>
      </c>
      <c r="F338" s="150">
        <v>1166</v>
      </c>
      <c r="G338" s="150" t="s">
        <v>645</v>
      </c>
    </row>
    <row r="339" spans="2:7">
      <c r="B339" s="185" t="s">
        <v>2141</v>
      </c>
      <c r="C339" s="150" t="s">
        <v>524</v>
      </c>
      <c r="D339" s="150">
        <v>11</v>
      </c>
      <c r="E339" s="150">
        <v>116</v>
      </c>
      <c r="F339" s="150">
        <v>1167</v>
      </c>
      <c r="G339" s="150" t="s">
        <v>646</v>
      </c>
    </row>
    <row r="340" spans="2:7">
      <c r="B340" s="185" t="s">
        <v>2141</v>
      </c>
      <c r="C340" s="150" t="s">
        <v>524</v>
      </c>
      <c r="D340" s="150">
        <v>11</v>
      </c>
      <c r="E340" s="150">
        <v>116</v>
      </c>
      <c r="F340" s="150">
        <v>1168</v>
      </c>
      <c r="G340" s="150" t="s">
        <v>647</v>
      </c>
    </row>
    <row r="341" spans="2:7">
      <c r="B341" s="185" t="s">
        <v>2141</v>
      </c>
      <c r="C341" s="150" t="s">
        <v>524</v>
      </c>
      <c r="D341" s="150">
        <v>11</v>
      </c>
      <c r="E341" s="150">
        <v>116</v>
      </c>
      <c r="F341" s="150">
        <v>1169</v>
      </c>
      <c r="G341" s="150" t="s">
        <v>648</v>
      </c>
    </row>
    <row r="342" spans="2:7">
      <c r="B342" s="185" t="s">
        <v>2141</v>
      </c>
      <c r="C342" s="150" t="s">
        <v>524</v>
      </c>
      <c r="D342" s="150">
        <v>11</v>
      </c>
      <c r="E342" s="150">
        <v>117</v>
      </c>
      <c r="F342" s="150">
        <v>0</v>
      </c>
      <c r="G342" s="150" t="s">
        <v>649</v>
      </c>
    </row>
    <row r="343" spans="2:7">
      <c r="B343" s="185" t="s">
        <v>2141</v>
      </c>
      <c r="C343" s="150" t="s">
        <v>524</v>
      </c>
      <c r="D343" s="150">
        <v>11</v>
      </c>
      <c r="E343" s="150">
        <v>117</v>
      </c>
      <c r="F343" s="150">
        <v>1171</v>
      </c>
      <c r="G343" s="150" t="s">
        <v>650</v>
      </c>
    </row>
    <row r="344" spans="2:7">
      <c r="B344" s="185" t="s">
        <v>2141</v>
      </c>
      <c r="C344" s="150" t="s">
        <v>524</v>
      </c>
      <c r="D344" s="150">
        <v>11</v>
      </c>
      <c r="E344" s="150">
        <v>117</v>
      </c>
      <c r="F344" s="150">
        <v>1172</v>
      </c>
      <c r="G344" s="150" t="s">
        <v>651</v>
      </c>
    </row>
    <row r="345" spans="2:7">
      <c r="B345" s="185" t="s">
        <v>2141</v>
      </c>
      <c r="C345" s="150" t="s">
        <v>524</v>
      </c>
      <c r="D345" s="150">
        <v>11</v>
      </c>
      <c r="E345" s="150">
        <v>117</v>
      </c>
      <c r="F345" s="150">
        <v>1173</v>
      </c>
      <c r="G345" s="150" t="s">
        <v>652</v>
      </c>
    </row>
    <row r="346" spans="2:7">
      <c r="B346" s="185" t="s">
        <v>2141</v>
      </c>
      <c r="C346" s="150" t="s">
        <v>524</v>
      </c>
      <c r="D346" s="150">
        <v>11</v>
      </c>
      <c r="E346" s="150">
        <v>117</v>
      </c>
      <c r="F346" s="150">
        <v>1174</v>
      </c>
      <c r="G346" s="150" t="s">
        <v>653</v>
      </c>
    </row>
    <row r="347" spans="2:7">
      <c r="B347" s="185" t="s">
        <v>2141</v>
      </c>
      <c r="C347" s="150" t="s">
        <v>524</v>
      </c>
      <c r="D347" s="150">
        <v>11</v>
      </c>
      <c r="E347" s="150">
        <v>118</v>
      </c>
      <c r="F347" s="150">
        <v>0</v>
      </c>
      <c r="G347" s="150" t="s">
        <v>654</v>
      </c>
    </row>
    <row r="348" spans="2:7">
      <c r="B348" s="185" t="s">
        <v>2141</v>
      </c>
      <c r="C348" s="150" t="s">
        <v>524</v>
      </c>
      <c r="D348" s="150">
        <v>11</v>
      </c>
      <c r="E348" s="150">
        <v>118</v>
      </c>
      <c r="F348" s="150">
        <v>1181</v>
      </c>
      <c r="G348" s="150" t="s">
        <v>655</v>
      </c>
    </row>
    <row r="349" spans="2:7">
      <c r="B349" s="185" t="s">
        <v>2141</v>
      </c>
      <c r="C349" s="150" t="s">
        <v>524</v>
      </c>
      <c r="D349" s="150">
        <v>11</v>
      </c>
      <c r="E349" s="150">
        <v>118</v>
      </c>
      <c r="F349" s="150">
        <v>1182</v>
      </c>
      <c r="G349" s="150" t="s">
        <v>656</v>
      </c>
    </row>
    <row r="350" spans="2:7">
      <c r="B350" s="185" t="s">
        <v>2141</v>
      </c>
      <c r="C350" s="150" t="s">
        <v>524</v>
      </c>
      <c r="D350" s="150">
        <v>11</v>
      </c>
      <c r="E350" s="150">
        <v>118</v>
      </c>
      <c r="F350" s="150">
        <v>1183</v>
      </c>
      <c r="G350" s="150" t="s">
        <v>657</v>
      </c>
    </row>
    <row r="351" spans="2:7">
      <c r="B351" s="185" t="s">
        <v>2141</v>
      </c>
      <c r="C351" s="150" t="s">
        <v>524</v>
      </c>
      <c r="D351" s="150">
        <v>11</v>
      </c>
      <c r="E351" s="150">
        <v>118</v>
      </c>
      <c r="F351" s="150">
        <v>1184</v>
      </c>
      <c r="G351" s="150" t="s">
        <v>658</v>
      </c>
    </row>
    <row r="352" spans="2:7">
      <c r="B352" s="185" t="s">
        <v>2141</v>
      </c>
      <c r="C352" s="150" t="s">
        <v>524</v>
      </c>
      <c r="D352" s="150">
        <v>11</v>
      </c>
      <c r="E352" s="150">
        <v>118</v>
      </c>
      <c r="F352" s="150">
        <v>1185</v>
      </c>
      <c r="G352" s="150" t="s">
        <v>659</v>
      </c>
    </row>
    <row r="353" spans="2:7">
      <c r="B353" s="185" t="s">
        <v>2141</v>
      </c>
      <c r="C353" s="150" t="s">
        <v>524</v>
      </c>
      <c r="D353" s="150">
        <v>11</v>
      </c>
      <c r="E353" s="150">
        <v>118</v>
      </c>
      <c r="F353" s="150">
        <v>1186</v>
      </c>
      <c r="G353" s="150" t="s">
        <v>660</v>
      </c>
    </row>
    <row r="354" spans="2:7">
      <c r="B354" s="185" t="s">
        <v>2141</v>
      </c>
      <c r="C354" s="150" t="s">
        <v>524</v>
      </c>
      <c r="D354" s="150">
        <v>11</v>
      </c>
      <c r="E354" s="150">
        <v>118</v>
      </c>
      <c r="F354" s="150">
        <v>1189</v>
      </c>
      <c r="G354" s="150" t="s">
        <v>661</v>
      </c>
    </row>
    <row r="355" spans="2:7">
      <c r="B355" s="185" t="s">
        <v>2141</v>
      </c>
      <c r="C355" s="150" t="s">
        <v>524</v>
      </c>
      <c r="D355" s="150">
        <v>11</v>
      </c>
      <c r="E355" s="150">
        <v>119</v>
      </c>
      <c r="F355" s="150">
        <v>0</v>
      </c>
      <c r="G355" s="150" t="s">
        <v>662</v>
      </c>
    </row>
    <row r="356" spans="2:7">
      <c r="B356" s="185" t="s">
        <v>2141</v>
      </c>
      <c r="C356" s="150" t="s">
        <v>524</v>
      </c>
      <c r="D356" s="150">
        <v>11</v>
      </c>
      <c r="E356" s="150">
        <v>119</v>
      </c>
      <c r="F356" s="150">
        <v>1191</v>
      </c>
      <c r="G356" s="150" t="s">
        <v>663</v>
      </c>
    </row>
    <row r="357" spans="2:7">
      <c r="B357" s="185" t="s">
        <v>2141</v>
      </c>
      <c r="C357" s="150" t="s">
        <v>524</v>
      </c>
      <c r="D357" s="150">
        <v>11</v>
      </c>
      <c r="E357" s="150">
        <v>119</v>
      </c>
      <c r="F357" s="150">
        <v>1192</v>
      </c>
      <c r="G357" s="150" t="s">
        <v>664</v>
      </c>
    </row>
    <row r="358" spans="2:7">
      <c r="B358" s="185" t="s">
        <v>2141</v>
      </c>
      <c r="C358" s="150" t="s">
        <v>524</v>
      </c>
      <c r="D358" s="150">
        <v>11</v>
      </c>
      <c r="E358" s="150">
        <v>119</v>
      </c>
      <c r="F358" s="150">
        <v>1193</v>
      </c>
      <c r="G358" s="150" t="s">
        <v>665</v>
      </c>
    </row>
    <row r="359" spans="2:7">
      <c r="B359" s="185" t="s">
        <v>2141</v>
      </c>
      <c r="C359" s="150" t="s">
        <v>524</v>
      </c>
      <c r="D359" s="150">
        <v>11</v>
      </c>
      <c r="E359" s="150">
        <v>119</v>
      </c>
      <c r="F359" s="150">
        <v>1194</v>
      </c>
      <c r="G359" s="150" t="s">
        <v>666</v>
      </c>
    </row>
    <row r="360" spans="2:7">
      <c r="B360" s="185" t="s">
        <v>2141</v>
      </c>
      <c r="C360" s="150" t="s">
        <v>524</v>
      </c>
      <c r="D360" s="150">
        <v>11</v>
      </c>
      <c r="E360" s="150">
        <v>119</v>
      </c>
      <c r="F360" s="150">
        <v>1195</v>
      </c>
      <c r="G360" s="150" t="s">
        <v>667</v>
      </c>
    </row>
    <row r="361" spans="2:7">
      <c r="B361" s="185" t="s">
        <v>2141</v>
      </c>
      <c r="C361" s="150" t="s">
        <v>524</v>
      </c>
      <c r="D361" s="150">
        <v>11</v>
      </c>
      <c r="E361" s="150">
        <v>119</v>
      </c>
      <c r="F361" s="150">
        <v>1196</v>
      </c>
      <c r="G361" s="150" t="s">
        <v>668</v>
      </c>
    </row>
    <row r="362" spans="2:7">
      <c r="B362" s="185" t="s">
        <v>2141</v>
      </c>
      <c r="C362" s="150" t="s">
        <v>524</v>
      </c>
      <c r="D362" s="150">
        <v>11</v>
      </c>
      <c r="E362" s="150">
        <v>119</v>
      </c>
      <c r="F362" s="150">
        <v>1197</v>
      </c>
      <c r="G362" s="150" t="s">
        <v>669</v>
      </c>
    </row>
    <row r="363" spans="2:7">
      <c r="B363" s="185" t="s">
        <v>2141</v>
      </c>
      <c r="C363" s="150" t="s">
        <v>524</v>
      </c>
      <c r="D363" s="150">
        <v>11</v>
      </c>
      <c r="E363" s="150">
        <v>119</v>
      </c>
      <c r="F363" s="150">
        <v>1198</v>
      </c>
      <c r="G363" s="150" t="s">
        <v>670</v>
      </c>
    </row>
    <row r="364" spans="2:7">
      <c r="B364" s="185" t="s">
        <v>2141</v>
      </c>
      <c r="C364" s="150" t="s">
        <v>524</v>
      </c>
      <c r="D364" s="150">
        <v>11</v>
      </c>
      <c r="E364" s="150">
        <v>119</v>
      </c>
      <c r="F364" s="150">
        <v>1199</v>
      </c>
      <c r="G364" s="150" t="s">
        <v>671</v>
      </c>
    </row>
    <row r="365" spans="2:7">
      <c r="B365" s="185" t="s">
        <v>2141</v>
      </c>
      <c r="C365" s="150" t="s">
        <v>524</v>
      </c>
      <c r="D365" s="150">
        <v>12</v>
      </c>
      <c r="E365" s="150">
        <v>0</v>
      </c>
      <c r="F365" s="150">
        <v>0</v>
      </c>
      <c r="G365" s="150" t="s">
        <v>672</v>
      </c>
    </row>
    <row r="366" spans="2:7">
      <c r="B366" s="185" t="s">
        <v>2141</v>
      </c>
      <c r="C366" s="150" t="s">
        <v>524</v>
      </c>
      <c r="D366" s="150">
        <v>12</v>
      </c>
      <c r="E366" s="150">
        <v>120</v>
      </c>
      <c r="F366" s="150">
        <v>0</v>
      </c>
      <c r="G366" s="150" t="s">
        <v>673</v>
      </c>
    </row>
    <row r="367" spans="2:7">
      <c r="B367" s="185" t="s">
        <v>2141</v>
      </c>
      <c r="C367" s="150" t="s">
        <v>524</v>
      </c>
      <c r="D367" s="150">
        <v>12</v>
      </c>
      <c r="E367" s="150">
        <v>120</v>
      </c>
      <c r="F367" s="150">
        <v>1200</v>
      </c>
      <c r="G367" s="150" t="s">
        <v>351</v>
      </c>
    </row>
    <row r="368" spans="2:7">
      <c r="B368" s="185" t="s">
        <v>2141</v>
      </c>
      <c r="C368" s="150" t="s">
        <v>524</v>
      </c>
      <c r="D368" s="150">
        <v>12</v>
      </c>
      <c r="E368" s="150">
        <v>120</v>
      </c>
      <c r="F368" s="150">
        <v>1209</v>
      </c>
      <c r="G368" s="150" t="s">
        <v>352</v>
      </c>
    </row>
    <row r="369" spans="2:7">
      <c r="B369" s="185" t="s">
        <v>2141</v>
      </c>
      <c r="C369" s="150" t="s">
        <v>524</v>
      </c>
      <c r="D369" s="150">
        <v>12</v>
      </c>
      <c r="E369" s="150">
        <v>121</v>
      </c>
      <c r="F369" s="150">
        <v>0</v>
      </c>
      <c r="G369" s="150" t="s">
        <v>674</v>
      </c>
    </row>
    <row r="370" spans="2:7">
      <c r="B370" s="185" t="s">
        <v>2141</v>
      </c>
      <c r="C370" s="150" t="s">
        <v>524</v>
      </c>
      <c r="D370" s="150">
        <v>12</v>
      </c>
      <c r="E370" s="150">
        <v>121</v>
      </c>
      <c r="F370" s="150">
        <v>1211</v>
      </c>
      <c r="G370" s="150" t="s">
        <v>675</v>
      </c>
    </row>
    <row r="371" spans="2:7">
      <c r="B371" s="185" t="s">
        <v>2141</v>
      </c>
      <c r="C371" s="150" t="s">
        <v>524</v>
      </c>
      <c r="D371" s="150">
        <v>12</v>
      </c>
      <c r="E371" s="150">
        <v>121</v>
      </c>
      <c r="F371" s="150">
        <v>1212</v>
      </c>
      <c r="G371" s="150" t="s">
        <v>676</v>
      </c>
    </row>
    <row r="372" spans="2:7">
      <c r="B372" s="185" t="s">
        <v>2141</v>
      </c>
      <c r="C372" s="150" t="s">
        <v>524</v>
      </c>
      <c r="D372" s="150">
        <v>12</v>
      </c>
      <c r="E372" s="150">
        <v>121</v>
      </c>
      <c r="F372" s="150">
        <v>1213</v>
      </c>
      <c r="G372" s="150" t="s">
        <v>677</v>
      </c>
    </row>
    <row r="373" spans="2:7">
      <c r="B373" s="185" t="s">
        <v>2141</v>
      </c>
      <c r="C373" s="150" t="s">
        <v>524</v>
      </c>
      <c r="D373" s="150">
        <v>12</v>
      </c>
      <c r="E373" s="150">
        <v>121</v>
      </c>
      <c r="F373" s="150">
        <v>1219</v>
      </c>
      <c r="G373" s="150" t="s">
        <v>678</v>
      </c>
    </row>
    <row r="374" spans="2:7">
      <c r="B374" s="185" t="s">
        <v>2141</v>
      </c>
      <c r="C374" s="150" t="s">
        <v>524</v>
      </c>
      <c r="D374" s="150">
        <v>12</v>
      </c>
      <c r="E374" s="150">
        <v>122</v>
      </c>
      <c r="F374" s="150">
        <v>0</v>
      </c>
      <c r="G374" s="150" t="s">
        <v>679</v>
      </c>
    </row>
    <row r="375" spans="2:7">
      <c r="B375" s="185" t="s">
        <v>2141</v>
      </c>
      <c r="C375" s="150" t="s">
        <v>524</v>
      </c>
      <c r="D375" s="150">
        <v>12</v>
      </c>
      <c r="E375" s="150">
        <v>122</v>
      </c>
      <c r="F375" s="150">
        <v>1221</v>
      </c>
      <c r="G375" s="150" t="s">
        <v>680</v>
      </c>
    </row>
    <row r="376" spans="2:7">
      <c r="B376" s="185" t="s">
        <v>2141</v>
      </c>
      <c r="C376" s="150" t="s">
        <v>524</v>
      </c>
      <c r="D376" s="150">
        <v>12</v>
      </c>
      <c r="E376" s="150">
        <v>122</v>
      </c>
      <c r="F376" s="150">
        <v>1222</v>
      </c>
      <c r="G376" s="150" t="s">
        <v>681</v>
      </c>
    </row>
    <row r="377" spans="2:7">
      <c r="B377" s="185" t="s">
        <v>2141</v>
      </c>
      <c r="C377" s="150" t="s">
        <v>524</v>
      </c>
      <c r="D377" s="150">
        <v>12</v>
      </c>
      <c r="E377" s="150">
        <v>122</v>
      </c>
      <c r="F377" s="150">
        <v>1223</v>
      </c>
      <c r="G377" s="150" t="s">
        <v>682</v>
      </c>
    </row>
    <row r="378" spans="2:7">
      <c r="B378" s="185" t="s">
        <v>2141</v>
      </c>
      <c r="C378" s="150" t="s">
        <v>524</v>
      </c>
      <c r="D378" s="150">
        <v>12</v>
      </c>
      <c r="E378" s="150">
        <v>122</v>
      </c>
      <c r="F378" s="150">
        <v>1224</v>
      </c>
      <c r="G378" s="150" t="s">
        <v>683</v>
      </c>
    </row>
    <row r="379" spans="2:7">
      <c r="B379" s="185" t="s">
        <v>2141</v>
      </c>
      <c r="C379" s="150" t="s">
        <v>524</v>
      </c>
      <c r="D379" s="150">
        <v>12</v>
      </c>
      <c r="E379" s="150">
        <v>122</v>
      </c>
      <c r="F379" s="150">
        <v>1225</v>
      </c>
      <c r="G379" s="150" t="s">
        <v>684</v>
      </c>
    </row>
    <row r="380" spans="2:7">
      <c r="B380" s="185" t="s">
        <v>2141</v>
      </c>
      <c r="C380" s="150" t="s">
        <v>524</v>
      </c>
      <c r="D380" s="150">
        <v>12</v>
      </c>
      <c r="E380" s="150">
        <v>122</v>
      </c>
      <c r="F380" s="150">
        <v>1226</v>
      </c>
      <c r="G380" s="150" t="s">
        <v>685</v>
      </c>
    </row>
    <row r="381" spans="2:7">
      <c r="B381" s="185" t="s">
        <v>2141</v>
      </c>
      <c r="C381" s="150" t="s">
        <v>524</v>
      </c>
      <c r="D381" s="150">
        <v>12</v>
      </c>
      <c r="E381" s="150">
        <v>122</v>
      </c>
      <c r="F381" s="150">
        <v>1227</v>
      </c>
      <c r="G381" s="150" t="s">
        <v>686</v>
      </c>
    </row>
    <row r="382" spans="2:7">
      <c r="B382" s="185" t="s">
        <v>2141</v>
      </c>
      <c r="C382" s="150" t="s">
        <v>524</v>
      </c>
      <c r="D382" s="150">
        <v>12</v>
      </c>
      <c r="E382" s="150">
        <v>122</v>
      </c>
      <c r="F382" s="150">
        <v>1228</v>
      </c>
      <c r="G382" s="150" t="s">
        <v>687</v>
      </c>
    </row>
    <row r="383" spans="2:7">
      <c r="B383" s="185" t="s">
        <v>2141</v>
      </c>
      <c r="C383" s="150" t="s">
        <v>524</v>
      </c>
      <c r="D383" s="150">
        <v>12</v>
      </c>
      <c r="E383" s="150">
        <v>123</v>
      </c>
      <c r="F383" s="150">
        <v>0</v>
      </c>
      <c r="G383" s="150" t="s">
        <v>688</v>
      </c>
    </row>
    <row r="384" spans="2:7">
      <c r="B384" s="185" t="s">
        <v>2141</v>
      </c>
      <c r="C384" s="150" t="s">
        <v>524</v>
      </c>
      <c r="D384" s="150">
        <v>12</v>
      </c>
      <c r="E384" s="150">
        <v>123</v>
      </c>
      <c r="F384" s="150">
        <v>1231</v>
      </c>
      <c r="G384" s="150" t="s">
        <v>689</v>
      </c>
    </row>
    <row r="385" spans="2:7">
      <c r="B385" s="185" t="s">
        <v>2141</v>
      </c>
      <c r="C385" s="150" t="s">
        <v>524</v>
      </c>
      <c r="D385" s="150">
        <v>12</v>
      </c>
      <c r="E385" s="150">
        <v>123</v>
      </c>
      <c r="F385" s="150">
        <v>1232</v>
      </c>
      <c r="G385" s="150" t="s">
        <v>690</v>
      </c>
    </row>
    <row r="386" spans="2:7">
      <c r="B386" s="185" t="s">
        <v>2141</v>
      </c>
      <c r="C386" s="150" t="s">
        <v>524</v>
      </c>
      <c r="D386" s="150">
        <v>12</v>
      </c>
      <c r="E386" s="150">
        <v>123</v>
      </c>
      <c r="F386" s="150">
        <v>1233</v>
      </c>
      <c r="G386" s="150" t="s">
        <v>691</v>
      </c>
    </row>
    <row r="387" spans="2:7">
      <c r="B387" s="185" t="s">
        <v>2141</v>
      </c>
      <c r="C387" s="150" t="s">
        <v>524</v>
      </c>
      <c r="D387" s="150">
        <v>12</v>
      </c>
      <c r="E387" s="150">
        <v>129</v>
      </c>
      <c r="F387" s="150">
        <v>0</v>
      </c>
      <c r="G387" s="150" t="s">
        <v>692</v>
      </c>
    </row>
    <row r="388" spans="2:7">
      <c r="B388" s="185" t="s">
        <v>2141</v>
      </c>
      <c r="C388" s="150" t="s">
        <v>524</v>
      </c>
      <c r="D388" s="150">
        <v>12</v>
      </c>
      <c r="E388" s="150">
        <v>129</v>
      </c>
      <c r="F388" s="150">
        <v>1291</v>
      </c>
      <c r="G388" s="150" t="s">
        <v>693</v>
      </c>
    </row>
    <row r="389" spans="2:7">
      <c r="B389" s="185" t="s">
        <v>2141</v>
      </c>
      <c r="C389" s="150" t="s">
        <v>524</v>
      </c>
      <c r="D389" s="150">
        <v>12</v>
      </c>
      <c r="E389" s="150">
        <v>129</v>
      </c>
      <c r="F389" s="150">
        <v>1292</v>
      </c>
      <c r="G389" s="150" t="s">
        <v>694</v>
      </c>
    </row>
    <row r="390" spans="2:7">
      <c r="B390" s="185" t="s">
        <v>2141</v>
      </c>
      <c r="C390" s="150" t="s">
        <v>524</v>
      </c>
      <c r="D390" s="150">
        <v>12</v>
      </c>
      <c r="E390" s="150">
        <v>129</v>
      </c>
      <c r="F390" s="150">
        <v>1299</v>
      </c>
      <c r="G390" s="150" t="s">
        <v>695</v>
      </c>
    </row>
    <row r="391" spans="2:7">
      <c r="B391" s="185" t="s">
        <v>2141</v>
      </c>
      <c r="C391" s="150" t="s">
        <v>524</v>
      </c>
      <c r="D391" s="150">
        <v>13</v>
      </c>
      <c r="E391" s="150">
        <v>0</v>
      </c>
      <c r="F391" s="150">
        <v>0</v>
      </c>
      <c r="G391" s="150" t="s">
        <v>696</v>
      </c>
    </row>
    <row r="392" spans="2:7">
      <c r="B392" s="185" t="s">
        <v>2141</v>
      </c>
      <c r="C392" s="150" t="s">
        <v>524</v>
      </c>
      <c r="D392" s="150">
        <v>13</v>
      </c>
      <c r="E392" s="150">
        <v>130</v>
      </c>
      <c r="F392" s="150">
        <v>0</v>
      </c>
      <c r="G392" s="150" t="s">
        <v>697</v>
      </c>
    </row>
    <row r="393" spans="2:7">
      <c r="B393" s="185" t="s">
        <v>2141</v>
      </c>
      <c r="C393" s="150" t="s">
        <v>524</v>
      </c>
      <c r="D393" s="150">
        <v>13</v>
      </c>
      <c r="E393" s="150">
        <v>130</v>
      </c>
      <c r="F393" s="150">
        <v>1300</v>
      </c>
      <c r="G393" s="150" t="s">
        <v>351</v>
      </c>
    </row>
    <row r="394" spans="2:7">
      <c r="B394" s="185" t="s">
        <v>2141</v>
      </c>
      <c r="C394" s="150" t="s">
        <v>524</v>
      </c>
      <c r="D394" s="150">
        <v>13</v>
      </c>
      <c r="E394" s="150">
        <v>130</v>
      </c>
      <c r="F394" s="150">
        <v>1309</v>
      </c>
      <c r="G394" s="150" t="s">
        <v>352</v>
      </c>
    </row>
    <row r="395" spans="2:7">
      <c r="B395" s="185" t="s">
        <v>2141</v>
      </c>
      <c r="C395" s="150" t="s">
        <v>524</v>
      </c>
      <c r="D395" s="150">
        <v>13</v>
      </c>
      <c r="E395" s="150">
        <v>131</v>
      </c>
      <c r="F395" s="150">
        <v>0</v>
      </c>
      <c r="G395" s="150" t="s">
        <v>698</v>
      </c>
    </row>
    <row r="396" spans="2:7">
      <c r="B396" s="185" t="s">
        <v>2141</v>
      </c>
      <c r="C396" s="150" t="s">
        <v>524</v>
      </c>
      <c r="D396" s="150">
        <v>13</v>
      </c>
      <c r="E396" s="150">
        <v>131</v>
      </c>
      <c r="F396" s="150">
        <v>1311</v>
      </c>
      <c r="G396" s="150" t="s">
        <v>699</v>
      </c>
    </row>
    <row r="397" spans="2:7">
      <c r="B397" s="185" t="s">
        <v>2141</v>
      </c>
      <c r="C397" s="150" t="s">
        <v>524</v>
      </c>
      <c r="D397" s="150">
        <v>13</v>
      </c>
      <c r="E397" s="150">
        <v>131</v>
      </c>
      <c r="F397" s="150">
        <v>1312</v>
      </c>
      <c r="G397" s="150" t="s">
        <v>700</v>
      </c>
    </row>
    <row r="398" spans="2:7">
      <c r="B398" s="185" t="s">
        <v>2141</v>
      </c>
      <c r="C398" s="150" t="s">
        <v>524</v>
      </c>
      <c r="D398" s="150">
        <v>13</v>
      </c>
      <c r="E398" s="150">
        <v>131</v>
      </c>
      <c r="F398" s="150">
        <v>1313</v>
      </c>
      <c r="G398" s="150" t="s">
        <v>701</v>
      </c>
    </row>
    <row r="399" spans="2:7">
      <c r="B399" s="185" t="s">
        <v>2141</v>
      </c>
      <c r="C399" s="150" t="s">
        <v>524</v>
      </c>
      <c r="D399" s="150">
        <v>13</v>
      </c>
      <c r="E399" s="150">
        <v>132</v>
      </c>
      <c r="F399" s="150">
        <v>0</v>
      </c>
      <c r="G399" s="150" t="s">
        <v>702</v>
      </c>
    </row>
    <row r="400" spans="2:7">
      <c r="B400" s="185" t="s">
        <v>2141</v>
      </c>
      <c r="C400" s="150" t="s">
        <v>524</v>
      </c>
      <c r="D400" s="150">
        <v>13</v>
      </c>
      <c r="E400" s="150">
        <v>132</v>
      </c>
      <c r="F400" s="150">
        <v>1321</v>
      </c>
      <c r="G400" s="150" t="s">
        <v>702</v>
      </c>
    </row>
    <row r="401" spans="2:7">
      <c r="B401" s="185" t="s">
        <v>2141</v>
      </c>
      <c r="C401" s="150" t="s">
        <v>524</v>
      </c>
      <c r="D401" s="150">
        <v>13</v>
      </c>
      <c r="E401" s="150">
        <v>133</v>
      </c>
      <c r="F401" s="150">
        <v>0</v>
      </c>
      <c r="G401" s="150" t="s">
        <v>703</v>
      </c>
    </row>
    <row r="402" spans="2:7">
      <c r="B402" s="185" t="s">
        <v>2141</v>
      </c>
      <c r="C402" s="150" t="s">
        <v>524</v>
      </c>
      <c r="D402" s="150">
        <v>13</v>
      </c>
      <c r="E402" s="150">
        <v>133</v>
      </c>
      <c r="F402" s="150">
        <v>1331</v>
      </c>
      <c r="G402" s="150" t="s">
        <v>703</v>
      </c>
    </row>
    <row r="403" spans="2:7">
      <c r="B403" s="185" t="s">
        <v>2141</v>
      </c>
      <c r="C403" s="150" t="s">
        <v>524</v>
      </c>
      <c r="D403" s="150">
        <v>13</v>
      </c>
      <c r="E403" s="150">
        <v>139</v>
      </c>
      <c r="F403" s="150">
        <v>0</v>
      </c>
      <c r="G403" s="150" t="s">
        <v>704</v>
      </c>
    </row>
    <row r="404" spans="2:7">
      <c r="B404" s="185" t="s">
        <v>2141</v>
      </c>
      <c r="C404" s="150" t="s">
        <v>524</v>
      </c>
      <c r="D404" s="150">
        <v>13</v>
      </c>
      <c r="E404" s="150">
        <v>139</v>
      </c>
      <c r="F404" s="150">
        <v>1391</v>
      </c>
      <c r="G404" s="150" t="s">
        <v>705</v>
      </c>
    </row>
    <row r="405" spans="2:7">
      <c r="B405" s="185" t="s">
        <v>2141</v>
      </c>
      <c r="C405" s="150" t="s">
        <v>524</v>
      </c>
      <c r="D405" s="150">
        <v>13</v>
      </c>
      <c r="E405" s="150">
        <v>139</v>
      </c>
      <c r="F405" s="150">
        <v>1392</v>
      </c>
      <c r="G405" s="150" t="s">
        <v>706</v>
      </c>
    </row>
    <row r="406" spans="2:7">
      <c r="B406" s="185" t="s">
        <v>2141</v>
      </c>
      <c r="C406" s="150" t="s">
        <v>524</v>
      </c>
      <c r="D406" s="150">
        <v>13</v>
      </c>
      <c r="E406" s="150">
        <v>139</v>
      </c>
      <c r="F406" s="150">
        <v>1393</v>
      </c>
      <c r="G406" s="150" t="s">
        <v>707</v>
      </c>
    </row>
    <row r="407" spans="2:7">
      <c r="B407" s="185" t="s">
        <v>2141</v>
      </c>
      <c r="C407" s="150" t="s">
        <v>524</v>
      </c>
      <c r="D407" s="150">
        <v>13</v>
      </c>
      <c r="E407" s="150">
        <v>139</v>
      </c>
      <c r="F407" s="150">
        <v>1399</v>
      </c>
      <c r="G407" s="150" t="s">
        <v>708</v>
      </c>
    </row>
    <row r="408" spans="2:7">
      <c r="B408" s="185" t="s">
        <v>2141</v>
      </c>
      <c r="C408" s="150" t="s">
        <v>524</v>
      </c>
      <c r="D408" s="150">
        <v>14</v>
      </c>
      <c r="E408" s="150">
        <v>0</v>
      </c>
      <c r="F408" s="150">
        <v>0</v>
      </c>
      <c r="G408" s="150" t="s">
        <v>709</v>
      </c>
    </row>
    <row r="409" spans="2:7">
      <c r="B409" s="185" t="s">
        <v>2141</v>
      </c>
      <c r="C409" s="150" t="s">
        <v>524</v>
      </c>
      <c r="D409" s="150">
        <v>14</v>
      </c>
      <c r="E409" s="150">
        <v>140</v>
      </c>
      <c r="F409" s="150">
        <v>0</v>
      </c>
      <c r="G409" s="150" t="s">
        <v>710</v>
      </c>
    </row>
    <row r="410" spans="2:7">
      <c r="B410" s="185" t="s">
        <v>2141</v>
      </c>
      <c r="C410" s="150" t="s">
        <v>524</v>
      </c>
      <c r="D410" s="150">
        <v>14</v>
      </c>
      <c r="E410" s="150">
        <v>140</v>
      </c>
      <c r="F410" s="150">
        <v>1400</v>
      </c>
      <c r="G410" s="150" t="s">
        <v>351</v>
      </c>
    </row>
    <row r="411" spans="2:7">
      <c r="B411" s="185" t="s">
        <v>2141</v>
      </c>
      <c r="C411" s="150" t="s">
        <v>524</v>
      </c>
      <c r="D411" s="150">
        <v>14</v>
      </c>
      <c r="E411" s="150">
        <v>140</v>
      </c>
      <c r="F411" s="150">
        <v>1409</v>
      </c>
      <c r="G411" s="150" t="s">
        <v>352</v>
      </c>
    </row>
    <row r="412" spans="2:7">
      <c r="B412" s="185" t="s">
        <v>2141</v>
      </c>
      <c r="C412" s="150" t="s">
        <v>524</v>
      </c>
      <c r="D412" s="150">
        <v>14</v>
      </c>
      <c r="E412" s="150">
        <v>141</v>
      </c>
      <c r="F412" s="150">
        <v>0</v>
      </c>
      <c r="G412" s="150" t="s">
        <v>711</v>
      </c>
    </row>
    <row r="413" spans="2:7">
      <c r="B413" s="185" t="s">
        <v>2141</v>
      </c>
      <c r="C413" s="150" t="s">
        <v>524</v>
      </c>
      <c r="D413" s="150">
        <v>14</v>
      </c>
      <c r="E413" s="150">
        <v>141</v>
      </c>
      <c r="F413" s="150">
        <v>1411</v>
      </c>
      <c r="G413" s="150" t="s">
        <v>711</v>
      </c>
    </row>
    <row r="414" spans="2:7">
      <c r="B414" s="185" t="s">
        <v>2141</v>
      </c>
      <c r="C414" s="150" t="s">
        <v>524</v>
      </c>
      <c r="D414" s="150">
        <v>14</v>
      </c>
      <c r="E414" s="150">
        <v>142</v>
      </c>
      <c r="F414" s="150">
        <v>0</v>
      </c>
      <c r="G414" s="150" t="s">
        <v>712</v>
      </c>
    </row>
    <row r="415" spans="2:7">
      <c r="B415" s="185" t="s">
        <v>2141</v>
      </c>
      <c r="C415" s="150" t="s">
        <v>524</v>
      </c>
      <c r="D415" s="150">
        <v>14</v>
      </c>
      <c r="E415" s="150">
        <v>142</v>
      </c>
      <c r="F415" s="150">
        <v>1421</v>
      </c>
      <c r="G415" s="150" t="s">
        <v>713</v>
      </c>
    </row>
    <row r="416" spans="2:7">
      <c r="B416" s="185" t="s">
        <v>2141</v>
      </c>
      <c r="C416" s="150" t="s">
        <v>524</v>
      </c>
      <c r="D416" s="150">
        <v>14</v>
      </c>
      <c r="E416" s="150">
        <v>142</v>
      </c>
      <c r="F416" s="150">
        <v>1422</v>
      </c>
      <c r="G416" s="150" t="s">
        <v>714</v>
      </c>
    </row>
    <row r="417" spans="2:7">
      <c r="B417" s="185" t="s">
        <v>2141</v>
      </c>
      <c r="C417" s="150" t="s">
        <v>524</v>
      </c>
      <c r="D417" s="150">
        <v>14</v>
      </c>
      <c r="E417" s="150">
        <v>142</v>
      </c>
      <c r="F417" s="150">
        <v>1423</v>
      </c>
      <c r="G417" s="150" t="s">
        <v>715</v>
      </c>
    </row>
    <row r="418" spans="2:7">
      <c r="B418" s="185" t="s">
        <v>2141</v>
      </c>
      <c r="C418" s="150" t="s">
        <v>524</v>
      </c>
      <c r="D418" s="150">
        <v>14</v>
      </c>
      <c r="E418" s="150">
        <v>142</v>
      </c>
      <c r="F418" s="150">
        <v>1424</v>
      </c>
      <c r="G418" s="150" t="s">
        <v>716</v>
      </c>
    </row>
    <row r="419" spans="2:7">
      <c r="B419" s="185" t="s">
        <v>2141</v>
      </c>
      <c r="C419" s="150" t="s">
        <v>524</v>
      </c>
      <c r="D419" s="150">
        <v>14</v>
      </c>
      <c r="E419" s="150">
        <v>143</v>
      </c>
      <c r="F419" s="150">
        <v>0</v>
      </c>
      <c r="G419" s="150" t="s">
        <v>717</v>
      </c>
    </row>
    <row r="420" spans="2:7">
      <c r="B420" s="185" t="s">
        <v>2141</v>
      </c>
      <c r="C420" s="150" t="s">
        <v>524</v>
      </c>
      <c r="D420" s="150">
        <v>14</v>
      </c>
      <c r="E420" s="150">
        <v>143</v>
      </c>
      <c r="F420" s="150">
        <v>1431</v>
      </c>
      <c r="G420" s="150" t="s">
        <v>718</v>
      </c>
    </row>
    <row r="421" spans="2:7">
      <c r="B421" s="185" t="s">
        <v>2141</v>
      </c>
      <c r="C421" s="150" t="s">
        <v>524</v>
      </c>
      <c r="D421" s="150">
        <v>14</v>
      </c>
      <c r="E421" s="150">
        <v>143</v>
      </c>
      <c r="F421" s="150">
        <v>1432</v>
      </c>
      <c r="G421" s="150" t="s">
        <v>719</v>
      </c>
    </row>
    <row r="422" spans="2:7">
      <c r="B422" s="185" t="s">
        <v>2141</v>
      </c>
      <c r="C422" s="150" t="s">
        <v>524</v>
      </c>
      <c r="D422" s="150">
        <v>14</v>
      </c>
      <c r="E422" s="150">
        <v>143</v>
      </c>
      <c r="F422" s="150">
        <v>1433</v>
      </c>
      <c r="G422" s="150" t="s">
        <v>720</v>
      </c>
    </row>
    <row r="423" spans="2:7">
      <c r="B423" s="185" t="s">
        <v>2141</v>
      </c>
      <c r="C423" s="150" t="s">
        <v>524</v>
      </c>
      <c r="D423" s="150">
        <v>14</v>
      </c>
      <c r="E423" s="150">
        <v>144</v>
      </c>
      <c r="F423" s="150">
        <v>0</v>
      </c>
      <c r="G423" s="150" t="s">
        <v>721</v>
      </c>
    </row>
    <row r="424" spans="2:7">
      <c r="B424" s="185" t="s">
        <v>2141</v>
      </c>
      <c r="C424" s="150" t="s">
        <v>524</v>
      </c>
      <c r="D424" s="150">
        <v>14</v>
      </c>
      <c r="E424" s="150">
        <v>144</v>
      </c>
      <c r="F424" s="150">
        <v>1441</v>
      </c>
      <c r="G424" s="150" t="s">
        <v>722</v>
      </c>
    </row>
    <row r="425" spans="2:7">
      <c r="B425" s="185" t="s">
        <v>2141</v>
      </c>
      <c r="C425" s="150" t="s">
        <v>524</v>
      </c>
      <c r="D425" s="150">
        <v>14</v>
      </c>
      <c r="E425" s="150">
        <v>144</v>
      </c>
      <c r="F425" s="150">
        <v>1442</v>
      </c>
      <c r="G425" s="150" t="s">
        <v>723</v>
      </c>
    </row>
    <row r="426" spans="2:7">
      <c r="B426" s="185" t="s">
        <v>2141</v>
      </c>
      <c r="C426" s="150" t="s">
        <v>524</v>
      </c>
      <c r="D426" s="150">
        <v>14</v>
      </c>
      <c r="E426" s="150">
        <v>144</v>
      </c>
      <c r="F426" s="150">
        <v>1449</v>
      </c>
      <c r="G426" s="150" t="s">
        <v>724</v>
      </c>
    </row>
    <row r="427" spans="2:7">
      <c r="B427" s="185" t="s">
        <v>2141</v>
      </c>
      <c r="C427" s="150" t="s">
        <v>524</v>
      </c>
      <c r="D427" s="150">
        <v>14</v>
      </c>
      <c r="E427" s="150">
        <v>145</v>
      </c>
      <c r="F427" s="150">
        <v>0</v>
      </c>
      <c r="G427" s="150" t="s">
        <v>725</v>
      </c>
    </row>
    <row r="428" spans="2:7">
      <c r="B428" s="185" t="s">
        <v>2141</v>
      </c>
      <c r="C428" s="150" t="s">
        <v>524</v>
      </c>
      <c r="D428" s="150">
        <v>14</v>
      </c>
      <c r="E428" s="150">
        <v>145</v>
      </c>
      <c r="F428" s="150">
        <v>1451</v>
      </c>
      <c r="G428" s="150" t="s">
        <v>726</v>
      </c>
    </row>
    <row r="429" spans="2:7">
      <c r="B429" s="185" t="s">
        <v>2141</v>
      </c>
      <c r="C429" s="150" t="s">
        <v>524</v>
      </c>
      <c r="D429" s="150">
        <v>14</v>
      </c>
      <c r="E429" s="150">
        <v>145</v>
      </c>
      <c r="F429" s="150">
        <v>1452</v>
      </c>
      <c r="G429" s="150" t="s">
        <v>727</v>
      </c>
    </row>
    <row r="430" spans="2:7">
      <c r="B430" s="185" t="s">
        <v>2141</v>
      </c>
      <c r="C430" s="150" t="s">
        <v>524</v>
      </c>
      <c r="D430" s="150">
        <v>14</v>
      </c>
      <c r="E430" s="150">
        <v>145</v>
      </c>
      <c r="F430" s="150">
        <v>1453</v>
      </c>
      <c r="G430" s="150" t="s">
        <v>728</v>
      </c>
    </row>
    <row r="431" spans="2:7">
      <c r="B431" s="185" t="s">
        <v>2141</v>
      </c>
      <c r="C431" s="150" t="s">
        <v>524</v>
      </c>
      <c r="D431" s="150">
        <v>14</v>
      </c>
      <c r="E431" s="150">
        <v>145</v>
      </c>
      <c r="F431" s="150">
        <v>1454</v>
      </c>
      <c r="G431" s="150" t="s">
        <v>729</v>
      </c>
    </row>
    <row r="432" spans="2:7">
      <c r="B432" s="185" t="s">
        <v>2141</v>
      </c>
      <c r="C432" s="150" t="s">
        <v>524</v>
      </c>
      <c r="D432" s="150">
        <v>14</v>
      </c>
      <c r="E432" s="150">
        <v>149</v>
      </c>
      <c r="F432" s="150">
        <v>0</v>
      </c>
      <c r="G432" s="150" t="s">
        <v>730</v>
      </c>
    </row>
    <row r="433" spans="2:7">
      <c r="B433" s="185" t="s">
        <v>2141</v>
      </c>
      <c r="C433" s="150" t="s">
        <v>524</v>
      </c>
      <c r="D433" s="150">
        <v>14</v>
      </c>
      <c r="E433" s="150">
        <v>149</v>
      </c>
      <c r="F433" s="150">
        <v>1499</v>
      </c>
      <c r="G433" s="150" t="s">
        <v>730</v>
      </c>
    </row>
    <row r="434" spans="2:7">
      <c r="B434" s="185" t="s">
        <v>2141</v>
      </c>
      <c r="C434" s="150" t="s">
        <v>524</v>
      </c>
      <c r="D434" s="150">
        <v>15</v>
      </c>
      <c r="E434" s="150">
        <v>0</v>
      </c>
      <c r="F434" s="150">
        <v>0</v>
      </c>
      <c r="G434" s="150" t="s">
        <v>731</v>
      </c>
    </row>
    <row r="435" spans="2:7">
      <c r="B435" s="185" t="s">
        <v>2141</v>
      </c>
      <c r="C435" s="150" t="s">
        <v>524</v>
      </c>
      <c r="D435" s="150">
        <v>15</v>
      </c>
      <c r="E435" s="150">
        <v>150</v>
      </c>
      <c r="F435" s="150">
        <v>0</v>
      </c>
      <c r="G435" s="150" t="s">
        <v>732</v>
      </c>
    </row>
    <row r="436" spans="2:7">
      <c r="B436" s="185" t="s">
        <v>2141</v>
      </c>
      <c r="C436" s="150" t="s">
        <v>524</v>
      </c>
      <c r="D436" s="150">
        <v>15</v>
      </c>
      <c r="E436" s="150">
        <v>150</v>
      </c>
      <c r="F436" s="150">
        <v>1500</v>
      </c>
      <c r="G436" s="150" t="s">
        <v>351</v>
      </c>
    </row>
    <row r="437" spans="2:7">
      <c r="B437" s="185" t="s">
        <v>2141</v>
      </c>
      <c r="C437" s="150" t="s">
        <v>524</v>
      </c>
      <c r="D437" s="150">
        <v>15</v>
      </c>
      <c r="E437" s="150">
        <v>150</v>
      </c>
      <c r="F437" s="150">
        <v>1509</v>
      </c>
      <c r="G437" s="150" t="s">
        <v>352</v>
      </c>
    </row>
    <row r="438" spans="2:7">
      <c r="B438" s="185" t="s">
        <v>2141</v>
      </c>
      <c r="C438" s="150" t="s">
        <v>524</v>
      </c>
      <c r="D438" s="150">
        <v>15</v>
      </c>
      <c r="E438" s="150">
        <v>151</v>
      </c>
      <c r="F438" s="150">
        <v>0</v>
      </c>
      <c r="G438" s="150" t="s">
        <v>733</v>
      </c>
    </row>
    <row r="439" spans="2:7">
      <c r="B439" s="185" t="s">
        <v>2141</v>
      </c>
      <c r="C439" s="150" t="s">
        <v>524</v>
      </c>
      <c r="D439" s="150">
        <v>15</v>
      </c>
      <c r="E439" s="150">
        <v>151</v>
      </c>
      <c r="F439" s="150">
        <v>1511</v>
      </c>
      <c r="G439" s="150" t="s">
        <v>734</v>
      </c>
    </row>
    <row r="440" spans="2:7">
      <c r="B440" s="185" t="s">
        <v>2141</v>
      </c>
      <c r="C440" s="150" t="s">
        <v>524</v>
      </c>
      <c r="D440" s="150">
        <v>15</v>
      </c>
      <c r="E440" s="150">
        <v>151</v>
      </c>
      <c r="F440" s="150">
        <v>1512</v>
      </c>
      <c r="G440" s="150" t="s">
        <v>735</v>
      </c>
    </row>
    <row r="441" spans="2:7">
      <c r="B441" s="185" t="s">
        <v>2141</v>
      </c>
      <c r="C441" s="150" t="s">
        <v>524</v>
      </c>
      <c r="D441" s="150">
        <v>15</v>
      </c>
      <c r="E441" s="150">
        <v>151</v>
      </c>
      <c r="F441" s="150">
        <v>1513</v>
      </c>
      <c r="G441" s="150" t="s">
        <v>736</v>
      </c>
    </row>
    <row r="442" spans="2:7">
      <c r="B442" s="185" t="s">
        <v>2141</v>
      </c>
      <c r="C442" s="150" t="s">
        <v>524</v>
      </c>
      <c r="D442" s="150">
        <v>15</v>
      </c>
      <c r="E442" s="150">
        <v>152</v>
      </c>
      <c r="F442" s="150">
        <v>0</v>
      </c>
      <c r="G442" s="150" t="s">
        <v>737</v>
      </c>
    </row>
    <row r="443" spans="2:7">
      <c r="B443" s="185" t="s">
        <v>2141</v>
      </c>
      <c r="C443" s="150" t="s">
        <v>524</v>
      </c>
      <c r="D443" s="150">
        <v>15</v>
      </c>
      <c r="E443" s="150">
        <v>152</v>
      </c>
      <c r="F443" s="150">
        <v>1521</v>
      </c>
      <c r="G443" s="150" t="s">
        <v>737</v>
      </c>
    </row>
    <row r="444" spans="2:7">
      <c r="B444" s="185" t="s">
        <v>2141</v>
      </c>
      <c r="C444" s="150" t="s">
        <v>524</v>
      </c>
      <c r="D444" s="150">
        <v>15</v>
      </c>
      <c r="E444" s="150">
        <v>153</v>
      </c>
      <c r="F444" s="150">
        <v>0</v>
      </c>
      <c r="G444" s="150" t="s">
        <v>738</v>
      </c>
    </row>
    <row r="445" spans="2:7">
      <c r="B445" s="185" t="s">
        <v>2141</v>
      </c>
      <c r="C445" s="150" t="s">
        <v>524</v>
      </c>
      <c r="D445" s="150">
        <v>15</v>
      </c>
      <c r="E445" s="150">
        <v>153</v>
      </c>
      <c r="F445" s="150">
        <v>1531</v>
      </c>
      <c r="G445" s="150" t="s">
        <v>739</v>
      </c>
    </row>
    <row r="446" spans="2:7">
      <c r="B446" s="185" t="s">
        <v>2141</v>
      </c>
      <c r="C446" s="150" t="s">
        <v>524</v>
      </c>
      <c r="D446" s="150">
        <v>15</v>
      </c>
      <c r="E446" s="150">
        <v>153</v>
      </c>
      <c r="F446" s="150">
        <v>1532</v>
      </c>
      <c r="G446" s="150" t="s">
        <v>740</v>
      </c>
    </row>
    <row r="447" spans="2:7">
      <c r="B447" s="185" t="s">
        <v>2141</v>
      </c>
      <c r="C447" s="150" t="s">
        <v>524</v>
      </c>
      <c r="D447" s="150">
        <v>15</v>
      </c>
      <c r="E447" s="150">
        <v>159</v>
      </c>
      <c r="F447" s="150">
        <v>0</v>
      </c>
      <c r="G447" s="150" t="s">
        <v>741</v>
      </c>
    </row>
    <row r="448" spans="2:7">
      <c r="B448" s="185" t="s">
        <v>2141</v>
      </c>
      <c r="C448" s="150" t="s">
        <v>524</v>
      </c>
      <c r="D448" s="150">
        <v>15</v>
      </c>
      <c r="E448" s="150">
        <v>159</v>
      </c>
      <c r="F448" s="150">
        <v>1591</v>
      </c>
      <c r="G448" s="150" t="s">
        <v>741</v>
      </c>
    </row>
    <row r="449" spans="2:7">
      <c r="B449" s="185" t="s">
        <v>2141</v>
      </c>
      <c r="C449" s="150" t="s">
        <v>524</v>
      </c>
      <c r="D449" s="150">
        <v>16</v>
      </c>
      <c r="E449" s="150">
        <v>0</v>
      </c>
      <c r="F449" s="150">
        <v>0</v>
      </c>
      <c r="G449" s="150" t="s">
        <v>742</v>
      </c>
    </row>
    <row r="450" spans="2:7">
      <c r="B450" s="185" t="s">
        <v>2141</v>
      </c>
      <c r="C450" s="150" t="s">
        <v>524</v>
      </c>
      <c r="D450" s="150">
        <v>16</v>
      </c>
      <c r="E450" s="150">
        <v>160</v>
      </c>
      <c r="F450" s="150">
        <v>0</v>
      </c>
      <c r="G450" s="150" t="s">
        <v>743</v>
      </c>
    </row>
    <row r="451" spans="2:7">
      <c r="B451" s="185" t="s">
        <v>2141</v>
      </c>
      <c r="C451" s="150" t="s">
        <v>524</v>
      </c>
      <c r="D451" s="150">
        <v>16</v>
      </c>
      <c r="E451" s="150">
        <v>160</v>
      </c>
      <c r="F451" s="150">
        <v>1600</v>
      </c>
      <c r="G451" s="150" t="s">
        <v>351</v>
      </c>
    </row>
    <row r="452" spans="2:7">
      <c r="B452" s="185" t="s">
        <v>2141</v>
      </c>
      <c r="C452" s="150" t="s">
        <v>524</v>
      </c>
      <c r="D452" s="150">
        <v>16</v>
      </c>
      <c r="E452" s="150">
        <v>160</v>
      </c>
      <c r="F452" s="150">
        <v>1609</v>
      </c>
      <c r="G452" s="150" t="s">
        <v>352</v>
      </c>
    </row>
    <row r="453" spans="2:7">
      <c r="B453" s="185" t="s">
        <v>2141</v>
      </c>
      <c r="C453" s="150" t="s">
        <v>524</v>
      </c>
      <c r="D453" s="150">
        <v>16</v>
      </c>
      <c r="E453" s="150">
        <v>161</v>
      </c>
      <c r="F453" s="150">
        <v>0</v>
      </c>
      <c r="G453" s="150" t="s">
        <v>744</v>
      </c>
    </row>
    <row r="454" spans="2:7">
      <c r="B454" s="185" t="s">
        <v>2141</v>
      </c>
      <c r="C454" s="150" t="s">
        <v>524</v>
      </c>
      <c r="D454" s="150">
        <v>16</v>
      </c>
      <c r="E454" s="150">
        <v>161</v>
      </c>
      <c r="F454" s="150">
        <v>1611</v>
      </c>
      <c r="G454" s="150" t="s">
        <v>745</v>
      </c>
    </row>
    <row r="455" spans="2:7">
      <c r="B455" s="185" t="s">
        <v>2141</v>
      </c>
      <c r="C455" s="150" t="s">
        <v>524</v>
      </c>
      <c r="D455" s="150">
        <v>16</v>
      </c>
      <c r="E455" s="150">
        <v>161</v>
      </c>
      <c r="F455" s="150">
        <v>1612</v>
      </c>
      <c r="G455" s="150" t="s">
        <v>746</v>
      </c>
    </row>
    <row r="456" spans="2:7">
      <c r="B456" s="185" t="s">
        <v>2141</v>
      </c>
      <c r="C456" s="150" t="s">
        <v>524</v>
      </c>
      <c r="D456" s="150">
        <v>16</v>
      </c>
      <c r="E456" s="150">
        <v>161</v>
      </c>
      <c r="F456" s="150">
        <v>1619</v>
      </c>
      <c r="G456" s="150" t="s">
        <v>747</v>
      </c>
    </row>
    <row r="457" spans="2:7">
      <c r="B457" s="185" t="s">
        <v>2141</v>
      </c>
      <c r="C457" s="150" t="s">
        <v>524</v>
      </c>
      <c r="D457" s="150">
        <v>16</v>
      </c>
      <c r="E457" s="150">
        <v>162</v>
      </c>
      <c r="F457" s="150">
        <v>0</v>
      </c>
      <c r="G457" s="150" t="s">
        <v>748</v>
      </c>
    </row>
    <row r="458" spans="2:7">
      <c r="B458" s="185" t="s">
        <v>2141</v>
      </c>
      <c r="C458" s="150" t="s">
        <v>524</v>
      </c>
      <c r="D458" s="150">
        <v>16</v>
      </c>
      <c r="E458" s="150">
        <v>162</v>
      </c>
      <c r="F458" s="150">
        <v>1621</v>
      </c>
      <c r="G458" s="150" t="s">
        <v>749</v>
      </c>
    </row>
    <row r="459" spans="2:7">
      <c r="B459" s="185" t="s">
        <v>2141</v>
      </c>
      <c r="C459" s="150" t="s">
        <v>524</v>
      </c>
      <c r="D459" s="150">
        <v>16</v>
      </c>
      <c r="E459" s="150">
        <v>162</v>
      </c>
      <c r="F459" s="150">
        <v>1622</v>
      </c>
      <c r="G459" s="150" t="s">
        <v>750</v>
      </c>
    </row>
    <row r="460" spans="2:7">
      <c r="B460" s="185" t="s">
        <v>2141</v>
      </c>
      <c r="C460" s="150" t="s">
        <v>524</v>
      </c>
      <c r="D460" s="150">
        <v>16</v>
      </c>
      <c r="E460" s="150">
        <v>162</v>
      </c>
      <c r="F460" s="150">
        <v>1623</v>
      </c>
      <c r="G460" s="150" t="s">
        <v>751</v>
      </c>
    </row>
    <row r="461" spans="2:7">
      <c r="B461" s="185" t="s">
        <v>2141</v>
      </c>
      <c r="C461" s="150" t="s">
        <v>524</v>
      </c>
      <c r="D461" s="150">
        <v>16</v>
      </c>
      <c r="E461" s="150">
        <v>162</v>
      </c>
      <c r="F461" s="150">
        <v>1624</v>
      </c>
      <c r="G461" s="150" t="s">
        <v>752</v>
      </c>
    </row>
    <row r="462" spans="2:7">
      <c r="B462" s="185" t="s">
        <v>2141</v>
      </c>
      <c r="C462" s="150" t="s">
        <v>524</v>
      </c>
      <c r="D462" s="150">
        <v>16</v>
      </c>
      <c r="E462" s="150">
        <v>162</v>
      </c>
      <c r="F462" s="150">
        <v>1629</v>
      </c>
      <c r="G462" s="150" t="s">
        <v>753</v>
      </c>
    </row>
    <row r="463" spans="2:7">
      <c r="B463" s="185" t="s">
        <v>2141</v>
      </c>
      <c r="C463" s="150" t="s">
        <v>524</v>
      </c>
      <c r="D463" s="150">
        <v>16</v>
      </c>
      <c r="E463" s="150">
        <v>163</v>
      </c>
      <c r="F463" s="150">
        <v>0</v>
      </c>
      <c r="G463" s="150" t="s">
        <v>754</v>
      </c>
    </row>
    <row r="464" spans="2:7">
      <c r="B464" s="185" t="s">
        <v>2141</v>
      </c>
      <c r="C464" s="150" t="s">
        <v>524</v>
      </c>
      <c r="D464" s="150">
        <v>16</v>
      </c>
      <c r="E464" s="150">
        <v>163</v>
      </c>
      <c r="F464" s="150">
        <v>1631</v>
      </c>
      <c r="G464" s="150" t="s">
        <v>755</v>
      </c>
    </row>
    <row r="465" spans="2:7">
      <c r="B465" s="185" t="s">
        <v>2141</v>
      </c>
      <c r="C465" s="150" t="s">
        <v>524</v>
      </c>
      <c r="D465" s="150">
        <v>16</v>
      </c>
      <c r="E465" s="150">
        <v>163</v>
      </c>
      <c r="F465" s="150">
        <v>1632</v>
      </c>
      <c r="G465" s="150" t="s">
        <v>756</v>
      </c>
    </row>
    <row r="466" spans="2:7">
      <c r="B466" s="185" t="s">
        <v>2141</v>
      </c>
      <c r="C466" s="150" t="s">
        <v>524</v>
      </c>
      <c r="D466" s="150">
        <v>16</v>
      </c>
      <c r="E466" s="150">
        <v>163</v>
      </c>
      <c r="F466" s="150">
        <v>1633</v>
      </c>
      <c r="G466" s="150" t="s">
        <v>757</v>
      </c>
    </row>
    <row r="467" spans="2:7">
      <c r="B467" s="185" t="s">
        <v>2141</v>
      </c>
      <c r="C467" s="150" t="s">
        <v>524</v>
      </c>
      <c r="D467" s="150">
        <v>16</v>
      </c>
      <c r="E467" s="150">
        <v>163</v>
      </c>
      <c r="F467" s="150">
        <v>1634</v>
      </c>
      <c r="G467" s="150" t="s">
        <v>758</v>
      </c>
    </row>
    <row r="468" spans="2:7">
      <c r="B468" s="185" t="s">
        <v>2141</v>
      </c>
      <c r="C468" s="150" t="s">
        <v>524</v>
      </c>
      <c r="D468" s="150">
        <v>16</v>
      </c>
      <c r="E468" s="150">
        <v>163</v>
      </c>
      <c r="F468" s="150">
        <v>1635</v>
      </c>
      <c r="G468" s="150" t="s">
        <v>759</v>
      </c>
    </row>
    <row r="469" spans="2:7">
      <c r="B469" s="185" t="s">
        <v>2141</v>
      </c>
      <c r="C469" s="150" t="s">
        <v>524</v>
      </c>
      <c r="D469" s="150">
        <v>16</v>
      </c>
      <c r="E469" s="150">
        <v>163</v>
      </c>
      <c r="F469" s="150">
        <v>1636</v>
      </c>
      <c r="G469" s="150" t="s">
        <v>760</v>
      </c>
    </row>
    <row r="470" spans="2:7">
      <c r="B470" s="185" t="s">
        <v>2141</v>
      </c>
      <c r="C470" s="150" t="s">
        <v>524</v>
      </c>
      <c r="D470" s="150">
        <v>16</v>
      </c>
      <c r="E470" s="150">
        <v>163</v>
      </c>
      <c r="F470" s="150">
        <v>1639</v>
      </c>
      <c r="G470" s="150" t="s">
        <v>761</v>
      </c>
    </row>
    <row r="471" spans="2:7">
      <c r="B471" s="185" t="s">
        <v>2141</v>
      </c>
      <c r="C471" s="150" t="s">
        <v>524</v>
      </c>
      <c r="D471" s="150">
        <v>16</v>
      </c>
      <c r="E471" s="150">
        <v>164</v>
      </c>
      <c r="F471" s="150">
        <v>0</v>
      </c>
      <c r="G471" s="150" t="s">
        <v>762</v>
      </c>
    </row>
    <row r="472" spans="2:7">
      <c r="B472" s="185" t="s">
        <v>2141</v>
      </c>
      <c r="C472" s="150" t="s">
        <v>524</v>
      </c>
      <c r="D472" s="150">
        <v>16</v>
      </c>
      <c r="E472" s="150">
        <v>164</v>
      </c>
      <c r="F472" s="150">
        <v>1641</v>
      </c>
      <c r="G472" s="150" t="s">
        <v>763</v>
      </c>
    </row>
    <row r="473" spans="2:7">
      <c r="B473" s="185" t="s">
        <v>2141</v>
      </c>
      <c r="C473" s="150" t="s">
        <v>524</v>
      </c>
      <c r="D473" s="150">
        <v>16</v>
      </c>
      <c r="E473" s="150">
        <v>164</v>
      </c>
      <c r="F473" s="150">
        <v>1642</v>
      </c>
      <c r="G473" s="150" t="s">
        <v>764</v>
      </c>
    </row>
    <row r="474" spans="2:7">
      <c r="B474" s="185" t="s">
        <v>2141</v>
      </c>
      <c r="C474" s="150" t="s">
        <v>524</v>
      </c>
      <c r="D474" s="150">
        <v>16</v>
      </c>
      <c r="E474" s="150">
        <v>164</v>
      </c>
      <c r="F474" s="150">
        <v>1643</v>
      </c>
      <c r="G474" s="150" t="s">
        <v>765</v>
      </c>
    </row>
    <row r="475" spans="2:7">
      <c r="B475" s="185" t="s">
        <v>2141</v>
      </c>
      <c r="C475" s="150" t="s">
        <v>524</v>
      </c>
      <c r="D475" s="150">
        <v>16</v>
      </c>
      <c r="E475" s="150">
        <v>164</v>
      </c>
      <c r="F475" s="150">
        <v>1644</v>
      </c>
      <c r="G475" s="150" t="s">
        <v>766</v>
      </c>
    </row>
    <row r="476" spans="2:7">
      <c r="B476" s="185" t="s">
        <v>2141</v>
      </c>
      <c r="C476" s="150" t="s">
        <v>524</v>
      </c>
      <c r="D476" s="150">
        <v>16</v>
      </c>
      <c r="E476" s="150">
        <v>164</v>
      </c>
      <c r="F476" s="150">
        <v>1645</v>
      </c>
      <c r="G476" s="150" t="s">
        <v>767</v>
      </c>
    </row>
    <row r="477" spans="2:7">
      <c r="B477" s="185" t="s">
        <v>2141</v>
      </c>
      <c r="C477" s="150" t="s">
        <v>524</v>
      </c>
      <c r="D477" s="150">
        <v>16</v>
      </c>
      <c r="E477" s="150">
        <v>164</v>
      </c>
      <c r="F477" s="150">
        <v>1646</v>
      </c>
      <c r="G477" s="150" t="s">
        <v>768</v>
      </c>
    </row>
    <row r="478" spans="2:7">
      <c r="B478" s="185" t="s">
        <v>2141</v>
      </c>
      <c r="C478" s="150" t="s">
        <v>524</v>
      </c>
      <c r="D478" s="150">
        <v>16</v>
      </c>
      <c r="E478" s="150">
        <v>164</v>
      </c>
      <c r="F478" s="150">
        <v>1647</v>
      </c>
      <c r="G478" s="150" t="s">
        <v>769</v>
      </c>
    </row>
    <row r="479" spans="2:7">
      <c r="B479" s="185" t="s">
        <v>2141</v>
      </c>
      <c r="C479" s="150" t="s">
        <v>524</v>
      </c>
      <c r="D479" s="150">
        <v>16</v>
      </c>
      <c r="E479" s="150">
        <v>165</v>
      </c>
      <c r="F479" s="150">
        <v>0</v>
      </c>
      <c r="G479" s="150" t="s">
        <v>770</v>
      </c>
    </row>
    <row r="480" spans="2:7">
      <c r="B480" s="185" t="s">
        <v>2141</v>
      </c>
      <c r="C480" s="150" t="s">
        <v>524</v>
      </c>
      <c r="D480" s="150">
        <v>16</v>
      </c>
      <c r="E480" s="150">
        <v>165</v>
      </c>
      <c r="F480" s="150">
        <v>1651</v>
      </c>
      <c r="G480" s="150" t="s">
        <v>771</v>
      </c>
    </row>
    <row r="481" spans="2:7">
      <c r="B481" s="185" t="s">
        <v>2141</v>
      </c>
      <c r="C481" s="150" t="s">
        <v>524</v>
      </c>
      <c r="D481" s="150">
        <v>16</v>
      </c>
      <c r="E481" s="150">
        <v>165</v>
      </c>
      <c r="F481" s="150">
        <v>1652</v>
      </c>
      <c r="G481" s="150" t="s">
        <v>772</v>
      </c>
    </row>
    <row r="482" spans="2:7">
      <c r="B482" s="185" t="s">
        <v>2141</v>
      </c>
      <c r="C482" s="150" t="s">
        <v>524</v>
      </c>
      <c r="D482" s="150">
        <v>16</v>
      </c>
      <c r="E482" s="150">
        <v>165</v>
      </c>
      <c r="F482" s="150">
        <v>1653</v>
      </c>
      <c r="G482" s="150" t="s">
        <v>773</v>
      </c>
    </row>
    <row r="483" spans="2:7">
      <c r="B483" s="185" t="s">
        <v>2141</v>
      </c>
      <c r="C483" s="150" t="s">
        <v>524</v>
      </c>
      <c r="D483" s="150">
        <v>16</v>
      </c>
      <c r="E483" s="150">
        <v>165</v>
      </c>
      <c r="F483" s="150">
        <v>1654</v>
      </c>
      <c r="G483" s="150" t="s">
        <v>774</v>
      </c>
    </row>
    <row r="484" spans="2:7">
      <c r="B484" s="185" t="s">
        <v>2141</v>
      </c>
      <c r="C484" s="150" t="s">
        <v>524</v>
      </c>
      <c r="D484" s="150">
        <v>16</v>
      </c>
      <c r="E484" s="150">
        <v>165</v>
      </c>
      <c r="F484" s="150">
        <v>1655</v>
      </c>
      <c r="G484" s="150" t="s">
        <v>775</v>
      </c>
    </row>
    <row r="485" spans="2:7">
      <c r="B485" s="185" t="s">
        <v>2141</v>
      </c>
      <c r="C485" s="150" t="s">
        <v>524</v>
      </c>
      <c r="D485" s="150">
        <v>16</v>
      </c>
      <c r="E485" s="150">
        <v>166</v>
      </c>
      <c r="F485" s="150">
        <v>0</v>
      </c>
      <c r="G485" s="150" t="s">
        <v>776</v>
      </c>
    </row>
    <row r="486" spans="2:7">
      <c r="B486" s="185" t="s">
        <v>2141</v>
      </c>
      <c r="C486" s="150" t="s">
        <v>524</v>
      </c>
      <c r="D486" s="150">
        <v>16</v>
      </c>
      <c r="E486" s="150">
        <v>166</v>
      </c>
      <c r="F486" s="150">
        <v>1661</v>
      </c>
      <c r="G486" s="150" t="s">
        <v>777</v>
      </c>
    </row>
    <row r="487" spans="2:7">
      <c r="B487" s="185" t="s">
        <v>2141</v>
      </c>
      <c r="C487" s="150" t="s">
        <v>524</v>
      </c>
      <c r="D487" s="150">
        <v>16</v>
      </c>
      <c r="E487" s="150">
        <v>166</v>
      </c>
      <c r="F487" s="150">
        <v>1662</v>
      </c>
      <c r="G487" s="150" t="s">
        <v>778</v>
      </c>
    </row>
    <row r="488" spans="2:7">
      <c r="B488" s="185" t="s">
        <v>2141</v>
      </c>
      <c r="C488" s="150" t="s">
        <v>524</v>
      </c>
      <c r="D488" s="150">
        <v>16</v>
      </c>
      <c r="E488" s="150">
        <v>166</v>
      </c>
      <c r="F488" s="150">
        <v>1669</v>
      </c>
      <c r="G488" s="150" t="s">
        <v>779</v>
      </c>
    </row>
    <row r="489" spans="2:7">
      <c r="B489" s="185" t="s">
        <v>2141</v>
      </c>
      <c r="C489" s="150" t="s">
        <v>524</v>
      </c>
      <c r="D489" s="150">
        <v>16</v>
      </c>
      <c r="E489" s="150">
        <v>169</v>
      </c>
      <c r="F489" s="150">
        <v>0</v>
      </c>
      <c r="G489" s="150" t="s">
        <v>780</v>
      </c>
    </row>
    <row r="490" spans="2:7">
      <c r="B490" s="185" t="s">
        <v>2141</v>
      </c>
      <c r="C490" s="150" t="s">
        <v>524</v>
      </c>
      <c r="D490" s="150">
        <v>16</v>
      </c>
      <c r="E490" s="150">
        <v>169</v>
      </c>
      <c r="F490" s="150">
        <v>1691</v>
      </c>
      <c r="G490" s="150" t="s">
        <v>781</v>
      </c>
    </row>
    <row r="491" spans="2:7">
      <c r="B491" s="185" t="s">
        <v>2141</v>
      </c>
      <c r="C491" s="150" t="s">
        <v>524</v>
      </c>
      <c r="D491" s="150">
        <v>16</v>
      </c>
      <c r="E491" s="150">
        <v>169</v>
      </c>
      <c r="F491" s="150">
        <v>1692</v>
      </c>
      <c r="G491" s="150" t="s">
        <v>782</v>
      </c>
    </row>
    <row r="492" spans="2:7">
      <c r="B492" s="185" t="s">
        <v>2141</v>
      </c>
      <c r="C492" s="150" t="s">
        <v>524</v>
      </c>
      <c r="D492" s="150">
        <v>16</v>
      </c>
      <c r="E492" s="150">
        <v>169</v>
      </c>
      <c r="F492" s="150">
        <v>1693</v>
      </c>
      <c r="G492" s="150" t="s">
        <v>783</v>
      </c>
    </row>
    <row r="493" spans="2:7">
      <c r="B493" s="185" t="s">
        <v>2141</v>
      </c>
      <c r="C493" s="150" t="s">
        <v>524</v>
      </c>
      <c r="D493" s="150">
        <v>16</v>
      </c>
      <c r="E493" s="150">
        <v>169</v>
      </c>
      <c r="F493" s="150">
        <v>1694</v>
      </c>
      <c r="G493" s="150" t="s">
        <v>784</v>
      </c>
    </row>
    <row r="494" spans="2:7">
      <c r="B494" s="185" t="s">
        <v>2141</v>
      </c>
      <c r="C494" s="150" t="s">
        <v>524</v>
      </c>
      <c r="D494" s="150">
        <v>16</v>
      </c>
      <c r="E494" s="150">
        <v>169</v>
      </c>
      <c r="F494" s="150">
        <v>1695</v>
      </c>
      <c r="G494" s="150" t="s">
        <v>785</v>
      </c>
    </row>
    <row r="495" spans="2:7">
      <c r="B495" s="185" t="s">
        <v>2141</v>
      </c>
      <c r="C495" s="150" t="s">
        <v>524</v>
      </c>
      <c r="D495" s="150">
        <v>16</v>
      </c>
      <c r="E495" s="150">
        <v>169</v>
      </c>
      <c r="F495" s="150">
        <v>1696</v>
      </c>
      <c r="G495" s="150" t="s">
        <v>786</v>
      </c>
    </row>
    <row r="496" spans="2:7">
      <c r="B496" s="185" t="s">
        <v>2141</v>
      </c>
      <c r="C496" s="150" t="s">
        <v>524</v>
      </c>
      <c r="D496" s="150">
        <v>16</v>
      </c>
      <c r="E496" s="150">
        <v>169</v>
      </c>
      <c r="F496" s="150">
        <v>1697</v>
      </c>
      <c r="G496" s="150" t="s">
        <v>787</v>
      </c>
    </row>
    <row r="497" spans="2:7">
      <c r="B497" s="185" t="s">
        <v>2141</v>
      </c>
      <c r="C497" s="150" t="s">
        <v>524</v>
      </c>
      <c r="D497" s="150">
        <v>16</v>
      </c>
      <c r="E497" s="150">
        <v>169</v>
      </c>
      <c r="F497" s="150">
        <v>1699</v>
      </c>
      <c r="G497" s="150" t="s">
        <v>788</v>
      </c>
    </row>
    <row r="498" spans="2:7">
      <c r="B498" s="185" t="s">
        <v>2141</v>
      </c>
      <c r="C498" s="150" t="s">
        <v>524</v>
      </c>
      <c r="D498" s="150">
        <v>17</v>
      </c>
      <c r="E498" s="150">
        <v>0</v>
      </c>
      <c r="F498" s="150">
        <v>0</v>
      </c>
      <c r="G498" s="150" t="s">
        <v>789</v>
      </c>
    </row>
    <row r="499" spans="2:7">
      <c r="B499" s="185" t="s">
        <v>2141</v>
      </c>
      <c r="C499" s="150" t="s">
        <v>524</v>
      </c>
      <c r="D499" s="150">
        <v>17</v>
      </c>
      <c r="E499" s="150">
        <v>170</v>
      </c>
      <c r="F499" s="150">
        <v>0</v>
      </c>
      <c r="G499" s="150" t="s">
        <v>790</v>
      </c>
    </row>
    <row r="500" spans="2:7">
      <c r="B500" s="185" t="s">
        <v>2141</v>
      </c>
      <c r="C500" s="150" t="s">
        <v>524</v>
      </c>
      <c r="D500" s="150">
        <v>17</v>
      </c>
      <c r="E500" s="150">
        <v>170</v>
      </c>
      <c r="F500" s="150">
        <v>1700</v>
      </c>
      <c r="G500" s="150" t="s">
        <v>351</v>
      </c>
    </row>
    <row r="501" spans="2:7">
      <c r="B501" s="185" t="s">
        <v>2141</v>
      </c>
      <c r="C501" s="150" t="s">
        <v>524</v>
      </c>
      <c r="D501" s="150">
        <v>17</v>
      </c>
      <c r="E501" s="150">
        <v>170</v>
      </c>
      <c r="F501" s="150">
        <v>1709</v>
      </c>
      <c r="G501" s="150" t="s">
        <v>352</v>
      </c>
    </row>
    <row r="502" spans="2:7">
      <c r="B502" s="185" t="s">
        <v>2141</v>
      </c>
      <c r="C502" s="150" t="s">
        <v>524</v>
      </c>
      <c r="D502" s="150">
        <v>17</v>
      </c>
      <c r="E502" s="150">
        <v>171</v>
      </c>
      <c r="F502" s="150">
        <v>0</v>
      </c>
      <c r="G502" s="150" t="s">
        <v>791</v>
      </c>
    </row>
    <row r="503" spans="2:7">
      <c r="B503" s="185" t="s">
        <v>2141</v>
      </c>
      <c r="C503" s="150" t="s">
        <v>524</v>
      </c>
      <c r="D503" s="150">
        <v>17</v>
      </c>
      <c r="E503" s="150">
        <v>171</v>
      </c>
      <c r="F503" s="150">
        <v>1711</v>
      </c>
      <c r="G503" s="150" t="s">
        <v>791</v>
      </c>
    </row>
    <row r="504" spans="2:7">
      <c r="B504" s="185" t="s">
        <v>2141</v>
      </c>
      <c r="C504" s="150" t="s">
        <v>524</v>
      </c>
      <c r="D504" s="150">
        <v>17</v>
      </c>
      <c r="E504" s="150">
        <v>172</v>
      </c>
      <c r="F504" s="150">
        <v>0</v>
      </c>
      <c r="G504" s="150" t="s">
        <v>792</v>
      </c>
    </row>
    <row r="505" spans="2:7">
      <c r="B505" s="185" t="s">
        <v>2141</v>
      </c>
      <c r="C505" s="150" t="s">
        <v>524</v>
      </c>
      <c r="D505" s="150">
        <v>17</v>
      </c>
      <c r="E505" s="150">
        <v>172</v>
      </c>
      <c r="F505" s="150">
        <v>1721</v>
      </c>
      <c r="G505" s="150" t="s">
        <v>792</v>
      </c>
    </row>
    <row r="506" spans="2:7">
      <c r="B506" s="185" t="s">
        <v>2141</v>
      </c>
      <c r="C506" s="150" t="s">
        <v>524</v>
      </c>
      <c r="D506" s="150">
        <v>17</v>
      </c>
      <c r="E506" s="150">
        <v>173</v>
      </c>
      <c r="F506" s="150">
        <v>0</v>
      </c>
      <c r="G506" s="150" t="s">
        <v>793</v>
      </c>
    </row>
    <row r="507" spans="2:7">
      <c r="B507" s="185" t="s">
        <v>2141</v>
      </c>
      <c r="C507" s="150" t="s">
        <v>524</v>
      </c>
      <c r="D507" s="150">
        <v>17</v>
      </c>
      <c r="E507" s="150">
        <v>173</v>
      </c>
      <c r="F507" s="150">
        <v>1731</v>
      </c>
      <c r="G507" s="150" t="s">
        <v>793</v>
      </c>
    </row>
    <row r="508" spans="2:7">
      <c r="B508" s="185" t="s">
        <v>2141</v>
      </c>
      <c r="C508" s="150" t="s">
        <v>524</v>
      </c>
      <c r="D508" s="150">
        <v>17</v>
      </c>
      <c r="E508" s="150">
        <v>174</v>
      </c>
      <c r="F508" s="150">
        <v>0</v>
      </c>
      <c r="G508" s="150" t="s">
        <v>794</v>
      </c>
    </row>
    <row r="509" spans="2:7">
      <c r="B509" s="185" t="s">
        <v>2141</v>
      </c>
      <c r="C509" s="150" t="s">
        <v>524</v>
      </c>
      <c r="D509" s="150">
        <v>17</v>
      </c>
      <c r="E509" s="150">
        <v>174</v>
      </c>
      <c r="F509" s="150">
        <v>1741</v>
      </c>
      <c r="G509" s="150" t="s">
        <v>794</v>
      </c>
    </row>
    <row r="510" spans="2:7">
      <c r="B510" s="185" t="s">
        <v>2141</v>
      </c>
      <c r="C510" s="150" t="s">
        <v>524</v>
      </c>
      <c r="D510" s="150">
        <v>17</v>
      </c>
      <c r="E510" s="150">
        <v>179</v>
      </c>
      <c r="F510" s="150">
        <v>0</v>
      </c>
      <c r="G510" s="150" t="s">
        <v>795</v>
      </c>
    </row>
    <row r="511" spans="2:7">
      <c r="B511" s="185" t="s">
        <v>2141</v>
      </c>
      <c r="C511" s="150" t="s">
        <v>524</v>
      </c>
      <c r="D511" s="150">
        <v>17</v>
      </c>
      <c r="E511" s="150">
        <v>179</v>
      </c>
      <c r="F511" s="150">
        <v>1799</v>
      </c>
      <c r="G511" s="150" t="s">
        <v>795</v>
      </c>
    </row>
    <row r="512" spans="2:7">
      <c r="B512" s="185" t="s">
        <v>2141</v>
      </c>
      <c r="C512" s="150" t="s">
        <v>524</v>
      </c>
      <c r="D512" s="150">
        <v>18</v>
      </c>
      <c r="E512" s="150">
        <v>0</v>
      </c>
      <c r="F512" s="150">
        <v>0</v>
      </c>
      <c r="G512" s="150" t="s">
        <v>796</v>
      </c>
    </row>
    <row r="513" spans="2:7">
      <c r="B513" s="185" t="s">
        <v>2141</v>
      </c>
      <c r="C513" s="150" t="s">
        <v>524</v>
      </c>
      <c r="D513" s="150">
        <v>18</v>
      </c>
      <c r="E513" s="150">
        <v>180</v>
      </c>
      <c r="F513" s="150">
        <v>0</v>
      </c>
      <c r="G513" s="150" t="s">
        <v>797</v>
      </c>
    </row>
    <row r="514" spans="2:7">
      <c r="B514" s="185" t="s">
        <v>2141</v>
      </c>
      <c r="C514" s="150" t="s">
        <v>524</v>
      </c>
      <c r="D514" s="150">
        <v>18</v>
      </c>
      <c r="E514" s="150">
        <v>180</v>
      </c>
      <c r="F514" s="150">
        <v>1800</v>
      </c>
      <c r="G514" s="150" t="s">
        <v>351</v>
      </c>
    </row>
    <row r="515" spans="2:7">
      <c r="B515" s="185" t="s">
        <v>2141</v>
      </c>
      <c r="C515" s="150" t="s">
        <v>524</v>
      </c>
      <c r="D515" s="150">
        <v>18</v>
      </c>
      <c r="E515" s="150">
        <v>180</v>
      </c>
      <c r="F515" s="150">
        <v>1809</v>
      </c>
      <c r="G515" s="150" t="s">
        <v>352</v>
      </c>
    </row>
    <row r="516" spans="2:7">
      <c r="B516" s="185" t="s">
        <v>2141</v>
      </c>
      <c r="C516" s="150" t="s">
        <v>524</v>
      </c>
      <c r="D516" s="150">
        <v>18</v>
      </c>
      <c r="E516" s="150">
        <v>181</v>
      </c>
      <c r="F516" s="150">
        <v>0</v>
      </c>
      <c r="G516" s="150" t="s">
        <v>798</v>
      </c>
    </row>
    <row r="517" spans="2:7">
      <c r="B517" s="185" t="s">
        <v>2141</v>
      </c>
      <c r="C517" s="150" t="s">
        <v>524</v>
      </c>
      <c r="D517" s="150">
        <v>18</v>
      </c>
      <c r="E517" s="150">
        <v>181</v>
      </c>
      <c r="F517" s="150">
        <v>1811</v>
      </c>
      <c r="G517" s="150" t="s">
        <v>799</v>
      </c>
    </row>
    <row r="518" spans="2:7">
      <c r="B518" s="185" t="s">
        <v>2141</v>
      </c>
      <c r="C518" s="150" t="s">
        <v>524</v>
      </c>
      <c r="D518" s="150">
        <v>18</v>
      </c>
      <c r="E518" s="150">
        <v>181</v>
      </c>
      <c r="F518" s="150">
        <v>1812</v>
      </c>
      <c r="G518" s="150" t="s">
        <v>800</v>
      </c>
    </row>
    <row r="519" spans="2:7">
      <c r="B519" s="185" t="s">
        <v>2141</v>
      </c>
      <c r="C519" s="150" t="s">
        <v>524</v>
      </c>
      <c r="D519" s="150">
        <v>18</v>
      </c>
      <c r="E519" s="150">
        <v>181</v>
      </c>
      <c r="F519" s="150">
        <v>1813</v>
      </c>
      <c r="G519" s="150" t="s">
        <v>801</v>
      </c>
    </row>
    <row r="520" spans="2:7">
      <c r="B520" s="185" t="s">
        <v>2141</v>
      </c>
      <c r="C520" s="150" t="s">
        <v>524</v>
      </c>
      <c r="D520" s="150">
        <v>18</v>
      </c>
      <c r="E520" s="150">
        <v>181</v>
      </c>
      <c r="F520" s="150">
        <v>1814</v>
      </c>
      <c r="G520" s="150" t="s">
        <v>802</v>
      </c>
    </row>
    <row r="521" spans="2:7">
      <c r="B521" s="185" t="s">
        <v>2141</v>
      </c>
      <c r="C521" s="150" t="s">
        <v>524</v>
      </c>
      <c r="D521" s="150">
        <v>18</v>
      </c>
      <c r="E521" s="150">
        <v>181</v>
      </c>
      <c r="F521" s="150">
        <v>1815</v>
      </c>
      <c r="G521" s="150" t="s">
        <v>803</v>
      </c>
    </row>
    <row r="522" spans="2:7">
      <c r="B522" s="185" t="s">
        <v>2141</v>
      </c>
      <c r="C522" s="150" t="s">
        <v>524</v>
      </c>
      <c r="D522" s="150">
        <v>18</v>
      </c>
      <c r="E522" s="150">
        <v>182</v>
      </c>
      <c r="F522" s="150">
        <v>0</v>
      </c>
      <c r="G522" s="150" t="s">
        <v>804</v>
      </c>
    </row>
    <row r="523" spans="2:7">
      <c r="B523" s="185" t="s">
        <v>2141</v>
      </c>
      <c r="C523" s="150" t="s">
        <v>524</v>
      </c>
      <c r="D523" s="150">
        <v>18</v>
      </c>
      <c r="E523" s="150">
        <v>182</v>
      </c>
      <c r="F523" s="150">
        <v>1821</v>
      </c>
      <c r="G523" s="150" t="s">
        <v>805</v>
      </c>
    </row>
    <row r="524" spans="2:7">
      <c r="B524" s="185" t="s">
        <v>2141</v>
      </c>
      <c r="C524" s="150" t="s">
        <v>524</v>
      </c>
      <c r="D524" s="150">
        <v>18</v>
      </c>
      <c r="E524" s="150">
        <v>182</v>
      </c>
      <c r="F524" s="150">
        <v>1822</v>
      </c>
      <c r="G524" s="150" t="s">
        <v>806</v>
      </c>
    </row>
    <row r="525" spans="2:7">
      <c r="B525" s="185" t="s">
        <v>2141</v>
      </c>
      <c r="C525" s="150" t="s">
        <v>524</v>
      </c>
      <c r="D525" s="150">
        <v>18</v>
      </c>
      <c r="E525" s="150">
        <v>182</v>
      </c>
      <c r="F525" s="150">
        <v>1823</v>
      </c>
      <c r="G525" s="150" t="s">
        <v>807</v>
      </c>
    </row>
    <row r="526" spans="2:7">
      <c r="B526" s="185" t="s">
        <v>2141</v>
      </c>
      <c r="C526" s="150" t="s">
        <v>524</v>
      </c>
      <c r="D526" s="150">
        <v>18</v>
      </c>
      <c r="E526" s="150">
        <v>182</v>
      </c>
      <c r="F526" s="150">
        <v>1824</v>
      </c>
      <c r="G526" s="150" t="s">
        <v>808</v>
      </c>
    </row>
    <row r="527" spans="2:7">
      <c r="B527" s="185" t="s">
        <v>2141</v>
      </c>
      <c r="C527" s="150" t="s">
        <v>524</v>
      </c>
      <c r="D527" s="150">
        <v>18</v>
      </c>
      <c r="E527" s="150">
        <v>182</v>
      </c>
      <c r="F527" s="150">
        <v>1825</v>
      </c>
      <c r="G527" s="150" t="s">
        <v>809</v>
      </c>
    </row>
    <row r="528" spans="2:7">
      <c r="B528" s="185" t="s">
        <v>2141</v>
      </c>
      <c r="C528" s="150" t="s">
        <v>524</v>
      </c>
      <c r="D528" s="150">
        <v>18</v>
      </c>
      <c r="E528" s="150">
        <v>183</v>
      </c>
      <c r="F528" s="150">
        <v>0</v>
      </c>
      <c r="G528" s="150" t="s">
        <v>810</v>
      </c>
    </row>
    <row r="529" spans="2:7">
      <c r="B529" s="185" t="s">
        <v>2141</v>
      </c>
      <c r="C529" s="150" t="s">
        <v>524</v>
      </c>
      <c r="D529" s="150">
        <v>18</v>
      </c>
      <c r="E529" s="150">
        <v>183</v>
      </c>
      <c r="F529" s="150">
        <v>1831</v>
      </c>
      <c r="G529" s="150" t="s">
        <v>811</v>
      </c>
    </row>
    <row r="530" spans="2:7">
      <c r="B530" s="185" t="s">
        <v>2141</v>
      </c>
      <c r="C530" s="150" t="s">
        <v>524</v>
      </c>
      <c r="D530" s="150">
        <v>18</v>
      </c>
      <c r="E530" s="150">
        <v>183</v>
      </c>
      <c r="F530" s="150">
        <v>1832</v>
      </c>
      <c r="G530" s="150" t="s">
        <v>812</v>
      </c>
    </row>
    <row r="531" spans="2:7">
      <c r="B531" s="185" t="s">
        <v>2141</v>
      </c>
      <c r="C531" s="150" t="s">
        <v>524</v>
      </c>
      <c r="D531" s="150">
        <v>18</v>
      </c>
      <c r="E531" s="150">
        <v>183</v>
      </c>
      <c r="F531" s="150">
        <v>1833</v>
      </c>
      <c r="G531" s="150" t="s">
        <v>813</v>
      </c>
    </row>
    <row r="532" spans="2:7">
      <c r="B532" s="185" t="s">
        <v>2141</v>
      </c>
      <c r="C532" s="150" t="s">
        <v>524</v>
      </c>
      <c r="D532" s="150">
        <v>18</v>
      </c>
      <c r="E532" s="150">
        <v>183</v>
      </c>
      <c r="F532" s="150">
        <v>1834</v>
      </c>
      <c r="G532" s="150" t="s">
        <v>814</v>
      </c>
    </row>
    <row r="533" spans="2:7">
      <c r="B533" s="185" t="s">
        <v>2141</v>
      </c>
      <c r="C533" s="150" t="s">
        <v>524</v>
      </c>
      <c r="D533" s="150">
        <v>18</v>
      </c>
      <c r="E533" s="150">
        <v>184</v>
      </c>
      <c r="F533" s="150">
        <v>0</v>
      </c>
      <c r="G533" s="150" t="s">
        <v>815</v>
      </c>
    </row>
    <row r="534" spans="2:7">
      <c r="B534" s="185" t="s">
        <v>2141</v>
      </c>
      <c r="C534" s="150" t="s">
        <v>524</v>
      </c>
      <c r="D534" s="150">
        <v>18</v>
      </c>
      <c r="E534" s="150">
        <v>184</v>
      </c>
      <c r="F534" s="150">
        <v>1841</v>
      </c>
      <c r="G534" s="150" t="s">
        <v>816</v>
      </c>
    </row>
    <row r="535" spans="2:7">
      <c r="B535" s="185" t="s">
        <v>2141</v>
      </c>
      <c r="C535" s="150" t="s">
        <v>524</v>
      </c>
      <c r="D535" s="150">
        <v>18</v>
      </c>
      <c r="E535" s="150">
        <v>184</v>
      </c>
      <c r="F535" s="150">
        <v>1842</v>
      </c>
      <c r="G535" s="150" t="s">
        <v>817</v>
      </c>
    </row>
    <row r="536" spans="2:7">
      <c r="B536" s="185" t="s">
        <v>2141</v>
      </c>
      <c r="C536" s="150" t="s">
        <v>524</v>
      </c>
      <c r="D536" s="150">
        <v>18</v>
      </c>
      <c r="E536" s="150">
        <v>184</v>
      </c>
      <c r="F536" s="150">
        <v>1843</v>
      </c>
      <c r="G536" s="150" t="s">
        <v>818</v>
      </c>
    </row>
    <row r="537" spans="2:7">
      <c r="B537" s="185" t="s">
        <v>2141</v>
      </c>
      <c r="C537" s="150" t="s">
        <v>524</v>
      </c>
      <c r="D537" s="150">
        <v>18</v>
      </c>
      <c r="E537" s="150">
        <v>184</v>
      </c>
      <c r="F537" s="150">
        <v>1844</v>
      </c>
      <c r="G537" s="150" t="s">
        <v>819</v>
      </c>
    </row>
    <row r="538" spans="2:7">
      <c r="B538" s="185" t="s">
        <v>2141</v>
      </c>
      <c r="C538" s="150" t="s">
        <v>524</v>
      </c>
      <c r="D538" s="150">
        <v>18</v>
      </c>
      <c r="E538" s="150">
        <v>184</v>
      </c>
      <c r="F538" s="150">
        <v>1845</v>
      </c>
      <c r="G538" s="150" t="s">
        <v>820</v>
      </c>
    </row>
    <row r="539" spans="2:7">
      <c r="B539" s="185" t="s">
        <v>2141</v>
      </c>
      <c r="C539" s="150" t="s">
        <v>524</v>
      </c>
      <c r="D539" s="150">
        <v>18</v>
      </c>
      <c r="E539" s="150">
        <v>185</v>
      </c>
      <c r="F539" s="150">
        <v>0</v>
      </c>
      <c r="G539" s="150" t="s">
        <v>821</v>
      </c>
    </row>
    <row r="540" spans="2:7">
      <c r="B540" s="185" t="s">
        <v>2141</v>
      </c>
      <c r="C540" s="150" t="s">
        <v>524</v>
      </c>
      <c r="D540" s="150">
        <v>18</v>
      </c>
      <c r="E540" s="150">
        <v>185</v>
      </c>
      <c r="F540" s="150">
        <v>1851</v>
      </c>
      <c r="G540" s="150" t="s">
        <v>822</v>
      </c>
    </row>
    <row r="541" spans="2:7">
      <c r="B541" s="185" t="s">
        <v>2141</v>
      </c>
      <c r="C541" s="150" t="s">
        <v>524</v>
      </c>
      <c r="D541" s="150">
        <v>18</v>
      </c>
      <c r="E541" s="150">
        <v>185</v>
      </c>
      <c r="F541" s="150">
        <v>1852</v>
      </c>
      <c r="G541" s="150" t="s">
        <v>823</v>
      </c>
    </row>
    <row r="542" spans="2:7">
      <c r="B542" s="185" t="s">
        <v>2141</v>
      </c>
      <c r="C542" s="150" t="s">
        <v>524</v>
      </c>
      <c r="D542" s="150">
        <v>18</v>
      </c>
      <c r="E542" s="150">
        <v>189</v>
      </c>
      <c r="F542" s="150">
        <v>0</v>
      </c>
      <c r="G542" s="150" t="s">
        <v>824</v>
      </c>
    </row>
    <row r="543" spans="2:7">
      <c r="B543" s="185" t="s">
        <v>2141</v>
      </c>
      <c r="C543" s="150" t="s">
        <v>524</v>
      </c>
      <c r="D543" s="150">
        <v>18</v>
      </c>
      <c r="E543" s="150">
        <v>189</v>
      </c>
      <c r="F543" s="150">
        <v>1891</v>
      </c>
      <c r="G543" s="150" t="s">
        <v>825</v>
      </c>
    </row>
    <row r="544" spans="2:7">
      <c r="B544" s="185" t="s">
        <v>2141</v>
      </c>
      <c r="C544" s="150" t="s">
        <v>524</v>
      </c>
      <c r="D544" s="150">
        <v>18</v>
      </c>
      <c r="E544" s="150">
        <v>189</v>
      </c>
      <c r="F544" s="150">
        <v>1892</v>
      </c>
      <c r="G544" s="150" t="s">
        <v>826</v>
      </c>
    </row>
    <row r="545" spans="2:7">
      <c r="B545" s="185" t="s">
        <v>2141</v>
      </c>
      <c r="C545" s="150" t="s">
        <v>524</v>
      </c>
      <c r="D545" s="150">
        <v>18</v>
      </c>
      <c r="E545" s="150">
        <v>189</v>
      </c>
      <c r="F545" s="150">
        <v>1897</v>
      </c>
      <c r="G545" s="150" t="s">
        <v>827</v>
      </c>
    </row>
    <row r="546" spans="2:7">
      <c r="B546" s="185" t="s">
        <v>2141</v>
      </c>
      <c r="C546" s="150" t="s">
        <v>524</v>
      </c>
      <c r="D546" s="150">
        <v>18</v>
      </c>
      <c r="E546" s="150">
        <v>189</v>
      </c>
      <c r="F546" s="150">
        <v>1898</v>
      </c>
      <c r="G546" s="150" t="s">
        <v>828</v>
      </c>
    </row>
    <row r="547" spans="2:7">
      <c r="B547" s="185" t="s">
        <v>2141</v>
      </c>
      <c r="C547" s="150" t="s">
        <v>524</v>
      </c>
      <c r="D547" s="150">
        <v>19</v>
      </c>
      <c r="E547" s="150">
        <v>0</v>
      </c>
      <c r="F547" s="150">
        <v>0</v>
      </c>
      <c r="G547" s="150" t="s">
        <v>829</v>
      </c>
    </row>
    <row r="548" spans="2:7">
      <c r="B548" s="185" t="s">
        <v>2141</v>
      </c>
      <c r="C548" s="150" t="s">
        <v>524</v>
      </c>
      <c r="D548" s="150">
        <v>19</v>
      </c>
      <c r="E548" s="150">
        <v>190</v>
      </c>
      <c r="F548" s="150">
        <v>0</v>
      </c>
      <c r="G548" s="150" t="s">
        <v>830</v>
      </c>
    </row>
    <row r="549" spans="2:7">
      <c r="B549" s="185" t="s">
        <v>2141</v>
      </c>
      <c r="C549" s="150" t="s">
        <v>524</v>
      </c>
      <c r="D549" s="150">
        <v>19</v>
      </c>
      <c r="E549" s="150">
        <v>190</v>
      </c>
      <c r="F549" s="150">
        <v>1900</v>
      </c>
      <c r="G549" s="150" t="s">
        <v>351</v>
      </c>
    </row>
    <row r="550" spans="2:7">
      <c r="B550" s="185" t="s">
        <v>2141</v>
      </c>
      <c r="C550" s="150" t="s">
        <v>524</v>
      </c>
      <c r="D550" s="150">
        <v>19</v>
      </c>
      <c r="E550" s="150">
        <v>190</v>
      </c>
      <c r="F550" s="150">
        <v>1909</v>
      </c>
      <c r="G550" s="150" t="s">
        <v>352</v>
      </c>
    </row>
    <row r="551" spans="2:7">
      <c r="B551" s="185" t="s">
        <v>2141</v>
      </c>
      <c r="C551" s="150" t="s">
        <v>524</v>
      </c>
      <c r="D551" s="150">
        <v>19</v>
      </c>
      <c r="E551" s="150">
        <v>191</v>
      </c>
      <c r="F551" s="150">
        <v>0</v>
      </c>
      <c r="G551" s="150" t="s">
        <v>831</v>
      </c>
    </row>
    <row r="552" spans="2:7">
      <c r="B552" s="185" t="s">
        <v>2141</v>
      </c>
      <c r="C552" s="150" t="s">
        <v>524</v>
      </c>
      <c r="D552" s="150">
        <v>19</v>
      </c>
      <c r="E552" s="150">
        <v>191</v>
      </c>
      <c r="F552" s="150">
        <v>1911</v>
      </c>
      <c r="G552" s="150" t="s">
        <v>832</v>
      </c>
    </row>
    <row r="553" spans="2:7">
      <c r="B553" s="185" t="s">
        <v>2141</v>
      </c>
      <c r="C553" s="150" t="s">
        <v>524</v>
      </c>
      <c r="D553" s="150">
        <v>19</v>
      </c>
      <c r="E553" s="150">
        <v>191</v>
      </c>
      <c r="F553" s="150">
        <v>1919</v>
      </c>
      <c r="G553" s="150" t="s">
        <v>833</v>
      </c>
    </row>
    <row r="554" spans="2:7">
      <c r="B554" s="185" t="s">
        <v>2141</v>
      </c>
      <c r="C554" s="150" t="s">
        <v>524</v>
      </c>
      <c r="D554" s="150">
        <v>19</v>
      </c>
      <c r="E554" s="150">
        <v>192</v>
      </c>
      <c r="F554" s="150">
        <v>0</v>
      </c>
      <c r="G554" s="150" t="s">
        <v>834</v>
      </c>
    </row>
    <row r="555" spans="2:7">
      <c r="B555" s="185" t="s">
        <v>2141</v>
      </c>
      <c r="C555" s="150" t="s">
        <v>524</v>
      </c>
      <c r="D555" s="150">
        <v>19</v>
      </c>
      <c r="E555" s="150">
        <v>192</v>
      </c>
      <c r="F555" s="150">
        <v>1921</v>
      </c>
      <c r="G555" s="150" t="s">
        <v>835</v>
      </c>
    </row>
    <row r="556" spans="2:7">
      <c r="B556" s="185" t="s">
        <v>2141</v>
      </c>
      <c r="C556" s="150" t="s">
        <v>524</v>
      </c>
      <c r="D556" s="150">
        <v>19</v>
      </c>
      <c r="E556" s="150">
        <v>192</v>
      </c>
      <c r="F556" s="150">
        <v>1922</v>
      </c>
      <c r="G556" s="150" t="s">
        <v>836</v>
      </c>
    </row>
    <row r="557" spans="2:7">
      <c r="B557" s="185" t="s">
        <v>2141</v>
      </c>
      <c r="C557" s="150" t="s">
        <v>524</v>
      </c>
      <c r="D557" s="150">
        <v>19</v>
      </c>
      <c r="E557" s="150">
        <v>193</v>
      </c>
      <c r="F557" s="150">
        <v>0</v>
      </c>
      <c r="G557" s="150" t="s">
        <v>837</v>
      </c>
    </row>
    <row r="558" spans="2:7">
      <c r="B558" s="185" t="s">
        <v>2141</v>
      </c>
      <c r="C558" s="150" t="s">
        <v>524</v>
      </c>
      <c r="D558" s="150">
        <v>19</v>
      </c>
      <c r="E558" s="150">
        <v>193</v>
      </c>
      <c r="F558" s="150">
        <v>1931</v>
      </c>
      <c r="G558" s="150" t="s">
        <v>838</v>
      </c>
    </row>
    <row r="559" spans="2:7">
      <c r="B559" s="185" t="s">
        <v>2141</v>
      </c>
      <c r="C559" s="150" t="s">
        <v>524</v>
      </c>
      <c r="D559" s="150">
        <v>19</v>
      </c>
      <c r="E559" s="150">
        <v>193</v>
      </c>
      <c r="F559" s="150">
        <v>1932</v>
      </c>
      <c r="G559" s="150" t="s">
        <v>839</v>
      </c>
    </row>
    <row r="560" spans="2:7">
      <c r="B560" s="185" t="s">
        <v>2141</v>
      </c>
      <c r="C560" s="150" t="s">
        <v>524</v>
      </c>
      <c r="D560" s="150">
        <v>19</v>
      </c>
      <c r="E560" s="150">
        <v>193</v>
      </c>
      <c r="F560" s="150">
        <v>1933</v>
      </c>
      <c r="G560" s="150" t="s">
        <v>840</v>
      </c>
    </row>
    <row r="561" spans="2:7">
      <c r="B561" s="185" t="s">
        <v>2141</v>
      </c>
      <c r="C561" s="150" t="s">
        <v>524</v>
      </c>
      <c r="D561" s="150">
        <v>19</v>
      </c>
      <c r="E561" s="150">
        <v>199</v>
      </c>
      <c r="F561" s="150">
        <v>0</v>
      </c>
      <c r="G561" s="150" t="s">
        <v>841</v>
      </c>
    </row>
    <row r="562" spans="2:7">
      <c r="B562" s="185" t="s">
        <v>2141</v>
      </c>
      <c r="C562" s="150" t="s">
        <v>524</v>
      </c>
      <c r="D562" s="150">
        <v>19</v>
      </c>
      <c r="E562" s="150">
        <v>199</v>
      </c>
      <c r="F562" s="150">
        <v>1991</v>
      </c>
      <c r="G562" s="150" t="s">
        <v>842</v>
      </c>
    </row>
    <row r="563" spans="2:7">
      <c r="B563" s="185" t="s">
        <v>2141</v>
      </c>
      <c r="C563" s="150" t="s">
        <v>524</v>
      </c>
      <c r="D563" s="150">
        <v>19</v>
      </c>
      <c r="E563" s="150">
        <v>199</v>
      </c>
      <c r="F563" s="150">
        <v>1992</v>
      </c>
      <c r="G563" s="150" t="s">
        <v>843</v>
      </c>
    </row>
    <row r="564" spans="2:7">
      <c r="B564" s="185" t="s">
        <v>2141</v>
      </c>
      <c r="C564" s="150" t="s">
        <v>524</v>
      </c>
      <c r="D564" s="150">
        <v>19</v>
      </c>
      <c r="E564" s="150">
        <v>199</v>
      </c>
      <c r="F564" s="150">
        <v>1993</v>
      </c>
      <c r="G564" s="150" t="s">
        <v>844</v>
      </c>
    </row>
    <row r="565" spans="2:7">
      <c r="B565" s="185" t="s">
        <v>2141</v>
      </c>
      <c r="C565" s="150" t="s">
        <v>524</v>
      </c>
      <c r="D565" s="150">
        <v>19</v>
      </c>
      <c r="E565" s="150">
        <v>199</v>
      </c>
      <c r="F565" s="150">
        <v>1994</v>
      </c>
      <c r="G565" s="150" t="s">
        <v>845</v>
      </c>
    </row>
    <row r="566" spans="2:7">
      <c r="B566" s="185" t="s">
        <v>2141</v>
      </c>
      <c r="C566" s="150" t="s">
        <v>524</v>
      </c>
      <c r="D566" s="150">
        <v>19</v>
      </c>
      <c r="E566" s="150">
        <v>199</v>
      </c>
      <c r="F566" s="150">
        <v>1995</v>
      </c>
      <c r="G566" s="150" t="s">
        <v>846</v>
      </c>
    </row>
    <row r="567" spans="2:7">
      <c r="B567" s="185" t="s">
        <v>2141</v>
      </c>
      <c r="C567" s="150" t="s">
        <v>524</v>
      </c>
      <c r="D567" s="150">
        <v>19</v>
      </c>
      <c r="E567" s="150">
        <v>199</v>
      </c>
      <c r="F567" s="150">
        <v>1999</v>
      </c>
      <c r="G567" s="150" t="s">
        <v>847</v>
      </c>
    </row>
    <row r="568" spans="2:7">
      <c r="B568" s="185" t="s">
        <v>2141</v>
      </c>
      <c r="C568" s="150" t="s">
        <v>524</v>
      </c>
      <c r="D568" s="150">
        <v>20</v>
      </c>
      <c r="E568" s="150">
        <v>0</v>
      </c>
      <c r="F568" s="150">
        <v>0</v>
      </c>
      <c r="G568" s="150" t="s">
        <v>848</v>
      </c>
    </row>
    <row r="569" spans="2:7">
      <c r="B569" s="185" t="s">
        <v>2141</v>
      </c>
      <c r="C569" s="150" t="s">
        <v>524</v>
      </c>
      <c r="D569" s="150">
        <v>20</v>
      </c>
      <c r="E569" s="150">
        <v>200</v>
      </c>
      <c r="F569" s="150">
        <v>0</v>
      </c>
      <c r="G569" s="150" t="s">
        <v>849</v>
      </c>
    </row>
    <row r="570" spans="2:7">
      <c r="B570" s="185" t="s">
        <v>2141</v>
      </c>
      <c r="C570" s="150" t="s">
        <v>524</v>
      </c>
      <c r="D570" s="150">
        <v>20</v>
      </c>
      <c r="E570" s="150">
        <v>200</v>
      </c>
      <c r="F570" s="150">
        <v>2000</v>
      </c>
      <c r="G570" s="150" t="s">
        <v>351</v>
      </c>
    </row>
    <row r="571" spans="2:7">
      <c r="B571" s="185" t="s">
        <v>2141</v>
      </c>
      <c r="C571" s="150" t="s">
        <v>524</v>
      </c>
      <c r="D571" s="150">
        <v>20</v>
      </c>
      <c r="E571" s="150">
        <v>200</v>
      </c>
      <c r="F571" s="150">
        <v>2009</v>
      </c>
      <c r="G571" s="150" t="s">
        <v>352</v>
      </c>
    </row>
    <row r="572" spans="2:7">
      <c r="B572" s="185" t="s">
        <v>2141</v>
      </c>
      <c r="C572" s="150" t="s">
        <v>524</v>
      </c>
      <c r="D572" s="150">
        <v>20</v>
      </c>
      <c r="E572" s="150">
        <v>201</v>
      </c>
      <c r="F572" s="150">
        <v>0</v>
      </c>
      <c r="G572" s="150" t="s">
        <v>850</v>
      </c>
    </row>
    <row r="573" spans="2:7">
      <c r="B573" s="185" t="s">
        <v>2141</v>
      </c>
      <c r="C573" s="150" t="s">
        <v>524</v>
      </c>
      <c r="D573" s="150">
        <v>20</v>
      </c>
      <c r="E573" s="150">
        <v>201</v>
      </c>
      <c r="F573" s="150">
        <v>2011</v>
      </c>
      <c r="G573" s="150" t="s">
        <v>850</v>
      </c>
    </row>
    <row r="574" spans="2:7">
      <c r="B574" s="185" t="s">
        <v>2141</v>
      </c>
      <c r="C574" s="150" t="s">
        <v>524</v>
      </c>
      <c r="D574" s="150">
        <v>20</v>
      </c>
      <c r="E574" s="150">
        <v>202</v>
      </c>
      <c r="F574" s="150">
        <v>0</v>
      </c>
      <c r="G574" s="150" t="s">
        <v>851</v>
      </c>
    </row>
    <row r="575" spans="2:7">
      <c r="B575" s="185" t="s">
        <v>2141</v>
      </c>
      <c r="C575" s="150" t="s">
        <v>524</v>
      </c>
      <c r="D575" s="150">
        <v>20</v>
      </c>
      <c r="E575" s="150">
        <v>202</v>
      </c>
      <c r="F575" s="150">
        <v>2021</v>
      </c>
      <c r="G575" s="150" t="s">
        <v>851</v>
      </c>
    </row>
    <row r="576" spans="2:7">
      <c r="B576" s="185" t="s">
        <v>2141</v>
      </c>
      <c r="C576" s="150" t="s">
        <v>524</v>
      </c>
      <c r="D576" s="150">
        <v>20</v>
      </c>
      <c r="E576" s="150">
        <v>203</v>
      </c>
      <c r="F576" s="150">
        <v>0</v>
      </c>
      <c r="G576" s="150" t="s">
        <v>852</v>
      </c>
    </row>
    <row r="577" spans="2:7">
      <c r="B577" s="185" t="s">
        <v>2141</v>
      </c>
      <c r="C577" s="150" t="s">
        <v>524</v>
      </c>
      <c r="D577" s="150">
        <v>20</v>
      </c>
      <c r="E577" s="150">
        <v>203</v>
      </c>
      <c r="F577" s="150">
        <v>2031</v>
      </c>
      <c r="G577" s="150" t="s">
        <v>852</v>
      </c>
    </row>
    <row r="578" spans="2:7">
      <c r="B578" s="185" t="s">
        <v>2141</v>
      </c>
      <c r="C578" s="150" t="s">
        <v>524</v>
      </c>
      <c r="D578" s="150">
        <v>20</v>
      </c>
      <c r="E578" s="150">
        <v>204</v>
      </c>
      <c r="F578" s="150">
        <v>0</v>
      </c>
      <c r="G578" s="150" t="s">
        <v>853</v>
      </c>
    </row>
    <row r="579" spans="2:7">
      <c r="B579" s="185" t="s">
        <v>2141</v>
      </c>
      <c r="C579" s="150" t="s">
        <v>524</v>
      </c>
      <c r="D579" s="150">
        <v>20</v>
      </c>
      <c r="E579" s="150">
        <v>204</v>
      </c>
      <c r="F579" s="150">
        <v>2041</v>
      </c>
      <c r="G579" s="150" t="s">
        <v>853</v>
      </c>
    </row>
    <row r="580" spans="2:7">
      <c r="B580" s="185" t="s">
        <v>2141</v>
      </c>
      <c r="C580" s="150" t="s">
        <v>524</v>
      </c>
      <c r="D580" s="150">
        <v>20</v>
      </c>
      <c r="E580" s="150">
        <v>205</v>
      </c>
      <c r="F580" s="150">
        <v>0</v>
      </c>
      <c r="G580" s="150" t="s">
        <v>854</v>
      </c>
    </row>
    <row r="581" spans="2:7">
      <c r="B581" s="185" t="s">
        <v>2141</v>
      </c>
      <c r="C581" s="150" t="s">
        <v>524</v>
      </c>
      <c r="D581" s="150">
        <v>20</v>
      </c>
      <c r="E581" s="150">
        <v>205</v>
      </c>
      <c r="F581" s="150">
        <v>2051</v>
      </c>
      <c r="G581" s="150" t="s">
        <v>854</v>
      </c>
    </row>
    <row r="582" spans="2:7">
      <c r="B582" s="185" t="s">
        <v>2141</v>
      </c>
      <c r="C582" s="150" t="s">
        <v>524</v>
      </c>
      <c r="D582" s="150">
        <v>20</v>
      </c>
      <c r="E582" s="150">
        <v>206</v>
      </c>
      <c r="F582" s="150">
        <v>0</v>
      </c>
      <c r="G582" s="150" t="s">
        <v>855</v>
      </c>
    </row>
    <row r="583" spans="2:7">
      <c r="B583" s="185" t="s">
        <v>2141</v>
      </c>
      <c r="C583" s="150" t="s">
        <v>524</v>
      </c>
      <c r="D583" s="150">
        <v>20</v>
      </c>
      <c r="E583" s="150">
        <v>206</v>
      </c>
      <c r="F583" s="150">
        <v>2061</v>
      </c>
      <c r="G583" s="150" t="s">
        <v>855</v>
      </c>
    </row>
    <row r="584" spans="2:7">
      <c r="B584" s="185" t="s">
        <v>2141</v>
      </c>
      <c r="C584" s="150" t="s">
        <v>524</v>
      </c>
      <c r="D584" s="150">
        <v>20</v>
      </c>
      <c r="E584" s="150">
        <v>207</v>
      </c>
      <c r="F584" s="150">
        <v>0</v>
      </c>
      <c r="G584" s="150" t="s">
        <v>856</v>
      </c>
    </row>
    <row r="585" spans="2:7">
      <c r="B585" s="185" t="s">
        <v>2141</v>
      </c>
      <c r="C585" s="150" t="s">
        <v>524</v>
      </c>
      <c r="D585" s="150">
        <v>20</v>
      </c>
      <c r="E585" s="150">
        <v>207</v>
      </c>
      <c r="F585" s="150">
        <v>2071</v>
      </c>
      <c r="G585" s="150" t="s">
        <v>857</v>
      </c>
    </row>
    <row r="586" spans="2:7">
      <c r="B586" s="185" t="s">
        <v>2141</v>
      </c>
      <c r="C586" s="150" t="s">
        <v>524</v>
      </c>
      <c r="D586" s="150">
        <v>20</v>
      </c>
      <c r="E586" s="150">
        <v>207</v>
      </c>
      <c r="F586" s="150">
        <v>2072</v>
      </c>
      <c r="G586" s="150" t="s">
        <v>858</v>
      </c>
    </row>
    <row r="587" spans="2:7">
      <c r="B587" s="185" t="s">
        <v>2141</v>
      </c>
      <c r="C587" s="150" t="s">
        <v>524</v>
      </c>
      <c r="D587" s="150">
        <v>20</v>
      </c>
      <c r="E587" s="150">
        <v>208</v>
      </c>
      <c r="F587" s="150">
        <v>0</v>
      </c>
      <c r="G587" s="150" t="s">
        <v>859</v>
      </c>
    </row>
    <row r="588" spans="2:7">
      <c r="B588" s="185" t="s">
        <v>2141</v>
      </c>
      <c r="C588" s="150" t="s">
        <v>524</v>
      </c>
      <c r="D588" s="150">
        <v>20</v>
      </c>
      <c r="E588" s="150">
        <v>208</v>
      </c>
      <c r="F588" s="150">
        <v>2081</v>
      </c>
      <c r="G588" s="150" t="s">
        <v>859</v>
      </c>
    </row>
    <row r="589" spans="2:7">
      <c r="B589" s="185" t="s">
        <v>2141</v>
      </c>
      <c r="C589" s="150" t="s">
        <v>524</v>
      </c>
      <c r="D589" s="150">
        <v>20</v>
      </c>
      <c r="E589" s="150">
        <v>209</v>
      </c>
      <c r="F589" s="150">
        <v>0</v>
      </c>
      <c r="G589" s="150" t="s">
        <v>860</v>
      </c>
    </row>
    <row r="590" spans="2:7">
      <c r="B590" s="185" t="s">
        <v>2141</v>
      </c>
      <c r="C590" s="150" t="s">
        <v>524</v>
      </c>
      <c r="D590" s="150">
        <v>20</v>
      </c>
      <c r="E590" s="150">
        <v>209</v>
      </c>
      <c r="F590" s="150">
        <v>2099</v>
      </c>
      <c r="G590" s="150" t="s">
        <v>860</v>
      </c>
    </row>
    <row r="591" spans="2:7">
      <c r="B591" s="185" t="s">
        <v>2141</v>
      </c>
      <c r="C591" s="150" t="s">
        <v>524</v>
      </c>
      <c r="D591" s="150">
        <v>21</v>
      </c>
      <c r="E591" s="150">
        <v>0</v>
      </c>
      <c r="F591" s="150">
        <v>0</v>
      </c>
      <c r="G591" s="150" t="s">
        <v>861</v>
      </c>
    </row>
    <row r="592" spans="2:7">
      <c r="B592" s="185" t="s">
        <v>2141</v>
      </c>
      <c r="C592" s="150" t="s">
        <v>524</v>
      </c>
      <c r="D592" s="150">
        <v>21</v>
      </c>
      <c r="E592" s="150">
        <v>210</v>
      </c>
      <c r="F592" s="150">
        <v>0</v>
      </c>
      <c r="G592" s="150" t="s">
        <v>862</v>
      </c>
    </row>
    <row r="593" spans="2:7">
      <c r="B593" s="185" t="s">
        <v>2141</v>
      </c>
      <c r="C593" s="150" t="s">
        <v>524</v>
      </c>
      <c r="D593" s="150">
        <v>21</v>
      </c>
      <c r="E593" s="150">
        <v>210</v>
      </c>
      <c r="F593" s="150">
        <v>2100</v>
      </c>
      <c r="G593" s="150" t="s">
        <v>351</v>
      </c>
    </row>
    <row r="594" spans="2:7">
      <c r="B594" s="185" t="s">
        <v>2141</v>
      </c>
      <c r="C594" s="150" t="s">
        <v>524</v>
      </c>
      <c r="D594" s="150">
        <v>21</v>
      </c>
      <c r="E594" s="150">
        <v>210</v>
      </c>
      <c r="F594" s="150">
        <v>2109</v>
      </c>
      <c r="G594" s="150" t="s">
        <v>352</v>
      </c>
    </row>
    <row r="595" spans="2:7">
      <c r="B595" s="185" t="s">
        <v>2141</v>
      </c>
      <c r="C595" s="150" t="s">
        <v>524</v>
      </c>
      <c r="D595" s="150">
        <v>21</v>
      </c>
      <c r="E595" s="150">
        <v>211</v>
      </c>
      <c r="F595" s="150">
        <v>0</v>
      </c>
      <c r="G595" s="150" t="s">
        <v>863</v>
      </c>
    </row>
    <row r="596" spans="2:7">
      <c r="B596" s="185" t="s">
        <v>2141</v>
      </c>
      <c r="C596" s="150" t="s">
        <v>524</v>
      </c>
      <c r="D596" s="150">
        <v>21</v>
      </c>
      <c r="E596" s="150">
        <v>211</v>
      </c>
      <c r="F596" s="150">
        <v>2111</v>
      </c>
      <c r="G596" s="150" t="s">
        <v>864</v>
      </c>
    </row>
    <row r="597" spans="2:7">
      <c r="B597" s="185" t="s">
        <v>2141</v>
      </c>
      <c r="C597" s="150" t="s">
        <v>524</v>
      </c>
      <c r="D597" s="150">
        <v>21</v>
      </c>
      <c r="E597" s="150">
        <v>211</v>
      </c>
      <c r="F597" s="150">
        <v>2112</v>
      </c>
      <c r="G597" s="150" t="s">
        <v>865</v>
      </c>
    </row>
    <row r="598" spans="2:7">
      <c r="B598" s="185" t="s">
        <v>2141</v>
      </c>
      <c r="C598" s="150" t="s">
        <v>524</v>
      </c>
      <c r="D598" s="150">
        <v>21</v>
      </c>
      <c r="E598" s="150">
        <v>211</v>
      </c>
      <c r="F598" s="150">
        <v>2113</v>
      </c>
      <c r="G598" s="150" t="s">
        <v>866</v>
      </c>
    </row>
    <row r="599" spans="2:7">
      <c r="B599" s="185" t="s">
        <v>2141</v>
      </c>
      <c r="C599" s="150" t="s">
        <v>524</v>
      </c>
      <c r="D599" s="150">
        <v>21</v>
      </c>
      <c r="E599" s="150">
        <v>211</v>
      </c>
      <c r="F599" s="150">
        <v>2114</v>
      </c>
      <c r="G599" s="150" t="s">
        <v>867</v>
      </c>
    </row>
    <row r="600" spans="2:7">
      <c r="B600" s="185" t="s">
        <v>2141</v>
      </c>
      <c r="C600" s="150" t="s">
        <v>524</v>
      </c>
      <c r="D600" s="150">
        <v>21</v>
      </c>
      <c r="E600" s="150">
        <v>211</v>
      </c>
      <c r="F600" s="150">
        <v>2115</v>
      </c>
      <c r="G600" s="150" t="s">
        <v>868</v>
      </c>
    </row>
    <row r="601" spans="2:7">
      <c r="B601" s="185" t="s">
        <v>2141</v>
      </c>
      <c r="C601" s="150" t="s">
        <v>524</v>
      </c>
      <c r="D601" s="150">
        <v>21</v>
      </c>
      <c r="E601" s="150">
        <v>211</v>
      </c>
      <c r="F601" s="150">
        <v>2116</v>
      </c>
      <c r="G601" s="150" t="s">
        <v>869</v>
      </c>
    </row>
    <row r="602" spans="2:7">
      <c r="B602" s="185" t="s">
        <v>2141</v>
      </c>
      <c r="C602" s="150" t="s">
        <v>524</v>
      </c>
      <c r="D602" s="150">
        <v>21</v>
      </c>
      <c r="E602" s="150">
        <v>211</v>
      </c>
      <c r="F602" s="150">
        <v>2117</v>
      </c>
      <c r="G602" s="150" t="s">
        <v>870</v>
      </c>
    </row>
    <row r="603" spans="2:7">
      <c r="B603" s="185" t="s">
        <v>2141</v>
      </c>
      <c r="C603" s="150" t="s">
        <v>524</v>
      </c>
      <c r="D603" s="150">
        <v>21</v>
      </c>
      <c r="E603" s="150">
        <v>211</v>
      </c>
      <c r="F603" s="150">
        <v>2119</v>
      </c>
      <c r="G603" s="150" t="s">
        <v>871</v>
      </c>
    </row>
    <row r="604" spans="2:7">
      <c r="B604" s="185" t="s">
        <v>2141</v>
      </c>
      <c r="C604" s="150" t="s">
        <v>524</v>
      </c>
      <c r="D604" s="150">
        <v>21</v>
      </c>
      <c r="E604" s="150">
        <v>212</v>
      </c>
      <c r="F604" s="150">
        <v>0</v>
      </c>
      <c r="G604" s="150" t="s">
        <v>872</v>
      </c>
    </row>
    <row r="605" spans="2:7">
      <c r="B605" s="185" t="s">
        <v>2141</v>
      </c>
      <c r="C605" s="150" t="s">
        <v>524</v>
      </c>
      <c r="D605" s="150">
        <v>21</v>
      </c>
      <c r="E605" s="150">
        <v>212</v>
      </c>
      <c r="F605" s="150">
        <v>2121</v>
      </c>
      <c r="G605" s="150" t="s">
        <v>873</v>
      </c>
    </row>
    <row r="606" spans="2:7">
      <c r="B606" s="185" t="s">
        <v>2141</v>
      </c>
      <c r="C606" s="150" t="s">
        <v>524</v>
      </c>
      <c r="D606" s="150">
        <v>21</v>
      </c>
      <c r="E606" s="150">
        <v>212</v>
      </c>
      <c r="F606" s="150">
        <v>2122</v>
      </c>
      <c r="G606" s="150" t="s">
        <v>874</v>
      </c>
    </row>
    <row r="607" spans="2:7">
      <c r="B607" s="185" t="s">
        <v>2141</v>
      </c>
      <c r="C607" s="150" t="s">
        <v>524</v>
      </c>
      <c r="D607" s="150">
        <v>21</v>
      </c>
      <c r="E607" s="150">
        <v>212</v>
      </c>
      <c r="F607" s="150">
        <v>2123</v>
      </c>
      <c r="G607" s="150" t="s">
        <v>875</v>
      </c>
    </row>
    <row r="608" spans="2:7">
      <c r="B608" s="185" t="s">
        <v>2141</v>
      </c>
      <c r="C608" s="150" t="s">
        <v>524</v>
      </c>
      <c r="D608" s="150">
        <v>21</v>
      </c>
      <c r="E608" s="150">
        <v>212</v>
      </c>
      <c r="F608" s="150">
        <v>2129</v>
      </c>
      <c r="G608" s="150" t="s">
        <v>876</v>
      </c>
    </row>
    <row r="609" spans="2:7">
      <c r="B609" s="185" t="s">
        <v>2141</v>
      </c>
      <c r="C609" s="150" t="s">
        <v>524</v>
      </c>
      <c r="D609" s="150">
        <v>21</v>
      </c>
      <c r="E609" s="150">
        <v>213</v>
      </c>
      <c r="F609" s="150">
        <v>0</v>
      </c>
      <c r="G609" s="150" t="s">
        <v>877</v>
      </c>
    </row>
    <row r="610" spans="2:7">
      <c r="B610" s="185" t="s">
        <v>2141</v>
      </c>
      <c r="C610" s="150" t="s">
        <v>524</v>
      </c>
      <c r="D610" s="150">
        <v>21</v>
      </c>
      <c r="E610" s="150">
        <v>213</v>
      </c>
      <c r="F610" s="150">
        <v>2131</v>
      </c>
      <c r="G610" s="150" t="s">
        <v>878</v>
      </c>
    </row>
    <row r="611" spans="2:7">
      <c r="B611" s="185" t="s">
        <v>2141</v>
      </c>
      <c r="C611" s="150" t="s">
        <v>524</v>
      </c>
      <c r="D611" s="150">
        <v>21</v>
      </c>
      <c r="E611" s="150">
        <v>213</v>
      </c>
      <c r="F611" s="150">
        <v>2132</v>
      </c>
      <c r="G611" s="150" t="s">
        <v>879</v>
      </c>
    </row>
    <row r="612" spans="2:7">
      <c r="B612" s="185" t="s">
        <v>2141</v>
      </c>
      <c r="C612" s="150" t="s">
        <v>524</v>
      </c>
      <c r="D612" s="150">
        <v>21</v>
      </c>
      <c r="E612" s="150">
        <v>213</v>
      </c>
      <c r="F612" s="150">
        <v>2139</v>
      </c>
      <c r="G612" s="150" t="s">
        <v>880</v>
      </c>
    </row>
    <row r="613" spans="2:7">
      <c r="B613" s="185" t="s">
        <v>2141</v>
      </c>
      <c r="C613" s="150" t="s">
        <v>524</v>
      </c>
      <c r="D613" s="150">
        <v>21</v>
      </c>
      <c r="E613" s="150">
        <v>214</v>
      </c>
      <c r="F613" s="150">
        <v>0</v>
      </c>
      <c r="G613" s="150" t="s">
        <v>881</v>
      </c>
    </row>
    <row r="614" spans="2:7">
      <c r="B614" s="185" t="s">
        <v>2141</v>
      </c>
      <c r="C614" s="150" t="s">
        <v>524</v>
      </c>
      <c r="D614" s="150">
        <v>21</v>
      </c>
      <c r="E614" s="150">
        <v>214</v>
      </c>
      <c r="F614" s="150">
        <v>2141</v>
      </c>
      <c r="G614" s="150" t="s">
        <v>882</v>
      </c>
    </row>
    <row r="615" spans="2:7">
      <c r="B615" s="185" t="s">
        <v>2141</v>
      </c>
      <c r="C615" s="150" t="s">
        <v>524</v>
      </c>
      <c r="D615" s="150">
        <v>21</v>
      </c>
      <c r="E615" s="150">
        <v>214</v>
      </c>
      <c r="F615" s="150">
        <v>2142</v>
      </c>
      <c r="G615" s="150" t="s">
        <v>883</v>
      </c>
    </row>
    <row r="616" spans="2:7">
      <c r="B616" s="185" t="s">
        <v>2141</v>
      </c>
      <c r="C616" s="150" t="s">
        <v>524</v>
      </c>
      <c r="D616" s="150">
        <v>21</v>
      </c>
      <c r="E616" s="150">
        <v>214</v>
      </c>
      <c r="F616" s="150">
        <v>2143</v>
      </c>
      <c r="G616" s="150" t="s">
        <v>884</v>
      </c>
    </row>
    <row r="617" spans="2:7">
      <c r="B617" s="185" t="s">
        <v>2141</v>
      </c>
      <c r="C617" s="150" t="s">
        <v>524</v>
      </c>
      <c r="D617" s="150">
        <v>21</v>
      </c>
      <c r="E617" s="150">
        <v>214</v>
      </c>
      <c r="F617" s="150">
        <v>2144</v>
      </c>
      <c r="G617" s="150" t="s">
        <v>885</v>
      </c>
    </row>
    <row r="618" spans="2:7">
      <c r="B618" s="185" t="s">
        <v>2141</v>
      </c>
      <c r="C618" s="150" t="s">
        <v>524</v>
      </c>
      <c r="D618" s="150">
        <v>21</v>
      </c>
      <c r="E618" s="150">
        <v>214</v>
      </c>
      <c r="F618" s="150">
        <v>2145</v>
      </c>
      <c r="G618" s="150" t="s">
        <v>886</v>
      </c>
    </row>
    <row r="619" spans="2:7">
      <c r="B619" s="185" t="s">
        <v>2141</v>
      </c>
      <c r="C619" s="150" t="s">
        <v>524</v>
      </c>
      <c r="D619" s="150">
        <v>21</v>
      </c>
      <c r="E619" s="150">
        <v>214</v>
      </c>
      <c r="F619" s="150">
        <v>2146</v>
      </c>
      <c r="G619" s="150" t="s">
        <v>887</v>
      </c>
    </row>
    <row r="620" spans="2:7">
      <c r="B620" s="185" t="s">
        <v>2141</v>
      </c>
      <c r="C620" s="150" t="s">
        <v>524</v>
      </c>
      <c r="D620" s="150">
        <v>21</v>
      </c>
      <c r="E620" s="150">
        <v>214</v>
      </c>
      <c r="F620" s="150">
        <v>2147</v>
      </c>
      <c r="G620" s="150" t="s">
        <v>888</v>
      </c>
    </row>
    <row r="621" spans="2:7">
      <c r="B621" s="185" t="s">
        <v>2141</v>
      </c>
      <c r="C621" s="150" t="s">
        <v>524</v>
      </c>
      <c r="D621" s="150">
        <v>21</v>
      </c>
      <c r="E621" s="150">
        <v>214</v>
      </c>
      <c r="F621" s="150">
        <v>2148</v>
      </c>
      <c r="G621" s="150" t="s">
        <v>889</v>
      </c>
    </row>
    <row r="622" spans="2:7">
      <c r="B622" s="185" t="s">
        <v>2141</v>
      </c>
      <c r="C622" s="150" t="s">
        <v>524</v>
      </c>
      <c r="D622" s="150">
        <v>21</v>
      </c>
      <c r="E622" s="150">
        <v>214</v>
      </c>
      <c r="F622" s="150">
        <v>2149</v>
      </c>
      <c r="G622" s="150" t="s">
        <v>890</v>
      </c>
    </row>
    <row r="623" spans="2:7">
      <c r="B623" s="185" t="s">
        <v>2141</v>
      </c>
      <c r="C623" s="150" t="s">
        <v>524</v>
      </c>
      <c r="D623" s="150">
        <v>21</v>
      </c>
      <c r="E623" s="150">
        <v>215</v>
      </c>
      <c r="F623" s="150">
        <v>0</v>
      </c>
      <c r="G623" s="150" t="s">
        <v>891</v>
      </c>
    </row>
    <row r="624" spans="2:7">
      <c r="B624" s="185" t="s">
        <v>2141</v>
      </c>
      <c r="C624" s="150" t="s">
        <v>524</v>
      </c>
      <c r="D624" s="150">
        <v>21</v>
      </c>
      <c r="E624" s="150">
        <v>215</v>
      </c>
      <c r="F624" s="150">
        <v>2151</v>
      </c>
      <c r="G624" s="150" t="s">
        <v>892</v>
      </c>
    </row>
    <row r="625" spans="2:7">
      <c r="B625" s="185" t="s">
        <v>2141</v>
      </c>
      <c r="C625" s="150" t="s">
        <v>524</v>
      </c>
      <c r="D625" s="150">
        <v>21</v>
      </c>
      <c r="E625" s="150">
        <v>215</v>
      </c>
      <c r="F625" s="150">
        <v>2152</v>
      </c>
      <c r="G625" s="150" t="s">
        <v>893</v>
      </c>
    </row>
    <row r="626" spans="2:7">
      <c r="B626" s="185" t="s">
        <v>2141</v>
      </c>
      <c r="C626" s="150" t="s">
        <v>524</v>
      </c>
      <c r="D626" s="150">
        <v>21</v>
      </c>
      <c r="E626" s="150">
        <v>215</v>
      </c>
      <c r="F626" s="150">
        <v>2159</v>
      </c>
      <c r="G626" s="150" t="s">
        <v>894</v>
      </c>
    </row>
    <row r="627" spans="2:7">
      <c r="B627" s="185" t="s">
        <v>2141</v>
      </c>
      <c r="C627" s="150" t="s">
        <v>524</v>
      </c>
      <c r="D627" s="150">
        <v>21</v>
      </c>
      <c r="E627" s="150">
        <v>216</v>
      </c>
      <c r="F627" s="150">
        <v>0</v>
      </c>
      <c r="G627" s="150" t="s">
        <v>895</v>
      </c>
    </row>
    <row r="628" spans="2:7">
      <c r="B628" s="185" t="s">
        <v>2141</v>
      </c>
      <c r="C628" s="150" t="s">
        <v>524</v>
      </c>
      <c r="D628" s="150">
        <v>21</v>
      </c>
      <c r="E628" s="150">
        <v>216</v>
      </c>
      <c r="F628" s="150">
        <v>2161</v>
      </c>
      <c r="G628" s="150" t="s">
        <v>896</v>
      </c>
    </row>
    <row r="629" spans="2:7">
      <c r="B629" s="185" t="s">
        <v>2141</v>
      </c>
      <c r="C629" s="150" t="s">
        <v>524</v>
      </c>
      <c r="D629" s="150">
        <v>21</v>
      </c>
      <c r="E629" s="150">
        <v>216</v>
      </c>
      <c r="F629" s="150">
        <v>2169</v>
      </c>
      <c r="G629" s="150" t="s">
        <v>897</v>
      </c>
    </row>
    <row r="630" spans="2:7">
      <c r="B630" s="185" t="s">
        <v>2141</v>
      </c>
      <c r="C630" s="150" t="s">
        <v>524</v>
      </c>
      <c r="D630" s="150">
        <v>21</v>
      </c>
      <c r="E630" s="150">
        <v>217</v>
      </c>
      <c r="F630" s="150">
        <v>0</v>
      </c>
      <c r="G630" s="150" t="s">
        <v>898</v>
      </c>
    </row>
    <row r="631" spans="2:7">
      <c r="B631" s="185" t="s">
        <v>2141</v>
      </c>
      <c r="C631" s="150" t="s">
        <v>524</v>
      </c>
      <c r="D631" s="150">
        <v>21</v>
      </c>
      <c r="E631" s="150">
        <v>217</v>
      </c>
      <c r="F631" s="150">
        <v>2171</v>
      </c>
      <c r="G631" s="150" t="s">
        <v>899</v>
      </c>
    </row>
    <row r="632" spans="2:7">
      <c r="B632" s="185" t="s">
        <v>2141</v>
      </c>
      <c r="C632" s="150" t="s">
        <v>524</v>
      </c>
      <c r="D632" s="150">
        <v>21</v>
      </c>
      <c r="E632" s="150">
        <v>217</v>
      </c>
      <c r="F632" s="150">
        <v>2172</v>
      </c>
      <c r="G632" s="150" t="s">
        <v>900</v>
      </c>
    </row>
    <row r="633" spans="2:7">
      <c r="B633" s="185" t="s">
        <v>2141</v>
      </c>
      <c r="C633" s="150" t="s">
        <v>524</v>
      </c>
      <c r="D633" s="150">
        <v>21</v>
      </c>
      <c r="E633" s="150">
        <v>217</v>
      </c>
      <c r="F633" s="150">
        <v>2173</v>
      </c>
      <c r="G633" s="150" t="s">
        <v>901</v>
      </c>
    </row>
    <row r="634" spans="2:7">
      <c r="B634" s="185" t="s">
        <v>2141</v>
      </c>
      <c r="C634" s="150" t="s">
        <v>524</v>
      </c>
      <c r="D634" s="150">
        <v>21</v>
      </c>
      <c r="E634" s="150">
        <v>217</v>
      </c>
      <c r="F634" s="150">
        <v>2179</v>
      </c>
      <c r="G634" s="150" t="s">
        <v>902</v>
      </c>
    </row>
    <row r="635" spans="2:7">
      <c r="B635" s="185" t="s">
        <v>2141</v>
      </c>
      <c r="C635" s="150" t="s">
        <v>524</v>
      </c>
      <c r="D635" s="150">
        <v>21</v>
      </c>
      <c r="E635" s="150">
        <v>218</v>
      </c>
      <c r="F635" s="150">
        <v>0</v>
      </c>
      <c r="G635" s="150" t="s">
        <v>903</v>
      </c>
    </row>
    <row r="636" spans="2:7">
      <c r="B636" s="185" t="s">
        <v>2141</v>
      </c>
      <c r="C636" s="150" t="s">
        <v>524</v>
      </c>
      <c r="D636" s="150">
        <v>21</v>
      </c>
      <c r="E636" s="150">
        <v>218</v>
      </c>
      <c r="F636" s="150">
        <v>2181</v>
      </c>
      <c r="G636" s="150" t="s">
        <v>904</v>
      </c>
    </row>
    <row r="637" spans="2:7">
      <c r="B637" s="185" t="s">
        <v>2141</v>
      </c>
      <c r="C637" s="150" t="s">
        <v>524</v>
      </c>
      <c r="D637" s="150">
        <v>21</v>
      </c>
      <c r="E637" s="150">
        <v>218</v>
      </c>
      <c r="F637" s="150">
        <v>2182</v>
      </c>
      <c r="G637" s="150" t="s">
        <v>905</v>
      </c>
    </row>
    <row r="638" spans="2:7">
      <c r="B638" s="185" t="s">
        <v>2141</v>
      </c>
      <c r="C638" s="150" t="s">
        <v>524</v>
      </c>
      <c r="D638" s="150">
        <v>21</v>
      </c>
      <c r="E638" s="150">
        <v>218</v>
      </c>
      <c r="F638" s="150">
        <v>2183</v>
      </c>
      <c r="G638" s="150" t="s">
        <v>906</v>
      </c>
    </row>
    <row r="639" spans="2:7">
      <c r="B639" s="185" t="s">
        <v>2141</v>
      </c>
      <c r="C639" s="150" t="s">
        <v>524</v>
      </c>
      <c r="D639" s="150">
        <v>21</v>
      </c>
      <c r="E639" s="150">
        <v>218</v>
      </c>
      <c r="F639" s="150">
        <v>2184</v>
      </c>
      <c r="G639" s="150" t="s">
        <v>907</v>
      </c>
    </row>
    <row r="640" spans="2:7">
      <c r="B640" s="185" t="s">
        <v>2141</v>
      </c>
      <c r="C640" s="150" t="s">
        <v>524</v>
      </c>
      <c r="D640" s="150">
        <v>21</v>
      </c>
      <c r="E640" s="150">
        <v>218</v>
      </c>
      <c r="F640" s="150">
        <v>2185</v>
      </c>
      <c r="G640" s="150" t="s">
        <v>908</v>
      </c>
    </row>
    <row r="641" spans="2:7">
      <c r="B641" s="185" t="s">
        <v>2141</v>
      </c>
      <c r="C641" s="150" t="s">
        <v>524</v>
      </c>
      <c r="D641" s="150">
        <v>21</v>
      </c>
      <c r="E641" s="150">
        <v>218</v>
      </c>
      <c r="F641" s="150">
        <v>2186</v>
      </c>
      <c r="G641" s="150" t="s">
        <v>909</v>
      </c>
    </row>
    <row r="642" spans="2:7">
      <c r="B642" s="185" t="s">
        <v>2141</v>
      </c>
      <c r="C642" s="150" t="s">
        <v>524</v>
      </c>
      <c r="D642" s="150">
        <v>21</v>
      </c>
      <c r="E642" s="150">
        <v>219</v>
      </c>
      <c r="F642" s="150">
        <v>0</v>
      </c>
      <c r="G642" s="150" t="s">
        <v>910</v>
      </c>
    </row>
    <row r="643" spans="2:7">
      <c r="B643" s="185" t="s">
        <v>2141</v>
      </c>
      <c r="C643" s="150" t="s">
        <v>524</v>
      </c>
      <c r="D643" s="150">
        <v>21</v>
      </c>
      <c r="E643" s="150">
        <v>219</v>
      </c>
      <c r="F643" s="150">
        <v>2191</v>
      </c>
      <c r="G643" s="150" t="s">
        <v>911</v>
      </c>
    </row>
    <row r="644" spans="2:7">
      <c r="B644" s="185" t="s">
        <v>2141</v>
      </c>
      <c r="C644" s="150" t="s">
        <v>524</v>
      </c>
      <c r="D644" s="150">
        <v>21</v>
      </c>
      <c r="E644" s="150">
        <v>219</v>
      </c>
      <c r="F644" s="150">
        <v>2192</v>
      </c>
      <c r="G644" s="150" t="s">
        <v>912</v>
      </c>
    </row>
    <row r="645" spans="2:7">
      <c r="B645" s="185" t="s">
        <v>2141</v>
      </c>
      <c r="C645" s="150" t="s">
        <v>524</v>
      </c>
      <c r="D645" s="150">
        <v>21</v>
      </c>
      <c r="E645" s="150">
        <v>219</v>
      </c>
      <c r="F645" s="150">
        <v>2193</v>
      </c>
      <c r="G645" s="150" t="s">
        <v>913</v>
      </c>
    </row>
    <row r="646" spans="2:7">
      <c r="B646" s="185" t="s">
        <v>2141</v>
      </c>
      <c r="C646" s="150" t="s">
        <v>524</v>
      </c>
      <c r="D646" s="150">
        <v>21</v>
      </c>
      <c r="E646" s="150">
        <v>219</v>
      </c>
      <c r="F646" s="150">
        <v>2194</v>
      </c>
      <c r="G646" s="150" t="s">
        <v>914</v>
      </c>
    </row>
    <row r="647" spans="2:7">
      <c r="B647" s="185" t="s">
        <v>2141</v>
      </c>
      <c r="C647" s="150" t="s">
        <v>524</v>
      </c>
      <c r="D647" s="150">
        <v>21</v>
      </c>
      <c r="E647" s="150">
        <v>219</v>
      </c>
      <c r="F647" s="150">
        <v>2199</v>
      </c>
      <c r="G647" s="150" t="s">
        <v>915</v>
      </c>
    </row>
    <row r="648" spans="2:7">
      <c r="B648" s="185" t="s">
        <v>2141</v>
      </c>
      <c r="C648" s="150" t="s">
        <v>524</v>
      </c>
      <c r="D648" s="150">
        <v>22</v>
      </c>
      <c r="E648" s="150">
        <v>0</v>
      </c>
      <c r="F648" s="150">
        <v>0</v>
      </c>
      <c r="G648" s="150" t="s">
        <v>916</v>
      </c>
    </row>
    <row r="649" spans="2:7">
      <c r="B649" s="185" t="s">
        <v>2141</v>
      </c>
      <c r="C649" s="150" t="s">
        <v>524</v>
      </c>
      <c r="D649" s="150">
        <v>22</v>
      </c>
      <c r="E649" s="150">
        <v>220</v>
      </c>
      <c r="F649" s="150">
        <v>0</v>
      </c>
      <c r="G649" s="150" t="s">
        <v>917</v>
      </c>
    </row>
    <row r="650" spans="2:7">
      <c r="B650" s="185" t="s">
        <v>2141</v>
      </c>
      <c r="C650" s="150" t="s">
        <v>524</v>
      </c>
      <c r="D650" s="150">
        <v>22</v>
      </c>
      <c r="E650" s="150">
        <v>220</v>
      </c>
      <c r="F650" s="150">
        <v>2200</v>
      </c>
      <c r="G650" s="150" t="s">
        <v>351</v>
      </c>
    </row>
    <row r="651" spans="2:7">
      <c r="B651" s="185" t="s">
        <v>2141</v>
      </c>
      <c r="C651" s="150" t="s">
        <v>524</v>
      </c>
      <c r="D651" s="150">
        <v>22</v>
      </c>
      <c r="E651" s="150">
        <v>220</v>
      </c>
      <c r="F651" s="150">
        <v>2209</v>
      </c>
      <c r="G651" s="150" t="s">
        <v>352</v>
      </c>
    </row>
    <row r="652" spans="2:7">
      <c r="B652" s="185" t="s">
        <v>2141</v>
      </c>
      <c r="C652" s="150" t="s">
        <v>524</v>
      </c>
      <c r="D652" s="150">
        <v>22</v>
      </c>
      <c r="E652" s="150">
        <v>221</v>
      </c>
      <c r="F652" s="150">
        <v>0</v>
      </c>
      <c r="G652" s="150" t="s">
        <v>918</v>
      </c>
    </row>
    <row r="653" spans="2:7">
      <c r="B653" s="185" t="s">
        <v>2141</v>
      </c>
      <c r="C653" s="150" t="s">
        <v>524</v>
      </c>
      <c r="D653" s="150">
        <v>22</v>
      </c>
      <c r="E653" s="150">
        <v>221</v>
      </c>
      <c r="F653" s="150">
        <v>2211</v>
      </c>
      <c r="G653" s="150" t="s">
        <v>919</v>
      </c>
    </row>
    <row r="654" spans="2:7">
      <c r="B654" s="185" t="s">
        <v>2141</v>
      </c>
      <c r="C654" s="150" t="s">
        <v>524</v>
      </c>
      <c r="D654" s="150">
        <v>22</v>
      </c>
      <c r="E654" s="150">
        <v>221</v>
      </c>
      <c r="F654" s="150">
        <v>2212</v>
      </c>
      <c r="G654" s="150" t="s">
        <v>920</v>
      </c>
    </row>
    <row r="655" spans="2:7">
      <c r="B655" s="185" t="s">
        <v>2141</v>
      </c>
      <c r="C655" s="150" t="s">
        <v>524</v>
      </c>
      <c r="D655" s="150">
        <v>22</v>
      </c>
      <c r="E655" s="150">
        <v>221</v>
      </c>
      <c r="F655" s="150">
        <v>2213</v>
      </c>
      <c r="G655" s="150" t="s">
        <v>921</v>
      </c>
    </row>
    <row r="656" spans="2:7">
      <c r="B656" s="185" t="s">
        <v>2141</v>
      </c>
      <c r="C656" s="150" t="s">
        <v>524</v>
      </c>
      <c r="D656" s="150">
        <v>22</v>
      </c>
      <c r="E656" s="150">
        <v>222</v>
      </c>
      <c r="F656" s="150">
        <v>0</v>
      </c>
      <c r="G656" s="150" t="s">
        <v>922</v>
      </c>
    </row>
    <row r="657" spans="2:7">
      <c r="B657" s="185" t="s">
        <v>2141</v>
      </c>
      <c r="C657" s="150" t="s">
        <v>524</v>
      </c>
      <c r="D657" s="150">
        <v>22</v>
      </c>
      <c r="E657" s="150">
        <v>222</v>
      </c>
      <c r="F657" s="150">
        <v>2221</v>
      </c>
      <c r="G657" s="150" t="s">
        <v>922</v>
      </c>
    </row>
    <row r="658" spans="2:7">
      <c r="B658" s="185" t="s">
        <v>2141</v>
      </c>
      <c r="C658" s="150" t="s">
        <v>524</v>
      </c>
      <c r="D658" s="150">
        <v>22</v>
      </c>
      <c r="E658" s="150">
        <v>223</v>
      </c>
      <c r="F658" s="150">
        <v>0</v>
      </c>
      <c r="G658" s="150" t="s">
        <v>923</v>
      </c>
    </row>
    <row r="659" spans="2:7">
      <c r="B659" s="185" t="s">
        <v>2141</v>
      </c>
      <c r="C659" s="150" t="s">
        <v>524</v>
      </c>
      <c r="D659" s="150">
        <v>22</v>
      </c>
      <c r="E659" s="150">
        <v>223</v>
      </c>
      <c r="F659" s="150">
        <v>2231</v>
      </c>
      <c r="G659" s="150" t="s">
        <v>924</v>
      </c>
    </row>
    <row r="660" spans="2:7">
      <c r="B660" s="185" t="s">
        <v>2141</v>
      </c>
      <c r="C660" s="150" t="s">
        <v>524</v>
      </c>
      <c r="D660" s="150">
        <v>22</v>
      </c>
      <c r="E660" s="150">
        <v>223</v>
      </c>
      <c r="F660" s="150">
        <v>2232</v>
      </c>
      <c r="G660" s="150" t="s">
        <v>925</v>
      </c>
    </row>
    <row r="661" spans="2:7">
      <c r="B661" s="185" t="s">
        <v>2141</v>
      </c>
      <c r="C661" s="150" t="s">
        <v>524</v>
      </c>
      <c r="D661" s="150">
        <v>22</v>
      </c>
      <c r="E661" s="150">
        <v>223</v>
      </c>
      <c r="F661" s="150">
        <v>2233</v>
      </c>
      <c r="G661" s="150" t="s">
        <v>926</v>
      </c>
    </row>
    <row r="662" spans="2:7">
      <c r="B662" s="185" t="s">
        <v>2141</v>
      </c>
      <c r="C662" s="150" t="s">
        <v>524</v>
      </c>
      <c r="D662" s="150">
        <v>22</v>
      </c>
      <c r="E662" s="150">
        <v>223</v>
      </c>
      <c r="F662" s="150">
        <v>2234</v>
      </c>
      <c r="G662" s="150" t="s">
        <v>927</v>
      </c>
    </row>
    <row r="663" spans="2:7">
      <c r="B663" s="185" t="s">
        <v>2141</v>
      </c>
      <c r="C663" s="150" t="s">
        <v>524</v>
      </c>
      <c r="D663" s="150">
        <v>22</v>
      </c>
      <c r="E663" s="150">
        <v>223</v>
      </c>
      <c r="F663" s="150">
        <v>2235</v>
      </c>
      <c r="G663" s="150" t="s">
        <v>928</v>
      </c>
    </row>
    <row r="664" spans="2:7">
      <c r="B664" s="185" t="s">
        <v>2141</v>
      </c>
      <c r="C664" s="150" t="s">
        <v>524</v>
      </c>
      <c r="D664" s="150">
        <v>22</v>
      </c>
      <c r="E664" s="150">
        <v>223</v>
      </c>
      <c r="F664" s="150">
        <v>2236</v>
      </c>
      <c r="G664" s="150" t="s">
        <v>929</v>
      </c>
    </row>
    <row r="665" spans="2:7">
      <c r="B665" s="185" t="s">
        <v>2141</v>
      </c>
      <c r="C665" s="150" t="s">
        <v>524</v>
      </c>
      <c r="D665" s="150">
        <v>22</v>
      </c>
      <c r="E665" s="150">
        <v>223</v>
      </c>
      <c r="F665" s="150">
        <v>2237</v>
      </c>
      <c r="G665" s="150" t="s">
        <v>930</v>
      </c>
    </row>
    <row r="666" spans="2:7">
      <c r="B666" s="185" t="s">
        <v>2141</v>
      </c>
      <c r="C666" s="150" t="s">
        <v>524</v>
      </c>
      <c r="D666" s="150">
        <v>22</v>
      </c>
      <c r="E666" s="150">
        <v>223</v>
      </c>
      <c r="F666" s="150">
        <v>2238</v>
      </c>
      <c r="G666" s="150" t="s">
        <v>931</v>
      </c>
    </row>
    <row r="667" spans="2:7">
      <c r="B667" s="185" t="s">
        <v>2141</v>
      </c>
      <c r="C667" s="150" t="s">
        <v>524</v>
      </c>
      <c r="D667" s="150">
        <v>22</v>
      </c>
      <c r="E667" s="150">
        <v>223</v>
      </c>
      <c r="F667" s="150">
        <v>2239</v>
      </c>
      <c r="G667" s="150" t="s">
        <v>932</v>
      </c>
    </row>
    <row r="668" spans="2:7">
      <c r="B668" s="185" t="s">
        <v>2141</v>
      </c>
      <c r="C668" s="150" t="s">
        <v>524</v>
      </c>
      <c r="D668" s="150">
        <v>22</v>
      </c>
      <c r="E668" s="150">
        <v>224</v>
      </c>
      <c r="F668" s="150">
        <v>0</v>
      </c>
      <c r="G668" s="150" t="s">
        <v>933</v>
      </c>
    </row>
    <row r="669" spans="2:7">
      <c r="B669" s="185" t="s">
        <v>2141</v>
      </c>
      <c r="C669" s="150" t="s">
        <v>524</v>
      </c>
      <c r="D669" s="150">
        <v>22</v>
      </c>
      <c r="E669" s="150">
        <v>224</v>
      </c>
      <c r="F669" s="150">
        <v>2241</v>
      </c>
      <c r="G669" s="150" t="s">
        <v>934</v>
      </c>
    </row>
    <row r="670" spans="2:7">
      <c r="B670" s="185" t="s">
        <v>2141</v>
      </c>
      <c r="C670" s="150" t="s">
        <v>524</v>
      </c>
      <c r="D670" s="150">
        <v>22</v>
      </c>
      <c r="E670" s="150">
        <v>224</v>
      </c>
      <c r="F670" s="150">
        <v>2249</v>
      </c>
      <c r="G670" s="150" t="s">
        <v>935</v>
      </c>
    </row>
    <row r="671" spans="2:7">
      <c r="B671" s="185" t="s">
        <v>2141</v>
      </c>
      <c r="C671" s="150" t="s">
        <v>524</v>
      </c>
      <c r="D671" s="150">
        <v>22</v>
      </c>
      <c r="E671" s="150">
        <v>225</v>
      </c>
      <c r="F671" s="150">
        <v>0</v>
      </c>
      <c r="G671" s="150" t="s">
        <v>936</v>
      </c>
    </row>
    <row r="672" spans="2:7">
      <c r="B672" s="185" t="s">
        <v>2141</v>
      </c>
      <c r="C672" s="150" t="s">
        <v>524</v>
      </c>
      <c r="D672" s="150">
        <v>22</v>
      </c>
      <c r="E672" s="150">
        <v>225</v>
      </c>
      <c r="F672" s="150">
        <v>2251</v>
      </c>
      <c r="G672" s="150" t="s">
        <v>937</v>
      </c>
    </row>
    <row r="673" spans="2:7">
      <c r="B673" s="185" t="s">
        <v>2141</v>
      </c>
      <c r="C673" s="150" t="s">
        <v>524</v>
      </c>
      <c r="D673" s="150">
        <v>22</v>
      </c>
      <c r="E673" s="150">
        <v>225</v>
      </c>
      <c r="F673" s="150">
        <v>2252</v>
      </c>
      <c r="G673" s="150" t="s">
        <v>938</v>
      </c>
    </row>
    <row r="674" spans="2:7">
      <c r="B674" s="185" t="s">
        <v>2141</v>
      </c>
      <c r="C674" s="150" t="s">
        <v>524</v>
      </c>
      <c r="D674" s="150">
        <v>22</v>
      </c>
      <c r="E674" s="150">
        <v>225</v>
      </c>
      <c r="F674" s="150">
        <v>2253</v>
      </c>
      <c r="G674" s="150" t="s">
        <v>939</v>
      </c>
    </row>
    <row r="675" spans="2:7">
      <c r="B675" s="185" t="s">
        <v>2141</v>
      </c>
      <c r="C675" s="150" t="s">
        <v>524</v>
      </c>
      <c r="D675" s="150">
        <v>22</v>
      </c>
      <c r="E675" s="150">
        <v>225</v>
      </c>
      <c r="F675" s="150">
        <v>2254</v>
      </c>
      <c r="G675" s="150" t="s">
        <v>940</v>
      </c>
    </row>
    <row r="676" spans="2:7">
      <c r="B676" s="185" t="s">
        <v>2141</v>
      </c>
      <c r="C676" s="150" t="s">
        <v>524</v>
      </c>
      <c r="D676" s="150">
        <v>22</v>
      </c>
      <c r="E676" s="150">
        <v>225</v>
      </c>
      <c r="F676" s="150">
        <v>2255</v>
      </c>
      <c r="G676" s="150" t="s">
        <v>941</v>
      </c>
    </row>
    <row r="677" spans="2:7">
      <c r="B677" s="185" t="s">
        <v>2141</v>
      </c>
      <c r="C677" s="150" t="s">
        <v>524</v>
      </c>
      <c r="D677" s="150">
        <v>22</v>
      </c>
      <c r="E677" s="150">
        <v>229</v>
      </c>
      <c r="F677" s="150">
        <v>0</v>
      </c>
      <c r="G677" s="150" t="s">
        <v>942</v>
      </c>
    </row>
    <row r="678" spans="2:7">
      <c r="B678" s="185" t="s">
        <v>2141</v>
      </c>
      <c r="C678" s="150" t="s">
        <v>524</v>
      </c>
      <c r="D678" s="150">
        <v>22</v>
      </c>
      <c r="E678" s="150">
        <v>229</v>
      </c>
      <c r="F678" s="150">
        <v>2291</v>
      </c>
      <c r="G678" s="150" t="s">
        <v>943</v>
      </c>
    </row>
    <row r="679" spans="2:7">
      <c r="B679" s="185" t="s">
        <v>2141</v>
      </c>
      <c r="C679" s="150" t="s">
        <v>524</v>
      </c>
      <c r="D679" s="150">
        <v>22</v>
      </c>
      <c r="E679" s="150">
        <v>229</v>
      </c>
      <c r="F679" s="150">
        <v>2292</v>
      </c>
      <c r="G679" s="150" t="s">
        <v>944</v>
      </c>
    </row>
    <row r="680" spans="2:7">
      <c r="B680" s="185" t="s">
        <v>2141</v>
      </c>
      <c r="C680" s="150" t="s">
        <v>524</v>
      </c>
      <c r="D680" s="150">
        <v>22</v>
      </c>
      <c r="E680" s="150">
        <v>229</v>
      </c>
      <c r="F680" s="150">
        <v>2293</v>
      </c>
      <c r="G680" s="150" t="s">
        <v>945</v>
      </c>
    </row>
    <row r="681" spans="2:7">
      <c r="B681" s="185" t="s">
        <v>2141</v>
      </c>
      <c r="C681" s="150" t="s">
        <v>524</v>
      </c>
      <c r="D681" s="150">
        <v>22</v>
      </c>
      <c r="E681" s="150">
        <v>229</v>
      </c>
      <c r="F681" s="150">
        <v>2299</v>
      </c>
      <c r="G681" s="150" t="s">
        <v>946</v>
      </c>
    </row>
    <row r="682" spans="2:7">
      <c r="B682" s="185" t="s">
        <v>2141</v>
      </c>
      <c r="C682" s="150" t="s">
        <v>524</v>
      </c>
      <c r="D682" s="150">
        <v>23</v>
      </c>
      <c r="E682" s="150">
        <v>0</v>
      </c>
      <c r="F682" s="150">
        <v>0</v>
      </c>
      <c r="G682" s="150" t="s">
        <v>947</v>
      </c>
    </row>
    <row r="683" spans="2:7">
      <c r="B683" s="185" t="s">
        <v>2141</v>
      </c>
      <c r="C683" s="150" t="s">
        <v>524</v>
      </c>
      <c r="D683" s="150">
        <v>23</v>
      </c>
      <c r="E683" s="150">
        <v>230</v>
      </c>
      <c r="F683" s="150">
        <v>0</v>
      </c>
      <c r="G683" s="150" t="s">
        <v>948</v>
      </c>
    </row>
    <row r="684" spans="2:7">
      <c r="B684" s="185" t="s">
        <v>2141</v>
      </c>
      <c r="C684" s="150" t="s">
        <v>524</v>
      </c>
      <c r="D684" s="150">
        <v>23</v>
      </c>
      <c r="E684" s="150">
        <v>230</v>
      </c>
      <c r="F684" s="150">
        <v>2300</v>
      </c>
      <c r="G684" s="150" t="s">
        <v>351</v>
      </c>
    </row>
    <row r="685" spans="2:7">
      <c r="B685" s="185" t="s">
        <v>2141</v>
      </c>
      <c r="C685" s="150" t="s">
        <v>524</v>
      </c>
      <c r="D685" s="150">
        <v>23</v>
      </c>
      <c r="E685" s="150">
        <v>230</v>
      </c>
      <c r="F685" s="150">
        <v>2309</v>
      </c>
      <c r="G685" s="150" t="s">
        <v>352</v>
      </c>
    </row>
    <row r="686" spans="2:7">
      <c r="B686" s="185" t="s">
        <v>2141</v>
      </c>
      <c r="C686" s="150" t="s">
        <v>524</v>
      </c>
      <c r="D686" s="150">
        <v>23</v>
      </c>
      <c r="E686" s="150">
        <v>231</v>
      </c>
      <c r="F686" s="150">
        <v>0</v>
      </c>
      <c r="G686" s="150" t="s">
        <v>949</v>
      </c>
    </row>
    <row r="687" spans="2:7">
      <c r="B687" s="185" t="s">
        <v>2141</v>
      </c>
      <c r="C687" s="150" t="s">
        <v>524</v>
      </c>
      <c r="D687" s="150">
        <v>23</v>
      </c>
      <c r="E687" s="150">
        <v>231</v>
      </c>
      <c r="F687" s="150">
        <v>2311</v>
      </c>
      <c r="G687" s="150" t="s">
        <v>950</v>
      </c>
    </row>
    <row r="688" spans="2:7">
      <c r="B688" s="185" t="s">
        <v>2141</v>
      </c>
      <c r="C688" s="150" t="s">
        <v>524</v>
      </c>
      <c r="D688" s="150">
        <v>23</v>
      </c>
      <c r="E688" s="150">
        <v>231</v>
      </c>
      <c r="F688" s="150">
        <v>2312</v>
      </c>
      <c r="G688" s="150" t="s">
        <v>951</v>
      </c>
    </row>
    <row r="689" spans="2:7">
      <c r="B689" s="185" t="s">
        <v>2141</v>
      </c>
      <c r="C689" s="150" t="s">
        <v>524</v>
      </c>
      <c r="D689" s="150">
        <v>23</v>
      </c>
      <c r="E689" s="150">
        <v>231</v>
      </c>
      <c r="F689" s="150">
        <v>2319</v>
      </c>
      <c r="G689" s="150" t="s">
        <v>952</v>
      </c>
    </row>
    <row r="690" spans="2:7">
      <c r="B690" s="185" t="s">
        <v>2141</v>
      </c>
      <c r="C690" s="150" t="s">
        <v>524</v>
      </c>
      <c r="D690" s="150">
        <v>23</v>
      </c>
      <c r="E690" s="150">
        <v>232</v>
      </c>
      <c r="F690" s="150">
        <v>0</v>
      </c>
      <c r="G690" s="150" t="s">
        <v>953</v>
      </c>
    </row>
    <row r="691" spans="2:7">
      <c r="B691" s="185" t="s">
        <v>2141</v>
      </c>
      <c r="C691" s="150" t="s">
        <v>524</v>
      </c>
      <c r="D691" s="150">
        <v>23</v>
      </c>
      <c r="E691" s="150">
        <v>232</v>
      </c>
      <c r="F691" s="150">
        <v>2321</v>
      </c>
      <c r="G691" s="150" t="s">
        <v>954</v>
      </c>
    </row>
    <row r="692" spans="2:7">
      <c r="B692" s="185" t="s">
        <v>2141</v>
      </c>
      <c r="C692" s="150" t="s">
        <v>524</v>
      </c>
      <c r="D692" s="150">
        <v>23</v>
      </c>
      <c r="E692" s="150">
        <v>232</v>
      </c>
      <c r="F692" s="150">
        <v>2322</v>
      </c>
      <c r="G692" s="150" t="s">
        <v>955</v>
      </c>
    </row>
    <row r="693" spans="2:7">
      <c r="B693" s="185" t="s">
        <v>2141</v>
      </c>
      <c r="C693" s="150" t="s">
        <v>524</v>
      </c>
      <c r="D693" s="150">
        <v>23</v>
      </c>
      <c r="E693" s="150">
        <v>232</v>
      </c>
      <c r="F693" s="150">
        <v>2329</v>
      </c>
      <c r="G693" s="150" t="s">
        <v>956</v>
      </c>
    </row>
    <row r="694" spans="2:7">
      <c r="B694" s="185" t="s">
        <v>2141</v>
      </c>
      <c r="C694" s="150" t="s">
        <v>524</v>
      </c>
      <c r="D694" s="150">
        <v>23</v>
      </c>
      <c r="E694" s="150">
        <v>233</v>
      </c>
      <c r="F694" s="150">
        <v>0</v>
      </c>
      <c r="G694" s="150" t="s">
        <v>957</v>
      </c>
    </row>
    <row r="695" spans="2:7">
      <c r="B695" s="185" t="s">
        <v>2141</v>
      </c>
      <c r="C695" s="150" t="s">
        <v>524</v>
      </c>
      <c r="D695" s="150">
        <v>23</v>
      </c>
      <c r="E695" s="150">
        <v>233</v>
      </c>
      <c r="F695" s="150">
        <v>2331</v>
      </c>
      <c r="G695" s="150" t="s">
        <v>958</v>
      </c>
    </row>
    <row r="696" spans="2:7">
      <c r="B696" s="185" t="s">
        <v>2141</v>
      </c>
      <c r="C696" s="150" t="s">
        <v>524</v>
      </c>
      <c r="D696" s="150">
        <v>23</v>
      </c>
      <c r="E696" s="150">
        <v>233</v>
      </c>
      <c r="F696" s="150">
        <v>2332</v>
      </c>
      <c r="G696" s="150" t="s">
        <v>959</v>
      </c>
    </row>
    <row r="697" spans="2:7">
      <c r="B697" s="185" t="s">
        <v>2141</v>
      </c>
      <c r="C697" s="150" t="s">
        <v>524</v>
      </c>
      <c r="D697" s="150">
        <v>23</v>
      </c>
      <c r="E697" s="150">
        <v>233</v>
      </c>
      <c r="F697" s="150">
        <v>2339</v>
      </c>
      <c r="G697" s="150" t="s">
        <v>960</v>
      </c>
    </row>
    <row r="698" spans="2:7">
      <c r="B698" s="185" t="s">
        <v>2141</v>
      </c>
      <c r="C698" s="150" t="s">
        <v>524</v>
      </c>
      <c r="D698" s="150">
        <v>23</v>
      </c>
      <c r="E698" s="150">
        <v>234</v>
      </c>
      <c r="F698" s="150">
        <v>0</v>
      </c>
      <c r="G698" s="150" t="s">
        <v>961</v>
      </c>
    </row>
    <row r="699" spans="2:7">
      <c r="B699" s="185" t="s">
        <v>2141</v>
      </c>
      <c r="C699" s="150" t="s">
        <v>524</v>
      </c>
      <c r="D699" s="150">
        <v>23</v>
      </c>
      <c r="E699" s="150">
        <v>234</v>
      </c>
      <c r="F699" s="150">
        <v>2341</v>
      </c>
      <c r="G699" s="150" t="s">
        <v>962</v>
      </c>
    </row>
    <row r="700" spans="2:7">
      <c r="B700" s="185" t="s">
        <v>2141</v>
      </c>
      <c r="C700" s="150" t="s">
        <v>524</v>
      </c>
      <c r="D700" s="150">
        <v>23</v>
      </c>
      <c r="E700" s="150">
        <v>234</v>
      </c>
      <c r="F700" s="150">
        <v>2342</v>
      </c>
      <c r="G700" s="150" t="s">
        <v>963</v>
      </c>
    </row>
    <row r="701" spans="2:7">
      <c r="B701" s="185" t="s">
        <v>2141</v>
      </c>
      <c r="C701" s="150" t="s">
        <v>524</v>
      </c>
      <c r="D701" s="150">
        <v>23</v>
      </c>
      <c r="E701" s="150">
        <v>235</v>
      </c>
      <c r="F701" s="150">
        <v>0</v>
      </c>
      <c r="G701" s="150" t="s">
        <v>964</v>
      </c>
    </row>
    <row r="702" spans="2:7">
      <c r="B702" s="185" t="s">
        <v>2141</v>
      </c>
      <c r="C702" s="150" t="s">
        <v>524</v>
      </c>
      <c r="D702" s="150">
        <v>23</v>
      </c>
      <c r="E702" s="150">
        <v>235</v>
      </c>
      <c r="F702" s="150">
        <v>2351</v>
      </c>
      <c r="G702" s="150" t="s">
        <v>965</v>
      </c>
    </row>
    <row r="703" spans="2:7">
      <c r="B703" s="185" t="s">
        <v>2141</v>
      </c>
      <c r="C703" s="150" t="s">
        <v>524</v>
      </c>
      <c r="D703" s="150">
        <v>23</v>
      </c>
      <c r="E703" s="150">
        <v>235</v>
      </c>
      <c r="F703" s="150">
        <v>2352</v>
      </c>
      <c r="G703" s="150" t="s">
        <v>966</v>
      </c>
    </row>
    <row r="704" spans="2:7">
      <c r="B704" s="185" t="s">
        <v>2141</v>
      </c>
      <c r="C704" s="150" t="s">
        <v>524</v>
      </c>
      <c r="D704" s="150">
        <v>23</v>
      </c>
      <c r="E704" s="150">
        <v>235</v>
      </c>
      <c r="F704" s="150">
        <v>2353</v>
      </c>
      <c r="G704" s="150" t="s">
        <v>967</v>
      </c>
    </row>
    <row r="705" spans="2:7">
      <c r="B705" s="185" t="s">
        <v>2141</v>
      </c>
      <c r="C705" s="150" t="s">
        <v>524</v>
      </c>
      <c r="D705" s="150">
        <v>23</v>
      </c>
      <c r="E705" s="150">
        <v>235</v>
      </c>
      <c r="F705" s="150">
        <v>2354</v>
      </c>
      <c r="G705" s="150" t="s">
        <v>968</v>
      </c>
    </row>
    <row r="706" spans="2:7">
      <c r="B706" s="185" t="s">
        <v>2141</v>
      </c>
      <c r="C706" s="150" t="s">
        <v>524</v>
      </c>
      <c r="D706" s="150">
        <v>23</v>
      </c>
      <c r="E706" s="150">
        <v>235</v>
      </c>
      <c r="F706" s="150">
        <v>2355</v>
      </c>
      <c r="G706" s="150" t="s">
        <v>969</v>
      </c>
    </row>
    <row r="707" spans="2:7">
      <c r="B707" s="185" t="s">
        <v>2141</v>
      </c>
      <c r="C707" s="150" t="s">
        <v>524</v>
      </c>
      <c r="D707" s="150">
        <v>23</v>
      </c>
      <c r="E707" s="150">
        <v>239</v>
      </c>
      <c r="F707" s="150">
        <v>0</v>
      </c>
      <c r="G707" s="150" t="s">
        <v>970</v>
      </c>
    </row>
    <row r="708" spans="2:7">
      <c r="B708" s="185" t="s">
        <v>2141</v>
      </c>
      <c r="C708" s="150" t="s">
        <v>524</v>
      </c>
      <c r="D708" s="150">
        <v>23</v>
      </c>
      <c r="E708" s="150">
        <v>239</v>
      </c>
      <c r="F708" s="150">
        <v>2391</v>
      </c>
      <c r="G708" s="150" t="s">
        <v>971</v>
      </c>
    </row>
    <row r="709" spans="2:7">
      <c r="B709" s="185" t="s">
        <v>2141</v>
      </c>
      <c r="C709" s="150" t="s">
        <v>524</v>
      </c>
      <c r="D709" s="150">
        <v>23</v>
      </c>
      <c r="E709" s="150">
        <v>239</v>
      </c>
      <c r="F709" s="150">
        <v>2399</v>
      </c>
      <c r="G709" s="150" t="s">
        <v>972</v>
      </c>
    </row>
    <row r="710" spans="2:7">
      <c r="B710" s="185" t="s">
        <v>2141</v>
      </c>
      <c r="C710" s="150" t="s">
        <v>524</v>
      </c>
      <c r="D710" s="150">
        <v>24</v>
      </c>
      <c r="E710" s="150">
        <v>0</v>
      </c>
      <c r="F710" s="150">
        <v>0</v>
      </c>
      <c r="G710" s="150" t="s">
        <v>973</v>
      </c>
    </row>
    <row r="711" spans="2:7">
      <c r="B711" s="185" t="s">
        <v>2141</v>
      </c>
      <c r="C711" s="150" t="s">
        <v>524</v>
      </c>
      <c r="D711" s="150">
        <v>24</v>
      </c>
      <c r="E711" s="150">
        <v>240</v>
      </c>
      <c r="F711" s="150">
        <v>0</v>
      </c>
      <c r="G711" s="150" t="s">
        <v>974</v>
      </c>
    </row>
    <row r="712" spans="2:7">
      <c r="B712" s="185" t="s">
        <v>2141</v>
      </c>
      <c r="C712" s="150" t="s">
        <v>524</v>
      </c>
      <c r="D712" s="150">
        <v>24</v>
      </c>
      <c r="E712" s="150">
        <v>240</v>
      </c>
      <c r="F712" s="150">
        <v>2400</v>
      </c>
      <c r="G712" s="150" t="s">
        <v>351</v>
      </c>
    </row>
    <row r="713" spans="2:7">
      <c r="B713" s="185" t="s">
        <v>2141</v>
      </c>
      <c r="C713" s="150" t="s">
        <v>524</v>
      </c>
      <c r="D713" s="150">
        <v>24</v>
      </c>
      <c r="E713" s="150">
        <v>240</v>
      </c>
      <c r="F713" s="150">
        <v>2409</v>
      </c>
      <c r="G713" s="150" t="s">
        <v>352</v>
      </c>
    </row>
    <row r="714" spans="2:7">
      <c r="B714" s="185" t="s">
        <v>2141</v>
      </c>
      <c r="C714" s="150" t="s">
        <v>524</v>
      </c>
      <c r="D714" s="150">
        <v>24</v>
      </c>
      <c r="E714" s="150">
        <v>241</v>
      </c>
      <c r="F714" s="150">
        <v>0</v>
      </c>
      <c r="G714" s="150" t="s">
        <v>975</v>
      </c>
    </row>
    <row r="715" spans="2:7">
      <c r="B715" s="185" t="s">
        <v>2141</v>
      </c>
      <c r="C715" s="150" t="s">
        <v>524</v>
      </c>
      <c r="D715" s="150">
        <v>24</v>
      </c>
      <c r="E715" s="150">
        <v>241</v>
      </c>
      <c r="F715" s="150">
        <v>2411</v>
      </c>
      <c r="G715" s="150" t="s">
        <v>975</v>
      </c>
    </row>
    <row r="716" spans="2:7">
      <c r="B716" s="185" t="s">
        <v>2141</v>
      </c>
      <c r="C716" s="150" t="s">
        <v>524</v>
      </c>
      <c r="D716" s="150">
        <v>24</v>
      </c>
      <c r="E716" s="150">
        <v>242</v>
      </c>
      <c r="F716" s="150">
        <v>0</v>
      </c>
      <c r="G716" s="150" t="s">
        <v>976</v>
      </c>
    </row>
    <row r="717" spans="2:7">
      <c r="B717" s="185" t="s">
        <v>2141</v>
      </c>
      <c r="C717" s="150" t="s">
        <v>524</v>
      </c>
      <c r="D717" s="150">
        <v>24</v>
      </c>
      <c r="E717" s="150">
        <v>242</v>
      </c>
      <c r="F717" s="150">
        <v>2421</v>
      </c>
      <c r="G717" s="150" t="s">
        <v>977</v>
      </c>
    </row>
    <row r="718" spans="2:7">
      <c r="B718" s="185" t="s">
        <v>2141</v>
      </c>
      <c r="C718" s="150" t="s">
        <v>524</v>
      </c>
      <c r="D718" s="150">
        <v>24</v>
      </c>
      <c r="E718" s="150">
        <v>242</v>
      </c>
      <c r="F718" s="150">
        <v>2422</v>
      </c>
      <c r="G718" s="150" t="s">
        <v>978</v>
      </c>
    </row>
    <row r="719" spans="2:7">
      <c r="B719" s="185" t="s">
        <v>2141</v>
      </c>
      <c r="C719" s="150" t="s">
        <v>524</v>
      </c>
      <c r="D719" s="150">
        <v>24</v>
      </c>
      <c r="E719" s="150">
        <v>242</v>
      </c>
      <c r="F719" s="150">
        <v>2423</v>
      </c>
      <c r="G719" s="150" t="s">
        <v>979</v>
      </c>
    </row>
    <row r="720" spans="2:7">
      <c r="B720" s="185" t="s">
        <v>2141</v>
      </c>
      <c r="C720" s="150" t="s">
        <v>524</v>
      </c>
      <c r="D720" s="150">
        <v>24</v>
      </c>
      <c r="E720" s="150">
        <v>242</v>
      </c>
      <c r="F720" s="150">
        <v>2424</v>
      </c>
      <c r="G720" s="150" t="s">
        <v>980</v>
      </c>
    </row>
    <row r="721" spans="2:7">
      <c r="B721" s="185" t="s">
        <v>2141</v>
      </c>
      <c r="C721" s="150" t="s">
        <v>524</v>
      </c>
      <c r="D721" s="150">
        <v>24</v>
      </c>
      <c r="E721" s="150">
        <v>242</v>
      </c>
      <c r="F721" s="150">
        <v>2425</v>
      </c>
      <c r="G721" s="150" t="s">
        <v>981</v>
      </c>
    </row>
    <row r="722" spans="2:7">
      <c r="B722" s="185" t="s">
        <v>2141</v>
      </c>
      <c r="C722" s="150" t="s">
        <v>524</v>
      </c>
      <c r="D722" s="150">
        <v>24</v>
      </c>
      <c r="E722" s="150">
        <v>242</v>
      </c>
      <c r="F722" s="150">
        <v>2426</v>
      </c>
      <c r="G722" s="150" t="s">
        <v>982</v>
      </c>
    </row>
    <row r="723" spans="2:7">
      <c r="B723" s="185" t="s">
        <v>2141</v>
      </c>
      <c r="C723" s="150" t="s">
        <v>524</v>
      </c>
      <c r="D723" s="150">
        <v>24</v>
      </c>
      <c r="E723" s="150">
        <v>242</v>
      </c>
      <c r="F723" s="150">
        <v>2429</v>
      </c>
      <c r="G723" s="150" t="s">
        <v>983</v>
      </c>
    </row>
    <row r="724" spans="2:7">
      <c r="B724" s="185" t="s">
        <v>2141</v>
      </c>
      <c r="C724" s="150" t="s">
        <v>524</v>
      </c>
      <c r="D724" s="150">
        <v>24</v>
      </c>
      <c r="E724" s="150">
        <v>243</v>
      </c>
      <c r="F724" s="150">
        <v>0</v>
      </c>
      <c r="G724" s="150" t="s">
        <v>984</v>
      </c>
    </row>
    <row r="725" spans="2:7">
      <c r="B725" s="185" t="s">
        <v>2141</v>
      </c>
      <c r="C725" s="150" t="s">
        <v>524</v>
      </c>
      <c r="D725" s="150">
        <v>24</v>
      </c>
      <c r="E725" s="150">
        <v>243</v>
      </c>
      <c r="F725" s="150">
        <v>2431</v>
      </c>
      <c r="G725" s="150" t="s">
        <v>985</v>
      </c>
    </row>
    <row r="726" spans="2:7">
      <c r="B726" s="185" t="s">
        <v>2141</v>
      </c>
      <c r="C726" s="150" t="s">
        <v>524</v>
      </c>
      <c r="D726" s="150">
        <v>24</v>
      </c>
      <c r="E726" s="150">
        <v>243</v>
      </c>
      <c r="F726" s="150">
        <v>2432</v>
      </c>
      <c r="G726" s="150" t="s">
        <v>986</v>
      </c>
    </row>
    <row r="727" spans="2:7">
      <c r="B727" s="185" t="s">
        <v>2141</v>
      </c>
      <c r="C727" s="150" t="s">
        <v>524</v>
      </c>
      <c r="D727" s="150">
        <v>24</v>
      </c>
      <c r="E727" s="150">
        <v>243</v>
      </c>
      <c r="F727" s="150">
        <v>2433</v>
      </c>
      <c r="G727" s="150" t="s">
        <v>987</v>
      </c>
    </row>
    <row r="728" spans="2:7">
      <c r="B728" s="185" t="s">
        <v>2141</v>
      </c>
      <c r="C728" s="150" t="s">
        <v>524</v>
      </c>
      <c r="D728" s="150">
        <v>24</v>
      </c>
      <c r="E728" s="150">
        <v>243</v>
      </c>
      <c r="F728" s="150">
        <v>2439</v>
      </c>
      <c r="G728" s="150" t="s">
        <v>988</v>
      </c>
    </row>
    <row r="729" spans="2:7">
      <c r="B729" s="185" t="s">
        <v>2141</v>
      </c>
      <c r="C729" s="150" t="s">
        <v>524</v>
      </c>
      <c r="D729" s="150">
        <v>24</v>
      </c>
      <c r="E729" s="150">
        <v>244</v>
      </c>
      <c r="F729" s="150">
        <v>0</v>
      </c>
      <c r="G729" s="150" t="s">
        <v>989</v>
      </c>
    </row>
    <row r="730" spans="2:7">
      <c r="B730" s="185" t="s">
        <v>2141</v>
      </c>
      <c r="C730" s="150" t="s">
        <v>524</v>
      </c>
      <c r="D730" s="150">
        <v>24</v>
      </c>
      <c r="E730" s="150">
        <v>244</v>
      </c>
      <c r="F730" s="150">
        <v>2441</v>
      </c>
      <c r="G730" s="150" t="s">
        <v>990</v>
      </c>
    </row>
    <row r="731" spans="2:7">
      <c r="B731" s="185" t="s">
        <v>2141</v>
      </c>
      <c r="C731" s="150" t="s">
        <v>524</v>
      </c>
      <c r="D731" s="150">
        <v>24</v>
      </c>
      <c r="E731" s="150">
        <v>244</v>
      </c>
      <c r="F731" s="150">
        <v>2442</v>
      </c>
      <c r="G731" s="150" t="s">
        <v>991</v>
      </c>
    </row>
    <row r="732" spans="2:7">
      <c r="B732" s="185" t="s">
        <v>2141</v>
      </c>
      <c r="C732" s="150" t="s">
        <v>524</v>
      </c>
      <c r="D732" s="150">
        <v>24</v>
      </c>
      <c r="E732" s="150">
        <v>244</v>
      </c>
      <c r="F732" s="150">
        <v>2443</v>
      </c>
      <c r="G732" s="150" t="s">
        <v>992</v>
      </c>
    </row>
    <row r="733" spans="2:7">
      <c r="B733" s="185" t="s">
        <v>2141</v>
      </c>
      <c r="C733" s="150" t="s">
        <v>524</v>
      </c>
      <c r="D733" s="150">
        <v>24</v>
      </c>
      <c r="E733" s="150">
        <v>244</v>
      </c>
      <c r="F733" s="150">
        <v>2444</v>
      </c>
      <c r="G733" s="150" t="s">
        <v>993</v>
      </c>
    </row>
    <row r="734" spans="2:7">
      <c r="B734" s="185" t="s">
        <v>2141</v>
      </c>
      <c r="C734" s="150" t="s">
        <v>524</v>
      </c>
      <c r="D734" s="150">
        <v>24</v>
      </c>
      <c r="E734" s="150">
        <v>244</v>
      </c>
      <c r="F734" s="150">
        <v>2445</v>
      </c>
      <c r="G734" s="150" t="s">
        <v>994</v>
      </c>
    </row>
    <row r="735" spans="2:7">
      <c r="B735" s="185" t="s">
        <v>2141</v>
      </c>
      <c r="C735" s="150" t="s">
        <v>524</v>
      </c>
      <c r="D735" s="150">
        <v>24</v>
      </c>
      <c r="E735" s="150">
        <v>244</v>
      </c>
      <c r="F735" s="150">
        <v>2446</v>
      </c>
      <c r="G735" s="150" t="s">
        <v>995</v>
      </c>
    </row>
    <row r="736" spans="2:7">
      <c r="B736" s="185" t="s">
        <v>2141</v>
      </c>
      <c r="C736" s="150" t="s">
        <v>524</v>
      </c>
      <c r="D736" s="150">
        <v>24</v>
      </c>
      <c r="E736" s="150">
        <v>245</v>
      </c>
      <c r="F736" s="150">
        <v>0</v>
      </c>
      <c r="G736" s="150" t="s">
        <v>996</v>
      </c>
    </row>
    <row r="737" spans="2:7">
      <c r="B737" s="185" t="s">
        <v>2141</v>
      </c>
      <c r="C737" s="150" t="s">
        <v>524</v>
      </c>
      <c r="D737" s="150">
        <v>24</v>
      </c>
      <c r="E737" s="150">
        <v>245</v>
      </c>
      <c r="F737" s="150">
        <v>2451</v>
      </c>
      <c r="G737" s="150" t="s">
        <v>997</v>
      </c>
    </row>
    <row r="738" spans="2:7">
      <c r="B738" s="185" t="s">
        <v>2141</v>
      </c>
      <c r="C738" s="150" t="s">
        <v>524</v>
      </c>
      <c r="D738" s="150">
        <v>24</v>
      </c>
      <c r="E738" s="150">
        <v>245</v>
      </c>
      <c r="F738" s="150">
        <v>2452</v>
      </c>
      <c r="G738" s="150" t="s">
        <v>998</v>
      </c>
    </row>
    <row r="739" spans="2:7">
      <c r="B739" s="185" t="s">
        <v>2141</v>
      </c>
      <c r="C739" s="150" t="s">
        <v>524</v>
      </c>
      <c r="D739" s="150">
        <v>24</v>
      </c>
      <c r="E739" s="150">
        <v>245</v>
      </c>
      <c r="F739" s="150">
        <v>2453</v>
      </c>
      <c r="G739" s="150" t="s">
        <v>999</v>
      </c>
    </row>
    <row r="740" spans="2:7">
      <c r="B740" s="185" t="s">
        <v>2141</v>
      </c>
      <c r="C740" s="150" t="s">
        <v>524</v>
      </c>
      <c r="D740" s="150">
        <v>24</v>
      </c>
      <c r="E740" s="150">
        <v>246</v>
      </c>
      <c r="F740" s="150">
        <v>0</v>
      </c>
      <c r="G740" s="150" t="s">
        <v>1000</v>
      </c>
    </row>
    <row r="741" spans="2:7">
      <c r="B741" s="185" t="s">
        <v>2141</v>
      </c>
      <c r="C741" s="150" t="s">
        <v>524</v>
      </c>
      <c r="D741" s="150">
        <v>24</v>
      </c>
      <c r="E741" s="150">
        <v>246</v>
      </c>
      <c r="F741" s="150">
        <v>2461</v>
      </c>
      <c r="G741" s="150" t="s">
        <v>1001</v>
      </c>
    </row>
    <row r="742" spans="2:7">
      <c r="B742" s="185" t="s">
        <v>2141</v>
      </c>
      <c r="C742" s="150" t="s">
        <v>524</v>
      </c>
      <c r="D742" s="150">
        <v>24</v>
      </c>
      <c r="E742" s="150">
        <v>246</v>
      </c>
      <c r="F742" s="150">
        <v>2462</v>
      </c>
      <c r="G742" s="150" t="s">
        <v>1002</v>
      </c>
    </row>
    <row r="743" spans="2:7">
      <c r="B743" s="185" t="s">
        <v>2141</v>
      </c>
      <c r="C743" s="150" t="s">
        <v>524</v>
      </c>
      <c r="D743" s="150">
        <v>24</v>
      </c>
      <c r="E743" s="150">
        <v>246</v>
      </c>
      <c r="F743" s="150">
        <v>2463</v>
      </c>
      <c r="G743" s="150" t="s">
        <v>1003</v>
      </c>
    </row>
    <row r="744" spans="2:7">
      <c r="B744" s="185" t="s">
        <v>2141</v>
      </c>
      <c r="C744" s="150" t="s">
        <v>524</v>
      </c>
      <c r="D744" s="150">
        <v>24</v>
      </c>
      <c r="E744" s="150">
        <v>246</v>
      </c>
      <c r="F744" s="150">
        <v>2464</v>
      </c>
      <c r="G744" s="150" t="s">
        <v>1004</v>
      </c>
    </row>
    <row r="745" spans="2:7">
      <c r="B745" s="185" t="s">
        <v>2141</v>
      </c>
      <c r="C745" s="150" t="s">
        <v>524</v>
      </c>
      <c r="D745" s="150">
        <v>24</v>
      </c>
      <c r="E745" s="150">
        <v>246</v>
      </c>
      <c r="F745" s="150">
        <v>2465</v>
      </c>
      <c r="G745" s="150" t="s">
        <v>1005</v>
      </c>
    </row>
    <row r="746" spans="2:7">
      <c r="B746" s="185" t="s">
        <v>2141</v>
      </c>
      <c r="C746" s="150" t="s">
        <v>524</v>
      </c>
      <c r="D746" s="150">
        <v>24</v>
      </c>
      <c r="E746" s="150">
        <v>246</v>
      </c>
      <c r="F746" s="150">
        <v>2469</v>
      </c>
      <c r="G746" s="150" t="s">
        <v>1006</v>
      </c>
    </row>
    <row r="747" spans="2:7">
      <c r="B747" s="185" t="s">
        <v>2141</v>
      </c>
      <c r="C747" s="150" t="s">
        <v>524</v>
      </c>
      <c r="D747" s="150">
        <v>24</v>
      </c>
      <c r="E747" s="150">
        <v>247</v>
      </c>
      <c r="F747" s="150">
        <v>0</v>
      </c>
      <c r="G747" s="150" t="s">
        <v>1007</v>
      </c>
    </row>
    <row r="748" spans="2:7">
      <c r="B748" s="185" t="s">
        <v>2141</v>
      </c>
      <c r="C748" s="150" t="s">
        <v>524</v>
      </c>
      <c r="D748" s="150">
        <v>24</v>
      </c>
      <c r="E748" s="150">
        <v>247</v>
      </c>
      <c r="F748" s="150">
        <v>2471</v>
      </c>
      <c r="G748" s="150" t="s">
        <v>1008</v>
      </c>
    </row>
    <row r="749" spans="2:7">
      <c r="B749" s="185" t="s">
        <v>2141</v>
      </c>
      <c r="C749" s="150" t="s">
        <v>524</v>
      </c>
      <c r="D749" s="150">
        <v>24</v>
      </c>
      <c r="E749" s="150">
        <v>247</v>
      </c>
      <c r="F749" s="150">
        <v>2479</v>
      </c>
      <c r="G749" s="150" t="s">
        <v>1009</v>
      </c>
    </row>
    <row r="750" spans="2:7">
      <c r="B750" s="185" t="s">
        <v>2141</v>
      </c>
      <c r="C750" s="150" t="s">
        <v>524</v>
      </c>
      <c r="D750" s="150">
        <v>24</v>
      </c>
      <c r="E750" s="150">
        <v>248</v>
      </c>
      <c r="F750" s="150">
        <v>0</v>
      </c>
      <c r="G750" s="150" t="s">
        <v>1010</v>
      </c>
    </row>
    <row r="751" spans="2:7">
      <c r="B751" s="185" t="s">
        <v>2141</v>
      </c>
      <c r="C751" s="150" t="s">
        <v>524</v>
      </c>
      <c r="D751" s="150">
        <v>24</v>
      </c>
      <c r="E751" s="150">
        <v>248</v>
      </c>
      <c r="F751" s="150">
        <v>2481</v>
      </c>
      <c r="G751" s="150" t="s">
        <v>1010</v>
      </c>
    </row>
    <row r="752" spans="2:7">
      <c r="B752" s="185" t="s">
        <v>2141</v>
      </c>
      <c r="C752" s="150" t="s">
        <v>524</v>
      </c>
      <c r="D752" s="150">
        <v>24</v>
      </c>
      <c r="E752" s="150">
        <v>249</v>
      </c>
      <c r="F752" s="150">
        <v>0</v>
      </c>
      <c r="G752" s="150" t="s">
        <v>1011</v>
      </c>
    </row>
    <row r="753" spans="2:7">
      <c r="B753" s="185" t="s">
        <v>2141</v>
      </c>
      <c r="C753" s="150" t="s">
        <v>524</v>
      </c>
      <c r="D753" s="150">
        <v>24</v>
      </c>
      <c r="E753" s="150">
        <v>249</v>
      </c>
      <c r="F753" s="150">
        <v>2491</v>
      </c>
      <c r="G753" s="150" t="s">
        <v>1012</v>
      </c>
    </row>
    <row r="754" spans="2:7">
      <c r="B754" s="185" t="s">
        <v>2141</v>
      </c>
      <c r="C754" s="150" t="s">
        <v>524</v>
      </c>
      <c r="D754" s="150">
        <v>24</v>
      </c>
      <c r="E754" s="150">
        <v>249</v>
      </c>
      <c r="F754" s="150">
        <v>2492</v>
      </c>
      <c r="G754" s="150" t="s">
        <v>1013</v>
      </c>
    </row>
    <row r="755" spans="2:7">
      <c r="B755" s="185" t="s">
        <v>2141</v>
      </c>
      <c r="C755" s="150" t="s">
        <v>524</v>
      </c>
      <c r="D755" s="150">
        <v>24</v>
      </c>
      <c r="E755" s="150">
        <v>249</v>
      </c>
      <c r="F755" s="150">
        <v>2499</v>
      </c>
      <c r="G755" s="150" t="s">
        <v>1014</v>
      </c>
    </row>
    <row r="756" spans="2:7">
      <c r="B756" s="185" t="s">
        <v>2141</v>
      </c>
      <c r="C756" s="150" t="s">
        <v>524</v>
      </c>
      <c r="D756" s="150">
        <v>25</v>
      </c>
      <c r="E756" s="150">
        <v>0</v>
      </c>
      <c r="F756" s="150">
        <v>0</v>
      </c>
      <c r="G756" s="150" t="s">
        <v>1015</v>
      </c>
    </row>
    <row r="757" spans="2:7">
      <c r="B757" s="185" t="s">
        <v>2141</v>
      </c>
      <c r="C757" s="150" t="s">
        <v>524</v>
      </c>
      <c r="D757" s="150">
        <v>25</v>
      </c>
      <c r="E757" s="150">
        <v>250</v>
      </c>
      <c r="F757" s="150">
        <v>0</v>
      </c>
      <c r="G757" s="150" t="s">
        <v>1016</v>
      </c>
    </row>
    <row r="758" spans="2:7">
      <c r="B758" s="185" t="s">
        <v>2141</v>
      </c>
      <c r="C758" s="150" t="s">
        <v>524</v>
      </c>
      <c r="D758" s="150">
        <v>25</v>
      </c>
      <c r="E758" s="150">
        <v>250</v>
      </c>
      <c r="F758" s="150">
        <v>2500</v>
      </c>
      <c r="G758" s="150" t="s">
        <v>351</v>
      </c>
    </row>
    <row r="759" spans="2:7">
      <c r="B759" s="185" t="s">
        <v>2141</v>
      </c>
      <c r="C759" s="150" t="s">
        <v>524</v>
      </c>
      <c r="D759" s="150">
        <v>25</v>
      </c>
      <c r="E759" s="150">
        <v>250</v>
      </c>
      <c r="F759" s="150">
        <v>2509</v>
      </c>
      <c r="G759" s="150" t="s">
        <v>352</v>
      </c>
    </row>
    <row r="760" spans="2:7">
      <c r="B760" s="185" t="s">
        <v>2141</v>
      </c>
      <c r="C760" s="150" t="s">
        <v>524</v>
      </c>
      <c r="D760" s="150">
        <v>25</v>
      </c>
      <c r="E760" s="150">
        <v>251</v>
      </c>
      <c r="F760" s="150">
        <v>0</v>
      </c>
      <c r="G760" s="150" t="s">
        <v>1017</v>
      </c>
    </row>
    <row r="761" spans="2:7">
      <c r="B761" s="185" t="s">
        <v>2141</v>
      </c>
      <c r="C761" s="150" t="s">
        <v>524</v>
      </c>
      <c r="D761" s="150">
        <v>25</v>
      </c>
      <c r="E761" s="150">
        <v>251</v>
      </c>
      <c r="F761" s="150">
        <v>2511</v>
      </c>
      <c r="G761" s="150" t="s">
        <v>1018</v>
      </c>
    </row>
    <row r="762" spans="2:7">
      <c r="B762" s="185" t="s">
        <v>2141</v>
      </c>
      <c r="C762" s="150" t="s">
        <v>524</v>
      </c>
      <c r="D762" s="150">
        <v>25</v>
      </c>
      <c r="E762" s="150">
        <v>251</v>
      </c>
      <c r="F762" s="150">
        <v>2512</v>
      </c>
      <c r="G762" s="150" t="s">
        <v>1019</v>
      </c>
    </row>
    <row r="763" spans="2:7">
      <c r="B763" s="185" t="s">
        <v>2141</v>
      </c>
      <c r="C763" s="150" t="s">
        <v>524</v>
      </c>
      <c r="D763" s="150">
        <v>25</v>
      </c>
      <c r="E763" s="150">
        <v>251</v>
      </c>
      <c r="F763" s="150">
        <v>2513</v>
      </c>
      <c r="G763" s="150" t="s">
        <v>1020</v>
      </c>
    </row>
    <row r="764" spans="2:7">
      <c r="B764" s="185" t="s">
        <v>2141</v>
      </c>
      <c r="C764" s="150" t="s">
        <v>524</v>
      </c>
      <c r="D764" s="150">
        <v>25</v>
      </c>
      <c r="E764" s="150">
        <v>251</v>
      </c>
      <c r="F764" s="150">
        <v>2519</v>
      </c>
      <c r="G764" s="150" t="s">
        <v>1021</v>
      </c>
    </row>
    <row r="765" spans="2:7">
      <c r="B765" s="185" t="s">
        <v>2141</v>
      </c>
      <c r="C765" s="150" t="s">
        <v>524</v>
      </c>
      <c r="D765" s="150">
        <v>25</v>
      </c>
      <c r="E765" s="150">
        <v>252</v>
      </c>
      <c r="F765" s="150">
        <v>0</v>
      </c>
      <c r="G765" s="150" t="s">
        <v>1022</v>
      </c>
    </row>
    <row r="766" spans="2:7">
      <c r="B766" s="185" t="s">
        <v>2141</v>
      </c>
      <c r="C766" s="150" t="s">
        <v>524</v>
      </c>
      <c r="D766" s="150">
        <v>25</v>
      </c>
      <c r="E766" s="150">
        <v>252</v>
      </c>
      <c r="F766" s="150">
        <v>2521</v>
      </c>
      <c r="G766" s="150" t="s">
        <v>1023</v>
      </c>
    </row>
    <row r="767" spans="2:7">
      <c r="B767" s="185" t="s">
        <v>2141</v>
      </c>
      <c r="C767" s="150" t="s">
        <v>524</v>
      </c>
      <c r="D767" s="150">
        <v>25</v>
      </c>
      <c r="E767" s="150">
        <v>252</v>
      </c>
      <c r="F767" s="150">
        <v>2522</v>
      </c>
      <c r="G767" s="150" t="s">
        <v>1024</v>
      </c>
    </row>
    <row r="768" spans="2:7">
      <c r="B768" s="185" t="s">
        <v>2141</v>
      </c>
      <c r="C768" s="150" t="s">
        <v>524</v>
      </c>
      <c r="D768" s="150">
        <v>25</v>
      </c>
      <c r="E768" s="150">
        <v>252</v>
      </c>
      <c r="F768" s="150">
        <v>2523</v>
      </c>
      <c r="G768" s="150" t="s">
        <v>1025</v>
      </c>
    </row>
    <row r="769" spans="2:7">
      <c r="B769" s="185" t="s">
        <v>2141</v>
      </c>
      <c r="C769" s="150" t="s">
        <v>524</v>
      </c>
      <c r="D769" s="150">
        <v>25</v>
      </c>
      <c r="E769" s="150">
        <v>253</v>
      </c>
      <c r="F769" s="150">
        <v>0</v>
      </c>
      <c r="G769" s="150" t="s">
        <v>1026</v>
      </c>
    </row>
    <row r="770" spans="2:7">
      <c r="B770" s="185" t="s">
        <v>2141</v>
      </c>
      <c r="C770" s="150" t="s">
        <v>524</v>
      </c>
      <c r="D770" s="150">
        <v>25</v>
      </c>
      <c r="E770" s="150">
        <v>253</v>
      </c>
      <c r="F770" s="150">
        <v>2531</v>
      </c>
      <c r="G770" s="150" t="s">
        <v>1027</v>
      </c>
    </row>
    <row r="771" spans="2:7">
      <c r="B771" s="185" t="s">
        <v>2141</v>
      </c>
      <c r="C771" s="150" t="s">
        <v>524</v>
      </c>
      <c r="D771" s="150">
        <v>25</v>
      </c>
      <c r="E771" s="150">
        <v>253</v>
      </c>
      <c r="F771" s="150">
        <v>2532</v>
      </c>
      <c r="G771" s="150" t="s">
        <v>1028</v>
      </c>
    </row>
    <row r="772" spans="2:7">
      <c r="B772" s="185" t="s">
        <v>2141</v>
      </c>
      <c r="C772" s="150" t="s">
        <v>524</v>
      </c>
      <c r="D772" s="150">
        <v>25</v>
      </c>
      <c r="E772" s="150">
        <v>253</v>
      </c>
      <c r="F772" s="150">
        <v>2533</v>
      </c>
      <c r="G772" s="150" t="s">
        <v>1029</v>
      </c>
    </row>
    <row r="773" spans="2:7">
      <c r="B773" s="185" t="s">
        <v>2141</v>
      </c>
      <c r="C773" s="150" t="s">
        <v>524</v>
      </c>
      <c r="D773" s="150">
        <v>25</v>
      </c>
      <c r="E773" s="150">
        <v>253</v>
      </c>
      <c r="F773" s="150">
        <v>2534</v>
      </c>
      <c r="G773" s="150" t="s">
        <v>1030</v>
      </c>
    </row>
    <row r="774" spans="2:7">
      <c r="B774" s="185" t="s">
        <v>2141</v>
      </c>
      <c r="C774" s="150" t="s">
        <v>524</v>
      </c>
      <c r="D774" s="150">
        <v>25</v>
      </c>
      <c r="E774" s="150">
        <v>253</v>
      </c>
      <c r="F774" s="150">
        <v>2535</v>
      </c>
      <c r="G774" s="150" t="s">
        <v>1031</v>
      </c>
    </row>
    <row r="775" spans="2:7">
      <c r="B775" s="185" t="s">
        <v>2141</v>
      </c>
      <c r="C775" s="150" t="s">
        <v>524</v>
      </c>
      <c r="D775" s="150">
        <v>25</v>
      </c>
      <c r="E775" s="150">
        <v>259</v>
      </c>
      <c r="F775" s="150">
        <v>0</v>
      </c>
      <c r="G775" s="150" t="s">
        <v>1032</v>
      </c>
    </row>
    <row r="776" spans="2:7">
      <c r="B776" s="185" t="s">
        <v>2141</v>
      </c>
      <c r="C776" s="150" t="s">
        <v>524</v>
      </c>
      <c r="D776" s="150">
        <v>25</v>
      </c>
      <c r="E776" s="150">
        <v>259</v>
      </c>
      <c r="F776" s="150">
        <v>2591</v>
      </c>
      <c r="G776" s="150" t="s">
        <v>1033</v>
      </c>
    </row>
    <row r="777" spans="2:7">
      <c r="B777" s="185" t="s">
        <v>2141</v>
      </c>
      <c r="C777" s="150" t="s">
        <v>524</v>
      </c>
      <c r="D777" s="150">
        <v>25</v>
      </c>
      <c r="E777" s="150">
        <v>259</v>
      </c>
      <c r="F777" s="150">
        <v>2592</v>
      </c>
      <c r="G777" s="150" t="s">
        <v>1034</v>
      </c>
    </row>
    <row r="778" spans="2:7">
      <c r="B778" s="185" t="s">
        <v>2141</v>
      </c>
      <c r="C778" s="150" t="s">
        <v>524</v>
      </c>
      <c r="D778" s="150">
        <v>25</v>
      </c>
      <c r="E778" s="150">
        <v>259</v>
      </c>
      <c r="F778" s="150">
        <v>2593</v>
      </c>
      <c r="G778" s="150" t="s">
        <v>1035</v>
      </c>
    </row>
    <row r="779" spans="2:7">
      <c r="B779" s="185" t="s">
        <v>2141</v>
      </c>
      <c r="C779" s="150" t="s">
        <v>524</v>
      </c>
      <c r="D779" s="150">
        <v>25</v>
      </c>
      <c r="E779" s="150">
        <v>259</v>
      </c>
      <c r="F779" s="150">
        <v>2594</v>
      </c>
      <c r="G779" s="150" t="s">
        <v>1036</v>
      </c>
    </row>
    <row r="780" spans="2:7">
      <c r="B780" s="185" t="s">
        <v>2141</v>
      </c>
      <c r="C780" s="150" t="s">
        <v>524</v>
      </c>
      <c r="D780" s="150">
        <v>25</v>
      </c>
      <c r="E780" s="150">
        <v>259</v>
      </c>
      <c r="F780" s="150">
        <v>2595</v>
      </c>
      <c r="G780" s="150" t="s">
        <v>1037</v>
      </c>
    </row>
    <row r="781" spans="2:7">
      <c r="B781" s="185" t="s">
        <v>2141</v>
      </c>
      <c r="C781" s="150" t="s">
        <v>524</v>
      </c>
      <c r="D781" s="150">
        <v>25</v>
      </c>
      <c r="E781" s="150">
        <v>259</v>
      </c>
      <c r="F781" s="150">
        <v>2596</v>
      </c>
      <c r="G781" s="150" t="s">
        <v>1038</v>
      </c>
    </row>
    <row r="782" spans="2:7">
      <c r="B782" s="185" t="s">
        <v>2141</v>
      </c>
      <c r="C782" s="150" t="s">
        <v>524</v>
      </c>
      <c r="D782" s="150">
        <v>25</v>
      </c>
      <c r="E782" s="150">
        <v>259</v>
      </c>
      <c r="F782" s="150">
        <v>2599</v>
      </c>
      <c r="G782" s="150" t="s">
        <v>1039</v>
      </c>
    </row>
    <row r="783" spans="2:7">
      <c r="B783" s="185" t="s">
        <v>2141</v>
      </c>
      <c r="C783" s="150" t="s">
        <v>524</v>
      </c>
      <c r="D783" s="150">
        <v>26</v>
      </c>
      <c r="E783" s="150">
        <v>0</v>
      </c>
      <c r="F783" s="150">
        <v>0</v>
      </c>
      <c r="G783" s="150" t="s">
        <v>1040</v>
      </c>
    </row>
    <row r="784" spans="2:7">
      <c r="B784" s="185" t="s">
        <v>2141</v>
      </c>
      <c r="C784" s="150" t="s">
        <v>524</v>
      </c>
      <c r="D784" s="150">
        <v>26</v>
      </c>
      <c r="E784" s="150">
        <v>260</v>
      </c>
      <c r="F784" s="150">
        <v>0</v>
      </c>
      <c r="G784" s="150" t="s">
        <v>1041</v>
      </c>
    </row>
    <row r="785" spans="2:7">
      <c r="B785" s="185" t="s">
        <v>2141</v>
      </c>
      <c r="C785" s="150" t="s">
        <v>524</v>
      </c>
      <c r="D785" s="150">
        <v>26</v>
      </c>
      <c r="E785" s="150">
        <v>260</v>
      </c>
      <c r="F785" s="150">
        <v>2600</v>
      </c>
      <c r="G785" s="150" t="s">
        <v>351</v>
      </c>
    </row>
    <row r="786" spans="2:7">
      <c r="B786" s="185" t="s">
        <v>2141</v>
      </c>
      <c r="C786" s="150" t="s">
        <v>524</v>
      </c>
      <c r="D786" s="150">
        <v>26</v>
      </c>
      <c r="E786" s="150">
        <v>260</v>
      </c>
      <c r="F786" s="150">
        <v>2609</v>
      </c>
      <c r="G786" s="150" t="s">
        <v>352</v>
      </c>
    </row>
    <row r="787" spans="2:7">
      <c r="B787" s="185" t="s">
        <v>2141</v>
      </c>
      <c r="C787" s="150" t="s">
        <v>524</v>
      </c>
      <c r="D787" s="150">
        <v>26</v>
      </c>
      <c r="E787" s="150">
        <v>261</v>
      </c>
      <c r="F787" s="150">
        <v>0</v>
      </c>
      <c r="G787" s="150" t="s">
        <v>1042</v>
      </c>
    </row>
    <row r="788" spans="2:7">
      <c r="B788" s="185" t="s">
        <v>2141</v>
      </c>
      <c r="C788" s="150" t="s">
        <v>524</v>
      </c>
      <c r="D788" s="150">
        <v>26</v>
      </c>
      <c r="E788" s="150">
        <v>261</v>
      </c>
      <c r="F788" s="150">
        <v>2611</v>
      </c>
      <c r="G788" s="150" t="s">
        <v>1042</v>
      </c>
    </row>
    <row r="789" spans="2:7">
      <c r="B789" s="185" t="s">
        <v>2141</v>
      </c>
      <c r="C789" s="150" t="s">
        <v>524</v>
      </c>
      <c r="D789" s="150">
        <v>26</v>
      </c>
      <c r="E789" s="150">
        <v>262</v>
      </c>
      <c r="F789" s="150">
        <v>0</v>
      </c>
      <c r="G789" s="150" t="s">
        <v>1043</v>
      </c>
    </row>
    <row r="790" spans="2:7">
      <c r="B790" s="185" t="s">
        <v>2141</v>
      </c>
      <c r="C790" s="150" t="s">
        <v>524</v>
      </c>
      <c r="D790" s="150">
        <v>26</v>
      </c>
      <c r="E790" s="150">
        <v>262</v>
      </c>
      <c r="F790" s="150">
        <v>2621</v>
      </c>
      <c r="G790" s="150" t="s">
        <v>1043</v>
      </c>
    </row>
    <row r="791" spans="2:7">
      <c r="B791" s="185" t="s">
        <v>2141</v>
      </c>
      <c r="C791" s="150" t="s">
        <v>524</v>
      </c>
      <c r="D791" s="150">
        <v>26</v>
      </c>
      <c r="E791" s="150">
        <v>263</v>
      </c>
      <c r="F791" s="150">
        <v>0</v>
      </c>
      <c r="G791" s="150" t="s">
        <v>1044</v>
      </c>
    </row>
    <row r="792" spans="2:7">
      <c r="B792" s="185" t="s">
        <v>2141</v>
      </c>
      <c r="C792" s="150" t="s">
        <v>524</v>
      </c>
      <c r="D792" s="150">
        <v>26</v>
      </c>
      <c r="E792" s="150">
        <v>263</v>
      </c>
      <c r="F792" s="150">
        <v>2631</v>
      </c>
      <c r="G792" s="150" t="s">
        <v>1045</v>
      </c>
    </row>
    <row r="793" spans="2:7">
      <c r="B793" s="185" t="s">
        <v>2141</v>
      </c>
      <c r="C793" s="150" t="s">
        <v>524</v>
      </c>
      <c r="D793" s="150">
        <v>26</v>
      </c>
      <c r="E793" s="150">
        <v>263</v>
      </c>
      <c r="F793" s="150">
        <v>2632</v>
      </c>
      <c r="G793" s="150" t="s">
        <v>1046</v>
      </c>
    </row>
    <row r="794" spans="2:7">
      <c r="B794" s="185" t="s">
        <v>2141</v>
      </c>
      <c r="C794" s="150" t="s">
        <v>524</v>
      </c>
      <c r="D794" s="150">
        <v>26</v>
      </c>
      <c r="E794" s="150">
        <v>263</v>
      </c>
      <c r="F794" s="150">
        <v>2633</v>
      </c>
      <c r="G794" s="150" t="s">
        <v>1047</v>
      </c>
    </row>
    <row r="795" spans="2:7">
      <c r="B795" s="185" t="s">
        <v>2141</v>
      </c>
      <c r="C795" s="150" t="s">
        <v>524</v>
      </c>
      <c r="D795" s="150">
        <v>26</v>
      </c>
      <c r="E795" s="150">
        <v>263</v>
      </c>
      <c r="F795" s="150">
        <v>2634</v>
      </c>
      <c r="G795" s="150" t="s">
        <v>1048</v>
      </c>
    </row>
    <row r="796" spans="2:7">
      <c r="B796" s="185" t="s">
        <v>2141</v>
      </c>
      <c r="C796" s="150" t="s">
        <v>524</v>
      </c>
      <c r="D796" s="150">
        <v>26</v>
      </c>
      <c r="E796" s="150">
        <v>263</v>
      </c>
      <c r="F796" s="150">
        <v>2635</v>
      </c>
      <c r="G796" s="150" t="s">
        <v>1049</v>
      </c>
    </row>
    <row r="797" spans="2:7">
      <c r="B797" s="185" t="s">
        <v>2141</v>
      </c>
      <c r="C797" s="150" t="s">
        <v>524</v>
      </c>
      <c r="D797" s="150">
        <v>26</v>
      </c>
      <c r="E797" s="150">
        <v>264</v>
      </c>
      <c r="F797" s="150">
        <v>0</v>
      </c>
      <c r="G797" s="150" t="s">
        <v>1050</v>
      </c>
    </row>
    <row r="798" spans="2:7">
      <c r="B798" s="185" t="s">
        <v>2141</v>
      </c>
      <c r="C798" s="150" t="s">
        <v>524</v>
      </c>
      <c r="D798" s="150">
        <v>26</v>
      </c>
      <c r="E798" s="150">
        <v>264</v>
      </c>
      <c r="F798" s="150">
        <v>2641</v>
      </c>
      <c r="G798" s="150" t="s">
        <v>1051</v>
      </c>
    </row>
    <row r="799" spans="2:7">
      <c r="B799" s="185" t="s">
        <v>2141</v>
      </c>
      <c r="C799" s="150" t="s">
        <v>524</v>
      </c>
      <c r="D799" s="150">
        <v>26</v>
      </c>
      <c r="E799" s="150">
        <v>264</v>
      </c>
      <c r="F799" s="150">
        <v>2642</v>
      </c>
      <c r="G799" s="150" t="s">
        <v>1052</v>
      </c>
    </row>
    <row r="800" spans="2:7">
      <c r="B800" s="185" t="s">
        <v>2141</v>
      </c>
      <c r="C800" s="150" t="s">
        <v>524</v>
      </c>
      <c r="D800" s="150">
        <v>26</v>
      </c>
      <c r="E800" s="150">
        <v>264</v>
      </c>
      <c r="F800" s="150">
        <v>2643</v>
      </c>
      <c r="G800" s="150" t="s">
        <v>1053</v>
      </c>
    </row>
    <row r="801" spans="2:7">
      <c r="B801" s="185" t="s">
        <v>2141</v>
      </c>
      <c r="C801" s="150" t="s">
        <v>524</v>
      </c>
      <c r="D801" s="150">
        <v>26</v>
      </c>
      <c r="E801" s="150">
        <v>264</v>
      </c>
      <c r="F801" s="150">
        <v>2644</v>
      </c>
      <c r="G801" s="150" t="s">
        <v>1054</v>
      </c>
    </row>
    <row r="802" spans="2:7">
      <c r="B802" s="185" t="s">
        <v>2141</v>
      </c>
      <c r="C802" s="150" t="s">
        <v>524</v>
      </c>
      <c r="D802" s="150">
        <v>26</v>
      </c>
      <c r="E802" s="150">
        <v>264</v>
      </c>
      <c r="F802" s="150">
        <v>2645</v>
      </c>
      <c r="G802" s="150" t="s">
        <v>1055</v>
      </c>
    </row>
    <row r="803" spans="2:7">
      <c r="B803" s="185" t="s">
        <v>2141</v>
      </c>
      <c r="C803" s="150" t="s">
        <v>524</v>
      </c>
      <c r="D803" s="150">
        <v>26</v>
      </c>
      <c r="E803" s="150">
        <v>265</v>
      </c>
      <c r="F803" s="150">
        <v>0</v>
      </c>
      <c r="G803" s="150" t="s">
        <v>1056</v>
      </c>
    </row>
    <row r="804" spans="2:7">
      <c r="B804" s="185" t="s">
        <v>2141</v>
      </c>
      <c r="C804" s="150" t="s">
        <v>524</v>
      </c>
      <c r="D804" s="150">
        <v>26</v>
      </c>
      <c r="E804" s="150">
        <v>265</v>
      </c>
      <c r="F804" s="150">
        <v>2651</v>
      </c>
      <c r="G804" s="150" t="s">
        <v>1057</v>
      </c>
    </row>
    <row r="805" spans="2:7">
      <c r="B805" s="185" t="s">
        <v>2141</v>
      </c>
      <c r="C805" s="150" t="s">
        <v>524</v>
      </c>
      <c r="D805" s="150">
        <v>26</v>
      </c>
      <c r="E805" s="150">
        <v>265</v>
      </c>
      <c r="F805" s="150">
        <v>2652</v>
      </c>
      <c r="G805" s="150" t="s">
        <v>1058</v>
      </c>
    </row>
    <row r="806" spans="2:7">
      <c r="B806" s="185" t="s">
        <v>2141</v>
      </c>
      <c r="C806" s="150" t="s">
        <v>524</v>
      </c>
      <c r="D806" s="150">
        <v>26</v>
      </c>
      <c r="E806" s="150">
        <v>265</v>
      </c>
      <c r="F806" s="150">
        <v>2653</v>
      </c>
      <c r="G806" s="150" t="s">
        <v>1059</v>
      </c>
    </row>
    <row r="807" spans="2:7">
      <c r="B807" s="185" t="s">
        <v>2141</v>
      </c>
      <c r="C807" s="150" t="s">
        <v>524</v>
      </c>
      <c r="D807" s="150">
        <v>26</v>
      </c>
      <c r="E807" s="150">
        <v>266</v>
      </c>
      <c r="F807" s="150">
        <v>0</v>
      </c>
      <c r="G807" s="150" t="s">
        <v>1060</v>
      </c>
    </row>
    <row r="808" spans="2:7">
      <c r="B808" s="185" t="s">
        <v>2141</v>
      </c>
      <c r="C808" s="150" t="s">
        <v>524</v>
      </c>
      <c r="D808" s="150">
        <v>26</v>
      </c>
      <c r="E808" s="150">
        <v>266</v>
      </c>
      <c r="F808" s="150">
        <v>2661</v>
      </c>
      <c r="G808" s="150" t="s">
        <v>1061</v>
      </c>
    </row>
    <row r="809" spans="2:7">
      <c r="B809" s="185" t="s">
        <v>2141</v>
      </c>
      <c r="C809" s="150" t="s">
        <v>524</v>
      </c>
      <c r="D809" s="150">
        <v>26</v>
      </c>
      <c r="E809" s="150">
        <v>266</v>
      </c>
      <c r="F809" s="150">
        <v>2662</v>
      </c>
      <c r="G809" s="150" t="s">
        <v>1062</v>
      </c>
    </row>
    <row r="810" spans="2:7">
      <c r="B810" s="185" t="s">
        <v>2141</v>
      </c>
      <c r="C810" s="150" t="s">
        <v>524</v>
      </c>
      <c r="D810" s="150">
        <v>26</v>
      </c>
      <c r="E810" s="150">
        <v>266</v>
      </c>
      <c r="F810" s="150">
        <v>2663</v>
      </c>
      <c r="G810" s="150" t="s">
        <v>1063</v>
      </c>
    </row>
    <row r="811" spans="2:7">
      <c r="B811" s="185" t="s">
        <v>2141</v>
      </c>
      <c r="C811" s="150" t="s">
        <v>524</v>
      </c>
      <c r="D811" s="150">
        <v>26</v>
      </c>
      <c r="E811" s="150">
        <v>266</v>
      </c>
      <c r="F811" s="150">
        <v>2664</v>
      </c>
      <c r="G811" s="150" t="s">
        <v>1064</v>
      </c>
    </row>
    <row r="812" spans="2:7">
      <c r="B812" s="185" t="s">
        <v>2141</v>
      </c>
      <c r="C812" s="150" t="s">
        <v>524</v>
      </c>
      <c r="D812" s="150">
        <v>26</v>
      </c>
      <c r="E812" s="150">
        <v>267</v>
      </c>
      <c r="F812" s="150">
        <v>0</v>
      </c>
      <c r="G812" s="150" t="s">
        <v>1065</v>
      </c>
    </row>
    <row r="813" spans="2:7">
      <c r="B813" s="185" t="s">
        <v>2141</v>
      </c>
      <c r="C813" s="150" t="s">
        <v>524</v>
      </c>
      <c r="D813" s="150">
        <v>26</v>
      </c>
      <c r="E813" s="150">
        <v>267</v>
      </c>
      <c r="F813" s="150">
        <v>2671</v>
      </c>
      <c r="G813" s="150" t="s">
        <v>1066</v>
      </c>
    </row>
    <row r="814" spans="2:7">
      <c r="B814" s="185" t="s">
        <v>2141</v>
      </c>
      <c r="C814" s="150" t="s">
        <v>524</v>
      </c>
      <c r="D814" s="150">
        <v>26</v>
      </c>
      <c r="E814" s="150">
        <v>267</v>
      </c>
      <c r="F814" s="150">
        <v>2672</v>
      </c>
      <c r="G814" s="150" t="s">
        <v>1067</v>
      </c>
    </row>
    <row r="815" spans="2:7">
      <c r="B815" s="185" t="s">
        <v>2141</v>
      </c>
      <c r="C815" s="150" t="s">
        <v>524</v>
      </c>
      <c r="D815" s="150">
        <v>26</v>
      </c>
      <c r="E815" s="150">
        <v>269</v>
      </c>
      <c r="F815" s="150">
        <v>0</v>
      </c>
      <c r="G815" s="150" t="s">
        <v>1068</v>
      </c>
    </row>
    <row r="816" spans="2:7">
      <c r="B816" s="185" t="s">
        <v>2141</v>
      </c>
      <c r="C816" s="150" t="s">
        <v>524</v>
      </c>
      <c r="D816" s="150">
        <v>26</v>
      </c>
      <c r="E816" s="150">
        <v>269</v>
      </c>
      <c r="F816" s="150">
        <v>2691</v>
      </c>
      <c r="G816" s="150" t="s">
        <v>1069</v>
      </c>
    </row>
    <row r="817" spans="2:7">
      <c r="B817" s="185" t="s">
        <v>2141</v>
      </c>
      <c r="C817" s="150" t="s">
        <v>524</v>
      </c>
      <c r="D817" s="150">
        <v>26</v>
      </c>
      <c r="E817" s="150">
        <v>269</v>
      </c>
      <c r="F817" s="150">
        <v>2692</v>
      </c>
      <c r="G817" s="150" t="s">
        <v>1070</v>
      </c>
    </row>
    <row r="818" spans="2:7">
      <c r="B818" s="185" t="s">
        <v>2141</v>
      </c>
      <c r="C818" s="150" t="s">
        <v>524</v>
      </c>
      <c r="D818" s="150">
        <v>26</v>
      </c>
      <c r="E818" s="150">
        <v>269</v>
      </c>
      <c r="F818" s="150">
        <v>2693</v>
      </c>
      <c r="G818" s="150" t="s">
        <v>1071</v>
      </c>
    </row>
    <row r="819" spans="2:7">
      <c r="B819" s="185" t="s">
        <v>2141</v>
      </c>
      <c r="C819" s="150" t="s">
        <v>524</v>
      </c>
      <c r="D819" s="150">
        <v>26</v>
      </c>
      <c r="E819" s="150">
        <v>269</v>
      </c>
      <c r="F819" s="150">
        <v>2694</v>
      </c>
      <c r="G819" s="150" t="s">
        <v>1072</v>
      </c>
    </row>
    <row r="820" spans="2:7">
      <c r="B820" s="185" t="s">
        <v>2141</v>
      </c>
      <c r="C820" s="150" t="s">
        <v>524</v>
      </c>
      <c r="D820" s="150">
        <v>26</v>
      </c>
      <c r="E820" s="150">
        <v>269</v>
      </c>
      <c r="F820" s="150">
        <v>2699</v>
      </c>
      <c r="G820" s="150" t="s">
        <v>1073</v>
      </c>
    </row>
    <row r="821" spans="2:7">
      <c r="B821" s="185" t="s">
        <v>2141</v>
      </c>
      <c r="C821" s="150" t="s">
        <v>524</v>
      </c>
      <c r="D821" s="150">
        <v>27</v>
      </c>
      <c r="E821" s="150">
        <v>0</v>
      </c>
      <c r="F821" s="150">
        <v>0</v>
      </c>
      <c r="G821" s="150" t="s">
        <v>1074</v>
      </c>
    </row>
    <row r="822" spans="2:7">
      <c r="B822" s="185" t="s">
        <v>2141</v>
      </c>
      <c r="C822" s="150" t="s">
        <v>524</v>
      </c>
      <c r="D822" s="150">
        <v>27</v>
      </c>
      <c r="E822" s="150">
        <v>270</v>
      </c>
      <c r="F822" s="150">
        <v>0</v>
      </c>
      <c r="G822" s="150" t="s">
        <v>1075</v>
      </c>
    </row>
    <row r="823" spans="2:7">
      <c r="B823" s="185" t="s">
        <v>2141</v>
      </c>
      <c r="C823" s="150" t="s">
        <v>524</v>
      </c>
      <c r="D823" s="150">
        <v>27</v>
      </c>
      <c r="E823" s="150">
        <v>270</v>
      </c>
      <c r="F823" s="150">
        <v>2700</v>
      </c>
      <c r="G823" s="150" t="s">
        <v>351</v>
      </c>
    </row>
    <row r="824" spans="2:7">
      <c r="B824" s="185" t="s">
        <v>2141</v>
      </c>
      <c r="C824" s="150" t="s">
        <v>524</v>
      </c>
      <c r="D824" s="150">
        <v>27</v>
      </c>
      <c r="E824" s="150">
        <v>270</v>
      </c>
      <c r="F824" s="150">
        <v>2709</v>
      </c>
      <c r="G824" s="150" t="s">
        <v>352</v>
      </c>
    </row>
    <row r="825" spans="2:7">
      <c r="B825" s="185" t="s">
        <v>2141</v>
      </c>
      <c r="C825" s="150" t="s">
        <v>524</v>
      </c>
      <c r="D825" s="150">
        <v>27</v>
      </c>
      <c r="E825" s="150">
        <v>271</v>
      </c>
      <c r="F825" s="150">
        <v>0</v>
      </c>
      <c r="G825" s="150" t="s">
        <v>1076</v>
      </c>
    </row>
    <row r="826" spans="2:7">
      <c r="B826" s="185" t="s">
        <v>2141</v>
      </c>
      <c r="C826" s="150" t="s">
        <v>524</v>
      </c>
      <c r="D826" s="150">
        <v>27</v>
      </c>
      <c r="E826" s="150">
        <v>271</v>
      </c>
      <c r="F826" s="150">
        <v>2711</v>
      </c>
      <c r="G826" s="150" t="s">
        <v>1077</v>
      </c>
    </row>
    <row r="827" spans="2:7">
      <c r="B827" s="185" t="s">
        <v>2141</v>
      </c>
      <c r="C827" s="150" t="s">
        <v>524</v>
      </c>
      <c r="D827" s="150">
        <v>27</v>
      </c>
      <c r="E827" s="150">
        <v>271</v>
      </c>
      <c r="F827" s="150">
        <v>2719</v>
      </c>
      <c r="G827" s="150" t="s">
        <v>1078</v>
      </c>
    </row>
    <row r="828" spans="2:7">
      <c r="B828" s="185" t="s">
        <v>2141</v>
      </c>
      <c r="C828" s="150" t="s">
        <v>524</v>
      </c>
      <c r="D828" s="150">
        <v>27</v>
      </c>
      <c r="E828" s="150">
        <v>272</v>
      </c>
      <c r="F828" s="150">
        <v>0</v>
      </c>
      <c r="G828" s="150" t="s">
        <v>1079</v>
      </c>
    </row>
    <row r="829" spans="2:7">
      <c r="B829" s="185" t="s">
        <v>2141</v>
      </c>
      <c r="C829" s="150" t="s">
        <v>524</v>
      </c>
      <c r="D829" s="150">
        <v>27</v>
      </c>
      <c r="E829" s="150">
        <v>272</v>
      </c>
      <c r="F829" s="150">
        <v>2721</v>
      </c>
      <c r="G829" s="150" t="s">
        <v>1080</v>
      </c>
    </row>
    <row r="830" spans="2:7">
      <c r="B830" s="185" t="s">
        <v>2141</v>
      </c>
      <c r="C830" s="150" t="s">
        <v>524</v>
      </c>
      <c r="D830" s="150">
        <v>27</v>
      </c>
      <c r="E830" s="150">
        <v>272</v>
      </c>
      <c r="F830" s="150">
        <v>2722</v>
      </c>
      <c r="G830" s="150" t="s">
        <v>1081</v>
      </c>
    </row>
    <row r="831" spans="2:7">
      <c r="B831" s="185" t="s">
        <v>2141</v>
      </c>
      <c r="C831" s="150" t="s">
        <v>524</v>
      </c>
      <c r="D831" s="150">
        <v>27</v>
      </c>
      <c r="E831" s="150">
        <v>272</v>
      </c>
      <c r="F831" s="150">
        <v>2723</v>
      </c>
      <c r="G831" s="150" t="s">
        <v>1082</v>
      </c>
    </row>
    <row r="832" spans="2:7">
      <c r="B832" s="185" t="s">
        <v>2141</v>
      </c>
      <c r="C832" s="150" t="s">
        <v>524</v>
      </c>
      <c r="D832" s="150">
        <v>27</v>
      </c>
      <c r="E832" s="150">
        <v>272</v>
      </c>
      <c r="F832" s="150">
        <v>2729</v>
      </c>
      <c r="G832" s="150" t="s">
        <v>1083</v>
      </c>
    </row>
    <row r="833" spans="2:7">
      <c r="B833" s="185" t="s">
        <v>2141</v>
      </c>
      <c r="C833" s="150" t="s">
        <v>524</v>
      </c>
      <c r="D833" s="150">
        <v>27</v>
      </c>
      <c r="E833" s="150">
        <v>273</v>
      </c>
      <c r="F833" s="150">
        <v>0</v>
      </c>
      <c r="G833" s="150" t="s">
        <v>1084</v>
      </c>
    </row>
    <row r="834" spans="2:7">
      <c r="B834" s="185" t="s">
        <v>2141</v>
      </c>
      <c r="C834" s="150" t="s">
        <v>524</v>
      </c>
      <c r="D834" s="150">
        <v>27</v>
      </c>
      <c r="E834" s="150">
        <v>273</v>
      </c>
      <c r="F834" s="150">
        <v>2731</v>
      </c>
      <c r="G834" s="150" t="s">
        <v>1085</v>
      </c>
    </row>
    <row r="835" spans="2:7">
      <c r="B835" s="185" t="s">
        <v>2141</v>
      </c>
      <c r="C835" s="150" t="s">
        <v>524</v>
      </c>
      <c r="D835" s="150">
        <v>27</v>
      </c>
      <c r="E835" s="150">
        <v>273</v>
      </c>
      <c r="F835" s="150">
        <v>2732</v>
      </c>
      <c r="G835" s="150" t="s">
        <v>1086</v>
      </c>
    </row>
    <row r="836" spans="2:7">
      <c r="B836" s="185" t="s">
        <v>2141</v>
      </c>
      <c r="C836" s="150" t="s">
        <v>524</v>
      </c>
      <c r="D836" s="150">
        <v>27</v>
      </c>
      <c r="E836" s="150">
        <v>273</v>
      </c>
      <c r="F836" s="150">
        <v>2733</v>
      </c>
      <c r="G836" s="150" t="s">
        <v>1087</v>
      </c>
    </row>
    <row r="837" spans="2:7">
      <c r="B837" s="185" t="s">
        <v>2141</v>
      </c>
      <c r="C837" s="150" t="s">
        <v>524</v>
      </c>
      <c r="D837" s="150">
        <v>27</v>
      </c>
      <c r="E837" s="150">
        <v>273</v>
      </c>
      <c r="F837" s="150">
        <v>2734</v>
      </c>
      <c r="G837" s="150" t="s">
        <v>1088</v>
      </c>
    </row>
    <row r="838" spans="2:7">
      <c r="B838" s="185" t="s">
        <v>2141</v>
      </c>
      <c r="C838" s="150" t="s">
        <v>524</v>
      </c>
      <c r="D838" s="150">
        <v>27</v>
      </c>
      <c r="E838" s="150">
        <v>273</v>
      </c>
      <c r="F838" s="150">
        <v>2735</v>
      </c>
      <c r="G838" s="150" t="s">
        <v>1089</v>
      </c>
    </row>
    <row r="839" spans="2:7">
      <c r="B839" s="185" t="s">
        <v>2141</v>
      </c>
      <c r="C839" s="150" t="s">
        <v>524</v>
      </c>
      <c r="D839" s="150">
        <v>27</v>
      </c>
      <c r="E839" s="150">
        <v>273</v>
      </c>
      <c r="F839" s="150">
        <v>2736</v>
      </c>
      <c r="G839" s="150" t="s">
        <v>1090</v>
      </c>
    </row>
    <row r="840" spans="2:7">
      <c r="B840" s="185" t="s">
        <v>2141</v>
      </c>
      <c r="C840" s="150" t="s">
        <v>524</v>
      </c>
      <c r="D840" s="150">
        <v>27</v>
      </c>
      <c r="E840" s="150">
        <v>273</v>
      </c>
      <c r="F840" s="150">
        <v>2737</v>
      </c>
      <c r="G840" s="150" t="s">
        <v>1091</v>
      </c>
    </row>
    <row r="841" spans="2:7">
      <c r="B841" s="185" t="s">
        <v>2141</v>
      </c>
      <c r="C841" s="150" t="s">
        <v>524</v>
      </c>
      <c r="D841" s="150">
        <v>27</v>
      </c>
      <c r="E841" s="150">
        <v>273</v>
      </c>
      <c r="F841" s="150">
        <v>2738</v>
      </c>
      <c r="G841" s="150" t="s">
        <v>1092</v>
      </c>
    </row>
    <row r="842" spans="2:7">
      <c r="B842" s="185" t="s">
        <v>2141</v>
      </c>
      <c r="C842" s="150" t="s">
        <v>524</v>
      </c>
      <c r="D842" s="150">
        <v>27</v>
      </c>
      <c r="E842" s="150">
        <v>273</v>
      </c>
      <c r="F842" s="150">
        <v>2739</v>
      </c>
      <c r="G842" s="150" t="s">
        <v>1093</v>
      </c>
    </row>
    <row r="843" spans="2:7">
      <c r="B843" s="185" t="s">
        <v>2141</v>
      </c>
      <c r="C843" s="150" t="s">
        <v>524</v>
      </c>
      <c r="D843" s="150">
        <v>27</v>
      </c>
      <c r="E843" s="150">
        <v>274</v>
      </c>
      <c r="F843" s="150">
        <v>0</v>
      </c>
      <c r="G843" s="150" t="s">
        <v>1094</v>
      </c>
    </row>
    <row r="844" spans="2:7">
      <c r="B844" s="185" t="s">
        <v>2141</v>
      </c>
      <c r="C844" s="150" t="s">
        <v>524</v>
      </c>
      <c r="D844" s="150">
        <v>27</v>
      </c>
      <c r="E844" s="150">
        <v>274</v>
      </c>
      <c r="F844" s="150">
        <v>2741</v>
      </c>
      <c r="G844" s="150" t="s">
        <v>1095</v>
      </c>
    </row>
    <row r="845" spans="2:7">
      <c r="B845" s="185" t="s">
        <v>2141</v>
      </c>
      <c r="C845" s="150" t="s">
        <v>524</v>
      </c>
      <c r="D845" s="150">
        <v>27</v>
      </c>
      <c r="E845" s="150">
        <v>274</v>
      </c>
      <c r="F845" s="150">
        <v>2742</v>
      </c>
      <c r="G845" s="150" t="s">
        <v>1096</v>
      </c>
    </row>
    <row r="846" spans="2:7">
      <c r="B846" s="185" t="s">
        <v>2141</v>
      </c>
      <c r="C846" s="150" t="s">
        <v>524</v>
      </c>
      <c r="D846" s="150">
        <v>27</v>
      </c>
      <c r="E846" s="150">
        <v>274</v>
      </c>
      <c r="F846" s="150">
        <v>2743</v>
      </c>
      <c r="G846" s="150" t="s">
        <v>1097</v>
      </c>
    </row>
    <row r="847" spans="2:7">
      <c r="B847" s="185" t="s">
        <v>2141</v>
      </c>
      <c r="C847" s="150" t="s">
        <v>524</v>
      </c>
      <c r="D847" s="150">
        <v>27</v>
      </c>
      <c r="E847" s="150">
        <v>274</v>
      </c>
      <c r="F847" s="150">
        <v>2744</v>
      </c>
      <c r="G847" s="150" t="s">
        <v>1098</v>
      </c>
    </row>
    <row r="848" spans="2:7">
      <c r="B848" s="185" t="s">
        <v>2141</v>
      </c>
      <c r="C848" s="150" t="s">
        <v>524</v>
      </c>
      <c r="D848" s="150">
        <v>27</v>
      </c>
      <c r="E848" s="150">
        <v>275</v>
      </c>
      <c r="F848" s="150">
        <v>0</v>
      </c>
      <c r="G848" s="150" t="s">
        <v>1099</v>
      </c>
    </row>
    <row r="849" spans="2:7">
      <c r="B849" s="185" t="s">
        <v>2141</v>
      </c>
      <c r="C849" s="150" t="s">
        <v>524</v>
      </c>
      <c r="D849" s="150">
        <v>27</v>
      </c>
      <c r="E849" s="150">
        <v>275</v>
      </c>
      <c r="F849" s="150">
        <v>2751</v>
      </c>
      <c r="G849" s="150" t="s">
        <v>1100</v>
      </c>
    </row>
    <row r="850" spans="2:7">
      <c r="B850" s="185" t="s">
        <v>2141</v>
      </c>
      <c r="C850" s="150" t="s">
        <v>524</v>
      </c>
      <c r="D850" s="150">
        <v>27</v>
      </c>
      <c r="E850" s="150">
        <v>275</v>
      </c>
      <c r="F850" s="150">
        <v>2752</v>
      </c>
      <c r="G850" s="150" t="s">
        <v>1101</v>
      </c>
    </row>
    <row r="851" spans="2:7">
      <c r="B851" s="185" t="s">
        <v>2141</v>
      </c>
      <c r="C851" s="150" t="s">
        <v>524</v>
      </c>
      <c r="D851" s="150">
        <v>27</v>
      </c>
      <c r="E851" s="150">
        <v>275</v>
      </c>
      <c r="F851" s="150">
        <v>2753</v>
      </c>
      <c r="G851" s="150" t="s">
        <v>1102</v>
      </c>
    </row>
    <row r="852" spans="2:7">
      <c r="B852" s="185" t="s">
        <v>2141</v>
      </c>
      <c r="C852" s="150" t="s">
        <v>524</v>
      </c>
      <c r="D852" s="150">
        <v>27</v>
      </c>
      <c r="E852" s="150">
        <v>276</v>
      </c>
      <c r="F852" s="150">
        <v>0</v>
      </c>
      <c r="G852" s="150" t="s">
        <v>1103</v>
      </c>
    </row>
    <row r="853" spans="2:7">
      <c r="B853" s="185" t="s">
        <v>2141</v>
      </c>
      <c r="C853" s="150" t="s">
        <v>524</v>
      </c>
      <c r="D853" s="150">
        <v>27</v>
      </c>
      <c r="E853" s="150">
        <v>276</v>
      </c>
      <c r="F853" s="150">
        <v>2761</v>
      </c>
      <c r="G853" s="150" t="s">
        <v>1103</v>
      </c>
    </row>
    <row r="854" spans="2:7">
      <c r="B854" s="185" t="s">
        <v>2141</v>
      </c>
      <c r="C854" s="150" t="s">
        <v>524</v>
      </c>
      <c r="D854" s="150">
        <v>28</v>
      </c>
      <c r="E854" s="150">
        <v>0</v>
      </c>
      <c r="F854" s="150">
        <v>0</v>
      </c>
      <c r="G854" s="150" t="s">
        <v>1104</v>
      </c>
    </row>
    <row r="855" spans="2:7">
      <c r="B855" s="185" t="s">
        <v>2141</v>
      </c>
      <c r="C855" s="150" t="s">
        <v>524</v>
      </c>
      <c r="D855" s="150">
        <v>28</v>
      </c>
      <c r="E855" s="150">
        <v>280</v>
      </c>
      <c r="F855" s="150">
        <v>0</v>
      </c>
      <c r="G855" s="150" t="s">
        <v>1105</v>
      </c>
    </row>
    <row r="856" spans="2:7">
      <c r="B856" s="185" t="s">
        <v>2141</v>
      </c>
      <c r="C856" s="150" t="s">
        <v>524</v>
      </c>
      <c r="D856" s="150">
        <v>28</v>
      </c>
      <c r="E856" s="150">
        <v>280</v>
      </c>
      <c r="F856" s="150">
        <v>2800</v>
      </c>
      <c r="G856" s="150" t="s">
        <v>351</v>
      </c>
    </row>
    <row r="857" spans="2:7">
      <c r="B857" s="185" t="s">
        <v>2141</v>
      </c>
      <c r="C857" s="150" t="s">
        <v>524</v>
      </c>
      <c r="D857" s="150">
        <v>28</v>
      </c>
      <c r="E857" s="150">
        <v>280</v>
      </c>
      <c r="F857" s="150">
        <v>2809</v>
      </c>
      <c r="G857" s="150" t="s">
        <v>352</v>
      </c>
    </row>
    <row r="858" spans="2:7">
      <c r="B858" s="185" t="s">
        <v>2141</v>
      </c>
      <c r="C858" s="150" t="s">
        <v>524</v>
      </c>
      <c r="D858" s="150">
        <v>28</v>
      </c>
      <c r="E858" s="150">
        <v>281</v>
      </c>
      <c r="F858" s="150">
        <v>0</v>
      </c>
      <c r="G858" s="150" t="s">
        <v>1106</v>
      </c>
    </row>
    <row r="859" spans="2:7">
      <c r="B859" s="185" t="s">
        <v>2141</v>
      </c>
      <c r="C859" s="150" t="s">
        <v>524</v>
      </c>
      <c r="D859" s="150">
        <v>28</v>
      </c>
      <c r="E859" s="150">
        <v>281</v>
      </c>
      <c r="F859" s="150">
        <v>2811</v>
      </c>
      <c r="G859" s="150" t="s">
        <v>1107</v>
      </c>
    </row>
    <row r="860" spans="2:7">
      <c r="B860" s="185" t="s">
        <v>2141</v>
      </c>
      <c r="C860" s="150" t="s">
        <v>524</v>
      </c>
      <c r="D860" s="150">
        <v>28</v>
      </c>
      <c r="E860" s="150">
        <v>281</v>
      </c>
      <c r="F860" s="150">
        <v>2812</v>
      </c>
      <c r="G860" s="150" t="s">
        <v>1108</v>
      </c>
    </row>
    <row r="861" spans="2:7">
      <c r="B861" s="185" t="s">
        <v>2141</v>
      </c>
      <c r="C861" s="150" t="s">
        <v>524</v>
      </c>
      <c r="D861" s="150">
        <v>28</v>
      </c>
      <c r="E861" s="150">
        <v>281</v>
      </c>
      <c r="F861" s="150">
        <v>2813</v>
      </c>
      <c r="G861" s="150" t="s">
        <v>1109</v>
      </c>
    </row>
    <row r="862" spans="2:7">
      <c r="B862" s="185" t="s">
        <v>2141</v>
      </c>
      <c r="C862" s="150" t="s">
        <v>524</v>
      </c>
      <c r="D862" s="150">
        <v>28</v>
      </c>
      <c r="E862" s="150">
        <v>281</v>
      </c>
      <c r="F862" s="150">
        <v>2814</v>
      </c>
      <c r="G862" s="150" t="s">
        <v>1110</v>
      </c>
    </row>
    <row r="863" spans="2:7">
      <c r="B863" s="185" t="s">
        <v>2141</v>
      </c>
      <c r="C863" s="150" t="s">
        <v>524</v>
      </c>
      <c r="D863" s="150">
        <v>28</v>
      </c>
      <c r="E863" s="150">
        <v>281</v>
      </c>
      <c r="F863" s="150">
        <v>2815</v>
      </c>
      <c r="G863" s="150" t="s">
        <v>1111</v>
      </c>
    </row>
    <row r="864" spans="2:7">
      <c r="B864" s="185" t="s">
        <v>2141</v>
      </c>
      <c r="C864" s="150" t="s">
        <v>524</v>
      </c>
      <c r="D864" s="150">
        <v>28</v>
      </c>
      <c r="E864" s="150">
        <v>282</v>
      </c>
      <c r="F864" s="150">
        <v>0</v>
      </c>
      <c r="G864" s="150" t="s">
        <v>1112</v>
      </c>
    </row>
    <row r="865" spans="2:7">
      <c r="B865" s="185" t="s">
        <v>2141</v>
      </c>
      <c r="C865" s="150" t="s">
        <v>524</v>
      </c>
      <c r="D865" s="150">
        <v>28</v>
      </c>
      <c r="E865" s="150">
        <v>282</v>
      </c>
      <c r="F865" s="150">
        <v>2821</v>
      </c>
      <c r="G865" s="150" t="s">
        <v>1113</v>
      </c>
    </row>
    <row r="866" spans="2:7">
      <c r="B866" s="185" t="s">
        <v>2141</v>
      </c>
      <c r="C866" s="150" t="s">
        <v>524</v>
      </c>
      <c r="D866" s="150">
        <v>28</v>
      </c>
      <c r="E866" s="150">
        <v>282</v>
      </c>
      <c r="F866" s="150">
        <v>2822</v>
      </c>
      <c r="G866" s="150" t="s">
        <v>1114</v>
      </c>
    </row>
    <row r="867" spans="2:7">
      <c r="B867" s="185" t="s">
        <v>2141</v>
      </c>
      <c r="C867" s="150" t="s">
        <v>524</v>
      </c>
      <c r="D867" s="150">
        <v>28</v>
      </c>
      <c r="E867" s="150">
        <v>282</v>
      </c>
      <c r="F867" s="150">
        <v>2823</v>
      </c>
      <c r="G867" s="150" t="s">
        <v>1115</v>
      </c>
    </row>
    <row r="868" spans="2:7">
      <c r="B868" s="185" t="s">
        <v>2141</v>
      </c>
      <c r="C868" s="150" t="s">
        <v>524</v>
      </c>
      <c r="D868" s="150">
        <v>28</v>
      </c>
      <c r="E868" s="150">
        <v>283</v>
      </c>
      <c r="F868" s="150">
        <v>0</v>
      </c>
      <c r="G868" s="150" t="s">
        <v>1116</v>
      </c>
    </row>
    <row r="869" spans="2:7">
      <c r="B869" s="185" t="s">
        <v>2141</v>
      </c>
      <c r="C869" s="150" t="s">
        <v>524</v>
      </c>
      <c r="D869" s="150">
        <v>28</v>
      </c>
      <c r="E869" s="150">
        <v>283</v>
      </c>
      <c r="F869" s="150">
        <v>2831</v>
      </c>
      <c r="G869" s="150" t="s">
        <v>1117</v>
      </c>
    </row>
    <row r="870" spans="2:7">
      <c r="B870" s="185" t="s">
        <v>2141</v>
      </c>
      <c r="C870" s="150" t="s">
        <v>524</v>
      </c>
      <c r="D870" s="150">
        <v>28</v>
      </c>
      <c r="E870" s="150">
        <v>283</v>
      </c>
      <c r="F870" s="150">
        <v>2832</v>
      </c>
      <c r="G870" s="150" t="s">
        <v>1118</v>
      </c>
    </row>
    <row r="871" spans="2:7">
      <c r="B871" s="185" t="s">
        <v>2141</v>
      </c>
      <c r="C871" s="150" t="s">
        <v>524</v>
      </c>
      <c r="D871" s="150">
        <v>28</v>
      </c>
      <c r="E871" s="150">
        <v>284</v>
      </c>
      <c r="F871" s="150">
        <v>0</v>
      </c>
      <c r="G871" s="150" t="s">
        <v>1119</v>
      </c>
    </row>
    <row r="872" spans="2:7">
      <c r="B872" s="185" t="s">
        <v>2141</v>
      </c>
      <c r="C872" s="150" t="s">
        <v>524</v>
      </c>
      <c r="D872" s="150">
        <v>28</v>
      </c>
      <c r="E872" s="150">
        <v>284</v>
      </c>
      <c r="F872" s="150">
        <v>2841</v>
      </c>
      <c r="G872" s="150" t="s">
        <v>1120</v>
      </c>
    </row>
    <row r="873" spans="2:7">
      <c r="B873" s="185" t="s">
        <v>2141</v>
      </c>
      <c r="C873" s="150" t="s">
        <v>524</v>
      </c>
      <c r="D873" s="150">
        <v>28</v>
      </c>
      <c r="E873" s="150">
        <v>284</v>
      </c>
      <c r="F873" s="150">
        <v>2842</v>
      </c>
      <c r="G873" s="150" t="s">
        <v>1121</v>
      </c>
    </row>
    <row r="874" spans="2:7">
      <c r="B874" s="185" t="s">
        <v>2141</v>
      </c>
      <c r="C874" s="150" t="s">
        <v>524</v>
      </c>
      <c r="D874" s="150">
        <v>28</v>
      </c>
      <c r="E874" s="150">
        <v>285</v>
      </c>
      <c r="F874" s="150">
        <v>0</v>
      </c>
      <c r="G874" s="150" t="s">
        <v>1122</v>
      </c>
    </row>
    <row r="875" spans="2:7">
      <c r="B875" s="185" t="s">
        <v>2141</v>
      </c>
      <c r="C875" s="150" t="s">
        <v>524</v>
      </c>
      <c r="D875" s="150">
        <v>28</v>
      </c>
      <c r="E875" s="150">
        <v>285</v>
      </c>
      <c r="F875" s="150">
        <v>2851</v>
      </c>
      <c r="G875" s="150" t="s">
        <v>1123</v>
      </c>
    </row>
    <row r="876" spans="2:7">
      <c r="B876" s="185" t="s">
        <v>2141</v>
      </c>
      <c r="C876" s="150" t="s">
        <v>524</v>
      </c>
      <c r="D876" s="150">
        <v>28</v>
      </c>
      <c r="E876" s="150">
        <v>285</v>
      </c>
      <c r="F876" s="150">
        <v>2859</v>
      </c>
      <c r="G876" s="150" t="s">
        <v>1124</v>
      </c>
    </row>
    <row r="877" spans="2:7">
      <c r="B877" s="185" t="s">
        <v>2141</v>
      </c>
      <c r="C877" s="150" t="s">
        <v>524</v>
      </c>
      <c r="D877" s="150">
        <v>28</v>
      </c>
      <c r="E877" s="150">
        <v>289</v>
      </c>
      <c r="F877" s="150">
        <v>0</v>
      </c>
      <c r="G877" s="150" t="s">
        <v>1125</v>
      </c>
    </row>
    <row r="878" spans="2:7">
      <c r="B878" s="185" t="s">
        <v>2141</v>
      </c>
      <c r="C878" s="150" t="s">
        <v>524</v>
      </c>
      <c r="D878" s="150">
        <v>28</v>
      </c>
      <c r="E878" s="150">
        <v>289</v>
      </c>
      <c r="F878" s="150">
        <v>2899</v>
      </c>
      <c r="G878" s="150" t="s">
        <v>1125</v>
      </c>
    </row>
    <row r="879" spans="2:7">
      <c r="B879" s="185" t="s">
        <v>2141</v>
      </c>
      <c r="C879" s="150" t="s">
        <v>524</v>
      </c>
      <c r="D879" s="150">
        <v>29</v>
      </c>
      <c r="E879" s="150">
        <v>0</v>
      </c>
      <c r="F879" s="150">
        <v>0</v>
      </c>
      <c r="G879" s="150" t="s">
        <v>1126</v>
      </c>
    </row>
    <row r="880" spans="2:7">
      <c r="B880" s="185" t="s">
        <v>2141</v>
      </c>
      <c r="C880" s="150" t="s">
        <v>524</v>
      </c>
      <c r="D880" s="150">
        <v>29</v>
      </c>
      <c r="E880" s="150">
        <v>290</v>
      </c>
      <c r="F880" s="150">
        <v>0</v>
      </c>
      <c r="G880" s="150" t="s">
        <v>1127</v>
      </c>
    </row>
    <row r="881" spans="2:7">
      <c r="B881" s="185" t="s">
        <v>2141</v>
      </c>
      <c r="C881" s="150" t="s">
        <v>524</v>
      </c>
      <c r="D881" s="150">
        <v>29</v>
      </c>
      <c r="E881" s="150">
        <v>290</v>
      </c>
      <c r="F881" s="150">
        <v>2900</v>
      </c>
      <c r="G881" s="150" t="s">
        <v>351</v>
      </c>
    </row>
    <row r="882" spans="2:7">
      <c r="B882" s="185" t="s">
        <v>2141</v>
      </c>
      <c r="C882" s="150" t="s">
        <v>524</v>
      </c>
      <c r="D882" s="150">
        <v>29</v>
      </c>
      <c r="E882" s="150">
        <v>290</v>
      </c>
      <c r="F882" s="150">
        <v>2909</v>
      </c>
      <c r="G882" s="150" t="s">
        <v>352</v>
      </c>
    </row>
    <row r="883" spans="2:7">
      <c r="B883" s="185" t="s">
        <v>2141</v>
      </c>
      <c r="C883" s="150" t="s">
        <v>524</v>
      </c>
      <c r="D883" s="150">
        <v>29</v>
      </c>
      <c r="E883" s="150">
        <v>291</v>
      </c>
      <c r="F883" s="150">
        <v>0</v>
      </c>
      <c r="G883" s="150" t="s">
        <v>1128</v>
      </c>
    </row>
    <row r="884" spans="2:7">
      <c r="B884" s="185" t="s">
        <v>2141</v>
      </c>
      <c r="C884" s="150" t="s">
        <v>524</v>
      </c>
      <c r="D884" s="150">
        <v>29</v>
      </c>
      <c r="E884" s="150">
        <v>291</v>
      </c>
      <c r="F884" s="150">
        <v>2911</v>
      </c>
      <c r="G884" s="150" t="s">
        <v>1129</v>
      </c>
    </row>
    <row r="885" spans="2:7">
      <c r="B885" s="185" t="s">
        <v>2141</v>
      </c>
      <c r="C885" s="150" t="s">
        <v>524</v>
      </c>
      <c r="D885" s="150">
        <v>29</v>
      </c>
      <c r="E885" s="150">
        <v>291</v>
      </c>
      <c r="F885" s="150">
        <v>2912</v>
      </c>
      <c r="G885" s="150" t="s">
        <v>1130</v>
      </c>
    </row>
    <row r="886" spans="2:7">
      <c r="B886" s="185" t="s">
        <v>2141</v>
      </c>
      <c r="C886" s="150" t="s">
        <v>524</v>
      </c>
      <c r="D886" s="150">
        <v>29</v>
      </c>
      <c r="E886" s="150">
        <v>291</v>
      </c>
      <c r="F886" s="150">
        <v>2913</v>
      </c>
      <c r="G886" s="150" t="s">
        <v>1131</v>
      </c>
    </row>
    <row r="887" spans="2:7">
      <c r="B887" s="185" t="s">
        <v>2141</v>
      </c>
      <c r="C887" s="150" t="s">
        <v>524</v>
      </c>
      <c r="D887" s="150">
        <v>29</v>
      </c>
      <c r="E887" s="150">
        <v>291</v>
      </c>
      <c r="F887" s="150">
        <v>2914</v>
      </c>
      <c r="G887" s="150" t="s">
        <v>1132</v>
      </c>
    </row>
    <row r="888" spans="2:7">
      <c r="B888" s="185" t="s">
        <v>2141</v>
      </c>
      <c r="C888" s="150" t="s">
        <v>524</v>
      </c>
      <c r="D888" s="150">
        <v>29</v>
      </c>
      <c r="E888" s="150">
        <v>291</v>
      </c>
      <c r="F888" s="150">
        <v>2915</v>
      </c>
      <c r="G888" s="150" t="s">
        <v>1133</v>
      </c>
    </row>
    <row r="889" spans="2:7">
      <c r="B889" s="185" t="s">
        <v>2141</v>
      </c>
      <c r="C889" s="150" t="s">
        <v>524</v>
      </c>
      <c r="D889" s="150">
        <v>29</v>
      </c>
      <c r="E889" s="150">
        <v>292</v>
      </c>
      <c r="F889" s="150">
        <v>0</v>
      </c>
      <c r="G889" s="150" t="s">
        <v>1134</v>
      </c>
    </row>
    <row r="890" spans="2:7">
      <c r="B890" s="185" t="s">
        <v>2141</v>
      </c>
      <c r="C890" s="150" t="s">
        <v>524</v>
      </c>
      <c r="D890" s="150">
        <v>29</v>
      </c>
      <c r="E890" s="150">
        <v>292</v>
      </c>
      <c r="F890" s="150">
        <v>2921</v>
      </c>
      <c r="G890" s="150" t="s">
        <v>1135</v>
      </c>
    </row>
    <row r="891" spans="2:7">
      <c r="B891" s="185" t="s">
        <v>2141</v>
      </c>
      <c r="C891" s="150" t="s">
        <v>524</v>
      </c>
      <c r="D891" s="150">
        <v>29</v>
      </c>
      <c r="E891" s="150">
        <v>292</v>
      </c>
      <c r="F891" s="150">
        <v>2922</v>
      </c>
      <c r="G891" s="150" t="s">
        <v>1136</v>
      </c>
    </row>
    <row r="892" spans="2:7">
      <c r="B892" s="185" t="s">
        <v>2141</v>
      </c>
      <c r="C892" s="150" t="s">
        <v>524</v>
      </c>
      <c r="D892" s="150">
        <v>29</v>
      </c>
      <c r="E892" s="150">
        <v>292</v>
      </c>
      <c r="F892" s="150">
        <v>2929</v>
      </c>
      <c r="G892" s="150" t="s">
        <v>1137</v>
      </c>
    </row>
    <row r="893" spans="2:7">
      <c r="B893" s="185" t="s">
        <v>2141</v>
      </c>
      <c r="C893" s="150" t="s">
        <v>524</v>
      </c>
      <c r="D893" s="150">
        <v>29</v>
      </c>
      <c r="E893" s="150">
        <v>293</v>
      </c>
      <c r="F893" s="150">
        <v>0</v>
      </c>
      <c r="G893" s="150" t="s">
        <v>1138</v>
      </c>
    </row>
    <row r="894" spans="2:7">
      <c r="B894" s="185" t="s">
        <v>2141</v>
      </c>
      <c r="C894" s="150" t="s">
        <v>524</v>
      </c>
      <c r="D894" s="150">
        <v>29</v>
      </c>
      <c r="E894" s="150">
        <v>293</v>
      </c>
      <c r="F894" s="150">
        <v>2931</v>
      </c>
      <c r="G894" s="150" t="s">
        <v>1139</v>
      </c>
    </row>
    <row r="895" spans="2:7">
      <c r="B895" s="185" t="s">
        <v>2141</v>
      </c>
      <c r="C895" s="150" t="s">
        <v>524</v>
      </c>
      <c r="D895" s="150">
        <v>29</v>
      </c>
      <c r="E895" s="150">
        <v>293</v>
      </c>
      <c r="F895" s="150">
        <v>2932</v>
      </c>
      <c r="G895" s="150" t="s">
        <v>1140</v>
      </c>
    </row>
    <row r="896" spans="2:7">
      <c r="B896" s="185" t="s">
        <v>2141</v>
      </c>
      <c r="C896" s="150" t="s">
        <v>524</v>
      </c>
      <c r="D896" s="150">
        <v>29</v>
      </c>
      <c r="E896" s="150">
        <v>293</v>
      </c>
      <c r="F896" s="150">
        <v>2933</v>
      </c>
      <c r="G896" s="150" t="s">
        <v>1141</v>
      </c>
    </row>
    <row r="897" spans="2:7">
      <c r="B897" s="185" t="s">
        <v>2141</v>
      </c>
      <c r="C897" s="150" t="s">
        <v>524</v>
      </c>
      <c r="D897" s="150">
        <v>29</v>
      </c>
      <c r="E897" s="150">
        <v>293</v>
      </c>
      <c r="F897" s="150">
        <v>2939</v>
      </c>
      <c r="G897" s="150" t="s">
        <v>1142</v>
      </c>
    </row>
    <row r="898" spans="2:7">
      <c r="B898" s="185" t="s">
        <v>2141</v>
      </c>
      <c r="C898" s="150" t="s">
        <v>524</v>
      </c>
      <c r="D898" s="150">
        <v>29</v>
      </c>
      <c r="E898" s="150">
        <v>294</v>
      </c>
      <c r="F898" s="150">
        <v>0</v>
      </c>
      <c r="G898" s="150" t="s">
        <v>1143</v>
      </c>
    </row>
    <row r="899" spans="2:7">
      <c r="B899" s="185" t="s">
        <v>2141</v>
      </c>
      <c r="C899" s="150" t="s">
        <v>524</v>
      </c>
      <c r="D899" s="150">
        <v>29</v>
      </c>
      <c r="E899" s="150">
        <v>294</v>
      </c>
      <c r="F899" s="150">
        <v>2941</v>
      </c>
      <c r="G899" s="150" t="s">
        <v>1144</v>
      </c>
    </row>
    <row r="900" spans="2:7">
      <c r="B900" s="185" t="s">
        <v>2141</v>
      </c>
      <c r="C900" s="150" t="s">
        <v>524</v>
      </c>
      <c r="D900" s="150">
        <v>29</v>
      </c>
      <c r="E900" s="150">
        <v>294</v>
      </c>
      <c r="F900" s="150">
        <v>2942</v>
      </c>
      <c r="G900" s="150" t="s">
        <v>1145</v>
      </c>
    </row>
    <row r="901" spans="2:7">
      <c r="B901" s="185" t="s">
        <v>2141</v>
      </c>
      <c r="C901" s="150" t="s">
        <v>524</v>
      </c>
      <c r="D901" s="150">
        <v>29</v>
      </c>
      <c r="E901" s="150">
        <v>295</v>
      </c>
      <c r="F901" s="150">
        <v>0</v>
      </c>
      <c r="G901" s="150" t="s">
        <v>1146</v>
      </c>
    </row>
    <row r="902" spans="2:7">
      <c r="B902" s="185" t="s">
        <v>2141</v>
      </c>
      <c r="C902" s="150" t="s">
        <v>524</v>
      </c>
      <c r="D902" s="150">
        <v>29</v>
      </c>
      <c r="E902" s="150">
        <v>295</v>
      </c>
      <c r="F902" s="150">
        <v>2951</v>
      </c>
      <c r="G902" s="150" t="s">
        <v>1147</v>
      </c>
    </row>
    <row r="903" spans="2:7">
      <c r="B903" s="185" t="s">
        <v>2141</v>
      </c>
      <c r="C903" s="150" t="s">
        <v>524</v>
      </c>
      <c r="D903" s="150">
        <v>29</v>
      </c>
      <c r="E903" s="150">
        <v>295</v>
      </c>
      <c r="F903" s="150">
        <v>2952</v>
      </c>
      <c r="G903" s="150" t="s">
        <v>1148</v>
      </c>
    </row>
    <row r="904" spans="2:7">
      <c r="B904" s="185" t="s">
        <v>2141</v>
      </c>
      <c r="C904" s="150" t="s">
        <v>524</v>
      </c>
      <c r="D904" s="150">
        <v>29</v>
      </c>
      <c r="E904" s="150">
        <v>296</v>
      </c>
      <c r="F904" s="150">
        <v>0</v>
      </c>
      <c r="G904" s="150" t="s">
        <v>1149</v>
      </c>
    </row>
    <row r="905" spans="2:7">
      <c r="B905" s="185" t="s">
        <v>2141</v>
      </c>
      <c r="C905" s="150" t="s">
        <v>524</v>
      </c>
      <c r="D905" s="150">
        <v>29</v>
      </c>
      <c r="E905" s="150">
        <v>296</v>
      </c>
      <c r="F905" s="150">
        <v>2961</v>
      </c>
      <c r="G905" s="150" t="s">
        <v>1150</v>
      </c>
    </row>
    <row r="906" spans="2:7">
      <c r="B906" s="185" t="s">
        <v>2141</v>
      </c>
      <c r="C906" s="150" t="s">
        <v>524</v>
      </c>
      <c r="D906" s="150">
        <v>29</v>
      </c>
      <c r="E906" s="150">
        <v>296</v>
      </c>
      <c r="F906" s="150">
        <v>2962</v>
      </c>
      <c r="G906" s="150" t="s">
        <v>1151</v>
      </c>
    </row>
    <row r="907" spans="2:7">
      <c r="B907" s="185" t="s">
        <v>2141</v>
      </c>
      <c r="C907" s="150" t="s">
        <v>524</v>
      </c>
      <c r="D907" s="150">
        <v>29</v>
      </c>
      <c r="E907" s="150">
        <v>296</v>
      </c>
      <c r="F907" s="150">
        <v>2969</v>
      </c>
      <c r="G907" s="150" t="s">
        <v>1152</v>
      </c>
    </row>
    <row r="908" spans="2:7">
      <c r="B908" s="185" t="s">
        <v>2141</v>
      </c>
      <c r="C908" s="150" t="s">
        <v>524</v>
      </c>
      <c r="D908" s="150">
        <v>29</v>
      </c>
      <c r="E908" s="150">
        <v>297</v>
      </c>
      <c r="F908" s="150">
        <v>0</v>
      </c>
      <c r="G908" s="150" t="s">
        <v>1153</v>
      </c>
    </row>
    <row r="909" spans="2:7">
      <c r="B909" s="185" t="s">
        <v>2141</v>
      </c>
      <c r="C909" s="150" t="s">
        <v>524</v>
      </c>
      <c r="D909" s="150">
        <v>29</v>
      </c>
      <c r="E909" s="150">
        <v>297</v>
      </c>
      <c r="F909" s="150">
        <v>2971</v>
      </c>
      <c r="G909" s="150" t="s">
        <v>1154</v>
      </c>
    </row>
    <row r="910" spans="2:7">
      <c r="B910" s="185" t="s">
        <v>2141</v>
      </c>
      <c r="C910" s="150" t="s">
        <v>524</v>
      </c>
      <c r="D910" s="150">
        <v>29</v>
      </c>
      <c r="E910" s="150">
        <v>297</v>
      </c>
      <c r="F910" s="150">
        <v>2972</v>
      </c>
      <c r="G910" s="150" t="s">
        <v>1155</v>
      </c>
    </row>
    <row r="911" spans="2:7">
      <c r="B911" s="185" t="s">
        <v>2141</v>
      </c>
      <c r="C911" s="150" t="s">
        <v>524</v>
      </c>
      <c r="D911" s="150">
        <v>29</v>
      </c>
      <c r="E911" s="150">
        <v>297</v>
      </c>
      <c r="F911" s="150">
        <v>2973</v>
      </c>
      <c r="G911" s="150" t="s">
        <v>1156</v>
      </c>
    </row>
    <row r="912" spans="2:7">
      <c r="B912" s="185" t="s">
        <v>2141</v>
      </c>
      <c r="C912" s="150" t="s">
        <v>524</v>
      </c>
      <c r="D912" s="150">
        <v>29</v>
      </c>
      <c r="E912" s="150">
        <v>299</v>
      </c>
      <c r="F912" s="150">
        <v>0</v>
      </c>
      <c r="G912" s="150" t="s">
        <v>1157</v>
      </c>
    </row>
    <row r="913" spans="2:7">
      <c r="B913" s="185" t="s">
        <v>2141</v>
      </c>
      <c r="C913" s="150" t="s">
        <v>524</v>
      </c>
      <c r="D913" s="150">
        <v>29</v>
      </c>
      <c r="E913" s="150">
        <v>299</v>
      </c>
      <c r="F913" s="150">
        <v>2999</v>
      </c>
      <c r="G913" s="150" t="s">
        <v>1157</v>
      </c>
    </row>
    <row r="914" spans="2:7">
      <c r="B914" s="185" t="s">
        <v>2141</v>
      </c>
      <c r="C914" s="150" t="s">
        <v>524</v>
      </c>
      <c r="D914" s="150">
        <v>30</v>
      </c>
      <c r="E914" s="150">
        <v>0</v>
      </c>
      <c r="F914" s="150">
        <v>0</v>
      </c>
      <c r="G914" s="150" t="s">
        <v>1158</v>
      </c>
    </row>
    <row r="915" spans="2:7">
      <c r="B915" s="185" t="s">
        <v>2141</v>
      </c>
      <c r="C915" s="150" t="s">
        <v>524</v>
      </c>
      <c r="D915" s="150">
        <v>30</v>
      </c>
      <c r="E915" s="150">
        <v>300</v>
      </c>
      <c r="F915" s="150">
        <v>0</v>
      </c>
      <c r="G915" s="150" t="s">
        <v>1159</v>
      </c>
    </row>
    <row r="916" spans="2:7">
      <c r="B916" s="185" t="s">
        <v>2141</v>
      </c>
      <c r="C916" s="150" t="s">
        <v>524</v>
      </c>
      <c r="D916" s="150">
        <v>30</v>
      </c>
      <c r="E916" s="150">
        <v>300</v>
      </c>
      <c r="F916" s="150">
        <v>3000</v>
      </c>
      <c r="G916" s="150" t="s">
        <v>351</v>
      </c>
    </row>
    <row r="917" spans="2:7">
      <c r="B917" s="185" t="s">
        <v>2141</v>
      </c>
      <c r="C917" s="150" t="s">
        <v>524</v>
      </c>
      <c r="D917" s="150">
        <v>30</v>
      </c>
      <c r="E917" s="150">
        <v>300</v>
      </c>
      <c r="F917" s="150">
        <v>3009</v>
      </c>
      <c r="G917" s="150" t="s">
        <v>352</v>
      </c>
    </row>
    <row r="918" spans="2:7">
      <c r="B918" s="185" t="s">
        <v>2141</v>
      </c>
      <c r="C918" s="150" t="s">
        <v>524</v>
      </c>
      <c r="D918" s="150">
        <v>30</v>
      </c>
      <c r="E918" s="150">
        <v>301</v>
      </c>
      <c r="F918" s="150">
        <v>0</v>
      </c>
      <c r="G918" s="150" t="s">
        <v>1160</v>
      </c>
    </row>
    <row r="919" spans="2:7">
      <c r="B919" s="185" t="s">
        <v>2141</v>
      </c>
      <c r="C919" s="150" t="s">
        <v>524</v>
      </c>
      <c r="D919" s="150">
        <v>30</v>
      </c>
      <c r="E919" s="150">
        <v>301</v>
      </c>
      <c r="F919" s="150">
        <v>3011</v>
      </c>
      <c r="G919" s="150" t="s">
        <v>1161</v>
      </c>
    </row>
    <row r="920" spans="2:7">
      <c r="B920" s="185" t="s">
        <v>2141</v>
      </c>
      <c r="C920" s="150" t="s">
        <v>524</v>
      </c>
      <c r="D920" s="150">
        <v>30</v>
      </c>
      <c r="E920" s="150">
        <v>301</v>
      </c>
      <c r="F920" s="150">
        <v>3012</v>
      </c>
      <c r="G920" s="150" t="s">
        <v>1162</v>
      </c>
    </row>
    <row r="921" spans="2:7">
      <c r="B921" s="185" t="s">
        <v>2141</v>
      </c>
      <c r="C921" s="150" t="s">
        <v>524</v>
      </c>
      <c r="D921" s="150">
        <v>30</v>
      </c>
      <c r="E921" s="150">
        <v>301</v>
      </c>
      <c r="F921" s="150">
        <v>3013</v>
      </c>
      <c r="G921" s="150" t="s">
        <v>1163</v>
      </c>
    </row>
    <row r="922" spans="2:7">
      <c r="B922" s="185" t="s">
        <v>2141</v>
      </c>
      <c r="C922" s="150" t="s">
        <v>524</v>
      </c>
      <c r="D922" s="150">
        <v>30</v>
      </c>
      <c r="E922" s="150">
        <v>301</v>
      </c>
      <c r="F922" s="150">
        <v>3014</v>
      </c>
      <c r="G922" s="150" t="s">
        <v>1164</v>
      </c>
    </row>
    <row r="923" spans="2:7">
      <c r="B923" s="185" t="s">
        <v>2141</v>
      </c>
      <c r="C923" s="150" t="s">
        <v>524</v>
      </c>
      <c r="D923" s="150">
        <v>30</v>
      </c>
      <c r="E923" s="150">
        <v>301</v>
      </c>
      <c r="F923" s="150">
        <v>3015</v>
      </c>
      <c r="G923" s="150" t="s">
        <v>1165</v>
      </c>
    </row>
    <row r="924" spans="2:7">
      <c r="B924" s="185" t="s">
        <v>2141</v>
      </c>
      <c r="C924" s="150" t="s">
        <v>524</v>
      </c>
      <c r="D924" s="150">
        <v>30</v>
      </c>
      <c r="E924" s="150">
        <v>301</v>
      </c>
      <c r="F924" s="150">
        <v>3019</v>
      </c>
      <c r="G924" s="150" t="s">
        <v>1166</v>
      </c>
    </row>
    <row r="925" spans="2:7">
      <c r="B925" s="185" t="s">
        <v>2141</v>
      </c>
      <c r="C925" s="150" t="s">
        <v>524</v>
      </c>
      <c r="D925" s="150">
        <v>30</v>
      </c>
      <c r="E925" s="150">
        <v>302</v>
      </c>
      <c r="F925" s="150">
        <v>0</v>
      </c>
      <c r="G925" s="150" t="s">
        <v>1167</v>
      </c>
    </row>
    <row r="926" spans="2:7">
      <c r="B926" s="185" t="s">
        <v>2141</v>
      </c>
      <c r="C926" s="150" t="s">
        <v>524</v>
      </c>
      <c r="D926" s="150">
        <v>30</v>
      </c>
      <c r="E926" s="150">
        <v>302</v>
      </c>
      <c r="F926" s="150">
        <v>3021</v>
      </c>
      <c r="G926" s="150" t="s">
        <v>1168</v>
      </c>
    </row>
    <row r="927" spans="2:7">
      <c r="B927" s="185" t="s">
        <v>2141</v>
      </c>
      <c r="C927" s="150" t="s">
        <v>524</v>
      </c>
      <c r="D927" s="150">
        <v>30</v>
      </c>
      <c r="E927" s="150">
        <v>302</v>
      </c>
      <c r="F927" s="150">
        <v>3022</v>
      </c>
      <c r="G927" s="150" t="s">
        <v>1169</v>
      </c>
    </row>
    <row r="928" spans="2:7">
      <c r="B928" s="185" t="s">
        <v>2141</v>
      </c>
      <c r="C928" s="150" t="s">
        <v>524</v>
      </c>
      <c r="D928" s="150">
        <v>30</v>
      </c>
      <c r="E928" s="150">
        <v>302</v>
      </c>
      <c r="F928" s="150">
        <v>3023</v>
      </c>
      <c r="G928" s="150" t="s">
        <v>1170</v>
      </c>
    </row>
    <row r="929" spans="2:7">
      <c r="B929" s="185" t="s">
        <v>2141</v>
      </c>
      <c r="C929" s="150" t="s">
        <v>524</v>
      </c>
      <c r="D929" s="150">
        <v>30</v>
      </c>
      <c r="E929" s="150">
        <v>303</v>
      </c>
      <c r="F929" s="150">
        <v>0</v>
      </c>
      <c r="G929" s="150" t="s">
        <v>1171</v>
      </c>
    </row>
    <row r="930" spans="2:7">
      <c r="B930" s="185" t="s">
        <v>2141</v>
      </c>
      <c r="C930" s="150" t="s">
        <v>524</v>
      </c>
      <c r="D930" s="150">
        <v>30</v>
      </c>
      <c r="E930" s="150">
        <v>303</v>
      </c>
      <c r="F930" s="150">
        <v>3031</v>
      </c>
      <c r="G930" s="150" t="s">
        <v>1172</v>
      </c>
    </row>
    <row r="931" spans="2:7">
      <c r="B931" s="185" t="s">
        <v>2141</v>
      </c>
      <c r="C931" s="150" t="s">
        <v>524</v>
      </c>
      <c r="D931" s="150">
        <v>30</v>
      </c>
      <c r="E931" s="150">
        <v>303</v>
      </c>
      <c r="F931" s="150">
        <v>3032</v>
      </c>
      <c r="G931" s="150" t="s">
        <v>1173</v>
      </c>
    </row>
    <row r="932" spans="2:7">
      <c r="B932" s="185" t="s">
        <v>2141</v>
      </c>
      <c r="C932" s="150" t="s">
        <v>524</v>
      </c>
      <c r="D932" s="150">
        <v>30</v>
      </c>
      <c r="E932" s="150">
        <v>303</v>
      </c>
      <c r="F932" s="150">
        <v>3033</v>
      </c>
      <c r="G932" s="150" t="s">
        <v>1174</v>
      </c>
    </row>
    <row r="933" spans="2:7">
      <c r="B933" s="185" t="s">
        <v>2141</v>
      </c>
      <c r="C933" s="150" t="s">
        <v>524</v>
      </c>
      <c r="D933" s="150">
        <v>30</v>
      </c>
      <c r="E933" s="150">
        <v>303</v>
      </c>
      <c r="F933" s="150">
        <v>3034</v>
      </c>
      <c r="G933" s="150" t="s">
        <v>1175</v>
      </c>
    </row>
    <row r="934" spans="2:7">
      <c r="B934" s="185" t="s">
        <v>2141</v>
      </c>
      <c r="C934" s="150" t="s">
        <v>524</v>
      </c>
      <c r="D934" s="150">
        <v>30</v>
      </c>
      <c r="E934" s="150">
        <v>303</v>
      </c>
      <c r="F934" s="150">
        <v>3035</v>
      </c>
      <c r="G934" s="150" t="s">
        <v>1176</v>
      </c>
    </row>
    <row r="935" spans="2:7">
      <c r="B935" s="185" t="s">
        <v>2141</v>
      </c>
      <c r="C935" s="150" t="s">
        <v>524</v>
      </c>
      <c r="D935" s="150">
        <v>30</v>
      </c>
      <c r="E935" s="150">
        <v>303</v>
      </c>
      <c r="F935" s="150">
        <v>3039</v>
      </c>
      <c r="G935" s="150" t="s">
        <v>1177</v>
      </c>
    </row>
    <row r="936" spans="2:7">
      <c r="B936" s="185" t="s">
        <v>2141</v>
      </c>
      <c r="C936" s="150" t="s">
        <v>524</v>
      </c>
      <c r="D936" s="150">
        <v>31</v>
      </c>
      <c r="E936" s="150">
        <v>0</v>
      </c>
      <c r="F936" s="150">
        <v>0</v>
      </c>
      <c r="G936" s="150" t="s">
        <v>1178</v>
      </c>
    </row>
    <row r="937" spans="2:7">
      <c r="B937" s="185" t="s">
        <v>2141</v>
      </c>
      <c r="C937" s="150" t="s">
        <v>524</v>
      </c>
      <c r="D937" s="150">
        <v>31</v>
      </c>
      <c r="E937" s="150">
        <v>310</v>
      </c>
      <c r="F937" s="150">
        <v>0</v>
      </c>
      <c r="G937" s="150" t="s">
        <v>1179</v>
      </c>
    </row>
    <row r="938" spans="2:7">
      <c r="B938" s="185" t="s">
        <v>2141</v>
      </c>
      <c r="C938" s="150" t="s">
        <v>524</v>
      </c>
      <c r="D938" s="150">
        <v>31</v>
      </c>
      <c r="E938" s="150">
        <v>310</v>
      </c>
      <c r="F938" s="150">
        <v>3100</v>
      </c>
      <c r="G938" s="150" t="s">
        <v>351</v>
      </c>
    </row>
    <row r="939" spans="2:7">
      <c r="B939" s="185" t="s">
        <v>2141</v>
      </c>
      <c r="C939" s="150" t="s">
        <v>524</v>
      </c>
      <c r="D939" s="150">
        <v>31</v>
      </c>
      <c r="E939" s="150">
        <v>310</v>
      </c>
      <c r="F939" s="150">
        <v>3109</v>
      </c>
      <c r="G939" s="150" t="s">
        <v>352</v>
      </c>
    </row>
    <row r="940" spans="2:7">
      <c r="B940" s="185" t="s">
        <v>2141</v>
      </c>
      <c r="C940" s="150" t="s">
        <v>524</v>
      </c>
      <c r="D940" s="150">
        <v>31</v>
      </c>
      <c r="E940" s="150">
        <v>311</v>
      </c>
      <c r="F940" s="150">
        <v>0</v>
      </c>
      <c r="G940" s="150" t="s">
        <v>1180</v>
      </c>
    </row>
    <row r="941" spans="2:7">
      <c r="B941" s="185" t="s">
        <v>2141</v>
      </c>
      <c r="C941" s="150" t="s">
        <v>524</v>
      </c>
      <c r="D941" s="150">
        <v>31</v>
      </c>
      <c r="E941" s="150">
        <v>311</v>
      </c>
      <c r="F941" s="150">
        <v>3111</v>
      </c>
      <c r="G941" s="150" t="s">
        <v>1181</v>
      </c>
    </row>
    <row r="942" spans="2:7">
      <c r="B942" s="185" t="s">
        <v>2141</v>
      </c>
      <c r="C942" s="150" t="s">
        <v>524</v>
      </c>
      <c r="D942" s="150">
        <v>31</v>
      </c>
      <c r="E942" s="150">
        <v>311</v>
      </c>
      <c r="F942" s="150">
        <v>3112</v>
      </c>
      <c r="G942" s="150" t="s">
        <v>1182</v>
      </c>
    </row>
    <row r="943" spans="2:7">
      <c r="B943" s="185" t="s">
        <v>2141</v>
      </c>
      <c r="C943" s="150" t="s">
        <v>524</v>
      </c>
      <c r="D943" s="150">
        <v>31</v>
      </c>
      <c r="E943" s="150">
        <v>311</v>
      </c>
      <c r="F943" s="150">
        <v>3113</v>
      </c>
      <c r="G943" s="150" t="s">
        <v>1183</v>
      </c>
    </row>
    <row r="944" spans="2:7">
      <c r="B944" s="185" t="s">
        <v>2141</v>
      </c>
      <c r="C944" s="150" t="s">
        <v>524</v>
      </c>
      <c r="D944" s="150">
        <v>31</v>
      </c>
      <c r="E944" s="150">
        <v>312</v>
      </c>
      <c r="F944" s="150">
        <v>0</v>
      </c>
      <c r="G944" s="150" t="s">
        <v>1184</v>
      </c>
    </row>
    <row r="945" spans="2:7">
      <c r="B945" s="185" t="s">
        <v>2141</v>
      </c>
      <c r="C945" s="150" t="s">
        <v>524</v>
      </c>
      <c r="D945" s="150">
        <v>31</v>
      </c>
      <c r="E945" s="150">
        <v>312</v>
      </c>
      <c r="F945" s="150">
        <v>3121</v>
      </c>
      <c r="G945" s="150" t="s">
        <v>1185</v>
      </c>
    </row>
    <row r="946" spans="2:7">
      <c r="B946" s="185" t="s">
        <v>2141</v>
      </c>
      <c r="C946" s="150" t="s">
        <v>524</v>
      </c>
      <c r="D946" s="150">
        <v>31</v>
      </c>
      <c r="E946" s="150">
        <v>312</v>
      </c>
      <c r="F946" s="150">
        <v>3122</v>
      </c>
      <c r="G946" s="150" t="s">
        <v>1186</v>
      </c>
    </row>
    <row r="947" spans="2:7">
      <c r="B947" s="185" t="s">
        <v>2141</v>
      </c>
      <c r="C947" s="150" t="s">
        <v>524</v>
      </c>
      <c r="D947" s="150">
        <v>31</v>
      </c>
      <c r="E947" s="150">
        <v>313</v>
      </c>
      <c r="F947" s="150">
        <v>0</v>
      </c>
      <c r="G947" s="150" t="s">
        <v>1187</v>
      </c>
    </row>
    <row r="948" spans="2:7">
      <c r="B948" s="185" t="s">
        <v>2141</v>
      </c>
      <c r="C948" s="150" t="s">
        <v>524</v>
      </c>
      <c r="D948" s="150">
        <v>31</v>
      </c>
      <c r="E948" s="150">
        <v>313</v>
      </c>
      <c r="F948" s="150">
        <v>3131</v>
      </c>
      <c r="G948" s="150" t="s">
        <v>1188</v>
      </c>
    </row>
    <row r="949" spans="2:7">
      <c r="B949" s="185" t="s">
        <v>2141</v>
      </c>
      <c r="C949" s="150" t="s">
        <v>524</v>
      </c>
      <c r="D949" s="150">
        <v>31</v>
      </c>
      <c r="E949" s="150">
        <v>313</v>
      </c>
      <c r="F949" s="150">
        <v>3132</v>
      </c>
      <c r="G949" s="150" t="s">
        <v>1189</v>
      </c>
    </row>
    <row r="950" spans="2:7">
      <c r="B950" s="185" t="s">
        <v>2141</v>
      </c>
      <c r="C950" s="150" t="s">
        <v>524</v>
      </c>
      <c r="D950" s="150">
        <v>31</v>
      </c>
      <c r="E950" s="150">
        <v>313</v>
      </c>
      <c r="F950" s="150">
        <v>3133</v>
      </c>
      <c r="G950" s="150" t="s">
        <v>1190</v>
      </c>
    </row>
    <row r="951" spans="2:7">
      <c r="B951" s="185" t="s">
        <v>2141</v>
      </c>
      <c r="C951" s="150" t="s">
        <v>524</v>
      </c>
      <c r="D951" s="150">
        <v>31</v>
      </c>
      <c r="E951" s="150">
        <v>313</v>
      </c>
      <c r="F951" s="150">
        <v>3134</v>
      </c>
      <c r="G951" s="150" t="s">
        <v>1191</v>
      </c>
    </row>
    <row r="952" spans="2:7">
      <c r="B952" s="185" t="s">
        <v>2141</v>
      </c>
      <c r="C952" s="150" t="s">
        <v>524</v>
      </c>
      <c r="D952" s="150">
        <v>31</v>
      </c>
      <c r="E952" s="150">
        <v>314</v>
      </c>
      <c r="F952" s="150">
        <v>0</v>
      </c>
      <c r="G952" s="150" t="s">
        <v>1192</v>
      </c>
    </row>
    <row r="953" spans="2:7">
      <c r="B953" s="185" t="s">
        <v>2141</v>
      </c>
      <c r="C953" s="150" t="s">
        <v>524</v>
      </c>
      <c r="D953" s="150">
        <v>31</v>
      </c>
      <c r="E953" s="150">
        <v>314</v>
      </c>
      <c r="F953" s="150">
        <v>3141</v>
      </c>
      <c r="G953" s="150" t="s">
        <v>1193</v>
      </c>
    </row>
    <row r="954" spans="2:7">
      <c r="B954" s="185" t="s">
        <v>2141</v>
      </c>
      <c r="C954" s="150" t="s">
        <v>524</v>
      </c>
      <c r="D954" s="150">
        <v>31</v>
      </c>
      <c r="E954" s="150">
        <v>314</v>
      </c>
      <c r="F954" s="150">
        <v>3142</v>
      </c>
      <c r="G954" s="150" t="s">
        <v>1194</v>
      </c>
    </row>
    <row r="955" spans="2:7">
      <c r="B955" s="185" t="s">
        <v>2141</v>
      </c>
      <c r="C955" s="150" t="s">
        <v>524</v>
      </c>
      <c r="D955" s="150">
        <v>31</v>
      </c>
      <c r="E955" s="150">
        <v>314</v>
      </c>
      <c r="F955" s="150">
        <v>3149</v>
      </c>
      <c r="G955" s="150" t="s">
        <v>1195</v>
      </c>
    </row>
    <row r="956" spans="2:7">
      <c r="B956" s="185" t="s">
        <v>2141</v>
      </c>
      <c r="C956" s="150" t="s">
        <v>524</v>
      </c>
      <c r="D956" s="150">
        <v>31</v>
      </c>
      <c r="E956" s="150">
        <v>315</v>
      </c>
      <c r="F956" s="150">
        <v>0</v>
      </c>
      <c r="G956" s="150" t="s">
        <v>1196</v>
      </c>
    </row>
    <row r="957" spans="2:7">
      <c r="B957" s="185" t="s">
        <v>2141</v>
      </c>
      <c r="C957" s="150" t="s">
        <v>524</v>
      </c>
      <c r="D957" s="150">
        <v>31</v>
      </c>
      <c r="E957" s="150">
        <v>315</v>
      </c>
      <c r="F957" s="150">
        <v>3151</v>
      </c>
      <c r="G957" s="150" t="s">
        <v>1197</v>
      </c>
    </row>
    <row r="958" spans="2:7">
      <c r="B958" s="185" t="s">
        <v>2141</v>
      </c>
      <c r="C958" s="150" t="s">
        <v>524</v>
      </c>
      <c r="D958" s="150">
        <v>31</v>
      </c>
      <c r="E958" s="150">
        <v>315</v>
      </c>
      <c r="F958" s="150">
        <v>3159</v>
      </c>
      <c r="G958" s="150" t="s">
        <v>1198</v>
      </c>
    </row>
    <row r="959" spans="2:7">
      <c r="B959" s="185" t="s">
        <v>2141</v>
      </c>
      <c r="C959" s="150" t="s">
        <v>524</v>
      </c>
      <c r="D959" s="150">
        <v>31</v>
      </c>
      <c r="E959" s="150">
        <v>319</v>
      </c>
      <c r="F959" s="150">
        <v>0</v>
      </c>
      <c r="G959" s="150" t="s">
        <v>1199</v>
      </c>
    </row>
    <row r="960" spans="2:7">
      <c r="B960" s="185" t="s">
        <v>2141</v>
      </c>
      <c r="C960" s="150" t="s">
        <v>524</v>
      </c>
      <c r="D960" s="150">
        <v>31</v>
      </c>
      <c r="E960" s="150">
        <v>319</v>
      </c>
      <c r="F960" s="150">
        <v>3191</v>
      </c>
      <c r="G960" s="150" t="s">
        <v>1200</v>
      </c>
    </row>
    <row r="961" spans="2:7">
      <c r="B961" s="185" t="s">
        <v>2141</v>
      </c>
      <c r="C961" s="150" t="s">
        <v>524</v>
      </c>
      <c r="D961" s="150">
        <v>31</v>
      </c>
      <c r="E961" s="150">
        <v>319</v>
      </c>
      <c r="F961" s="150">
        <v>3199</v>
      </c>
      <c r="G961" s="150" t="s">
        <v>1201</v>
      </c>
    </row>
    <row r="962" spans="2:7">
      <c r="B962" s="185" t="s">
        <v>2141</v>
      </c>
      <c r="C962" s="150" t="s">
        <v>524</v>
      </c>
      <c r="D962" s="150">
        <v>32</v>
      </c>
      <c r="E962" s="150">
        <v>0</v>
      </c>
      <c r="F962" s="150">
        <v>0</v>
      </c>
      <c r="G962" s="150" t="s">
        <v>1202</v>
      </c>
    </row>
    <row r="963" spans="2:7">
      <c r="B963" s="185" t="s">
        <v>2141</v>
      </c>
      <c r="C963" s="150" t="s">
        <v>524</v>
      </c>
      <c r="D963" s="150">
        <v>32</v>
      </c>
      <c r="E963" s="150">
        <v>320</v>
      </c>
      <c r="F963" s="150">
        <v>0</v>
      </c>
      <c r="G963" s="150" t="s">
        <v>1203</v>
      </c>
    </row>
    <row r="964" spans="2:7">
      <c r="B964" s="185" t="s">
        <v>2141</v>
      </c>
      <c r="C964" s="150" t="s">
        <v>524</v>
      </c>
      <c r="D964" s="150">
        <v>32</v>
      </c>
      <c r="E964" s="150">
        <v>320</v>
      </c>
      <c r="F964" s="150">
        <v>3200</v>
      </c>
      <c r="G964" s="150" t="s">
        <v>351</v>
      </c>
    </row>
    <row r="965" spans="2:7">
      <c r="B965" s="185" t="s">
        <v>2141</v>
      </c>
      <c r="C965" s="150" t="s">
        <v>524</v>
      </c>
      <c r="D965" s="150">
        <v>32</v>
      </c>
      <c r="E965" s="150">
        <v>320</v>
      </c>
      <c r="F965" s="150">
        <v>3209</v>
      </c>
      <c r="G965" s="150" t="s">
        <v>352</v>
      </c>
    </row>
    <row r="966" spans="2:7">
      <c r="B966" s="185" t="s">
        <v>2141</v>
      </c>
      <c r="C966" s="150" t="s">
        <v>524</v>
      </c>
      <c r="D966" s="150">
        <v>32</v>
      </c>
      <c r="E966" s="150">
        <v>321</v>
      </c>
      <c r="F966" s="150">
        <v>0</v>
      </c>
      <c r="G966" s="150" t="s">
        <v>1204</v>
      </c>
    </row>
    <row r="967" spans="2:7">
      <c r="B967" s="185" t="s">
        <v>2141</v>
      </c>
      <c r="C967" s="150" t="s">
        <v>524</v>
      </c>
      <c r="D967" s="150">
        <v>32</v>
      </c>
      <c r="E967" s="150">
        <v>321</v>
      </c>
      <c r="F967" s="150">
        <v>3211</v>
      </c>
      <c r="G967" s="150" t="s">
        <v>1205</v>
      </c>
    </row>
    <row r="968" spans="2:7">
      <c r="B968" s="185" t="s">
        <v>2141</v>
      </c>
      <c r="C968" s="150" t="s">
        <v>524</v>
      </c>
      <c r="D968" s="150">
        <v>32</v>
      </c>
      <c r="E968" s="150">
        <v>321</v>
      </c>
      <c r="F968" s="150">
        <v>3212</v>
      </c>
      <c r="G968" s="150" t="s">
        <v>1206</v>
      </c>
    </row>
    <row r="969" spans="2:7">
      <c r="B969" s="185" t="s">
        <v>2141</v>
      </c>
      <c r="C969" s="150" t="s">
        <v>524</v>
      </c>
      <c r="D969" s="150">
        <v>32</v>
      </c>
      <c r="E969" s="150">
        <v>321</v>
      </c>
      <c r="F969" s="150">
        <v>3219</v>
      </c>
      <c r="G969" s="150" t="s">
        <v>1207</v>
      </c>
    </row>
    <row r="970" spans="2:7">
      <c r="B970" s="185" t="s">
        <v>2141</v>
      </c>
      <c r="C970" s="150" t="s">
        <v>524</v>
      </c>
      <c r="D970" s="150">
        <v>32</v>
      </c>
      <c r="E970" s="150">
        <v>322</v>
      </c>
      <c r="F970" s="150">
        <v>0</v>
      </c>
      <c r="G970" s="150" t="s">
        <v>1208</v>
      </c>
    </row>
    <row r="971" spans="2:7">
      <c r="B971" s="185" t="s">
        <v>2141</v>
      </c>
      <c r="C971" s="150" t="s">
        <v>524</v>
      </c>
      <c r="D971" s="150">
        <v>32</v>
      </c>
      <c r="E971" s="150">
        <v>322</v>
      </c>
      <c r="F971" s="150">
        <v>3221</v>
      </c>
      <c r="G971" s="150" t="s">
        <v>1209</v>
      </c>
    </row>
    <row r="972" spans="2:7">
      <c r="B972" s="185" t="s">
        <v>2141</v>
      </c>
      <c r="C972" s="150" t="s">
        <v>524</v>
      </c>
      <c r="D972" s="150">
        <v>32</v>
      </c>
      <c r="E972" s="150">
        <v>322</v>
      </c>
      <c r="F972" s="150">
        <v>3222</v>
      </c>
      <c r="G972" s="150" t="s">
        <v>1210</v>
      </c>
    </row>
    <row r="973" spans="2:7">
      <c r="B973" s="185" t="s">
        <v>2141</v>
      </c>
      <c r="C973" s="150" t="s">
        <v>524</v>
      </c>
      <c r="D973" s="150">
        <v>32</v>
      </c>
      <c r="E973" s="150">
        <v>322</v>
      </c>
      <c r="F973" s="150">
        <v>3223</v>
      </c>
      <c r="G973" s="150" t="s">
        <v>1211</v>
      </c>
    </row>
    <row r="974" spans="2:7">
      <c r="B974" s="185" t="s">
        <v>2141</v>
      </c>
      <c r="C974" s="150" t="s">
        <v>524</v>
      </c>
      <c r="D974" s="150">
        <v>32</v>
      </c>
      <c r="E974" s="150">
        <v>322</v>
      </c>
      <c r="F974" s="150">
        <v>3224</v>
      </c>
      <c r="G974" s="150" t="s">
        <v>1212</v>
      </c>
    </row>
    <row r="975" spans="2:7">
      <c r="B975" s="185" t="s">
        <v>2141</v>
      </c>
      <c r="C975" s="150" t="s">
        <v>524</v>
      </c>
      <c r="D975" s="150">
        <v>32</v>
      </c>
      <c r="E975" s="150">
        <v>322</v>
      </c>
      <c r="F975" s="150">
        <v>3229</v>
      </c>
      <c r="G975" s="150" t="s">
        <v>1213</v>
      </c>
    </row>
    <row r="976" spans="2:7">
      <c r="B976" s="185" t="s">
        <v>2141</v>
      </c>
      <c r="C976" s="150" t="s">
        <v>524</v>
      </c>
      <c r="D976" s="150">
        <v>32</v>
      </c>
      <c r="E976" s="150">
        <v>323</v>
      </c>
      <c r="F976" s="150">
        <v>0</v>
      </c>
      <c r="G976" s="150" t="s">
        <v>1214</v>
      </c>
    </row>
    <row r="977" spans="2:7">
      <c r="B977" s="185" t="s">
        <v>2141</v>
      </c>
      <c r="C977" s="150" t="s">
        <v>524</v>
      </c>
      <c r="D977" s="150">
        <v>32</v>
      </c>
      <c r="E977" s="150">
        <v>323</v>
      </c>
      <c r="F977" s="150">
        <v>3231</v>
      </c>
      <c r="G977" s="150" t="s">
        <v>1214</v>
      </c>
    </row>
    <row r="978" spans="2:7">
      <c r="B978" s="185" t="s">
        <v>2141</v>
      </c>
      <c r="C978" s="150" t="s">
        <v>524</v>
      </c>
      <c r="D978" s="150">
        <v>32</v>
      </c>
      <c r="E978" s="150">
        <v>324</v>
      </c>
      <c r="F978" s="150">
        <v>0</v>
      </c>
      <c r="G978" s="150" t="s">
        <v>1215</v>
      </c>
    </row>
    <row r="979" spans="2:7">
      <c r="B979" s="185" t="s">
        <v>2141</v>
      </c>
      <c r="C979" s="150" t="s">
        <v>524</v>
      </c>
      <c r="D979" s="150">
        <v>32</v>
      </c>
      <c r="E979" s="150">
        <v>324</v>
      </c>
      <c r="F979" s="150">
        <v>3241</v>
      </c>
      <c r="G979" s="150" t="s">
        <v>1216</v>
      </c>
    </row>
    <row r="980" spans="2:7">
      <c r="B980" s="185" t="s">
        <v>2141</v>
      </c>
      <c r="C980" s="150" t="s">
        <v>524</v>
      </c>
      <c r="D980" s="150">
        <v>32</v>
      </c>
      <c r="E980" s="150">
        <v>324</v>
      </c>
      <c r="F980" s="150">
        <v>3249</v>
      </c>
      <c r="G980" s="150" t="s">
        <v>1217</v>
      </c>
    </row>
    <row r="981" spans="2:7">
      <c r="B981" s="185" t="s">
        <v>2141</v>
      </c>
      <c r="C981" s="150" t="s">
        <v>524</v>
      </c>
      <c r="D981" s="150">
        <v>32</v>
      </c>
      <c r="E981" s="150">
        <v>325</v>
      </c>
      <c r="F981" s="150">
        <v>0</v>
      </c>
      <c r="G981" s="150" t="s">
        <v>1218</v>
      </c>
    </row>
    <row r="982" spans="2:7">
      <c r="B982" s="185" t="s">
        <v>2141</v>
      </c>
      <c r="C982" s="150" t="s">
        <v>524</v>
      </c>
      <c r="D982" s="150">
        <v>32</v>
      </c>
      <c r="E982" s="150">
        <v>325</v>
      </c>
      <c r="F982" s="150">
        <v>3251</v>
      </c>
      <c r="G982" s="150" t="s">
        <v>1219</v>
      </c>
    </row>
    <row r="983" spans="2:7">
      <c r="B983" s="185" t="s">
        <v>2141</v>
      </c>
      <c r="C983" s="150" t="s">
        <v>524</v>
      </c>
      <c r="D983" s="150">
        <v>32</v>
      </c>
      <c r="E983" s="150">
        <v>325</v>
      </c>
      <c r="F983" s="150">
        <v>3252</v>
      </c>
      <c r="G983" s="150" t="s">
        <v>1220</v>
      </c>
    </row>
    <row r="984" spans="2:7">
      <c r="B984" s="185" t="s">
        <v>2141</v>
      </c>
      <c r="C984" s="150" t="s">
        <v>524</v>
      </c>
      <c r="D984" s="150">
        <v>32</v>
      </c>
      <c r="E984" s="150">
        <v>325</v>
      </c>
      <c r="F984" s="150">
        <v>3253</v>
      </c>
      <c r="G984" s="150" t="s">
        <v>1221</v>
      </c>
    </row>
    <row r="985" spans="2:7">
      <c r="B985" s="185" t="s">
        <v>2141</v>
      </c>
      <c r="C985" s="150" t="s">
        <v>524</v>
      </c>
      <c r="D985" s="150">
        <v>32</v>
      </c>
      <c r="E985" s="150">
        <v>326</v>
      </c>
      <c r="F985" s="150">
        <v>0</v>
      </c>
      <c r="G985" s="150" t="s">
        <v>1222</v>
      </c>
    </row>
    <row r="986" spans="2:7">
      <c r="B986" s="185" t="s">
        <v>2141</v>
      </c>
      <c r="C986" s="150" t="s">
        <v>524</v>
      </c>
      <c r="D986" s="150">
        <v>32</v>
      </c>
      <c r="E986" s="150">
        <v>326</v>
      </c>
      <c r="F986" s="150">
        <v>3261</v>
      </c>
      <c r="G986" s="150" t="s">
        <v>1223</v>
      </c>
    </row>
    <row r="987" spans="2:7">
      <c r="B987" s="185" t="s">
        <v>2141</v>
      </c>
      <c r="C987" s="150" t="s">
        <v>524</v>
      </c>
      <c r="D987" s="150">
        <v>32</v>
      </c>
      <c r="E987" s="150">
        <v>326</v>
      </c>
      <c r="F987" s="150">
        <v>3262</v>
      </c>
      <c r="G987" s="150" t="s">
        <v>1224</v>
      </c>
    </row>
    <row r="988" spans="2:7">
      <c r="B988" s="185" t="s">
        <v>2141</v>
      </c>
      <c r="C988" s="150" t="s">
        <v>524</v>
      </c>
      <c r="D988" s="150">
        <v>32</v>
      </c>
      <c r="E988" s="150">
        <v>326</v>
      </c>
      <c r="F988" s="150">
        <v>3269</v>
      </c>
      <c r="G988" s="150" t="s">
        <v>1225</v>
      </c>
    </row>
    <row r="989" spans="2:7">
      <c r="B989" s="185" t="s">
        <v>2141</v>
      </c>
      <c r="C989" s="150" t="s">
        <v>524</v>
      </c>
      <c r="D989" s="150">
        <v>32</v>
      </c>
      <c r="E989" s="150">
        <v>327</v>
      </c>
      <c r="F989" s="150">
        <v>0</v>
      </c>
      <c r="G989" s="150" t="s">
        <v>1226</v>
      </c>
    </row>
    <row r="990" spans="2:7">
      <c r="B990" s="185" t="s">
        <v>2141</v>
      </c>
      <c r="C990" s="150" t="s">
        <v>524</v>
      </c>
      <c r="D990" s="150">
        <v>32</v>
      </c>
      <c r="E990" s="150">
        <v>327</v>
      </c>
      <c r="F990" s="150">
        <v>3271</v>
      </c>
      <c r="G990" s="150" t="s">
        <v>1226</v>
      </c>
    </row>
    <row r="991" spans="2:7">
      <c r="B991" s="185" t="s">
        <v>2141</v>
      </c>
      <c r="C991" s="150" t="s">
        <v>524</v>
      </c>
      <c r="D991" s="150">
        <v>32</v>
      </c>
      <c r="E991" s="150">
        <v>328</v>
      </c>
      <c r="F991" s="150">
        <v>0</v>
      </c>
      <c r="G991" s="150" t="s">
        <v>1227</v>
      </c>
    </row>
    <row r="992" spans="2:7">
      <c r="B992" s="185" t="s">
        <v>2141</v>
      </c>
      <c r="C992" s="150" t="s">
        <v>524</v>
      </c>
      <c r="D992" s="150">
        <v>32</v>
      </c>
      <c r="E992" s="150">
        <v>328</v>
      </c>
      <c r="F992" s="150">
        <v>3281</v>
      </c>
      <c r="G992" s="150" t="s">
        <v>1228</v>
      </c>
    </row>
    <row r="993" spans="2:7">
      <c r="B993" s="185" t="s">
        <v>2141</v>
      </c>
      <c r="C993" s="150" t="s">
        <v>524</v>
      </c>
      <c r="D993" s="150">
        <v>32</v>
      </c>
      <c r="E993" s="150">
        <v>328</v>
      </c>
      <c r="F993" s="150">
        <v>3282</v>
      </c>
      <c r="G993" s="150" t="s">
        <v>1229</v>
      </c>
    </row>
    <row r="994" spans="2:7">
      <c r="B994" s="185" t="s">
        <v>2141</v>
      </c>
      <c r="C994" s="150" t="s">
        <v>524</v>
      </c>
      <c r="D994" s="150">
        <v>32</v>
      </c>
      <c r="E994" s="150">
        <v>328</v>
      </c>
      <c r="F994" s="150">
        <v>3283</v>
      </c>
      <c r="G994" s="150" t="s">
        <v>1230</v>
      </c>
    </row>
    <row r="995" spans="2:7">
      <c r="B995" s="185" t="s">
        <v>2141</v>
      </c>
      <c r="C995" s="150" t="s">
        <v>524</v>
      </c>
      <c r="D995" s="150">
        <v>32</v>
      </c>
      <c r="E995" s="150">
        <v>328</v>
      </c>
      <c r="F995" s="150">
        <v>3284</v>
      </c>
      <c r="G995" s="150" t="s">
        <v>1231</v>
      </c>
    </row>
    <row r="996" spans="2:7">
      <c r="B996" s="185" t="s">
        <v>2141</v>
      </c>
      <c r="C996" s="150" t="s">
        <v>524</v>
      </c>
      <c r="D996" s="150">
        <v>32</v>
      </c>
      <c r="E996" s="150">
        <v>328</v>
      </c>
      <c r="F996" s="150">
        <v>3285</v>
      </c>
      <c r="G996" s="150" t="s">
        <v>1232</v>
      </c>
    </row>
    <row r="997" spans="2:7">
      <c r="B997" s="185" t="s">
        <v>2141</v>
      </c>
      <c r="C997" s="150" t="s">
        <v>524</v>
      </c>
      <c r="D997" s="150">
        <v>32</v>
      </c>
      <c r="E997" s="150">
        <v>328</v>
      </c>
      <c r="F997" s="150">
        <v>3289</v>
      </c>
      <c r="G997" s="150" t="s">
        <v>1233</v>
      </c>
    </row>
    <row r="998" spans="2:7">
      <c r="B998" s="185" t="s">
        <v>2141</v>
      </c>
      <c r="C998" s="150" t="s">
        <v>524</v>
      </c>
      <c r="D998" s="150">
        <v>32</v>
      </c>
      <c r="E998" s="150">
        <v>329</v>
      </c>
      <c r="F998" s="150">
        <v>0</v>
      </c>
      <c r="G998" s="150" t="s">
        <v>1234</v>
      </c>
    </row>
    <row r="999" spans="2:7">
      <c r="B999" s="185" t="s">
        <v>2141</v>
      </c>
      <c r="C999" s="150" t="s">
        <v>524</v>
      </c>
      <c r="D999" s="150">
        <v>32</v>
      </c>
      <c r="E999" s="150">
        <v>329</v>
      </c>
      <c r="F999" s="150">
        <v>3291</v>
      </c>
      <c r="G999" s="150" t="s">
        <v>1235</v>
      </c>
    </row>
    <row r="1000" spans="2:7">
      <c r="B1000" s="185" t="s">
        <v>2141</v>
      </c>
      <c r="C1000" s="150" t="s">
        <v>524</v>
      </c>
      <c r="D1000" s="150">
        <v>32</v>
      </c>
      <c r="E1000" s="150">
        <v>329</v>
      </c>
      <c r="F1000" s="150">
        <v>3292</v>
      </c>
      <c r="G1000" s="150" t="s">
        <v>1236</v>
      </c>
    </row>
    <row r="1001" spans="2:7">
      <c r="B1001" s="185" t="s">
        <v>2141</v>
      </c>
      <c r="C1001" s="150" t="s">
        <v>524</v>
      </c>
      <c r="D1001" s="150">
        <v>32</v>
      </c>
      <c r="E1001" s="150">
        <v>329</v>
      </c>
      <c r="F1001" s="150">
        <v>3293</v>
      </c>
      <c r="G1001" s="150" t="s">
        <v>1237</v>
      </c>
    </row>
    <row r="1002" spans="2:7">
      <c r="B1002" s="185" t="s">
        <v>2141</v>
      </c>
      <c r="C1002" s="150" t="s">
        <v>524</v>
      </c>
      <c r="D1002" s="150">
        <v>32</v>
      </c>
      <c r="E1002" s="150">
        <v>329</v>
      </c>
      <c r="F1002" s="150">
        <v>3294</v>
      </c>
      <c r="G1002" s="150" t="s">
        <v>1238</v>
      </c>
    </row>
    <row r="1003" spans="2:7">
      <c r="B1003" s="185" t="s">
        <v>2141</v>
      </c>
      <c r="C1003" s="150" t="s">
        <v>524</v>
      </c>
      <c r="D1003" s="150">
        <v>32</v>
      </c>
      <c r="E1003" s="150">
        <v>329</v>
      </c>
      <c r="F1003" s="150">
        <v>3295</v>
      </c>
      <c r="G1003" s="150" t="s">
        <v>1239</v>
      </c>
    </row>
    <row r="1004" spans="2:7">
      <c r="B1004" s="185" t="s">
        <v>2141</v>
      </c>
      <c r="C1004" s="150" t="s">
        <v>524</v>
      </c>
      <c r="D1004" s="150">
        <v>32</v>
      </c>
      <c r="E1004" s="150">
        <v>329</v>
      </c>
      <c r="F1004" s="150">
        <v>3296</v>
      </c>
      <c r="G1004" s="150" t="s">
        <v>1240</v>
      </c>
    </row>
    <row r="1005" spans="2:7">
      <c r="B1005" s="185" t="s">
        <v>2141</v>
      </c>
      <c r="C1005" s="150" t="s">
        <v>524</v>
      </c>
      <c r="D1005" s="150">
        <v>32</v>
      </c>
      <c r="E1005" s="150">
        <v>329</v>
      </c>
      <c r="F1005" s="150">
        <v>3297</v>
      </c>
      <c r="G1005" s="150" t="s">
        <v>1241</v>
      </c>
    </row>
    <row r="1006" spans="2:7">
      <c r="B1006" s="185" t="s">
        <v>2141</v>
      </c>
      <c r="C1006" s="150" t="s">
        <v>524</v>
      </c>
      <c r="D1006" s="150">
        <v>32</v>
      </c>
      <c r="E1006" s="150">
        <v>329</v>
      </c>
      <c r="F1006" s="150">
        <v>3299</v>
      </c>
      <c r="G1006" s="150" t="s">
        <v>1242</v>
      </c>
    </row>
    <row r="1007" spans="2:7">
      <c r="B1007" s="185" t="s">
        <v>2141</v>
      </c>
      <c r="C1007" s="150" t="s">
        <v>1243</v>
      </c>
      <c r="D1007" s="150">
        <v>0</v>
      </c>
      <c r="E1007" s="150">
        <v>0</v>
      </c>
      <c r="F1007" s="150">
        <v>0</v>
      </c>
      <c r="G1007" s="150" t="s">
        <v>1244</v>
      </c>
    </row>
    <row r="1008" spans="2:7">
      <c r="B1008" s="185" t="s">
        <v>2141</v>
      </c>
      <c r="C1008" s="150" t="s">
        <v>1243</v>
      </c>
      <c r="D1008" s="150">
        <v>33</v>
      </c>
      <c r="E1008" s="150">
        <v>0</v>
      </c>
      <c r="F1008" s="150">
        <v>0</v>
      </c>
      <c r="G1008" s="150" t="s">
        <v>1245</v>
      </c>
    </row>
    <row r="1009" spans="2:7">
      <c r="B1009" s="185" t="s">
        <v>2141</v>
      </c>
      <c r="C1009" s="150" t="s">
        <v>1243</v>
      </c>
      <c r="D1009" s="150">
        <v>33</v>
      </c>
      <c r="E1009" s="150">
        <v>330</v>
      </c>
      <c r="F1009" s="150">
        <v>0</v>
      </c>
      <c r="G1009" s="150" t="s">
        <v>1246</v>
      </c>
    </row>
    <row r="1010" spans="2:7">
      <c r="B1010" s="185" t="s">
        <v>2141</v>
      </c>
      <c r="C1010" s="150" t="s">
        <v>1243</v>
      </c>
      <c r="D1010" s="150">
        <v>33</v>
      </c>
      <c r="E1010" s="150">
        <v>330</v>
      </c>
      <c r="F1010" s="150">
        <v>3300</v>
      </c>
      <c r="G1010" s="150" t="s">
        <v>351</v>
      </c>
    </row>
    <row r="1011" spans="2:7">
      <c r="B1011" s="185" t="s">
        <v>2141</v>
      </c>
      <c r="C1011" s="150" t="s">
        <v>1243</v>
      </c>
      <c r="D1011" s="150">
        <v>33</v>
      </c>
      <c r="E1011" s="150">
        <v>330</v>
      </c>
      <c r="F1011" s="150">
        <v>3309</v>
      </c>
      <c r="G1011" s="150" t="s">
        <v>352</v>
      </c>
    </row>
    <row r="1012" spans="2:7">
      <c r="B1012" s="185" t="s">
        <v>2141</v>
      </c>
      <c r="C1012" s="150" t="s">
        <v>1243</v>
      </c>
      <c r="D1012" s="150">
        <v>33</v>
      </c>
      <c r="E1012" s="150">
        <v>331</v>
      </c>
      <c r="F1012" s="150">
        <v>0</v>
      </c>
      <c r="G1012" s="150" t="s">
        <v>1245</v>
      </c>
    </row>
    <row r="1013" spans="2:7">
      <c r="B1013" s="185" t="s">
        <v>2141</v>
      </c>
      <c r="C1013" s="150" t="s">
        <v>1243</v>
      </c>
      <c r="D1013" s="150">
        <v>33</v>
      </c>
      <c r="E1013" s="150">
        <v>331</v>
      </c>
      <c r="F1013" s="150">
        <v>3311</v>
      </c>
      <c r="G1013" s="150" t="s">
        <v>1247</v>
      </c>
    </row>
    <row r="1014" spans="2:7">
      <c r="B1014" s="185" t="s">
        <v>2141</v>
      </c>
      <c r="C1014" s="150" t="s">
        <v>1243</v>
      </c>
      <c r="D1014" s="150">
        <v>33</v>
      </c>
      <c r="E1014" s="150">
        <v>331</v>
      </c>
      <c r="F1014" s="150">
        <v>3312</v>
      </c>
      <c r="G1014" s="150" t="s">
        <v>1248</v>
      </c>
    </row>
    <row r="1015" spans="2:7">
      <c r="B1015" s="185" t="s">
        <v>2141</v>
      </c>
      <c r="C1015" s="150" t="s">
        <v>1243</v>
      </c>
      <c r="D1015" s="150">
        <v>34</v>
      </c>
      <c r="E1015" s="150">
        <v>0</v>
      </c>
      <c r="F1015" s="150">
        <v>0</v>
      </c>
      <c r="G1015" s="150" t="s">
        <v>1249</v>
      </c>
    </row>
    <row r="1016" spans="2:7">
      <c r="B1016" s="185" t="s">
        <v>2141</v>
      </c>
      <c r="C1016" s="150" t="s">
        <v>1243</v>
      </c>
      <c r="D1016" s="150">
        <v>34</v>
      </c>
      <c r="E1016" s="150">
        <v>340</v>
      </c>
      <c r="F1016" s="150">
        <v>0</v>
      </c>
      <c r="G1016" s="150" t="s">
        <v>1250</v>
      </c>
    </row>
    <row r="1017" spans="2:7">
      <c r="B1017" s="185" t="s">
        <v>2141</v>
      </c>
      <c r="C1017" s="150" t="s">
        <v>1243</v>
      </c>
      <c r="D1017" s="150">
        <v>34</v>
      </c>
      <c r="E1017" s="150">
        <v>340</v>
      </c>
      <c r="F1017" s="150">
        <v>3400</v>
      </c>
      <c r="G1017" s="150" t="s">
        <v>351</v>
      </c>
    </row>
    <row r="1018" spans="2:7">
      <c r="B1018" s="185" t="s">
        <v>2141</v>
      </c>
      <c r="C1018" s="150" t="s">
        <v>1243</v>
      </c>
      <c r="D1018" s="150">
        <v>34</v>
      </c>
      <c r="E1018" s="150">
        <v>340</v>
      </c>
      <c r="F1018" s="150">
        <v>3409</v>
      </c>
      <c r="G1018" s="150" t="s">
        <v>352</v>
      </c>
    </row>
    <row r="1019" spans="2:7">
      <c r="B1019" s="185" t="s">
        <v>2141</v>
      </c>
      <c r="C1019" s="150" t="s">
        <v>1243</v>
      </c>
      <c r="D1019" s="150">
        <v>34</v>
      </c>
      <c r="E1019" s="150">
        <v>341</v>
      </c>
      <c r="F1019" s="150">
        <v>0</v>
      </c>
      <c r="G1019" s="150" t="s">
        <v>1249</v>
      </c>
    </row>
    <row r="1020" spans="2:7">
      <c r="B1020" s="185" t="s">
        <v>2141</v>
      </c>
      <c r="C1020" s="150" t="s">
        <v>1243</v>
      </c>
      <c r="D1020" s="150">
        <v>34</v>
      </c>
      <c r="E1020" s="150">
        <v>341</v>
      </c>
      <c r="F1020" s="150">
        <v>3411</v>
      </c>
      <c r="G1020" s="150" t="s">
        <v>1251</v>
      </c>
    </row>
    <row r="1021" spans="2:7">
      <c r="B1021" s="185" t="s">
        <v>2141</v>
      </c>
      <c r="C1021" s="150" t="s">
        <v>1243</v>
      </c>
      <c r="D1021" s="150">
        <v>34</v>
      </c>
      <c r="E1021" s="150">
        <v>341</v>
      </c>
      <c r="F1021" s="150">
        <v>3412</v>
      </c>
      <c r="G1021" s="150" t="s">
        <v>1252</v>
      </c>
    </row>
    <row r="1022" spans="2:7">
      <c r="B1022" s="185" t="s">
        <v>2141</v>
      </c>
      <c r="C1022" s="150" t="s">
        <v>1243</v>
      </c>
      <c r="D1022" s="150">
        <v>35</v>
      </c>
      <c r="E1022" s="150">
        <v>0</v>
      </c>
      <c r="F1022" s="150">
        <v>0</v>
      </c>
      <c r="G1022" s="150" t="s">
        <v>1253</v>
      </c>
    </row>
    <row r="1023" spans="2:7">
      <c r="B1023" s="185" t="s">
        <v>2141</v>
      </c>
      <c r="C1023" s="150" t="s">
        <v>1243</v>
      </c>
      <c r="D1023" s="150">
        <v>35</v>
      </c>
      <c r="E1023" s="150">
        <v>350</v>
      </c>
      <c r="F1023" s="150">
        <v>0</v>
      </c>
      <c r="G1023" s="150" t="s">
        <v>1254</v>
      </c>
    </row>
    <row r="1024" spans="2:7">
      <c r="B1024" s="185" t="s">
        <v>2141</v>
      </c>
      <c r="C1024" s="150" t="s">
        <v>1243</v>
      </c>
      <c r="D1024" s="150">
        <v>35</v>
      </c>
      <c r="E1024" s="150">
        <v>350</v>
      </c>
      <c r="F1024" s="150">
        <v>3500</v>
      </c>
      <c r="G1024" s="150" t="s">
        <v>351</v>
      </c>
    </row>
    <row r="1025" spans="2:7">
      <c r="B1025" s="185" t="s">
        <v>2141</v>
      </c>
      <c r="C1025" s="150" t="s">
        <v>1243</v>
      </c>
      <c r="D1025" s="150">
        <v>35</v>
      </c>
      <c r="E1025" s="150">
        <v>350</v>
      </c>
      <c r="F1025" s="150">
        <v>3509</v>
      </c>
      <c r="G1025" s="150" t="s">
        <v>352</v>
      </c>
    </row>
    <row r="1026" spans="2:7">
      <c r="B1026" s="185" t="s">
        <v>2141</v>
      </c>
      <c r="C1026" s="150" t="s">
        <v>1243</v>
      </c>
      <c r="D1026" s="150">
        <v>35</v>
      </c>
      <c r="E1026" s="150">
        <v>351</v>
      </c>
      <c r="F1026" s="150">
        <v>0</v>
      </c>
      <c r="G1026" s="150" t="s">
        <v>1253</v>
      </c>
    </row>
    <row r="1027" spans="2:7">
      <c r="B1027" s="185" t="s">
        <v>2141</v>
      </c>
      <c r="C1027" s="150" t="s">
        <v>1243</v>
      </c>
      <c r="D1027" s="150">
        <v>35</v>
      </c>
      <c r="E1027" s="150">
        <v>351</v>
      </c>
      <c r="F1027" s="150">
        <v>3511</v>
      </c>
      <c r="G1027" s="150" t="s">
        <v>1253</v>
      </c>
    </row>
    <row r="1028" spans="2:7">
      <c r="B1028" s="185" t="s">
        <v>2141</v>
      </c>
      <c r="C1028" s="150" t="s">
        <v>1243</v>
      </c>
      <c r="D1028" s="150">
        <v>36</v>
      </c>
      <c r="E1028" s="150">
        <v>0</v>
      </c>
      <c r="F1028" s="150">
        <v>0</v>
      </c>
      <c r="G1028" s="150" t="s">
        <v>1255</v>
      </c>
    </row>
    <row r="1029" spans="2:7">
      <c r="B1029" s="185" t="s">
        <v>2141</v>
      </c>
      <c r="C1029" s="150" t="s">
        <v>1243</v>
      </c>
      <c r="D1029" s="150">
        <v>36</v>
      </c>
      <c r="E1029" s="150">
        <v>360</v>
      </c>
      <c r="F1029" s="150">
        <v>0</v>
      </c>
      <c r="G1029" s="150" t="s">
        <v>1256</v>
      </c>
    </row>
    <row r="1030" spans="2:7">
      <c r="B1030" s="185" t="s">
        <v>2141</v>
      </c>
      <c r="C1030" s="150" t="s">
        <v>1243</v>
      </c>
      <c r="D1030" s="150">
        <v>36</v>
      </c>
      <c r="E1030" s="150">
        <v>360</v>
      </c>
      <c r="F1030" s="150">
        <v>3600</v>
      </c>
      <c r="G1030" s="150" t="s">
        <v>351</v>
      </c>
    </row>
    <row r="1031" spans="2:7">
      <c r="B1031" s="185" t="s">
        <v>2141</v>
      </c>
      <c r="C1031" s="150" t="s">
        <v>1243</v>
      </c>
      <c r="D1031" s="150">
        <v>36</v>
      </c>
      <c r="E1031" s="150">
        <v>360</v>
      </c>
      <c r="F1031" s="150">
        <v>3609</v>
      </c>
      <c r="G1031" s="150" t="s">
        <v>352</v>
      </c>
    </row>
    <row r="1032" spans="2:7">
      <c r="B1032" s="185" t="s">
        <v>2141</v>
      </c>
      <c r="C1032" s="150" t="s">
        <v>1243</v>
      </c>
      <c r="D1032" s="150">
        <v>36</v>
      </c>
      <c r="E1032" s="150">
        <v>361</v>
      </c>
      <c r="F1032" s="150">
        <v>0</v>
      </c>
      <c r="G1032" s="150" t="s">
        <v>1257</v>
      </c>
    </row>
    <row r="1033" spans="2:7">
      <c r="B1033" s="185" t="s">
        <v>2141</v>
      </c>
      <c r="C1033" s="150" t="s">
        <v>1243</v>
      </c>
      <c r="D1033" s="150">
        <v>36</v>
      </c>
      <c r="E1033" s="150">
        <v>361</v>
      </c>
      <c r="F1033" s="150">
        <v>3611</v>
      </c>
      <c r="G1033" s="150" t="s">
        <v>1257</v>
      </c>
    </row>
    <row r="1034" spans="2:7">
      <c r="B1034" s="185" t="s">
        <v>2141</v>
      </c>
      <c r="C1034" s="150" t="s">
        <v>1243</v>
      </c>
      <c r="D1034" s="150">
        <v>36</v>
      </c>
      <c r="E1034" s="150">
        <v>362</v>
      </c>
      <c r="F1034" s="150">
        <v>0</v>
      </c>
      <c r="G1034" s="150" t="s">
        <v>1258</v>
      </c>
    </row>
    <row r="1035" spans="2:7">
      <c r="B1035" s="185" t="s">
        <v>2141</v>
      </c>
      <c r="C1035" s="150" t="s">
        <v>1243</v>
      </c>
      <c r="D1035" s="150">
        <v>36</v>
      </c>
      <c r="E1035" s="150">
        <v>362</v>
      </c>
      <c r="F1035" s="150">
        <v>3621</v>
      </c>
      <c r="G1035" s="150" t="s">
        <v>1258</v>
      </c>
    </row>
    <row r="1036" spans="2:7">
      <c r="B1036" s="185" t="s">
        <v>2141</v>
      </c>
      <c r="C1036" s="150" t="s">
        <v>1243</v>
      </c>
      <c r="D1036" s="150">
        <v>36</v>
      </c>
      <c r="E1036" s="150">
        <v>363</v>
      </c>
      <c r="F1036" s="150">
        <v>0</v>
      </c>
      <c r="G1036" s="150" t="s">
        <v>1259</v>
      </c>
    </row>
    <row r="1037" spans="2:7">
      <c r="B1037" s="185" t="s">
        <v>2141</v>
      </c>
      <c r="C1037" s="150" t="s">
        <v>1243</v>
      </c>
      <c r="D1037" s="150">
        <v>36</v>
      </c>
      <c r="E1037" s="150">
        <v>363</v>
      </c>
      <c r="F1037" s="150">
        <v>3631</v>
      </c>
      <c r="G1037" s="150" t="s">
        <v>1260</v>
      </c>
    </row>
    <row r="1038" spans="2:7">
      <c r="B1038" s="185" t="s">
        <v>2141</v>
      </c>
      <c r="C1038" s="150" t="s">
        <v>1243</v>
      </c>
      <c r="D1038" s="150">
        <v>36</v>
      </c>
      <c r="E1038" s="150">
        <v>363</v>
      </c>
      <c r="F1038" s="150">
        <v>3632</v>
      </c>
      <c r="G1038" s="150" t="s">
        <v>1261</v>
      </c>
    </row>
    <row r="1039" spans="2:7">
      <c r="B1039" s="185" t="s">
        <v>2141</v>
      </c>
      <c r="C1039" s="150" t="s">
        <v>1262</v>
      </c>
      <c r="D1039" s="150">
        <v>0</v>
      </c>
      <c r="E1039" s="150">
        <v>0</v>
      </c>
      <c r="F1039" s="150">
        <v>0</v>
      </c>
      <c r="G1039" s="150" t="s">
        <v>1263</v>
      </c>
    </row>
    <row r="1040" spans="2:7">
      <c r="B1040" s="185" t="s">
        <v>2141</v>
      </c>
      <c r="C1040" s="150" t="s">
        <v>1262</v>
      </c>
      <c r="D1040" s="150">
        <v>37</v>
      </c>
      <c r="E1040" s="150">
        <v>0</v>
      </c>
      <c r="F1040" s="150">
        <v>0</v>
      </c>
      <c r="G1040" s="150" t="s">
        <v>1264</v>
      </c>
    </row>
    <row r="1041" spans="2:7">
      <c r="B1041" s="185" t="s">
        <v>2141</v>
      </c>
      <c r="C1041" s="150" t="s">
        <v>1262</v>
      </c>
      <c r="D1041" s="150">
        <v>37</v>
      </c>
      <c r="E1041" s="150">
        <v>370</v>
      </c>
      <c r="F1041" s="150">
        <v>0</v>
      </c>
      <c r="G1041" s="150" t="s">
        <v>1265</v>
      </c>
    </row>
    <row r="1042" spans="2:7">
      <c r="B1042" s="185" t="s">
        <v>2141</v>
      </c>
      <c r="C1042" s="150" t="s">
        <v>1262</v>
      </c>
      <c r="D1042" s="150">
        <v>37</v>
      </c>
      <c r="E1042" s="150">
        <v>370</v>
      </c>
      <c r="F1042" s="150">
        <v>3700</v>
      </c>
      <c r="G1042" s="150" t="s">
        <v>351</v>
      </c>
    </row>
    <row r="1043" spans="2:7">
      <c r="B1043" s="185" t="s">
        <v>2141</v>
      </c>
      <c r="C1043" s="150" t="s">
        <v>1262</v>
      </c>
      <c r="D1043" s="150">
        <v>37</v>
      </c>
      <c r="E1043" s="150">
        <v>370</v>
      </c>
      <c r="F1043" s="150">
        <v>3709</v>
      </c>
      <c r="G1043" s="150" t="s">
        <v>352</v>
      </c>
    </row>
    <row r="1044" spans="2:7">
      <c r="B1044" s="185" t="s">
        <v>2141</v>
      </c>
      <c r="C1044" s="150" t="s">
        <v>1262</v>
      </c>
      <c r="D1044" s="150">
        <v>37</v>
      </c>
      <c r="E1044" s="150">
        <v>371</v>
      </c>
      <c r="F1044" s="150">
        <v>0</v>
      </c>
      <c r="G1044" s="150" t="s">
        <v>1266</v>
      </c>
    </row>
    <row r="1045" spans="2:7">
      <c r="B1045" s="185" t="s">
        <v>2141</v>
      </c>
      <c r="C1045" s="150" t="s">
        <v>1262</v>
      </c>
      <c r="D1045" s="150">
        <v>37</v>
      </c>
      <c r="E1045" s="150">
        <v>371</v>
      </c>
      <c r="F1045" s="150">
        <v>3711</v>
      </c>
      <c r="G1045" s="150" t="s">
        <v>1267</v>
      </c>
    </row>
    <row r="1046" spans="2:7">
      <c r="B1046" s="185" t="s">
        <v>2141</v>
      </c>
      <c r="C1046" s="150" t="s">
        <v>1262</v>
      </c>
      <c r="D1046" s="150">
        <v>37</v>
      </c>
      <c r="E1046" s="150">
        <v>371</v>
      </c>
      <c r="F1046" s="150">
        <v>3712</v>
      </c>
      <c r="G1046" s="150" t="s">
        <v>1268</v>
      </c>
    </row>
    <row r="1047" spans="2:7">
      <c r="B1047" s="185" t="s">
        <v>2141</v>
      </c>
      <c r="C1047" s="150" t="s">
        <v>1262</v>
      </c>
      <c r="D1047" s="150">
        <v>37</v>
      </c>
      <c r="E1047" s="150">
        <v>371</v>
      </c>
      <c r="F1047" s="150">
        <v>3713</v>
      </c>
      <c r="G1047" s="150" t="s">
        <v>1269</v>
      </c>
    </row>
    <row r="1048" spans="2:7">
      <c r="B1048" s="185" t="s">
        <v>2141</v>
      </c>
      <c r="C1048" s="150" t="s">
        <v>1262</v>
      </c>
      <c r="D1048" s="150">
        <v>37</v>
      </c>
      <c r="E1048" s="150">
        <v>371</v>
      </c>
      <c r="F1048" s="150">
        <v>3719</v>
      </c>
      <c r="G1048" s="150" t="s">
        <v>1270</v>
      </c>
    </row>
    <row r="1049" spans="2:7">
      <c r="B1049" s="185" t="s">
        <v>2141</v>
      </c>
      <c r="C1049" s="150" t="s">
        <v>1262</v>
      </c>
      <c r="D1049" s="150">
        <v>37</v>
      </c>
      <c r="E1049" s="150">
        <v>372</v>
      </c>
      <c r="F1049" s="150">
        <v>0</v>
      </c>
      <c r="G1049" s="150" t="s">
        <v>1271</v>
      </c>
    </row>
    <row r="1050" spans="2:7">
      <c r="B1050" s="185" t="s">
        <v>2141</v>
      </c>
      <c r="C1050" s="150" t="s">
        <v>1262</v>
      </c>
      <c r="D1050" s="150">
        <v>37</v>
      </c>
      <c r="E1050" s="150">
        <v>372</v>
      </c>
      <c r="F1050" s="150">
        <v>3721</v>
      </c>
      <c r="G1050" s="150" t="s">
        <v>1271</v>
      </c>
    </row>
    <row r="1051" spans="2:7">
      <c r="B1051" s="185" t="s">
        <v>2141</v>
      </c>
      <c r="C1051" s="150" t="s">
        <v>1262</v>
      </c>
      <c r="D1051" s="150">
        <v>37</v>
      </c>
      <c r="E1051" s="150">
        <v>373</v>
      </c>
      <c r="F1051" s="150">
        <v>0</v>
      </c>
      <c r="G1051" s="150" t="s">
        <v>1272</v>
      </c>
    </row>
    <row r="1052" spans="2:7">
      <c r="B1052" s="185" t="s">
        <v>2141</v>
      </c>
      <c r="C1052" s="150" t="s">
        <v>1262</v>
      </c>
      <c r="D1052" s="150">
        <v>37</v>
      </c>
      <c r="E1052" s="150">
        <v>373</v>
      </c>
      <c r="F1052" s="150">
        <v>3731</v>
      </c>
      <c r="G1052" s="150" t="s">
        <v>1272</v>
      </c>
    </row>
    <row r="1053" spans="2:7">
      <c r="B1053" s="185" t="s">
        <v>2140</v>
      </c>
      <c r="C1053" s="150" t="s">
        <v>1262</v>
      </c>
      <c r="D1053" s="150">
        <v>38</v>
      </c>
      <c r="E1053" s="150">
        <v>0</v>
      </c>
      <c r="F1053" s="150">
        <v>0</v>
      </c>
      <c r="G1053" s="150" t="s">
        <v>1273</v>
      </c>
    </row>
    <row r="1054" spans="2:7">
      <c r="B1054" s="185" t="s">
        <v>2140</v>
      </c>
      <c r="C1054" s="150" t="s">
        <v>1262</v>
      </c>
      <c r="D1054" s="150">
        <v>38</v>
      </c>
      <c r="E1054" s="150">
        <v>380</v>
      </c>
      <c r="F1054" s="150">
        <v>0</v>
      </c>
      <c r="G1054" s="150" t="s">
        <v>1274</v>
      </c>
    </row>
    <row r="1055" spans="2:7">
      <c r="B1055" s="185" t="s">
        <v>2140</v>
      </c>
      <c r="C1055" s="150" t="s">
        <v>1262</v>
      </c>
      <c r="D1055" s="150">
        <v>38</v>
      </c>
      <c r="E1055" s="150">
        <v>380</v>
      </c>
      <c r="F1055" s="150">
        <v>3800</v>
      </c>
      <c r="G1055" s="150" t="s">
        <v>351</v>
      </c>
    </row>
    <row r="1056" spans="2:7">
      <c r="B1056" s="185" t="s">
        <v>2140</v>
      </c>
      <c r="C1056" s="150" t="s">
        <v>1262</v>
      </c>
      <c r="D1056" s="150">
        <v>38</v>
      </c>
      <c r="E1056" s="150">
        <v>380</v>
      </c>
      <c r="F1056" s="150">
        <v>3809</v>
      </c>
      <c r="G1056" s="150" t="s">
        <v>352</v>
      </c>
    </row>
    <row r="1057" spans="2:7">
      <c r="B1057" s="185" t="s">
        <v>2140</v>
      </c>
      <c r="C1057" s="150" t="s">
        <v>1262</v>
      </c>
      <c r="D1057" s="150">
        <v>38</v>
      </c>
      <c r="E1057" s="150">
        <v>381</v>
      </c>
      <c r="F1057" s="150">
        <v>0</v>
      </c>
      <c r="G1057" s="150" t="s">
        <v>1275</v>
      </c>
    </row>
    <row r="1058" spans="2:7">
      <c r="B1058" s="185" t="s">
        <v>2140</v>
      </c>
      <c r="C1058" s="150" t="s">
        <v>1262</v>
      </c>
      <c r="D1058" s="150">
        <v>38</v>
      </c>
      <c r="E1058" s="150">
        <v>381</v>
      </c>
      <c r="F1058" s="150">
        <v>3811</v>
      </c>
      <c r="G1058" s="150" t="s">
        <v>1275</v>
      </c>
    </row>
    <row r="1059" spans="2:7">
      <c r="B1059" s="185" t="s">
        <v>2140</v>
      </c>
      <c r="C1059" s="150" t="s">
        <v>1262</v>
      </c>
      <c r="D1059" s="150">
        <v>38</v>
      </c>
      <c r="E1059" s="150">
        <v>382</v>
      </c>
      <c r="F1059" s="150">
        <v>0</v>
      </c>
      <c r="G1059" s="150" t="s">
        <v>1276</v>
      </c>
    </row>
    <row r="1060" spans="2:7">
      <c r="B1060" s="185" t="s">
        <v>2140</v>
      </c>
      <c r="C1060" s="150" t="s">
        <v>1262</v>
      </c>
      <c r="D1060" s="150">
        <v>38</v>
      </c>
      <c r="E1060" s="150">
        <v>382</v>
      </c>
      <c r="F1060" s="150">
        <v>3821</v>
      </c>
      <c r="G1060" s="150" t="s">
        <v>1277</v>
      </c>
    </row>
    <row r="1061" spans="2:7">
      <c r="B1061" s="185" t="s">
        <v>2140</v>
      </c>
      <c r="C1061" s="150" t="s">
        <v>1262</v>
      </c>
      <c r="D1061" s="150">
        <v>38</v>
      </c>
      <c r="E1061" s="150">
        <v>382</v>
      </c>
      <c r="F1061" s="150">
        <v>3822</v>
      </c>
      <c r="G1061" s="150" t="s">
        <v>1278</v>
      </c>
    </row>
    <row r="1062" spans="2:7">
      <c r="B1062" s="185" t="s">
        <v>2140</v>
      </c>
      <c r="C1062" s="150" t="s">
        <v>1262</v>
      </c>
      <c r="D1062" s="150">
        <v>38</v>
      </c>
      <c r="E1062" s="150">
        <v>382</v>
      </c>
      <c r="F1062" s="150">
        <v>3823</v>
      </c>
      <c r="G1062" s="150" t="s">
        <v>1279</v>
      </c>
    </row>
    <row r="1063" spans="2:7">
      <c r="B1063" s="185" t="s">
        <v>2140</v>
      </c>
      <c r="C1063" s="150" t="s">
        <v>1262</v>
      </c>
      <c r="D1063" s="150">
        <v>38</v>
      </c>
      <c r="E1063" s="150">
        <v>382</v>
      </c>
      <c r="F1063" s="150">
        <v>3829</v>
      </c>
      <c r="G1063" s="150" t="s">
        <v>1280</v>
      </c>
    </row>
    <row r="1064" spans="2:7">
      <c r="B1064" s="185" t="s">
        <v>2140</v>
      </c>
      <c r="C1064" s="150" t="s">
        <v>1262</v>
      </c>
      <c r="D1064" s="150">
        <v>38</v>
      </c>
      <c r="E1064" s="150">
        <v>383</v>
      </c>
      <c r="F1064" s="150">
        <v>0</v>
      </c>
      <c r="G1064" s="150" t="s">
        <v>1281</v>
      </c>
    </row>
    <row r="1065" spans="2:7">
      <c r="B1065" s="185" t="s">
        <v>2140</v>
      </c>
      <c r="C1065" s="150" t="s">
        <v>1262</v>
      </c>
      <c r="D1065" s="150">
        <v>38</v>
      </c>
      <c r="E1065" s="150">
        <v>383</v>
      </c>
      <c r="F1065" s="150">
        <v>3831</v>
      </c>
      <c r="G1065" s="150" t="s">
        <v>1282</v>
      </c>
    </row>
    <row r="1066" spans="2:7">
      <c r="B1066" s="185" t="s">
        <v>2140</v>
      </c>
      <c r="C1066" s="150" t="s">
        <v>1262</v>
      </c>
      <c r="D1066" s="150">
        <v>38</v>
      </c>
      <c r="E1066" s="150">
        <v>383</v>
      </c>
      <c r="F1066" s="150">
        <v>3832</v>
      </c>
      <c r="G1066" s="150" t="s">
        <v>1283</v>
      </c>
    </row>
    <row r="1067" spans="2:7">
      <c r="B1067" s="185" t="s">
        <v>2140</v>
      </c>
      <c r="C1067" s="150" t="s">
        <v>1262</v>
      </c>
      <c r="D1067" s="150">
        <v>39</v>
      </c>
      <c r="E1067" s="150">
        <v>0</v>
      </c>
      <c r="F1067" s="150">
        <v>0</v>
      </c>
      <c r="G1067" s="150" t="s">
        <v>1284</v>
      </c>
    </row>
    <row r="1068" spans="2:7">
      <c r="B1068" s="185" t="s">
        <v>2140</v>
      </c>
      <c r="C1068" s="150" t="s">
        <v>1262</v>
      </c>
      <c r="D1068" s="150">
        <v>39</v>
      </c>
      <c r="E1068" s="150">
        <v>390</v>
      </c>
      <c r="F1068" s="150">
        <v>0</v>
      </c>
      <c r="G1068" s="150" t="s">
        <v>1285</v>
      </c>
    </row>
    <row r="1069" spans="2:7">
      <c r="B1069" s="185" t="s">
        <v>2140</v>
      </c>
      <c r="C1069" s="150" t="s">
        <v>1262</v>
      </c>
      <c r="D1069" s="150">
        <v>39</v>
      </c>
      <c r="E1069" s="150">
        <v>390</v>
      </c>
      <c r="F1069" s="150">
        <v>3900</v>
      </c>
      <c r="G1069" s="150" t="s">
        <v>351</v>
      </c>
    </row>
    <row r="1070" spans="2:7">
      <c r="B1070" s="185" t="s">
        <v>2140</v>
      </c>
      <c r="C1070" s="150" t="s">
        <v>1262</v>
      </c>
      <c r="D1070" s="150">
        <v>39</v>
      </c>
      <c r="E1070" s="150">
        <v>390</v>
      </c>
      <c r="F1070" s="150">
        <v>3909</v>
      </c>
      <c r="G1070" s="150" t="s">
        <v>352</v>
      </c>
    </row>
    <row r="1071" spans="2:7">
      <c r="B1071" s="185" t="s">
        <v>2140</v>
      </c>
      <c r="C1071" s="150" t="s">
        <v>1262</v>
      </c>
      <c r="D1071" s="150">
        <v>39</v>
      </c>
      <c r="E1071" s="150">
        <v>391</v>
      </c>
      <c r="F1071" s="150">
        <v>0</v>
      </c>
      <c r="G1071" s="150" t="s">
        <v>1286</v>
      </c>
    </row>
    <row r="1072" spans="2:7">
      <c r="B1072" s="185" t="s">
        <v>2140</v>
      </c>
      <c r="C1072" s="150" t="s">
        <v>1262</v>
      </c>
      <c r="D1072" s="150">
        <v>39</v>
      </c>
      <c r="E1072" s="150">
        <v>391</v>
      </c>
      <c r="F1072" s="150">
        <v>3911</v>
      </c>
      <c r="G1072" s="150" t="s">
        <v>1287</v>
      </c>
    </row>
    <row r="1073" spans="2:7">
      <c r="B1073" s="185" t="s">
        <v>2140</v>
      </c>
      <c r="C1073" s="150" t="s">
        <v>1262</v>
      </c>
      <c r="D1073" s="150">
        <v>39</v>
      </c>
      <c r="E1073" s="150">
        <v>391</v>
      </c>
      <c r="F1073" s="150">
        <v>3912</v>
      </c>
      <c r="G1073" s="150" t="s">
        <v>1288</v>
      </c>
    </row>
    <row r="1074" spans="2:7">
      <c r="B1074" s="185" t="s">
        <v>2140</v>
      </c>
      <c r="C1074" s="150" t="s">
        <v>1262</v>
      </c>
      <c r="D1074" s="150">
        <v>39</v>
      </c>
      <c r="E1074" s="150">
        <v>391</v>
      </c>
      <c r="F1074" s="150">
        <v>3913</v>
      </c>
      <c r="G1074" s="150" t="s">
        <v>1289</v>
      </c>
    </row>
    <row r="1075" spans="2:7">
      <c r="B1075" s="185" t="s">
        <v>2140</v>
      </c>
      <c r="C1075" s="150" t="s">
        <v>1262</v>
      </c>
      <c r="D1075" s="150">
        <v>39</v>
      </c>
      <c r="E1075" s="150">
        <v>391</v>
      </c>
      <c r="F1075" s="150">
        <v>3914</v>
      </c>
      <c r="G1075" s="150" t="s">
        <v>1290</v>
      </c>
    </row>
    <row r="1076" spans="2:7">
      <c r="B1076" s="185" t="s">
        <v>2140</v>
      </c>
      <c r="C1076" s="150" t="s">
        <v>1262</v>
      </c>
      <c r="D1076" s="150">
        <v>39</v>
      </c>
      <c r="E1076" s="150">
        <v>392</v>
      </c>
      <c r="F1076" s="150">
        <v>0</v>
      </c>
      <c r="G1076" s="150" t="s">
        <v>1291</v>
      </c>
    </row>
    <row r="1077" spans="2:7">
      <c r="B1077" s="185" t="s">
        <v>2140</v>
      </c>
      <c r="C1077" s="150" t="s">
        <v>1262</v>
      </c>
      <c r="D1077" s="150">
        <v>39</v>
      </c>
      <c r="E1077" s="150">
        <v>392</v>
      </c>
      <c r="F1077" s="150">
        <v>3921</v>
      </c>
      <c r="G1077" s="150" t="s">
        <v>1292</v>
      </c>
    </row>
    <row r="1078" spans="2:7">
      <c r="B1078" s="185" t="s">
        <v>2140</v>
      </c>
      <c r="C1078" s="150" t="s">
        <v>1262</v>
      </c>
      <c r="D1078" s="150">
        <v>39</v>
      </c>
      <c r="E1078" s="150">
        <v>392</v>
      </c>
      <c r="F1078" s="150">
        <v>3922</v>
      </c>
      <c r="G1078" s="150" t="s">
        <v>1293</v>
      </c>
    </row>
    <row r="1079" spans="2:7">
      <c r="B1079" s="185" t="s">
        <v>2140</v>
      </c>
      <c r="C1079" s="150" t="s">
        <v>1262</v>
      </c>
      <c r="D1079" s="150">
        <v>39</v>
      </c>
      <c r="E1079" s="150">
        <v>392</v>
      </c>
      <c r="F1079" s="150">
        <v>3923</v>
      </c>
      <c r="G1079" s="150" t="s">
        <v>1294</v>
      </c>
    </row>
    <row r="1080" spans="2:7">
      <c r="B1080" s="185" t="s">
        <v>2140</v>
      </c>
      <c r="C1080" s="150" t="s">
        <v>1262</v>
      </c>
      <c r="D1080" s="150">
        <v>39</v>
      </c>
      <c r="E1080" s="150">
        <v>392</v>
      </c>
      <c r="F1080" s="150">
        <v>3929</v>
      </c>
      <c r="G1080" s="150" t="s">
        <v>1295</v>
      </c>
    </row>
    <row r="1081" spans="2:7">
      <c r="B1081" s="185" t="s">
        <v>2141</v>
      </c>
      <c r="C1081" s="150" t="s">
        <v>1262</v>
      </c>
      <c r="D1081" s="150">
        <v>40</v>
      </c>
      <c r="E1081" s="150">
        <v>0</v>
      </c>
      <c r="F1081" s="150">
        <v>0</v>
      </c>
      <c r="G1081" s="150" t="s">
        <v>1296</v>
      </c>
    </row>
    <row r="1082" spans="2:7">
      <c r="B1082" s="185" t="s">
        <v>2141</v>
      </c>
      <c r="C1082" s="150" t="s">
        <v>1262</v>
      </c>
      <c r="D1082" s="150">
        <v>40</v>
      </c>
      <c r="E1082" s="150">
        <v>400</v>
      </c>
      <c r="F1082" s="150">
        <v>0</v>
      </c>
      <c r="G1082" s="150" t="s">
        <v>1297</v>
      </c>
    </row>
    <row r="1083" spans="2:7">
      <c r="B1083" s="185" t="s">
        <v>2141</v>
      </c>
      <c r="C1083" s="150" t="s">
        <v>1262</v>
      </c>
      <c r="D1083" s="150">
        <v>40</v>
      </c>
      <c r="E1083" s="150">
        <v>400</v>
      </c>
      <c r="F1083" s="150">
        <v>4000</v>
      </c>
      <c r="G1083" s="150" t="s">
        <v>351</v>
      </c>
    </row>
    <row r="1084" spans="2:7">
      <c r="B1084" s="185" t="s">
        <v>2141</v>
      </c>
      <c r="C1084" s="150" t="s">
        <v>1262</v>
      </c>
      <c r="D1084" s="150">
        <v>40</v>
      </c>
      <c r="E1084" s="150">
        <v>400</v>
      </c>
      <c r="F1084" s="150">
        <v>4009</v>
      </c>
      <c r="G1084" s="150" t="s">
        <v>352</v>
      </c>
    </row>
    <row r="1085" spans="2:7">
      <c r="B1085" s="185" t="s">
        <v>2141</v>
      </c>
      <c r="C1085" s="150" t="s">
        <v>1262</v>
      </c>
      <c r="D1085" s="150">
        <v>40</v>
      </c>
      <c r="E1085" s="150">
        <v>401</v>
      </c>
      <c r="F1085" s="150">
        <v>0</v>
      </c>
      <c r="G1085" s="150" t="s">
        <v>1296</v>
      </c>
    </row>
    <row r="1086" spans="2:7">
      <c r="B1086" s="185" t="s">
        <v>2141</v>
      </c>
      <c r="C1086" s="150" t="s">
        <v>1262</v>
      </c>
      <c r="D1086" s="150">
        <v>40</v>
      </c>
      <c r="E1086" s="150">
        <v>401</v>
      </c>
      <c r="F1086" s="150">
        <v>4011</v>
      </c>
      <c r="G1086" s="150" t="s">
        <v>1298</v>
      </c>
    </row>
    <row r="1087" spans="2:7">
      <c r="B1087" s="185" t="s">
        <v>2141</v>
      </c>
      <c r="C1087" s="150" t="s">
        <v>1262</v>
      </c>
      <c r="D1087" s="150">
        <v>40</v>
      </c>
      <c r="E1087" s="150">
        <v>401</v>
      </c>
      <c r="F1087" s="150">
        <v>4012</v>
      </c>
      <c r="G1087" s="150" t="s">
        <v>1299</v>
      </c>
    </row>
    <row r="1088" spans="2:7">
      <c r="B1088" s="185" t="s">
        <v>2141</v>
      </c>
      <c r="C1088" s="150" t="s">
        <v>1262</v>
      </c>
      <c r="D1088" s="150">
        <v>40</v>
      </c>
      <c r="E1088" s="150">
        <v>401</v>
      </c>
      <c r="F1088" s="150">
        <v>4013</v>
      </c>
      <c r="G1088" s="150" t="s">
        <v>1300</v>
      </c>
    </row>
    <row r="1089" spans="2:7">
      <c r="B1089" s="185" t="s">
        <v>2141</v>
      </c>
      <c r="C1089" s="150" t="s">
        <v>1262</v>
      </c>
      <c r="D1089" s="150">
        <v>41</v>
      </c>
      <c r="E1089" s="150">
        <v>0</v>
      </c>
      <c r="F1089" s="150">
        <v>0</v>
      </c>
      <c r="G1089" s="150" t="s">
        <v>1301</v>
      </c>
    </row>
    <row r="1090" spans="2:7">
      <c r="B1090" s="185" t="s">
        <v>2141</v>
      </c>
      <c r="C1090" s="150" t="s">
        <v>1262</v>
      </c>
      <c r="D1090" s="150">
        <v>41</v>
      </c>
      <c r="E1090" s="150">
        <v>410</v>
      </c>
      <c r="F1090" s="150">
        <v>0</v>
      </c>
      <c r="G1090" s="150" t="s">
        <v>1302</v>
      </c>
    </row>
    <row r="1091" spans="2:7">
      <c r="B1091" s="185" t="s">
        <v>2141</v>
      </c>
      <c r="C1091" s="150" t="s">
        <v>1262</v>
      </c>
      <c r="D1091" s="150">
        <v>41</v>
      </c>
      <c r="E1091" s="150">
        <v>410</v>
      </c>
      <c r="F1091" s="150">
        <v>4100</v>
      </c>
      <c r="G1091" s="150" t="s">
        <v>351</v>
      </c>
    </row>
    <row r="1092" spans="2:7">
      <c r="B1092" s="185" t="s">
        <v>2141</v>
      </c>
      <c r="C1092" s="150" t="s">
        <v>1262</v>
      </c>
      <c r="D1092" s="150">
        <v>41</v>
      </c>
      <c r="E1092" s="150">
        <v>410</v>
      </c>
      <c r="F1092" s="150">
        <v>4109</v>
      </c>
      <c r="G1092" s="150" t="s">
        <v>352</v>
      </c>
    </row>
    <row r="1093" spans="2:7">
      <c r="B1093" s="185" t="s">
        <v>2140</v>
      </c>
      <c r="C1093" s="150" t="s">
        <v>1262</v>
      </c>
      <c r="D1093" s="150">
        <v>41</v>
      </c>
      <c r="E1093" s="150">
        <v>411</v>
      </c>
      <c r="F1093" s="150">
        <v>0</v>
      </c>
      <c r="G1093" s="150" t="s">
        <v>1303</v>
      </c>
    </row>
    <row r="1094" spans="2:7">
      <c r="B1094" s="185" t="s">
        <v>2140</v>
      </c>
      <c r="C1094" s="150" t="s">
        <v>1262</v>
      </c>
      <c r="D1094" s="150">
        <v>41</v>
      </c>
      <c r="E1094" s="150">
        <v>411</v>
      </c>
      <c r="F1094" s="150">
        <v>4111</v>
      </c>
      <c r="G1094" s="150" t="s">
        <v>1304</v>
      </c>
    </row>
    <row r="1095" spans="2:7">
      <c r="B1095" s="185" t="s">
        <v>2140</v>
      </c>
      <c r="C1095" s="150" t="s">
        <v>1262</v>
      </c>
      <c r="D1095" s="150">
        <v>41</v>
      </c>
      <c r="E1095" s="150">
        <v>411</v>
      </c>
      <c r="F1095" s="150">
        <v>4112</v>
      </c>
      <c r="G1095" s="150" t="s">
        <v>1305</v>
      </c>
    </row>
    <row r="1096" spans="2:7">
      <c r="B1096" s="185" t="s">
        <v>2140</v>
      </c>
      <c r="C1096" s="150" t="s">
        <v>1262</v>
      </c>
      <c r="D1096" s="150">
        <v>41</v>
      </c>
      <c r="E1096" s="150">
        <v>411</v>
      </c>
      <c r="F1096" s="150">
        <v>4113</v>
      </c>
      <c r="G1096" s="150" t="s">
        <v>1306</v>
      </c>
    </row>
    <row r="1097" spans="2:7">
      <c r="B1097" s="185" t="s">
        <v>2140</v>
      </c>
      <c r="C1097" s="150" t="s">
        <v>1262</v>
      </c>
      <c r="D1097" s="150">
        <v>41</v>
      </c>
      <c r="E1097" s="150">
        <v>411</v>
      </c>
      <c r="F1097" s="150">
        <v>4114</v>
      </c>
      <c r="G1097" s="150" t="s">
        <v>1307</v>
      </c>
    </row>
    <row r="1098" spans="2:7">
      <c r="B1098" s="185" t="s">
        <v>2140</v>
      </c>
      <c r="C1098" s="150" t="s">
        <v>1262</v>
      </c>
      <c r="D1098" s="150">
        <v>41</v>
      </c>
      <c r="E1098" s="150">
        <v>412</v>
      </c>
      <c r="F1098" s="150">
        <v>0</v>
      </c>
      <c r="G1098" s="150" t="s">
        <v>1308</v>
      </c>
    </row>
    <row r="1099" spans="2:7">
      <c r="B1099" s="185" t="s">
        <v>2140</v>
      </c>
      <c r="C1099" s="150" t="s">
        <v>1262</v>
      </c>
      <c r="D1099" s="150">
        <v>41</v>
      </c>
      <c r="E1099" s="150">
        <v>412</v>
      </c>
      <c r="F1099" s="150">
        <v>4121</v>
      </c>
      <c r="G1099" s="150" t="s">
        <v>1309</v>
      </c>
    </row>
    <row r="1100" spans="2:7">
      <c r="B1100" s="185" t="s">
        <v>2140</v>
      </c>
      <c r="C1100" s="150" t="s">
        <v>1262</v>
      </c>
      <c r="D1100" s="150">
        <v>41</v>
      </c>
      <c r="E1100" s="150">
        <v>412</v>
      </c>
      <c r="F1100" s="150">
        <v>4122</v>
      </c>
      <c r="G1100" s="150" t="s">
        <v>1310</v>
      </c>
    </row>
    <row r="1101" spans="2:7">
      <c r="B1101" s="185" t="s">
        <v>2141</v>
      </c>
      <c r="C1101" s="150" t="s">
        <v>1262</v>
      </c>
      <c r="D1101" s="150">
        <v>41</v>
      </c>
      <c r="E1101" s="150">
        <v>413</v>
      </c>
      <c r="F1101" s="150">
        <v>0</v>
      </c>
      <c r="G1101" s="150" t="s">
        <v>1311</v>
      </c>
    </row>
    <row r="1102" spans="2:7">
      <c r="B1102" s="185" t="s">
        <v>2141</v>
      </c>
      <c r="C1102" s="150" t="s">
        <v>1262</v>
      </c>
      <c r="D1102" s="150">
        <v>41</v>
      </c>
      <c r="E1102" s="150">
        <v>413</v>
      </c>
      <c r="F1102" s="150">
        <v>4131</v>
      </c>
      <c r="G1102" s="150" t="s">
        <v>1311</v>
      </c>
    </row>
    <row r="1103" spans="2:7">
      <c r="B1103" s="185" t="s">
        <v>2141</v>
      </c>
      <c r="C1103" s="150" t="s">
        <v>1262</v>
      </c>
      <c r="D1103" s="150">
        <v>41</v>
      </c>
      <c r="E1103" s="150">
        <v>414</v>
      </c>
      <c r="F1103" s="150">
        <v>0</v>
      </c>
      <c r="G1103" s="150" t="s">
        <v>1312</v>
      </c>
    </row>
    <row r="1104" spans="2:7">
      <c r="B1104" s="185" t="s">
        <v>2141</v>
      </c>
      <c r="C1104" s="150" t="s">
        <v>1262</v>
      </c>
      <c r="D1104" s="150">
        <v>41</v>
      </c>
      <c r="E1104" s="150">
        <v>414</v>
      </c>
      <c r="F1104" s="150">
        <v>4141</v>
      </c>
      <c r="G1104" s="150" t="s">
        <v>1312</v>
      </c>
    </row>
    <row r="1105" spans="2:7">
      <c r="B1105" s="185" t="s">
        <v>2140</v>
      </c>
      <c r="C1105" s="150" t="s">
        <v>1262</v>
      </c>
      <c r="D1105" s="150">
        <v>41</v>
      </c>
      <c r="E1105" s="150">
        <v>415</v>
      </c>
      <c r="F1105" s="150">
        <v>0</v>
      </c>
      <c r="G1105" s="150" t="s">
        <v>1313</v>
      </c>
    </row>
    <row r="1106" spans="2:7">
      <c r="B1106" s="185" t="s">
        <v>2140</v>
      </c>
      <c r="C1106" s="150" t="s">
        <v>1262</v>
      </c>
      <c r="D1106" s="150">
        <v>41</v>
      </c>
      <c r="E1106" s="150">
        <v>415</v>
      </c>
      <c r="F1106" s="150">
        <v>4151</v>
      </c>
      <c r="G1106" s="150" t="s">
        <v>1313</v>
      </c>
    </row>
    <row r="1107" spans="2:7">
      <c r="B1107" s="185" t="s">
        <v>2140</v>
      </c>
      <c r="C1107" s="150" t="s">
        <v>1262</v>
      </c>
      <c r="D1107" s="150">
        <v>41</v>
      </c>
      <c r="E1107" s="150">
        <v>416</v>
      </c>
      <c r="F1107" s="150">
        <v>0</v>
      </c>
      <c r="G1107" s="150" t="s">
        <v>1314</v>
      </c>
    </row>
    <row r="1108" spans="2:7">
      <c r="B1108" s="185" t="s">
        <v>2140</v>
      </c>
      <c r="C1108" s="150" t="s">
        <v>1262</v>
      </c>
      <c r="D1108" s="150">
        <v>41</v>
      </c>
      <c r="E1108" s="150">
        <v>416</v>
      </c>
      <c r="F1108" s="150">
        <v>4161</v>
      </c>
      <c r="G1108" s="150" t="s">
        <v>1315</v>
      </c>
    </row>
    <row r="1109" spans="2:7">
      <c r="B1109" s="185" t="s">
        <v>2140</v>
      </c>
      <c r="C1109" s="150" t="s">
        <v>1262</v>
      </c>
      <c r="D1109" s="150">
        <v>41</v>
      </c>
      <c r="E1109" s="150">
        <v>416</v>
      </c>
      <c r="F1109" s="150">
        <v>4169</v>
      </c>
      <c r="G1109" s="150" t="s">
        <v>1316</v>
      </c>
    </row>
    <row r="1110" spans="2:7">
      <c r="B1110" s="185" t="s">
        <v>2141</v>
      </c>
      <c r="C1110" s="150" t="s">
        <v>1317</v>
      </c>
      <c r="D1110" s="150">
        <v>0</v>
      </c>
      <c r="E1110" s="150">
        <v>0</v>
      </c>
      <c r="F1110" s="150">
        <v>0</v>
      </c>
      <c r="G1110" s="150" t="s">
        <v>1318</v>
      </c>
    </row>
    <row r="1111" spans="2:7">
      <c r="B1111" s="185" t="s">
        <v>2141</v>
      </c>
      <c r="C1111" s="150" t="s">
        <v>1317</v>
      </c>
      <c r="D1111" s="150">
        <v>42</v>
      </c>
      <c r="E1111" s="150">
        <v>0</v>
      </c>
      <c r="F1111" s="150">
        <v>0</v>
      </c>
      <c r="G1111" s="150" t="s">
        <v>1319</v>
      </c>
    </row>
    <row r="1112" spans="2:7">
      <c r="B1112" s="185" t="s">
        <v>2141</v>
      </c>
      <c r="C1112" s="150" t="s">
        <v>1317</v>
      </c>
      <c r="D1112" s="150">
        <v>42</v>
      </c>
      <c r="E1112" s="150">
        <v>420</v>
      </c>
      <c r="F1112" s="150">
        <v>0</v>
      </c>
      <c r="G1112" s="150" t="s">
        <v>1320</v>
      </c>
    </row>
    <row r="1113" spans="2:7">
      <c r="B1113" s="185" t="s">
        <v>2141</v>
      </c>
      <c r="C1113" s="150" t="s">
        <v>1317</v>
      </c>
      <c r="D1113" s="150">
        <v>42</v>
      </c>
      <c r="E1113" s="150">
        <v>420</v>
      </c>
      <c r="F1113" s="150">
        <v>4200</v>
      </c>
      <c r="G1113" s="150" t="s">
        <v>351</v>
      </c>
    </row>
    <row r="1114" spans="2:7">
      <c r="B1114" s="185" t="s">
        <v>2141</v>
      </c>
      <c r="C1114" s="150" t="s">
        <v>1317</v>
      </c>
      <c r="D1114" s="150">
        <v>42</v>
      </c>
      <c r="E1114" s="150">
        <v>420</v>
      </c>
      <c r="F1114" s="150">
        <v>4209</v>
      </c>
      <c r="G1114" s="150" t="s">
        <v>352</v>
      </c>
    </row>
    <row r="1115" spans="2:7">
      <c r="B1115" s="185" t="s">
        <v>2141</v>
      </c>
      <c r="C1115" s="150" t="s">
        <v>1317</v>
      </c>
      <c r="D1115" s="150">
        <v>42</v>
      </c>
      <c r="E1115" s="150">
        <v>421</v>
      </c>
      <c r="F1115" s="150">
        <v>0</v>
      </c>
      <c r="G1115" s="150" t="s">
        <v>1319</v>
      </c>
    </row>
    <row r="1116" spans="2:7">
      <c r="B1116" s="185" t="s">
        <v>2141</v>
      </c>
      <c r="C1116" s="150" t="s">
        <v>1317</v>
      </c>
      <c r="D1116" s="150">
        <v>42</v>
      </c>
      <c r="E1116" s="150">
        <v>421</v>
      </c>
      <c r="F1116" s="150">
        <v>4211</v>
      </c>
      <c r="G1116" s="150" t="s">
        <v>1321</v>
      </c>
    </row>
    <row r="1117" spans="2:7">
      <c r="B1117" s="185" t="s">
        <v>2141</v>
      </c>
      <c r="C1117" s="150" t="s">
        <v>1317</v>
      </c>
      <c r="D1117" s="150">
        <v>42</v>
      </c>
      <c r="E1117" s="150">
        <v>421</v>
      </c>
      <c r="F1117" s="150">
        <v>4212</v>
      </c>
      <c r="G1117" s="150" t="s">
        <v>1322</v>
      </c>
    </row>
    <row r="1118" spans="2:7">
      <c r="B1118" s="185" t="s">
        <v>2141</v>
      </c>
      <c r="C1118" s="150" t="s">
        <v>1317</v>
      </c>
      <c r="D1118" s="150">
        <v>42</v>
      </c>
      <c r="E1118" s="150">
        <v>421</v>
      </c>
      <c r="F1118" s="150">
        <v>4213</v>
      </c>
      <c r="G1118" s="150" t="s">
        <v>1323</v>
      </c>
    </row>
    <row r="1119" spans="2:7">
      <c r="B1119" s="185" t="s">
        <v>2141</v>
      </c>
      <c r="C1119" s="150" t="s">
        <v>1317</v>
      </c>
      <c r="D1119" s="150">
        <v>42</v>
      </c>
      <c r="E1119" s="150">
        <v>421</v>
      </c>
      <c r="F1119" s="150">
        <v>4214</v>
      </c>
      <c r="G1119" s="150" t="s">
        <v>1324</v>
      </c>
    </row>
    <row r="1120" spans="2:7">
      <c r="B1120" s="185" t="s">
        <v>2141</v>
      </c>
      <c r="C1120" s="150" t="s">
        <v>1317</v>
      </c>
      <c r="D1120" s="150">
        <v>42</v>
      </c>
      <c r="E1120" s="150">
        <v>421</v>
      </c>
      <c r="F1120" s="150">
        <v>4215</v>
      </c>
      <c r="G1120" s="150" t="s">
        <v>1325</v>
      </c>
    </row>
    <row r="1121" spans="2:7">
      <c r="B1121" s="185" t="s">
        <v>2141</v>
      </c>
      <c r="C1121" s="150" t="s">
        <v>1317</v>
      </c>
      <c r="D1121" s="150">
        <v>42</v>
      </c>
      <c r="E1121" s="150">
        <v>421</v>
      </c>
      <c r="F1121" s="150">
        <v>4216</v>
      </c>
      <c r="G1121" s="150" t="s">
        <v>1326</v>
      </c>
    </row>
    <row r="1122" spans="2:7">
      <c r="B1122" s="185" t="s">
        <v>2141</v>
      </c>
      <c r="C1122" s="150" t="s">
        <v>1317</v>
      </c>
      <c r="D1122" s="150">
        <v>42</v>
      </c>
      <c r="E1122" s="150">
        <v>421</v>
      </c>
      <c r="F1122" s="150">
        <v>4217</v>
      </c>
      <c r="G1122" s="150" t="s">
        <v>1327</v>
      </c>
    </row>
    <row r="1123" spans="2:7">
      <c r="B1123" s="185" t="s">
        <v>2141</v>
      </c>
      <c r="C1123" s="150" t="s">
        <v>1317</v>
      </c>
      <c r="D1123" s="150">
        <v>42</v>
      </c>
      <c r="E1123" s="150">
        <v>421</v>
      </c>
      <c r="F1123" s="150">
        <v>4219</v>
      </c>
      <c r="G1123" s="150" t="s">
        <v>1328</v>
      </c>
    </row>
    <row r="1124" spans="2:7">
      <c r="B1124" s="185" t="s">
        <v>2141</v>
      </c>
      <c r="C1124" s="150" t="s">
        <v>1317</v>
      </c>
      <c r="D1124" s="150">
        <v>43</v>
      </c>
      <c r="E1124" s="150">
        <v>0</v>
      </c>
      <c r="F1124" s="150">
        <v>0</v>
      </c>
      <c r="G1124" s="150" t="s">
        <v>1329</v>
      </c>
    </row>
    <row r="1125" spans="2:7">
      <c r="B1125" s="185" t="s">
        <v>2141</v>
      </c>
      <c r="C1125" s="150" t="s">
        <v>1317</v>
      </c>
      <c r="D1125" s="150">
        <v>43</v>
      </c>
      <c r="E1125" s="150">
        <v>430</v>
      </c>
      <c r="F1125" s="150">
        <v>0</v>
      </c>
      <c r="G1125" s="150" t="s">
        <v>1330</v>
      </c>
    </row>
    <row r="1126" spans="2:7">
      <c r="B1126" s="185" t="s">
        <v>2141</v>
      </c>
      <c r="C1126" s="150" t="s">
        <v>1317</v>
      </c>
      <c r="D1126" s="150">
        <v>43</v>
      </c>
      <c r="E1126" s="150">
        <v>430</v>
      </c>
      <c r="F1126" s="150">
        <v>4300</v>
      </c>
      <c r="G1126" s="150" t="s">
        <v>351</v>
      </c>
    </row>
    <row r="1127" spans="2:7">
      <c r="B1127" s="185" t="s">
        <v>2141</v>
      </c>
      <c r="C1127" s="150" t="s">
        <v>1317</v>
      </c>
      <c r="D1127" s="150">
        <v>43</v>
      </c>
      <c r="E1127" s="150">
        <v>430</v>
      </c>
      <c r="F1127" s="150">
        <v>4309</v>
      </c>
      <c r="G1127" s="150" t="s">
        <v>352</v>
      </c>
    </row>
    <row r="1128" spans="2:7">
      <c r="B1128" s="185" t="s">
        <v>2141</v>
      </c>
      <c r="C1128" s="150" t="s">
        <v>1317</v>
      </c>
      <c r="D1128" s="150">
        <v>43</v>
      </c>
      <c r="E1128" s="150">
        <v>431</v>
      </c>
      <c r="F1128" s="150">
        <v>0</v>
      </c>
      <c r="G1128" s="150" t="s">
        <v>1331</v>
      </c>
    </row>
    <row r="1129" spans="2:7">
      <c r="B1129" s="185" t="s">
        <v>2141</v>
      </c>
      <c r="C1129" s="150" t="s">
        <v>1317</v>
      </c>
      <c r="D1129" s="150">
        <v>43</v>
      </c>
      <c r="E1129" s="150">
        <v>431</v>
      </c>
      <c r="F1129" s="150">
        <v>4311</v>
      </c>
      <c r="G1129" s="150" t="s">
        <v>1331</v>
      </c>
    </row>
    <row r="1130" spans="2:7">
      <c r="B1130" s="185" t="s">
        <v>2141</v>
      </c>
      <c r="C1130" s="150" t="s">
        <v>1317</v>
      </c>
      <c r="D1130" s="150">
        <v>43</v>
      </c>
      <c r="E1130" s="150">
        <v>432</v>
      </c>
      <c r="F1130" s="150">
        <v>0</v>
      </c>
      <c r="G1130" s="150" t="s">
        <v>1332</v>
      </c>
    </row>
    <row r="1131" spans="2:7">
      <c r="B1131" s="185" t="s">
        <v>2141</v>
      </c>
      <c r="C1131" s="150" t="s">
        <v>1317</v>
      </c>
      <c r="D1131" s="150">
        <v>43</v>
      </c>
      <c r="E1131" s="150">
        <v>432</v>
      </c>
      <c r="F1131" s="150">
        <v>4321</v>
      </c>
      <c r="G1131" s="150" t="s">
        <v>1332</v>
      </c>
    </row>
    <row r="1132" spans="2:7">
      <c r="B1132" s="185" t="s">
        <v>2141</v>
      </c>
      <c r="C1132" s="150" t="s">
        <v>1317</v>
      </c>
      <c r="D1132" s="150">
        <v>43</v>
      </c>
      <c r="E1132" s="150">
        <v>433</v>
      </c>
      <c r="F1132" s="150">
        <v>0</v>
      </c>
      <c r="G1132" s="150" t="s">
        <v>1333</v>
      </c>
    </row>
    <row r="1133" spans="2:7">
      <c r="B1133" s="185" t="s">
        <v>2141</v>
      </c>
      <c r="C1133" s="150" t="s">
        <v>1317</v>
      </c>
      <c r="D1133" s="150">
        <v>43</v>
      </c>
      <c r="E1133" s="150">
        <v>433</v>
      </c>
      <c r="F1133" s="150">
        <v>4331</v>
      </c>
      <c r="G1133" s="150" t="s">
        <v>1333</v>
      </c>
    </row>
    <row r="1134" spans="2:7">
      <c r="B1134" s="185" t="s">
        <v>2141</v>
      </c>
      <c r="C1134" s="150" t="s">
        <v>1317</v>
      </c>
      <c r="D1134" s="150">
        <v>43</v>
      </c>
      <c r="E1134" s="150">
        <v>439</v>
      </c>
      <c r="F1134" s="150">
        <v>0</v>
      </c>
      <c r="G1134" s="150" t="s">
        <v>1334</v>
      </c>
    </row>
    <row r="1135" spans="2:7">
      <c r="B1135" s="185" t="s">
        <v>2141</v>
      </c>
      <c r="C1135" s="150" t="s">
        <v>1317</v>
      </c>
      <c r="D1135" s="150">
        <v>43</v>
      </c>
      <c r="E1135" s="150">
        <v>439</v>
      </c>
      <c r="F1135" s="150">
        <v>4391</v>
      </c>
      <c r="G1135" s="150" t="s">
        <v>1335</v>
      </c>
    </row>
    <row r="1136" spans="2:7">
      <c r="B1136" s="185" t="s">
        <v>2141</v>
      </c>
      <c r="C1136" s="150" t="s">
        <v>1317</v>
      </c>
      <c r="D1136" s="150">
        <v>43</v>
      </c>
      <c r="E1136" s="150">
        <v>439</v>
      </c>
      <c r="F1136" s="150">
        <v>4399</v>
      </c>
      <c r="G1136" s="150" t="s">
        <v>1336</v>
      </c>
    </row>
    <row r="1137" spans="2:7">
      <c r="B1137" s="185" t="s">
        <v>2141</v>
      </c>
      <c r="C1137" s="150" t="s">
        <v>1317</v>
      </c>
      <c r="D1137" s="150">
        <v>44</v>
      </c>
      <c r="E1137" s="150">
        <v>0</v>
      </c>
      <c r="F1137" s="150">
        <v>0</v>
      </c>
      <c r="G1137" s="150" t="s">
        <v>1337</v>
      </c>
    </row>
    <row r="1138" spans="2:7">
      <c r="B1138" s="185" t="s">
        <v>2141</v>
      </c>
      <c r="C1138" s="150" t="s">
        <v>1317</v>
      </c>
      <c r="D1138" s="150">
        <v>44</v>
      </c>
      <c r="E1138" s="150">
        <v>440</v>
      </c>
      <c r="F1138" s="150">
        <v>0</v>
      </c>
      <c r="G1138" s="150" t="s">
        <v>1338</v>
      </c>
    </row>
    <row r="1139" spans="2:7">
      <c r="B1139" s="185" t="s">
        <v>2141</v>
      </c>
      <c r="C1139" s="150" t="s">
        <v>1317</v>
      </c>
      <c r="D1139" s="150">
        <v>44</v>
      </c>
      <c r="E1139" s="150">
        <v>440</v>
      </c>
      <c r="F1139" s="150">
        <v>4400</v>
      </c>
      <c r="G1139" s="150" t="s">
        <v>351</v>
      </c>
    </row>
    <row r="1140" spans="2:7">
      <c r="B1140" s="185" t="s">
        <v>2141</v>
      </c>
      <c r="C1140" s="150" t="s">
        <v>1317</v>
      </c>
      <c r="D1140" s="150">
        <v>44</v>
      </c>
      <c r="E1140" s="150">
        <v>440</v>
      </c>
      <c r="F1140" s="150">
        <v>4409</v>
      </c>
      <c r="G1140" s="150" t="s">
        <v>352</v>
      </c>
    </row>
    <row r="1141" spans="2:7">
      <c r="B1141" s="185" t="s">
        <v>2141</v>
      </c>
      <c r="C1141" s="150" t="s">
        <v>1317</v>
      </c>
      <c r="D1141" s="150">
        <v>44</v>
      </c>
      <c r="E1141" s="150">
        <v>441</v>
      </c>
      <c r="F1141" s="150">
        <v>0</v>
      </c>
      <c r="G1141" s="150" t="s">
        <v>1339</v>
      </c>
    </row>
    <row r="1142" spans="2:7">
      <c r="B1142" s="185" t="s">
        <v>2141</v>
      </c>
      <c r="C1142" s="150" t="s">
        <v>1317</v>
      </c>
      <c r="D1142" s="150">
        <v>44</v>
      </c>
      <c r="E1142" s="150">
        <v>441</v>
      </c>
      <c r="F1142" s="150">
        <v>4411</v>
      </c>
      <c r="G1142" s="150" t="s">
        <v>1340</v>
      </c>
    </row>
    <row r="1143" spans="2:7">
      <c r="B1143" s="185" t="s">
        <v>2141</v>
      </c>
      <c r="C1143" s="150" t="s">
        <v>1317</v>
      </c>
      <c r="D1143" s="150">
        <v>44</v>
      </c>
      <c r="E1143" s="150">
        <v>441</v>
      </c>
      <c r="F1143" s="150">
        <v>4412</v>
      </c>
      <c r="G1143" s="150" t="s">
        <v>1341</v>
      </c>
    </row>
    <row r="1144" spans="2:7">
      <c r="B1144" s="185" t="s">
        <v>2141</v>
      </c>
      <c r="C1144" s="150" t="s">
        <v>1317</v>
      </c>
      <c r="D1144" s="150">
        <v>44</v>
      </c>
      <c r="E1144" s="150">
        <v>442</v>
      </c>
      <c r="F1144" s="150">
        <v>0</v>
      </c>
      <c r="G1144" s="150" t="s">
        <v>1342</v>
      </c>
    </row>
    <row r="1145" spans="2:7">
      <c r="B1145" s="185" t="s">
        <v>2141</v>
      </c>
      <c r="C1145" s="150" t="s">
        <v>1317</v>
      </c>
      <c r="D1145" s="150">
        <v>44</v>
      </c>
      <c r="E1145" s="150">
        <v>442</v>
      </c>
      <c r="F1145" s="150">
        <v>4421</v>
      </c>
      <c r="G1145" s="150" t="s">
        <v>1342</v>
      </c>
    </row>
    <row r="1146" spans="2:7">
      <c r="B1146" s="185" t="s">
        <v>2141</v>
      </c>
      <c r="C1146" s="150" t="s">
        <v>1317</v>
      </c>
      <c r="D1146" s="150">
        <v>44</v>
      </c>
      <c r="E1146" s="150">
        <v>443</v>
      </c>
      <c r="F1146" s="150">
        <v>0</v>
      </c>
      <c r="G1146" s="150" t="s">
        <v>1343</v>
      </c>
    </row>
    <row r="1147" spans="2:7">
      <c r="B1147" s="185" t="s">
        <v>2141</v>
      </c>
      <c r="C1147" s="150" t="s">
        <v>1317</v>
      </c>
      <c r="D1147" s="150">
        <v>44</v>
      </c>
      <c r="E1147" s="150">
        <v>443</v>
      </c>
      <c r="F1147" s="150">
        <v>4431</v>
      </c>
      <c r="G1147" s="150" t="s">
        <v>1343</v>
      </c>
    </row>
    <row r="1148" spans="2:7">
      <c r="B1148" s="185" t="s">
        <v>2141</v>
      </c>
      <c r="C1148" s="150" t="s">
        <v>1317</v>
      </c>
      <c r="D1148" s="150">
        <v>44</v>
      </c>
      <c r="E1148" s="150">
        <v>444</v>
      </c>
      <c r="F1148" s="150">
        <v>0</v>
      </c>
      <c r="G1148" s="150" t="s">
        <v>1344</v>
      </c>
    </row>
    <row r="1149" spans="2:7">
      <c r="B1149" s="185" t="s">
        <v>2141</v>
      </c>
      <c r="C1149" s="150" t="s">
        <v>1317</v>
      </c>
      <c r="D1149" s="150">
        <v>44</v>
      </c>
      <c r="E1149" s="150">
        <v>444</v>
      </c>
      <c r="F1149" s="150">
        <v>4441</v>
      </c>
      <c r="G1149" s="150" t="s">
        <v>1344</v>
      </c>
    </row>
    <row r="1150" spans="2:7">
      <c r="B1150" s="185" t="s">
        <v>2141</v>
      </c>
      <c r="C1150" s="150" t="s">
        <v>1317</v>
      </c>
      <c r="D1150" s="150">
        <v>44</v>
      </c>
      <c r="E1150" s="150">
        <v>449</v>
      </c>
      <c r="F1150" s="150">
        <v>0</v>
      </c>
      <c r="G1150" s="150" t="s">
        <v>1345</v>
      </c>
    </row>
    <row r="1151" spans="2:7">
      <c r="B1151" s="185" t="s">
        <v>2141</v>
      </c>
      <c r="C1151" s="150" t="s">
        <v>1317</v>
      </c>
      <c r="D1151" s="150">
        <v>44</v>
      </c>
      <c r="E1151" s="150">
        <v>449</v>
      </c>
      <c r="F1151" s="150">
        <v>4499</v>
      </c>
      <c r="G1151" s="150" t="s">
        <v>1345</v>
      </c>
    </row>
    <row r="1152" spans="2:7">
      <c r="B1152" s="185" t="s">
        <v>2141</v>
      </c>
      <c r="C1152" s="150" t="s">
        <v>1317</v>
      </c>
      <c r="D1152" s="150">
        <v>45</v>
      </c>
      <c r="E1152" s="150">
        <v>0</v>
      </c>
      <c r="F1152" s="150">
        <v>0</v>
      </c>
      <c r="G1152" s="150" t="s">
        <v>1346</v>
      </c>
    </row>
    <row r="1153" spans="2:7">
      <c r="B1153" s="185" t="s">
        <v>2141</v>
      </c>
      <c r="C1153" s="150" t="s">
        <v>1317</v>
      </c>
      <c r="D1153" s="150">
        <v>45</v>
      </c>
      <c r="E1153" s="150">
        <v>450</v>
      </c>
      <c r="F1153" s="150">
        <v>0</v>
      </c>
      <c r="G1153" s="150" t="s">
        <v>1347</v>
      </c>
    </row>
    <row r="1154" spans="2:7">
      <c r="B1154" s="185" t="s">
        <v>2141</v>
      </c>
      <c r="C1154" s="150" t="s">
        <v>1317</v>
      </c>
      <c r="D1154" s="150">
        <v>45</v>
      </c>
      <c r="E1154" s="150">
        <v>450</v>
      </c>
      <c r="F1154" s="150">
        <v>4500</v>
      </c>
      <c r="G1154" s="150" t="s">
        <v>351</v>
      </c>
    </row>
    <row r="1155" spans="2:7">
      <c r="B1155" s="185" t="s">
        <v>2141</v>
      </c>
      <c r="C1155" s="150" t="s">
        <v>1317</v>
      </c>
      <c r="D1155" s="150">
        <v>45</v>
      </c>
      <c r="E1155" s="150">
        <v>450</v>
      </c>
      <c r="F1155" s="150">
        <v>4509</v>
      </c>
      <c r="G1155" s="150" t="s">
        <v>352</v>
      </c>
    </row>
    <row r="1156" spans="2:7">
      <c r="B1156" s="185" t="s">
        <v>2141</v>
      </c>
      <c r="C1156" s="150" t="s">
        <v>1317</v>
      </c>
      <c r="D1156" s="150">
        <v>45</v>
      </c>
      <c r="E1156" s="150">
        <v>451</v>
      </c>
      <c r="F1156" s="150">
        <v>0</v>
      </c>
      <c r="G1156" s="150" t="s">
        <v>1348</v>
      </c>
    </row>
    <row r="1157" spans="2:7">
      <c r="B1157" s="185" t="s">
        <v>2141</v>
      </c>
      <c r="C1157" s="150" t="s">
        <v>1317</v>
      </c>
      <c r="D1157" s="150">
        <v>45</v>
      </c>
      <c r="E1157" s="150">
        <v>451</v>
      </c>
      <c r="F1157" s="150">
        <v>4511</v>
      </c>
      <c r="G1157" s="150" t="s">
        <v>1349</v>
      </c>
    </row>
    <row r="1158" spans="2:7">
      <c r="B1158" s="185" t="s">
        <v>2141</v>
      </c>
      <c r="C1158" s="150" t="s">
        <v>1317</v>
      </c>
      <c r="D1158" s="150">
        <v>45</v>
      </c>
      <c r="E1158" s="150">
        <v>451</v>
      </c>
      <c r="F1158" s="150">
        <v>4512</v>
      </c>
      <c r="G1158" s="150" t="s">
        <v>1350</v>
      </c>
    </row>
    <row r="1159" spans="2:7">
      <c r="B1159" s="185" t="s">
        <v>2141</v>
      </c>
      <c r="C1159" s="150" t="s">
        <v>1317</v>
      </c>
      <c r="D1159" s="150">
        <v>45</v>
      </c>
      <c r="E1159" s="150">
        <v>452</v>
      </c>
      <c r="F1159" s="150">
        <v>0</v>
      </c>
      <c r="G1159" s="150" t="s">
        <v>1351</v>
      </c>
    </row>
    <row r="1160" spans="2:7">
      <c r="B1160" s="185" t="s">
        <v>2141</v>
      </c>
      <c r="C1160" s="150" t="s">
        <v>1317</v>
      </c>
      <c r="D1160" s="150">
        <v>45</v>
      </c>
      <c r="E1160" s="150">
        <v>452</v>
      </c>
      <c r="F1160" s="150">
        <v>4521</v>
      </c>
      <c r="G1160" s="150" t="s">
        <v>1352</v>
      </c>
    </row>
    <row r="1161" spans="2:7">
      <c r="B1161" s="185" t="s">
        <v>2141</v>
      </c>
      <c r="C1161" s="150" t="s">
        <v>1317</v>
      </c>
      <c r="D1161" s="150">
        <v>45</v>
      </c>
      <c r="E1161" s="150">
        <v>452</v>
      </c>
      <c r="F1161" s="150">
        <v>4522</v>
      </c>
      <c r="G1161" s="150" t="s">
        <v>1353</v>
      </c>
    </row>
    <row r="1162" spans="2:7">
      <c r="B1162" s="185" t="s">
        <v>2141</v>
      </c>
      <c r="C1162" s="150" t="s">
        <v>1317</v>
      </c>
      <c r="D1162" s="150">
        <v>45</v>
      </c>
      <c r="E1162" s="150">
        <v>453</v>
      </c>
      <c r="F1162" s="150">
        <v>0</v>
      </c>
      <c r="G1162" s="150" t="s">
        <v>1354</v>
      </c>
    </row>
    <row r="1163" spans="2:7">
      <c r="B1163" s="185" t="s">
        <v>2141</v>
      </c>
      <c r="C1163" s="150" t="s">
        <v>1317</v>
      </c>
      <c r="D1163" s="150">
        <v>45</v>
      </c>
      <c r="E1163" s="150">
        <v>453</v>
      </c>
      <c r="F1163" s="150">
        <v>4531</v>
      </c>
      <c r="G1163" s="150" t="s">
        <v>1355</v>
      </c>
    </row>
    <row r="1164" spans="2:7">
      <c r="B1164" s="185" t="s">
        <v>2141</v>
      </c>
      <c r="C1164" s="150" t="s">
        <v>1317</v>
      </c>
      <c r="D1164" s="150">
        <v>45</v>
      </c>
      <c r="E1164" s="150">
        <v>453</v>
      </c>
      <c r="F1164" s="150">
        <v>4532</v>
      </c>
      <c r="G1164" s="150" t="s">
        <v>1356</v>
      </c>
    </row>
    <row r="1165" spans="2:7">
      <c r="B1165" s="185" t="s">
        <v>2141</v>
      </c>
      <c r="C1165" s="150" t="s">
        <v>1317</v>
      </c>
      <c r="D1165" s="150">
        <v>45</v>
      </c>
      <c r="E1165" s="150">
        <v>453</v>
      </c>
      <c r="F1165" s="150">
        <v>4533</v>
      </c>
      <c r="G1165" s="150" t="s">
        <v>1357</v>
      </c>
    </row>
    <row r="1166" spans="2:7">
      <c r="B1166" s="185" t="s">
        <v>2141</v>
      </c>
      <c r="C1166" s="150" t="s">
        <v>1317</v>
      </c>
      <c r="D1166" s="150">
        <v>45</v>
      </c>
      <c r="E1166" s="150">
        <v>454</v>
      </c>
      <c r="F1166" s="150">
        <v>0</v>
      </c>
      <c r="G1166" s="150" t="s">
        <v>1358</v>
      </c>
    </row>
    <row r="1167" spans="2:7">
      <c r="B1167" s="185" t="s">
        <v>2141</v>
      </c>
      <c r="C1167" s="150" t="s">
        <v>1317</v>
      </c>
      <c r="D1167" s="150">
        <v>45</v>
      </c>
      <c r="E1167" s="150">
        <v>454</v>
      </c>
      <c r="F1167" s="150">
        <v>4541</v>
      </c>
      <c r="G1167" s="150" t="s">
        <v>1359</v>
      </c>
    </row>
    <row r="1168" spans="2:7">
      <c r="B1168" s="185" t="s">
        <v>2141</v>
      </c>
      <c r="C1168" s="150" t="s">
        <v>1317</v>
      </c>
      <c r="D1168" s="150">
        <v>45</v>
      </c>
      <c r="E1168" s="150">
        <v>454</v>
      </c>
      <c r="F1168" s="150">
        <v>4542</v>
      </c>
      <c r="G1168" s="150" t="s">
        <v>1360</v>
      </c>
    </row>
    <row r="1169" spans="2:7">
      <c r="B1169" s="185" t="s">
        <v>2141</v>
      </c>
      <c r="C1169" s="150" t="s">
        <v>1317</v>
      </c>
      <c r="D1169" s="150">
        <v>46</v>
      </c>
      <c r="E1169" s="150">
        <v>0</v>
      </c>
      <c r="F1169" s="150">
        <v>0</v>
      </c>
      <c r="G1169" s="150" t="s">
        <v>1361</v>
      </c>
    </row>
    <row r="1170" spans="2:7">
      <c r="B1170" s="185" t="s">
        <v>2141</v>
      </c>
      <c r="C1170" s="150" t="s">
        <v>1317</v>
      </c>
      <c r="D1170" s="150">
        <v>46</v>
      </c>
      <c r="E1170" s="150">
        <v>460</v>
      </c>
      <c r="F1170" s="150">
        <v>0</v>
      </c>
      <c r="G1170" s="150" t="s">
        <v>1362</v>
      </c>
    </row>
    <row r="1171" spans="2:7">
      <c r="B1171" s="185" t="s">
        <v>2141</v>
      </c>
      <c r="C1171" s="150" t="s">
        <v>1317</v>
      </c>
      <c r="D1171" s="150">
        <v>46</v>
      </c>
      <c r="E1171" s="150">
        <v>460</v>
      </c>
      <c r="F1171" s="150">
        <v>4600</v>
      </c>
      <c r="G1171" s="150" t="s">
        <v>351</v>
      </c>
    </row>
    <row r="1172" spans="2:7">
      <c r="B1172" s="185" t="s">
        <v>2141</v>
      </c>
      <c r="C1172" s="150" t="s">
        <v>1317</v>
      </c>
      <c r="D1172" s="150">
        <v>46</v>
      </c>
      <c r="E1172" s="150">
        <v>460</v>
      </c>
      <c r="F1172" s="150">
        <v>4609</v>
      </c>
      <c r="G1172" s="150" t="s">
        <v>352</v>
      </c>
    </row>
    <row r="1173" spans="2:7">
      <c r="B1173" s="185" t="s">
        <v>2141</v>
      </c>
      <c r="C1173" s="150" t="s">
        <v>1317</v>
      </c>
      <c r="D1173" s="150">
        <v>46</v>
      </c>
      <c r="E1173" s="150">
        <v>461</v>
      </c>
      <c r="F1173" s="150">
        <v>0</v>
      </c>
      <c r="G1173" s="150" t="s">
        <v>1363</v>
      </c>
    </row>
    <row r="1174" spans="2:7">
      <c r="B1174" s="185" t="s">
        <v>2141</v>
      </c>
      <c r="C1174" s="150" t="s">
        <v>1317</v>
      </c>
      <c r="D1174" s="150">
        <v>46</v>
      </c>
      <c r="E1174" s="150">
        <v>461</v>
      </c>
      <c r="F1174" s="150">
        <v>4611</v>
      </c>
      <c r="G1174" s="150" t="s">
        <v>1363</v>
      </c>
    </row>
    <row r="1175" spans="2:7">
      <c r="B1175" s="185" t="s">
        <v>2141</v>
      </c>
      <c r="C1175" s="150" t="s">
        <v>1317</v>
      </c>
      <c r="D1175" s="150">
        <v>46</v>
      </c>
      <c r="E1175" s="150">
        <v>462</v>
      </c>
      <c r="F1175" s="150">
        <v>0</v>
      </c>
      <c r="G1175" s="150" t="s">
        <v>1364</v>
      </c>
    </row>
    <row r="1176" spans="2:7">
      <c r="B1176" s="185" t="s">
        <v>2141</v>
      </c>
      <c r="C1176" s="150" t="s">
        <v>1317</v>
      </c>
      <c r="D1176" s="150">
        <v>46</v>
      </c>
      <c r="E1176" s="150">
        <v>462</v>
      </c>
      <c r="F1176" s="150">
        <v>4621</v>
      </c>
      <c r="G1176" s="150" t="s">
        <v>1364</v>
      </c>
    </row>
    <row r="1177" spans="2:7">
      <c r="B1177" s="185" t="s">
        <v>2141</v>
      </c>
      <c r="C1177" s="150" t="s">
        <v>1317</v>
      </c>
      <c r="D1177" s="150">
        <v>47</v>
      </c>
      <c r="E1177" s="150">
        <v>0</v>
      </c>
      <c r="F1177" s="150">
        <v>0</v>
      </c>
      <c r="G1177" s="150" t="s">
        <v>1365</v>
      </c>
    </row>
    <row r="1178" spans="2:7">
      <c r="B1178" s="185" t="s">
        <v>2141</v>
      </c>
      <c r="C1178" s="150" t="s">
        <v>1317</v>
      </c>
      <c r="D1178" s="150">
        <v>47</v>
      </c>
      <c r="E1178" s="150">
        <v>470</v>
      </c>
      <c r="F1178" s="150">
        <v>0</v>
      </c>
      <c r="G1178" s="150" t="s">
        <v>1366</v>
      </c>
    </row>
    <row r="1179" spans="2:7">
      <c r="B1179" s="185" t="s">
        <v>2141</v>
      </c>
      <c r="C1179" s="150" t="s">
        <v>1317</v>
      </c>
      <c r="D1179" s="150">
        <v>47</v>
      </c>
      <c r="E1179" s="150">
        <v>470</v>
      </c>
      <c r="F1179" s="150">
        <v>4700</v>
      </c>
      <c r="G1179" s="150" t="s">
        <v>351</v>
      </c>
    </row>
    <row r="1180" spans="2:7">
      <c r="B1180" s="185" t="s">
        <v>2141</v>
      </c>
      <c r="C1180" s="150" t="s">
        <v>1317</v>
      </c>
      <c r="D1180" s="150">
        <v>47</v>
      </c>
      <c r="E1180" s="150">
        <v>470</v>
      </c>
      <c r="F1180" s="150">
        <v>4709</v>
      </c>
      <c r="G1180" s="150" t="s">
        <v>352</v>
      </c>
    </row>
    <row r="1181" spans="2:7">
      <c r="B1181" s="185" t="s">
        <v>2141</v>
      </c>
      <c r="C1181" s="150" t="s">
        <v>1317</v>
      </c>
      <c r="D1181" s="150">
        <v>47</v>
      </c>
      <c r="E1181" s="150">
        <v>471</v>
      </c>
      <c r="F1181" s="150">
        <v>0</v>
      </c>
      <c r="G1181" s="150" t="s">
        <v>1367</v>
      </c>
    </row>
    <row r="1182" spans="2:7">
      <c r="B1182" s="185" t="s">
        <v>2141</v>
      </c>
      <c r="C1182" s="150" t="s">
        <v>1317</v>
      </c>
      <c r="D1182" s="150">
        <v>47</v>
      </c>
      <c r="E1182" s="150">
        <v>471</v>
      </c>
      <c r="F1182" s="150">
        <v>4711</v>
      </c>
      <c r="G1182" s="150" t="s">
        <v>1367</v>
      </c>
    </row>
    <row r="1183" spans="2:7">
      <c r="B1183" s="185" t="s">
        <v>2141</v>
      </c>
      <c r="C1183" s="150" t="s">
        <v>1317</v>
      </c>
      <c r="D1183" s="150">
        <v>47</v>
      </c>
      <c r="E1183" s="150">
        <v>472</v>
      </c>
      <c r="F1183" s="150">
        <v>0</v>
      </c>
      <c r="G1183" s="150" t="s">
        <v>1368</v>
      </c>
    </row>
    <row r="1184" spans="2:7">
      <c r="B1184" s="185" t="s">
        <v>2141</v>
      </c>
      <c r="C1184" s="150" t="s">
        <v>1317</v>
      </c>
      <c r="D1184" s="150">
        <v>47</v>
      </c>
      <c r="E1184" s="150">
        <v>472</v>
      </c>
      <c r="F1184" s="150">
        <v>4721</v>
      </c>
      <c r="G1184" s="150" t="s">
        <v>1368</v>
      </c>
    </row>
    <row r="1185" spans="2:7">
      <c r="B1185" s="185" t="s">
        <v>2141</v>
      </c>
      <c r="C1185" s="150" t="s">
        <v>1317</v>
      </c>
      <c r="D1185" s="150">
        <v>48</v>
      </c>
      <c r="E1185" s="150">
        <v>0</v>
      </c>
      <c r="F1185" s="150">
        <v>0</v>
      </c>
      <c r="G1185" s="150" t="s">
        <v>1369</v>
      </c>
    </row>
    <row r="1186" spans="2:7">
      <c r="B1186" s="185" t="s">
        <v>2141</v>
      </c>
      <c r="C1186" s="150" t="s">
        <v>1317</v>
      </c>
      <c r="D1186" s="150">
        <v>48</v>
      </c>
      <c r="E1186" s="150">
        <v>480</v>
      </c>
      <c r="F1186" s="150">
        <v>0</v>
      </c>
      <c r="G1186" s="150" t="s">
        <v>1370</v>
      </c>
    </row>
    <row r="1187" spans="2:7">
      <c r="B1187" s="185" t="s">
        <v>2141</v>
      </c>
      <c r="C1187" s="150" t="s">
        <v>1317</v>
      </c>
      <c r="D1187" s="150">
        <v>48</v>
      </c>
      <c r="E1187" s="150">
        <v>480</v>
      </c>
      <c r="F1187" s="150">
        <v>4800</v>
      </c>
      <c r="G1187" s="150" t="s">
        <v>351</v>
      </c>
    </row>
    <row r="1188" spans="2:7">
      <c r="B1188" s="185" t="s">
        <v>2141</v>
      </c>
      <c r="C1188" s="150" t="s">
        <v>1317</v>
      </c>
      <c r="D1188" s="150">
        <v>48</v>
      </c>
      <c r="E1188" s="150">
        <v>480</v>
      </c>
      <c r="F1188" s="150">
        <v>4809</v>
      </c>
      <c r="G1188" s="150" t="s">
        <v>352</v>
      </c>
    </row>
    <row r="1189" spans="2:7">
      <c r="B1189" s="185" t="s">
        <v>2141</v>
      </c>
      <c r="C1189" s="150" t="s">
        <v>1317</v>
      </c>
      <c r="D1189" s="150">
        <v>48</v>
      </c>
      <c r="E1189" s="150">
        <v>481</v>
      </c>
      <c r="F1189" s="150">
        <v>0</v>
      </c>
      <c r="G1189" s="150" t="s">
        <v>1371</v>
      </c>
    </row>
    <row r="1190" spans="2:7">
      <c r="B1190" s="185" t="s">
        <v>2141</v>
      </c>
      <c r="C1190" s="150" t="s">
        <v>1317</v>
      </c>
      <c r="D1190" s="150">
        <v>48</v>
      </c>
      <c r="E1190" s="150">
        <v>481</v>
      </c>
      <c r="F1190" s="150">
        <v>4811</v>
      </c>
      <c r="G1190" s="150" t="s">
        <v>1371</v>
      </c>
    </row>
    <row r="1191" spans="2:7">
      <c r="B1191" s="185" t="s">
        <v>2141</v>
      </c>
      <c r="C1191" s="150" t="s">
        <v>1317</v>
      </c>
      <c r="D1191" s="150">
        <v>48</v>
      </c>
      <c r="E1191" s="150">
        <v>482</v>
      </c>
      <c r="F1191" s="150">
        <v>0</v>
      </c>
      <c r="G1191" s="150" t="s">
        <v>1372</v>
      </c>
    </row>
    <row r="1192" spans="2:7">
      <c r="B1192" s="185" t="s">
        <v>2141</v>
      </c>
      <c r="C1192" s="150" t="s">
        <v>1317</v>
      </c>
      <c r="D1192" s="150">
        <v>48</v>
      </c>
      <c r="E1192" s="150">
        <v>482</v>
      </c>
      <c r="F1192" s="150">
        <v>4821</v>
      </c>
      <c r="G1192" s="150" t="s">
        <v>1373</v>
      </c>
    </row>
    <row r="1193" spans="2:7">
      <c r="B1193" s="185" t="s">
        <v>2141</v>
      </c>
      <c r="C1193" s="150" t="s">
        <v>1317</v>
      </c>
      <c r="D1193" s="150">
        <v>48</v>
      </c>
      <c r="E1193" s="150">
        <v>482</v>
      </c>
      <c r="F1193" s="150">
        <v>4822</v>
      </c>
      <c r="G1193" s="150" t="s">
        <v>1374</v>
      </c>
    </row>
    <row r="1194" spans="2:7">
      <c r="B1194" s="185" t="s">
        <v>2141</v>
      </c>
      <c r="C1194" s="150" t="s">
        <v>1317</v>
      </c>
      <c r="D1194" s="150">
        <v>48</v>
      </c>
      <c r="E1194" s="150">
        <v>483</v>
      </c>
      <c r="F1194" s="150">
        <v>0</v>
      </c>
      <c r="G1194" s="150" t="s">
        <v>1375</v>
      </c>
    </row>
    <row r="1195" spans="2:7">
      <c r="B1195" s="185" t="s">
        <v>2141</v>
      </c>
      <c r="C1195" s="150" t="s">
        <v>1317</v>
      </c>
      <c r="D1195" s="150">
        <v>48</v>
      </c>
      <c r="E1195" s="150">
        <v>483</v>
      </c>
      <c r="F1195" s="150">
        <v>4831</v>
      </c>
      <c r="G1195" s="150" t="s">
        <v>1375</v>
      </c>
    </row>
    <row r="1196" spans="2:7">
      <c r="B1196" s="185" t="s">
        <v>2141</v>
      </c>
      <c r="C1196" s="150" t="s">
        <v>1317</v>
      </c>
      <c r="D1196" s="150">
        <v>48</v>
      </c>
      <c r="E1196" s="150">
        <v>484</v>
      </c>
      <c r="F1196" s="150">
        <v>0</v>
      </c>
      <c r="G1196" s="150" t="s">
        <v>1376</v>
      </c>
    </row>
    <row r="1197" spans="2:7">
      <c r="B1197" s="185" t="s">
        <v>2141</v>
      </c>
      <c r="C1197" s="150" t="s">
        <v>1317</v>
      </c>
      <c r="D1197" s="150">
        <v>48</v>
      </c>
      <c r="E1197" s="150">
        <v>484</v>
      </c>
      <c r="F1197" s="150">
        <v>4841</v>
      </c>
      <c r="G1197" s="150" t="s">
        <v>1377</v>
      </c>
    </row>
    <row r="1198" spans="2:7">
      <c r="B1198" s="185" t="s">
        <v>2141</v>
      </c>
      <c r="C1198" s="150" t="s">
        <v>1317</v>
      </c>
      <c r="D1198" s="150">
        <v>48</v>
      </c>
      <c r="E1198" s="150">
        <v>484</v>
      </c>
      <c r="F1198" s="150">
        <v>4842</v>
      </c>
      <c r="G1198" s="150" t="s">
        <v>1378</v>
      </c>
    </row>
    <row r="1199" spans="2:7">
      <c r="B1199" s="185" t="s">
        <v>2141</v>
      </c>
      <c r="C1199" s="150" t="s">
        <v>1317</v>
      </c>
      <c r="D1199" s="150">
        <v>48</v>
      </c>
      <c r="E1199" s="150">
        <v>485</v>
      </c>
      <c r="F1199" s="150">
        <v>0</v>
      </c>
      <c r="G1199" s="150" t="s">
        <v>1379</v>
      </c>
    </row>
    <row r="1200" spans="2:7">
      <c r="B1200" s="185" t="s">
        <v>2141</v>
      </c>
      <c r="C1200" s="150" t="s">
        <v>1317</v>
      </c>
      <c r="D1200" s="150">
        <v>48</v>
      </c>
      <c r="E1200" s="150">
        <v>485</v>
      </c>
      <c r="F1200" s="150">
        <v>4851</v>
      </c>
      <c r="G1200" s="150" t="s">
        <v>1380</v>
      </c>
    </row>
    <row r="1201" spans="2:7">
      <c r="B1201" s="185" t="s">
        <v>2141</v>
      </c>
      <c r="C1201" s="150" t="s">
        <v>1317</v>
      </c>
      <c r="D1201" s="150">
        <v>48</v>
      </c>
      <c r="E1201" s="150">
        <v>485</v>
      </c>
      <c r="F1201" s="150">
        <v>4852</v>
      </c>
      <c r="G1201" s="150" t="s">
        <v>1381</v>
      </c>
    </row>
    <row r="1202" spans="2:7">
      <c r="B1202" s="185" t="s">
        <v>2141</v>
      </c>
      <c r="C1202" s="150" t="s">
        <v>1317</v>
      </c>
      <c r="D1202" s="150">
        <v>48</v>
      </c>
      <c r="E1202" s="150">
        <v>485</v>
      </c>
      <c r="F1202" s="150">
        <v>4853</v>
      </c>
      <c r="G1202" s="150" t="s">
        <v>1382</v>
      </c>
    </row>
    <row r="1203" spans="2:7">
      <c r="B1203" s="185" t="s">
        <v>2141</v>
      </c>
      <c r="C1203" s="150" t="s">
        <v>1317</v>
      </c>
      <c r="D1203" s="150">
        <v>48</v>
      </c>
      <c r="E1203" s="150">
        <v>485</v>
      </c>
      <c r="F1203" s="150">
        <v>4854</v>
      </c>
      <c r="G1203" s="150" t="s">
        <v>1383</v>
      </c>
    </row>
    <row r="1204" spans="2:7">
      <c r="B1204" s="185" t="s">
        <v>2141</v>
      </c>
      <c r="C1204" s="150" t="s">
        <v>1317</v>
      </c>
      <c r="D1204" s="150">
        <v>48</v>
      </c>
      <c r="E1204" s="150">
        <v>485</v>
      </c>
      <c r="F1204" s="150">
        <v>4855</v>
      </c>
      <c r="G1204" s="150" t="s">
        <v>1384</v>
      </c>
    </row>
    <row r="1205" spans="2:7">
      <c r="B1205" s="185" t="s">
        <v>2141</v>
      </c>
      <c r="C1205" s="150" t="s">
        <v>1317</v>
      </c>
      <c r="D1205" s="150">
        <v>48</v>
      </c>
      <c r="E1205" s="150">
        <v>485</v>
      </c>
      <c r="F1205" s="150">
        <v>4856</v>
      </c>
      <c r="G1205" s="150" t="s">
        <v>1385</v>
      </c>
    </row>
    <row r="1206" spans="2:7">
      <c r="B1206" s="185" t="s">
        <v>2141</v>
      </c>
      <c r="C1206" s="150" t="s">
        <v>1317</v>
      </c>
      <c r="D1206" s="150">
        <v>48</v>
      </c>
      <c r="E1206" s="150">
        <v>489</v>
      </c>
      <c r="F1206" s="150">
        <v>0</v>
      </c>
      <c r="G1206" s="150" t="s">
        <v>1386</v>
      </c>
    </row>
    <row r="1207" spans="2:7">
      <c r="B1207" s="185" t="s">
        <v>2141</v>
      </c>
      <c r="C1207" s="150" t="s">
        <v>1317</v>
      </c>
      <c r="D1207" s="150">
        <v>48</v>
      </c>
      <c r="E1207" s="150">
        <v>489</v>
      </c>
      <c r="F1207" s="150">
        <v>4891</v>
      </c>
      <c r="G1207" s="150" t="s">
        <v>1387</v>
      </c>
    </row>
    <row r="1208" spans="2:7">
      <c r="B1208" s="185" t="s">
        <v>2141</v>
      </c>
      <c r="C1208" s="150" t="s">
        <v>1317</v>
      </c>
      <c r="D1208" s="150">
        <v>48</v>
      </c>
      <c r="E1208" s="150">
        <v>489</v>
      </c>
      <c r="F1208" s="150">
        <v>4899</v>
      </c>
      <c r="G1208" s="150" t="s">
        <v>1388</v>
      </c>
    </row>
    <row r="1209" spans="2:7">
      <c r="B1209" s="185" t="s">
        <v>2141</v>
      </c>
      <c r="C1209" s="150" t="s">
        <v>1317</v>
      </c>
      <c r="D1209" s="150">
        <v>49</v>
      </c>
      <c r="E1209" s="150">
        <v>0</v>
      </c>
      <c r="F1209" s="150">
        <v>0</v>
      </c>
      <c r="G1209" s="150" t="s">
        <v>1389</v>
      </c>
    </row>
    <row r="1210" spans="2:7">
      <c r="B1210" s="185" t="s">
        <v>2141</v>
      </c>
      <c r="C1210" s="150" t="s">
        <v>1317</v>
      </c>
      <c r="D1210" s="150">
        <v>49</v>
      </c>
      <c r="E1210" s="150">
        <v>490</v>
      </c>
      <c r="F1210" s="150">
        <v>0</v>
      </c>
      <c r="G1210" s="150" t="s">
        <v>1390</v>
      </c>
    </row>
    <row r="1211" spans="2:7">
      <c r="B1211" s="185" t="s">
        <v>2141</v>
      </c>
      <c r="C1211" s="150" t="s">
        <v>1317</v>
      </c>
      <c r="D1211" s="150">
        <v>49</v>
      </c>
      <c r="E1211" s="150">
        <v>490</v>
      </c>
      <c r="F1211" s="150">
        <v>4901</v>
      </c>
      <c r="G1211" s="150" t="s">
        <v>1391</v>
      </c>
    </row>
    <row r="1212" spans="2:7">
      <c r="B1212" s="185" t="s">
        <v>2141</v>
      </c>
      <c r="C1212" s="150" t="s">
        <v>1317</v>
      </c>
      <c r="D1212" s="150">
        <v>49</v>
      </c>
      <c r="E1212" s="150">
        <v>491</v>
      </c>
      <c r="F1212" s="150">
        <v>0</v>
      </c>
      <c r="G1212" s="150" t="s">
        <v>1389</v>
      </c>
    </row>
    <row r="1213" spans="2:7">
      <c r="B1213" s="185" t="s">
        <v>2141</v>
      </c>
      <c r="C1213" s="150" t="s">
        <v>1317</v>
      </c>
      <c r="D1213" s="150">
        <v>49</v>
      </c>
      <c r="E1213" s="150">
        <v>491</v>
      </c>
      <c r="F1213" s="150">
        <v>4911</v>
      </c>
      <c r="G1213" s="150" t="s">
        <v>1389</v>
      </c>
    </row>
    <row r="1214" spans="2:7">
      <c r="B1214" s="185" t="s">
        <v>2141</v>
      </c>
      <c r="C1214" s="150" t="s">
        <v>1392</v>
      </c>
      <c r="D1214" s="150">
        <v>0</v>
      </c>
      <c r="E1214" s="150">
        <v>0</v>
      </c>
      <c r="F1214" s="150">
        <v>0</v>
      </c>
      <c r="G1214" s="150" t="s">
        <v>1393</v>
      </c>
    </row>
    <row r="1215" spans="2:7">
      <c r="B1215" s="185" t="s">
        <v>2138</v>
      </c>
      <c r="C1215" s="150" t="s">
        <v>1392</v>
      </c>
      <c r="D1215" s="150">
        <v>50</v>
      </c>
      <c r="E1215" s="150">
        <v>0</v>
      </c>
      <c r="F1215" s="150">
        <v>0</v>
      </c>
      <c r="G1215" s="150" t="s">
        <v>1394</v>
      </c>
    </row>
    <row r="1216" spans="2:7">
      <c r="B1216" s="185" t="s">
        <v>2138</v>
      </c>
      <c r="C1216" s="150" t="s">
        <v>1392</v>
      </c>
      <c r="D1216" s="150">
        <v>50</v>
      </c>
      <c r="E1216" s="150">
        <v>500</v>
      </c>
      <c r="F1216" s="150">
        <v>0</v>
      </c>
      <c r="G1216" s="150" t="s">
        <v>1899</v>
      </c>
    </row>
    <row r="1217" spans="2:7">
      <c r="B1217" s="185" t="s">
        <v>2138</v>
      </c>
      <c r="C1217" s="150" t="s">
        <v>1392</v>
      </c>
      <c r="D1217" s="150">
        <v>50</v>
      </c>
      <c r="E1217" s="150">
        <v>500</v>
      </c>
      <c r="F1217" s="150">
        <v>5000</v>
      </c>
      <c r="G1217" s="150" t="s">
        <v>351</v>
      </c>
    </row>
    <row r="1218" spans="2:7">
      <c r="B1218" s="185" t="s">
        <v>2138</v>
      </c>
      <c r="C1218" s="150" t="s">
        <v>1392</v>
      </c>
      <c r="D1218" s="150">
        <v>50</v>
      </c>
      <c r="E1218" s="150">
        <v>500</v>
      </c>
      <c r="F1218" s="150">
        <v>5008</v>
      </c>
      <c r="G1218" s="150" t="s">
        <v>1900</v>
      </c>
    </row>
    <row r="1219" spans="2:7">
      <c r="B1219" s="185" t="s">
        <v>2138</v>
      </c>
      <c r="C1219" s="150" t="s">
        <v>1392</v>
      </c>
      <c r="D1219" s="150">
        <v>50</v>
      </c>
      <c r="E1219" s="150">
        <v>500</v>
      </c>
      <c r="F1219" s="150">
        <v>5009</v>
      </c>
      <c r="G1219" s="150" t="s">
        <v>352</v>
      </c>
    </row>
    <row r="1220" spans="2:7">
      <c r="B1220" s="185" t="s">
        <v>2138</v>
      </c>
      <c r="C1220" s="150" t="s">
        <v>1392</v>
      </c>
      <c r="D1220" s="150">
        <v>50</v>
      </c>
      <c r="E1220" s="150">
        <v>501</v>
      </c>
      <c r="F1220" s="150">
        <v>0</v>
      </c>
      <c r="G1220" s="150" t="s">
        <v>1394</v>
      </c>
    </row>
    <row r="1221" spans="2:7">
      <c r="B1221" s="185" t="s">
        <v>2138</v>
      </c>
      <c r="C1221" s="150" t="s">
        <v>1392</v>
      </c>
      <c r="D1221" s="150">
        <v>50</v>
      </c>
      <c r="E1221" s="150">
        <v>501</v>
      </c>
      <c r="F1221" s="150">
        <v>5011</v>
      </c>
      <c r="G1221" s="150" t="s">
        <v>1901</v>
      </c>
    </row>
    <row r="1222" spans="2:7">
      <c r="B1222" s="185" t="s">
        <v>2138</v>
      </c>
      <c r="C1222" s="150" t="s">
        <v>1392</v>
      </c>
      <c r="D1222" s="150">
        <v>50</v>
      </c>
      <c r="E1222" s="150">
        <v>501</v>
      </c>
      <c r="F1222" s="150">
        <v>5019</v>
      </c>
      <c r="G1222" s="150" t="s">
        <v>1902</v>
      </c>
    </row>
    <row r="1223" spans="2:7">
      <c r="B1223" s="185" t="s">
        <v>2138</v>
      </c>
      <c r="C1223" s="150" t="s">
        <v>1392</v>
      </c>
      <c r="D1223" s="150">
        <v>51</v>
      </c>
      <c r="E1223" s="150">
        <v>0</v>
      </c>
      <c r="F1223" s="150">
        <v>0</v>
      </c>
      <c r="G1223" s="150" t="s">
        <v>1395</v>
      </c>
    </row>
    <row r="1224" spans="2:7">
      <c r="B1224" s="185" t="s">
        <v>2138</v>
      </c>
      <c r="C1224" s="150" t="s">
        <v>1392</v>
      </c>
      <c r="D1224" s="150">
        <v>51</v>
      </c>
      <c r="E1224" s="150">
        <v>510</v>
      </c>
      <c r="F1224" s="150">
        <v>0</v>
      </c>
      <c r="G1224" s="150" t="s">
        <v>1903</v>
      </c>
    </row>
    <row r="1225" spans="2:7">
      <c r="B1225" s="185" t="s">
        <v>2138</v>
      </c>
      <c r="C1225" s="150" t="s">
        <v>1392</v>
      </c>
      <c r="D1225" s="150">
        <v>51</v>
      </c>
      <c r="E1225" s="150">
        <v>510</v>
      </c>
      <c r="F1225" s="150">
        <v>5100</v>
      </c>
      <c r="G1225" s="150" t="s">
        <v>351</v>
      </c>
    </row>
    <row r="1226" spans="2:7">
      <c r="B1226" s="185" t="s">
        <v>2138</v>
      </c>
      <c r="C1226" s="150" t="s">
        <v>1392</v>
      </c>
      <c r="D1226" s="150">
        <v>51</v>
      </c>
      <c r="E1226" s="150">
        <v>510</v>
      </c>
      <c r="F1226" s="150">
        <v>5108</v>
      </c>
      <c r="G1226" s="150" t="s">
        <v>1900</v>
      </c>
    </row>
    <row r="1227" spans="2:7">
      <c r="B1227" s="185" t="s">
        <v>2138</v>
      </c>
      <c r="C1227" s="150" t="s">
        <v>1392</v>
      </c>
      <c r="D1227" s="150">
        <v>51</v>
      </c>
      <c r="E1227" s="150">
        <v>510</v>
      </c>
      <c r="F1227" s="150">
        <v>5109</v>
      </c>
      <c r="G1227" s="150" t="s">
        <v>352</v>
      </c>
    </row>
    <row r="1228" spans="2:7">
      <c r="B1228" s="185" t="s">
        <v>2138</v>
      </c>
      <c r="C1228" s="150" t="s">
        <v>1392</v>
      </c>
      <c r="D1228" s="150">
        <v>51</v>
      </c>
      <c r="E1228" s="150">
        <v>511</v>
      </c>
      <c r="F1228" s="150">
        <v>0</v>
      </c>
      <c r="G1228" s="150" t="s">
        <v>1904</v>
      </c>
    </row>
    <row r="1229" spans="2:7">
      <c r="B1229" s="185" t="s">
        <v>2138</v>
      </c>
      <c r="C1229" s="150" t="s">
        <v>1392</v>
      </c>
      <c r="D1229" s="150">
        <v>51</v>
      </c>
      <c r="E1229" s="150">
        <v>511</v>
      </c>
      <c r="F1229" s="150">
        <v>5111</v>
      </c>
      <c r="G1229" s="150" t="s">
        <v>1905</v>
      </c>
    </row>
    <row r="1230" spans="2:7">
      <c r="B1230" s="185" t="s">
        <v>2138</v>
      </c>
      <c r="C1230" s="150" t="s">
        <v>1392</v>
      </c>
      <c r="D1230" s="150">
        <v>51</v>
      </c>
      <c r="E1230" s="150">
        <v>511</v>
      </c>
      <c r="F1230" s="150">
        <v>5112</v>
      </c>
      <c r="G1230" s="150" t="s">
        <v>1906</v>
      </c>
    </row>
    <row r="1231" spans="2:7">
      <c r="B1231" s="185" t="s">
        <v>2138</v>
      </c>
      <c r="C1231" s="150" t="s">
        <v>1392</v>
      </c>
      <c r="D1231" s="150">
        <v>51</v>
      </c>
      <c r="E1231" s="150">
        <v>511</v>
      </c>
      <c r="F1231" s="150">
        <v>5113</v>
      </c>
      <c r="G1231" s="150" t="s">
        <v>1907</v>
      </c>
    </row>
    <row r="1232" spans="2:7">
      <c r="B1232" s="185" t="s">
        <v>2138</v>
      </c>
      <c r="C1232" s="150" t="s">
        <v>1392</v>
      </c>
      <c r="D1232" s="150">
        <v>51</v>
      </c>
      <c r="E1232" s="150">
        <v>512</v>
      </c>
      <c r="F1232" s="150">
        <v>0</v>
      </c>
      <c r="G1232" s="150" t="s">
        <v>1908</v>
      </c>
    </row>
    <row r="1233" spans="2:7">
      <c r="B1233" s="185" t="s">
        <v>2138</v>
      </c>
      <c r="C1233" s="150" t="s">
        <v>1392</v>
      </c>
      <c r="D1233" s="150">
        <v>51</v>
      </c>
      <c r="E1233" s="150">
        <v>512</v>
      </c>
      <c r="F1233" s="150">
        <v>5121</v>
      </c>
      <c r="G1233" s="150" t="s">
        <v>1909</v>
      </c>
    </row>
    <row r="1234" spans="2:7">
      <c r="B1234" s="185" t="s">
        <v>2138</v>
      </c>
      <c r="C1234" s="150" t="s">
        <v>1392</v>
      </c>
      <c r="D1234" s="150">
        <v>51</v>
      </c>
      <c r="E1234" s="150">
        <v>512</v>
      </c>
      <c r="F1234" s="150">
        <v>5122</v>
      </c>
      <c r="G1234" s="150" t="s">
        <v>1910</v>
      </c>
    </row>
    <row r="1235" spans="2:7">
      <c r="B1235" s="185" t="s">
        <v>2138</v>
      </c>
      <c r="C1235" s="150" t="s">
        <v>1392</v>
      </c>
      <c r="D1235" s="150">
        <v>51</v>
      </c>
      <c r="E1235" s="150">
        <v>512</v>
      </c>
      <c r="F1235" s="150">
        <v>5123</v>
      </c>
      <c r="G1235" s="150" t="s">
        <v>1911</v>
      </c>
    </row>
    <row r="1236" spans="2:7">
      <c r="B1236" s="185" t="s">
        <v>2138</v>
      </c>
      <c r="C1236" s="150" t="s">
        <v>1392</v>
      </c>
      <c r="D1236" s="150">
        <v>51</v>
      </c>
      <c r="E1236" s="150">
        <v>512</v>
      </c>
      <c r="F1236" s="150">
        <v>5129</v>
      </c>
      <c r="G1236" s="150" t="s">
        <v>1912</v>
      </c>
    </row>
    <row r="1237" spans="2:7">
      <c r="B1237" s="185" t="s">
        <v>2138</v>
      </c>
      <c r="C1237" s="150" t="s">
        <v>1392</v>
      </c>
      <c r="D1237" s="150">
        <v>51</v>
      </c>
      <c r="E1237" s="150">
        <v>513</v>
      </c>
      <c r="F1237" s="150">
        <v>0</v>
      </c>
      <c r="G1237" s="150" t="s">
        <v>1913</v>
      </c>
    </row>
    <row r="1238" spans="2:7">
      <c r="B1238" s="185" t="s">
        <v>2138</v>
      </c>
      <c r="C1238" s="150" t="s">
        <v>1392</v>
      </c>
      <c r="D1238" s="150">
        <v>51</v>
      </c>
      <c r="E1238" s="150">
        <v>513</v>
      </c>
      <c r="F1238" s="150">
        <v>5131</v>
      </c>
      <c r="G1238" s="150" t="s">
        <v>1914</v>
      </c>
    </row>
    <row r="1239" spans="2:7">
      <c r="B1239" s="185" t="s">
        <v>2138</v>
      </c>
      <c r="C1239" s="150" t="s">
        <v>1392</v>
      </c>
      <c r="D1239" s="150">
        <v>51</v>
      </c>
      <c r="E1239" s="150">
        <v>513</v>
      </c>
      <c r="F1239" s="150">
        <v>5132</v>
      </c>
      <c r="G1239" s="150" t="s">
        <v>1915</v>
      </c>
    </row>
    <row r="1240" spans="2:7">
      <c r="B1240" s="185" t="s">
        <v>2138</v>
      </c>
      <c r="C1240" s="150" t="s">
        <v>1392</v>
      </c>
      <c r="D1240" s="150">
        <v>51</v>
      </c>
      <c r="E1240" s="150">
        <v>513</v>
      </c>
      <c r="F1240" s="150">
        <v>5133</v>
      </c>
      <c r="G1240" s="150" t="s">
        <v>1916</v>
      </c>
    </row>
    <row r="1241" spans="2:7">
      <c r="B1241" s="185" t="s">
        <v>2138</v>
      </c>
      <c r="C1241" s="150" t="s">
        <v>1392</v>
      </c>
      <c r="D1241" s="150">
        <v>51</v>
      </c>
      <c r="E1241" s="150">
        <v>513</v>
      </c>
      <c r="F1241" s="150">
        <v>5139</v>
      </c>
      <c r="G1241" s="150" t="s">
        <v>1917</v>
      </c>
    </row>
    <row r="1242" spans="2:7">
      <c r="B1242" s="185" t="s">
        <v>2138</v>
      </c>
      <c r="C1242" s="150" t="s">
        <v>1392</v>
      </c>
      <c r="D1242" s="150">
        <v>52</v>
      </c>
      <c r="E1242" s="150">
        <v>0</v>
      </c>
      <c r="F1242" s="150">
        <v>0</v>
      </c>
      <c r="G1242" s="150" t="s">
        <v>1396</v>
      </c>
    </row>
    <row r="1243" spans="2:7">
      <c r="B1243" s="185" t="s">
        <v>2138</v>
      </c>
      <c r="C1243" s="150" t="s">
        <v>1392</v>
      </c>
      <c r="D1243" s="150">
        <v>52</v>
      </c>
      <c r="E1243" s="150">
        <v>520</v>
      </c>
      <c r="F1243" s="150">
        <v>0</v>
      </c>
      <c r="G1243" s="150" t="s">
        <v>1918</v>
      </c>
    </row>
    <row r="1244" spans="2:7">
      <c r="B1244" s="185" t="s">
        <v>2138</v>
      </c>
      <c r="C1244" s="150" t="s">
        <v>1392</v>
      </c>
      <c r="D1244" s="150">
        <v>52</v>
      </c>
      <c r="E1244" s="150">
        <v>520</v>
      </c>
      <c r="F1244" s="150">
        <v>5200</v>
      </c>
      <c r="G1244" s="150" t="s">
        <v>351</v>
      </c>
    </row>
    <row r="1245" spans="2:7">
      <c r="B1245" s="185" t="s">
        <v>2138</v>
      </c>
      <c r="C1245" s="150" t="s">
        <v>1392</v>
      </c>
      <c r="D1245" s="150">
        <v>52</v>
      </c>
      <c r="E1245" s="150">
        <v>520</v>
      </c>
      <c r="F1245" s="150">
        <v>5208</v>
      </c>
      <c r="G1245" s="150" t="s">
        <v>1900</v>
      </c>
    </row>
    <row r="1246" spans="2:7">
      <c r="B1246" s="185" t="s">
        <v>2138</v>
      </c>
      <c r="C1246" s="150" t="s">
        <v>1392</v>
      </c>
      <c r="D1246" s="150">
        <v>52</v>
      </c>
      <c r="E1246" s="150">
        <v>520</v>
      </c>
      <c r="F1246" s="150">
        <v>5209</v>
      </c>
      <c r="G1246" s="150" t="s">
        <v>352</v>
      </c>
    </row>
    <row r="1247" spans="2:7">
      <c r="B1247" s="185" t="s">
        <v>2138</v>
      </c>
      <c r="C1247" s="150" t="s">
        <v>1392</v>
      </c>
      <c r="D1247" s="150">
        <v>52</v>
      </c>
      <c r="E1247" s="150">
        <v>521</v>
      </c>
      <c r="F1247" s="150">
        <v>0</v>
      </c>
      <c r="G1247" s="150" t="s">
        <v>1919</v>
      </c>
    </row>
    <row r="1248" spans="2:7">
      <c r="B1248" s="185" t="s">
        <v>2138</v>
      </c>
      <c r="C1248" s="150" t="s">
        <v>1392</v>
      </c>
      <c r="D1248" s="150">
        <v>52</v>
      </c>
      <c r="E1248" s="150">
        <v>521</v>
      </c>
      <c r="F1248" s="150">
        <v>5211</v>
      </c>
      <c r="G1248" s="150" t="s">
        <v>1920</v>
      </c>
    </row>
    <row r="1249" spans="2:7">
      <c r="B1249" s="185" t="s">
        <v>2138</v>
      </c>
      <c r="C1249" s="150" t="s">
        <v>1392</v>
      </c>
      <c r="D1249" s="150">
        <v>52</v>
      </c>
      <c r="E1249" s="150">
        <v>521</v>
      </c>
      <c r="F1249" s="150">
        <v>5212</v>
      </c>
      <c r="G1249" s="150" t="s">
        <v>1921</v>
      </c>
    </row>
    <row r="1250" spans="2:7">
      <c r="B1250" s="185" t="s">
        <v>2138</v>
      </c>
      <c r="C1250" s="150" t="s">
        <v>1392</v>
      </c>
      <c r="D1250" s="150">
        <v>52</v>
      </c>
      <c r="E1250" s="150">
        <v>521</v>
      </c>
      <c r="F1250" s="150">
        <v>5213</v>
      </c>
      <c r="G1250" s="150" t="s">
        <v>1922</v>
      </c>
    </row>
    <row r="1251" spans="2:7">
      <c r="B1251" s="185" t="s">
        <v>2138</v>
      </c>
      <c r="C1251" s="150" t="s">
        <v>1392</v>
      </c>
      <c r="D1251" s="150">
        <v>52</v>
      </c>
      <c r="E1251" s="150">
        <v>521</v>
      </c>
      <c r="F1251" s="150">
        <v>5214</v>
      </c>
      <c r="G1251" s="150" t="s">
        <v>1923</v>
      </c>
    </row>
    <row r="1252" spans="2:7">
      <c r="B1252" s="185" t="s">
        <v>2138</v>
      </c>
      <c r="C1252" s="150" t="s">
        <v>1392</v>
      </c>
      <c r="D1252" s="150">
        <v>52</v>
      </c>
      <c r="E1252" s="150">
        <v>521</v>
      </c>
      <c r="F1252" s="150">
        <v>5215</v>
      </c>
      <c r="G1252" s="150" t="s">
        <v>1924</v>
      </c>
    </row>
    <row r="1253" spans="2:7">
      <c r="B1253" s="185" t="s">
        <v>2138</v>
      </c>
      <c r="C1253" s="150" t="s">
        <v>1392</v>
      </c>
      <c r="D1253" s="150">
        <v>52</v>
      </c>
      <c r="E1253" s="150">
        <v>521</v>
      </c>
      <c r="F1253" s="150">
        <v>5216</v>
      </c>
      <c r="G1253" s="150" t="s">
        <v>1925</v>
      </c>
    </row>
    <row r="1254" spans="2:7">
      <c r="B1254" s="185" t="s">
        <v>2138</v>
      </c>
      <c r="C1254" s="150" t="s">
        <v>1392</v>
      </c>
      <c r="D1254" s="150">
        <v>52</v>
      </c>
      <c r="E1254" s="150">
        <v>521</v>
      </c>
      <c r="F1254" s="150">
        <v>5219</v>
      </c>
      <c r="G1254" s="150" t="s">
        <v>1926</v>
      </c>
    </row>
    <row r="1255" spans="2:7">
      <c r="B1255" s="185" t="s">
        <v>2138</v>
      </c>
      <c r="C1255" s="150" t="s">
        <v>1392</v>
      </c>
      <c r="D1255" s="150">
        <v>52</v>
      </c>
      <c r="E1255" s="150">
        <v>522</v>
      </c>
      <c r="F1255" s="150">
        <v>0</v>
      </c>
      <c r="G1255" s="150" t="s">
        <v>1927</v>
      </c>
    </row>
    <row r="1256" spans="2:7">
      <c r="B1256" s="185" t="s">
        <v>2138</v>
      </c>
      <c r="C1256" s="150" t="s">
        <v>1392</v>
      </c>
      <c r="D1256" s="150">
        <v>52</v>
      </c>
      <c r="E1256" s="150">
        <v>522</v>
      </c>
      <c r="F1256" s="150">
        <v>5221</v>
      </c>
      <c r="G1256" s="150" t="s">
        <v>1928</v>
      </c>
    </row>
    <row r="1257" spans="2:7">
      <c r="B1257" s="185" t="s">
        <v>2138</v>
      </c>
      <c r="C1257" s="150" t="s">
        <v>1392</v>
      </c>
      <c r="D1257" s="150">
        <v>52</v>
      </c>
      <c r="E1257" s="150">
        <v>522</v>
      </c>
      <c r="F1257" s="150">
        <v>5222</v>
      </c>
      <c r="G1257" s="150" t="s">
        <v>1929</v>
      </c>
    </row>
    <row r="1258" spans="2:7">
      <c r="B1258" s="185" t="s">
        <v>2138</v>
      </c>
      <c r="C1258" s="150" t="s">
        <v>1392</v>
      </c>
      <c r="D1258" s="150">
        <v>52</v>
      </c>
      <c r="E1258" s="150">
        <v>522</v>
      </c>
      <c r="F1258" s="150">
        <v>5223</v>
      </c>
      <c r="G1258" s="150" t="s">
        <v>1930</v>
      </c>
    </row>
    <row r="1259" spans="2:7">
      <c r="B1259" s="185" t="s">
        <v>2138</v>
      </c>
      <c r="C1259" s="150" t="s">
        <v>1392</v>
      </c>
      <c r="D1259" s="150">
        <v>52</v>
      </c>
      <c r="E1259" s="150">
        <v>522</v>
      </c>
      <c r="F1259" s="150">
        <v>5224</v>
      </c>
      <c r="G1259" s="150" t="s">
        <v>1931</v>
      </c>
    </row>
    <row r="1260" spans="2:7">
      <c r="B1260" s="185" t="s">
        <v>2138</v>
      </c>
      <c r="C1260" s="150" t="s">
        <v>1392</v>
      </c>
      <c r="D1260" s="150">
        <v>52</v>
      </c>
      <c r="E1260" s="150">
        <v>522</v>
      </c>
      <c r="F1260" s="150">
        <v>5225</v>
      </c>
      <c r="G1260" s="150" t="s">
        <v>1932</v>
      </c>
    </row>
    <row r="1261" spans="2:7">
      <c r="B1261" s="185" t="s">
        <v>2138</v>
      </c>
      <c r="C1261" s="150" t="s">
        <v>1392</v>
      </c>
      <c r="D1261" s="150">
        <v>52</v>
      </c>
      <c r="E1261" s="150">
        <v>522</v>
      </c>
      <c r="F1261" s="150">
        <v>5226</v>
      </c>
      <c r="G1261" s="150" t="s">
        <v>1933</v>
      </c>
    </row>
    <row r="1262" spans="2:7">
      <c r="B1262" s="185" t="s">
        <v>2138</v>
      </c>
      <c r="C1262" s="150" t="s">
        <v>1392</v>
      </c>
      <c r="D1262" s="150">
        <v>52</v>
      </c>
      <c r="E1262" s="150">
        <v>522</v>
      </c>
      <c r="F1262" s="150">
        <v>5227</v>
      </c>
      <c r="G1262" s="150" t="s">
        <v>1934</v>
      </c>
    </row>
    <row r="1263" spans="2:7">
      <c r="B1263" s="185" t="s">
        <v>2138</v>
      </c>
      <c r="C1263" s="150" t="s">
        <v>1392</v>
      </c>
      <c r="D1263" s="150">
        <v>52</v>
      </c>
      <c r="E1263" s="150">
        <v>522</v>
      </c>
      <c r="F1263" s="150">
        <v>5229</v>
      </c>
      <c r="G1263" s="150" t="s">
        <v>1935</v>
      </c>
    </row>
    <row r="1264" spans="2:7">
      <c r="B1264" s="185" t="s">
        <v>2138</v>
      </c>
      <c r="C1264" s="150" t="s">
        <v>1392</v>
      </c>
      <c r="D1264" s="150">
        <v>53</v>
      </c>
      <c r="E1264" s="150">
        <v>0</v>
      </c>
      <c r="F1264" s="150">
        <v>0</v>
      </c>
      <c r="G1264" s="150" t="s">
        <v>1397</v>
      </c>
    </row>
    <row r="1265" spans="2:7">
      <c r="B1265" s="185" t="s">
        <v>2138</v>
      </c>
      <c r="C1265" s="150" t="s">
        <v>1392</v>
      </c>
      <c r="D1265" s="150">
        <v>53</v>
      </c>
      <c r="E1265" s="150">
        <v>530</v>
      </c>
      <c r="F1265" s="150">
        <v>0</v>
      </c>
      <c r="G1265" s="150" t="s">
        <v>1936</v>
      </c>
    </row>
    <row r="1266" spans="2:7">
      <c r="B1266" s="185" t="s">
        <v>2138</v>
      </c>
      <c r="C1266" s="150" t="s">
        <v>1392</v>
      </c>
      <c r="D1266" s="150">
        <v>53</v>
      </c>
      <c r="E1266" s="150">
        <v>530</v>
      </c>
      <c r="F1266" s="150">
        <v>5300</v>
      </c>
      <c r="G1266" s="150" t="s">
        <v>351</v>
      </c>
    </row>
    <row r="1267" spans="2:7">
      <c r="B1267" s="185" t="s">
        <v>2138</v>
      </c>
      <c r="C1267" s="150" t="s">
        <v>1392</v>
      </c>
      <c r="D1267" s="150">
        <v>53</v>
      </c>
      <c r="E1267" s="150">
        <v>530</v>
      </c>
      <c r="F1267" s="150">
        <v>5308</v>
      </c>
      <c r="G1267" s="150" t="s">
        <v>1900</v>
      </c>
    </row>
    <row r="1268" spans="2:7">
      <c r="B1268" s="185" t="s">
        <v>2138</v>
      </c>
      <c r="C1268" s="150" t="s">
        <v>1392</v>
      </c>
      <c r="D1268" s="150">
        <v>53</v>
      </c>
      <c r="E1268" s="150">
        <v>530</v>
      </c>
      <c r="F1268" s="150">
        <v>5309</v>
      </c>
      <c r="G1268" s="150" t="s">
        <v>352</v>
      </c>
    </row>
    <row r="1269" spans="2:7">
      <c r="B1269" s="185" t="s">
        <v>2138</v>
      </c>
      <c r="C1269" s="150" t="s">
        <v>1392</v>
      </c>
      <c r="D1269" s="150">
        <v>53</v>
      </c>
      <c r="E1269" s="150">
        <v>531</v>
      </c>
      <c r="F1269" s="150">
        <v>0</v>
      </c>
      <c r="G1269" s="150" t="s">
        <v>1937</v>
      </c>
    </row>
    <row r="1270" spans="2:7">
      <c r="B1270" s="185" t="s">
        <v>2138</v>
      </c>
      <c r="C1270" s="150" t="s">
        <v>1392</v>
      </c>
      <c r="D1270" s="150">
        <v>53</v>
      </c>
      <c r="E1270" s="150">
        <v>531</v>
      </c>
      <c r="F1270" s="150">
        <v>5311</v>
      </c>
      <c r="G1270" s="150" t="s">
        <v>1938</v>
      </c>
    </row>
    <row r="1271" spans="2:7">
      <c r="B1271" s="185" t="s">
        <v>2138</v>
      </c>
      <c r="C1271" s="150" t="s">
        <v>1392</v>
      </c>
      <c r="D1271" s="150">
        <v>53</v>
      </c>
      <c r="E1271" s="150">
        <v>531</v>
      </c>
      <c r="F1271" s="150">
        <v>5312</v>
      </c>
      <c r="G1271" s="150" t="s">
        <v>1939</v>
      </c>
    </row>
    <row r="1272" spans="2:7">
      <c r="B1272" s="185" t="s">
        <v>2138</v>
      </c>
      <c r="C1272" s="150" t="s">
        <v>1392</v>
      </c>
      <c r="D1272" s="150">
        <v>53</v>
      </c>
      <c r="E1272" s="150">
        <v>531</v>
      </c>
      <c r="F1272" s="150">
        <v>5313</v>
      </c>
      <c r="G1272" s="150" t="s">
        <v>1940</v>
      </c>
    </row>
    <row r="1273" spans="2:7">
      <c r="B1273" s="185" t="s">
        <v>2138</v>
      </c>
      <c r="C1273" s="150" t="s">
        <v>1392</v>
      </c>
      <c r="D1273" s="150">
        <v>53</v>
      </c>
      <c r="E1273" s="150">
        <v>531</v>
      </c>
      <c r="F1273" s="150">
        <v>5314</v>
      </c>
      <c r="G1273" s="150" t="s">
        <v>1941</v>
      </c>
    </row>
    <row r="1274" spans="2:7">
      <c r="B1274" s="185" t="s">
        <v>2138</v>
      </c>
      <c r="C1274" s="150" t="s">
        <v>1392</v>
      </c>
      <c r="D1274" s="150">
        <v>53</v>
      </c>
      <c r="E1274" s="150">
        <v>531</v>
      </c>
      <c r="F1274" s="150">
        <v>5319</v>
      </c>
      <c r="G1274" s="150" t="s">
        <v>1942</v>
      </c>
    </row>
    <row r="1275" spans="2:7">
      <c r="B1275" s="185" t="s">
        <v>2138</v>
      </c>
      <c r="C1275" s="150" t="s">
        <v>1392</v>
      </c>
      <c r="D1275" s="150">
        <v>53</v>
      </c>
      <c r="E1275" s="150">
        <v>532</v>
      </c>
      <c r="F1275" s="150">
        <v>0</v>
      </c>
      <c r="G1275" s="150" t="s">
        <v>1943</v>
      </c>
    </row>
    <row r="1276" spans="2:7">
      <c r="B1276" s="185" t="s">
        <v>2138</v>
      </c>
      <c r="C1276" s="150" t="s">
        <v>1392</v>
      </c>
      <c r="D1276" s="150">
        <v>53</v>
      </c>
      <c r="E1276" s="150">
        <v>532</v>
      </c>
      <c r="F1276" s="150">
        <v>5321</v>
      </c>
      <c r="G1276" s="150" t="s">
        <v>1944</v>
      </c>
    </row>
    <row r="1277" spans="2:7">
      <c r="B1277" s="185" t="s">
        <v>2138</v>
      </c>
      <c r="C1277" s="150" t="s">
        <v>1392</v>
      </c>
      <c r="D1277" s="150">
        <v>53</v>
      </c>
      <c r="E1277" s="150">
        <v>532</v>
      </c>
      <c r="F1277" s="150">
        <v>5322</v>
      </c>
      <c r="G1277" s="150" t="s">
        <v>1945</v>
      </c>
    </row>
    <row r="1278" spans="2:7">
      <c r="B1278" s="185" t="s">
        <v>2138</v>
      </c>
      <c r="C1278" s="150" t="s">
        <v>1392</v>
      </c>
      <c r="D1278" s="150">
        <v>53</v>
      </c>
      <c r="E1278" s="150">
        <v>532</v>
      </c>
      <c r="F1278" s="150">
        <v>5329</v>
      </c>
      <c r="G1278" s="150" t="s">
        <v>1946</v>
      </c>
    </row>
    <row r="1279" spans="2:7">
      <c r="B1279" s="185" t="s">
        <v>2138</v>
      </c>
      <c r="C1279" s="150" t="s">
        <v>1392</v>
      </c>
      <c r="D1279" s="150">
        <v>53</v>
      </c>
      <c r="E1279" s="150">
        <v>533</v>
      </c>
      <c r="F1279" s="150">
        <v>0</v>
      </c>
      <c r="G1279" s="150" t="s">
        <v>1947</v>
      </c>
    </row>
    <row r="1280" spans="2:7">
      <c r="B1280" s="185" t="s">
        <v>2138</v>
      </c>
      <c r="C1280" s="150" t="s">
        <v>1392</v>
      </c>
      <c r="D1280" s="150">
        <v>53</v>
      </c>
      <c r="E1280" s="150">
        <v>533</v>
      </c>
      <c r="F1280" s="150">
        <v>5331</v>
      </c>
      <c r="G1280" s="150" t="s">
        <v>1948</v>
      </c>
    </row>
    <row r="1281" spans="2:7">
      <c r="B1281" s="185" t="s">
        <v>2138</v>
      </c>
      <c r="C1281" s="150" t="s">
        <v>1392</v>
      </c>
      <c r="D1281" s="150">
        <v>53</v>
      </c>
      <c r="E1281" s="150">
        <v>533</v>
      </c>
      <c r="F1281" s="150">
        <v>5332</v>
      </c>
      <c r="G1281" s="150" t="s">
        <v>1949</v>
      </c>
    </row>
    <row r="1282" spans="2:7">
      <c r="B1282" s="185" t="s">
        <v>2138</v>
      </c>
      <c r="C1282" s="150" t="s">
        <v>1392</v>
      </c>
      <c r="D1282" s="150">
        <v>53</v>
      </c>
      <c r="E1282" s="150">
        <v>534</v>
      </c>
      <c r="F1282" s="150">
        <v>0</v>
      </c>
      <c r="G1282" s="150" t="s">
        <v>1950</v>
      </c>
    </row>
    <row r="1283" spans="2:7">
      <c r="B1283" s="185" t="s">
        <v>2138</v>
      </c>
      <c r="C1283" s="150" t="s">
        <v>1392</v>
      </c>
      <c r="D1283" s="150">
        <v>53</v>
      </c>
      <c r="E1283" s="150">
        <v>534</v>
      </c>
      <c r="F1283" s="150">
        <v>5341</v>
      </c>
      <c r="G1283" s="150" t="s">
        <v>1951</v>
      </c>
    </row>
    <row r="1284" spans="2:7">
      <c r="B1284" s="185" t="s">
        <v>2138</v>
      </c>
      <c r="C1284" s="150" t="s">
        <v>1392</v>
      </c>
      <c r="D1284" s="150">
        <v>53</v>
      </c>
      <c r="E1284" s="150">
        <v>534</v>
      </c>
      <c r="F1284" s="150">
        <v>5342</v>
      </c>
      <c r="G1284" s="150" t="s">
        <v>1952</v>
      </c>
    </row>
    <row r="1285" spans="2:7">
      <c r="B1285" s="185" t="s">
        <v>2138</v>
      </c>
      <c r="C1285" s="150" t="s">
        <v>1392</v>
      </c>
      <c r="D1285" s="150">
        <v>53</v>
      </c>
      <c r="E1285" s="150">
        <v>534</v>
      </c>
      <c r="F1285" s="150">
        <v>5349</v>
      </c>
      <c r="G1285" s="150" t="s">
        <v>1953</v>
      </c>
    </row>
    <row r="1286" spans="2:7">
      <c r="B1286" s="185" t="s">
        <v>2138</v>
      </c>
      <c r="C1286" s="150" t="s">
        <v>1392</v>
      </c>
      <c r="D1286" s="150">
        <v>53</v>
      </c>
      <c r="E1286" s="150">
        <v>535</v>
      </c>
      <c r="F1286" s="150">
        <v>0</v>
      </c>
      <c r="G1286" s="150" t="s">
        <v>1954</v>
      </c>
    </row>
    <row r="1287" spans="2:7">
      <c r="B1287" s="185" t="s">
        <v>2138</v>
      </c>
      <c r="C1287" s="150" t="s">
        <v>1392</v>
      </c>
      <c r="D1287" s="150">
        <v>53</v>
      </c>
      <c r="E1287" s="150">
        <v>535</v>
      </c>
      <c r="F1287" s="150">
        <v>5351</v>
      </c>
      <c r="G1287" s="150" t="s">
        <v>1955</v>
      </c>
    </row>
    <row r="1288" spans="2:7">
      <c r="B1288" s="185" t="s">
        <v>2138</v>
      </c>
      <c r="C1288" s="150" t="s">
        <v>1392</v>
      </c>
      <c r="D1288" s="150">
        <v>53</v>
      </c>
      <c r="E1288" s="150">
        <v>535</v>
      </c>
      <c r="F1288" s="150">
        <v>5352</v>
      </c>
      <c r="G1288" s="150" t="s">
        <v>1956</v>
      </c>
    </row>
    <row r="1289" spans="2:7">
      <c r="B1289" s="185" t="s">
        <v>2138</v>
      </c>
      <c r="C1289" s="150" t="s">
        <v>1392</v>
      </c>
      <c r="D1289" s="150">
        <v>53</v>
      </c>
      <c r="E1289" s="150">
        <v>536</v>
      </c>
      <c r="F1289" s="150">
        <v>0</v>
      </c>
      <c r="G1289" s="150" t="s">
        <v>1957</v>
      </c>
    </row>
    <row r="1290" spans="2:7">
      <c r="B1290" s="185" t="s">
        <v>2138</v>
      </c>
      <c r="C1290" s="150" t="s">
        <v>1392</v>
      </c>
      <c r="D1290" s="150">
        <v>53</v>
      </c>
      <c r="E1290" s="150">
        <v>536</v>
      </c>
      <c r="F1290" s="150">
        <v>5361</v>
      </c>
      <c r="G1290" s="150" t="s">
        <v>1958</v>
      </c>
    </row>
    <row r="1291" spans="2:7">
      <c r="B1291" s="185" t="s">
        <v>2138</v>
      </c>
      <c r="C1291" s="150" t="s">
        <v>1392</v>
      </c>
      <c r="D1291" s="150">
        <v>53</v>
      </c>
      <c r="E1291" s="150">
        <v>536</v>
      </c>
      <c r="F1291" s="150">
        <v>5362</v>
      </c>
      <c r="G1291" s="150" t="s">
        <v>1959</v>
      </c>
    </row>
    <row r="1292" spans="2:7">
      <c r="B1292" s="185" t="s">
        <v>2138</v>
      </c>
      <c r="C1292" s="150" t="s">
        <v>1392</v>
      </c>
      <c r="D1292" s="150">
        <v>53</v>
      </c>
      <c r="E1292" s="150">
        <v>536</v>
      </c>
      <c r="F1292" s="150">
        <v>5363</v>
      </c>
      <c r="G1292" s="150" t="s">
        <v>1960</v>
      </c>
    </row>
    <row r="1293" spans="2:7">
      <c r="B1293" s="185" t="s">
        <v>2138</v>
      </c>
      <c r="C1293" s="150" t="s">
        <v>1392</v>
      </c>
      <c r="D1293" s="150">
        <v>53</v>
      </c>
      <c r="E1293" s="150">
        <v>536</v>
      </c>
      <c r="F1293" s="150">
        <v>5364</v>
      </c>
      <c r="G1293" s="150" t="s">
        <v>1961</v>
      </c>
    </row>
    <row r="1294" spans="2:7">
      <c r="B1294" s="185" t="s">
        <v>2138</v>
      </c>
      <c r="C1294" s="150" t="s">
        <v>1392</v>
      </c>
      <c r="D1294" s="150">
        <v>53</v>
      </c>
      <c r="E1294" s="150">
        <v>536</v>
      </c>
      <c r="F1294" s="150">
        <v>5369</v>
      </c>
      <c r="G1294" s="150" t="s">
        <v>1962</v>
      </c>
    </row>
    <row r="1295" spans="2:7">
      <c r="B1295" s="185" t="s">
        <v>2138</v>
      </c>
      <c r="C1295" s="150" t="s">
        <v>1392</v>
      </c>
      <c r="D1295" s="150">
        <v>54</v>
      </c>
      <c r="E1295" s="150">
        <v>0</v>
      </c>
      <c r="F1295" s="150">
        <v>0</v>
      </c>
      <c r="G1295" s="150" t="s">
        <v>1398</v>
      </c>
    </row>
    <row r="1296" spans="2:7">
      <c r="B1296" s="185" t="s">
        <v>2138</v>
      </c>
      <c r="C1296" s="150" t="s">
        <v>1392</v>
      </c>
      <c r="D1296" s="150">
        <v>54</v>
      </c>
      <c r="E1296" s="150">
        <v>540</v>
      </c>
      <c r="F1296" s="150">
        <v>0</v>
      </c>
      <c r="G1296" s="150" t="s">
        <v>1963</v>
      </c>
    </row>
    <row r="1297" spans="2:7">
      <c r="B1297" s="185" t="s">
        <v>2138</v>
      </c>
      <c r="C1297" s="150" t="s">
        <v>1392</v>
      </c>
      <c r="D1297" s="150">
        <v>54</v>
      </c>
      <c r="E1297" s="150">
        <v>540</v>
      </c>
      <c r="F1297" s="150">
        <v>5400</v>
      </c>
      <c r="G1297" s="150" t="s">
        <v>351</v>
      </c>
    </row>
    <row r="1298" spans="2:7">
      <c r="B1298" s="185" t="s">
        <v>2138</v>
      </c>
      <c r="C1298" s="150" t="s">
        <v>1392</v>
      </c>
      <c r="D1298" s="150">
        <v>54</v>
      </c>
      <c r="E1298" s="150">
        <v>540</v>
      </c>
      <c r="F1298" s="150">
        <v>5408</v>
      </c>
      <c r="G1298" s="150" t="s">
        <v>1900</v>
      </c>
    </row>
    <row r="1299" spans="2:7">
      <c r="B1299" s="185" t="s">
        <v>2138</v>
      </c>
      <c r="C1299" s="150" t="s">
        <v>1392</v>
      </c>
      <c r="D1299" s="150">
        <v>54</v>
      </c>
      <c r="E1299" s="150">
        <v>540</v>
      </c>
      <c r="F1299" s="150">
        <v>5409</v>
      </c>
      <c r="G1299" s="150" t="s">
        <v>352</v>
      </c>
    </row>
    <row r="1300" spans="2:7">
      <c r="B1300" s="185" t="s">
        <v>2138</v>
      </c>
      <c r="C1300" s="150" t="s">
        <v>1392</v>
      </c>
      <c r="D1300" s="150">
        <v>54</v>
      </c>
      <c r="E1300" s="150">
        <v>541</v>
      </c>
      <c r="F1300" s="150">
        <v>0</v>
      </c>
      <c r="G1300" s="150" t="s">
        <v>1964</v>
      </c>
    </row>
    <row r="1301" spans="2:7">
      <c r="B1301" s="185" t="s">
        <v>2138</v>
      </c>
      <c r="C1301" s="150" t="s">
        <v>1392</v>
      </c>
      <c r="D1301" s="150">
        <v>54</v>
      </c>
      <c r="E1301" s="150">
        <v>541</v>
      </c>
      <c r="F1301" s="150">
        <v>5411</v>
      </c>
      <c r="G1301" s="150" t="s">
        <v>1965</v>
      </c>
    </row>
    <row r="1302" spans="2:7">
      <c r="B1302" s="185" t="s">
        <v>2138</v>
      </c>
      <c r="C1302" s="150" t="s">
        <v>1392</v>
      </c>
      <c r="D1302" s="150">
        <v>54</v>
      </c>
      <c r="E1302" s="150">
        <v>541</v>
      </c>
      <c r="F1302" s="150">
        <v>5412</v>
      </c>
      <c r="G1302" s="150" t="s">
        <v>1966</v>
      </c>
    </row>
    <row r="1303" spans="2:7">
      <c r="B1303" s="185" t="s">
        <v>2138</v>
      </c>
      <c r="C1303" s="150" t="s">
        <v>1392</v>
      </c>
      <c r="D1303" s="150">
        <v>54</v>
      </c>
      <c r="E1303" s="150">
        <v>541</v>
      </c>
      <c r="F1303" s="150">
        <v>5413</v>
      </c>
      <c r="G1303" s="150" t="s">
        <v>1967</v>
      </c>
    </row>
    <row r="1304" spans="2:7">
      <c r="B1304" s="185" t="s">
        <v>2138</v>
      </c>
      <c r="C1304" s="150" t="s">
        <v>1392</v>
      </c>
      <c r="D1304" s="150">
        <v>54</v>
      </c>
      <c r="E1304" s="150">
        <v>541</v>
      </c>
      <c r="F1304" s="150">
        <v>5414</v>
      </c>
      <c r="G1304" s="150" t="s">
        <v>1968</v>
      </c>
    </row>
    <row r="1305" spans="2:7">
      <c r="B1305" s="185" t="s">
        <v>2138</v>
      </c>
      <c r="C1305" s="150" t="s">
        <v>1392</v>
      </c>
      <c r="D1305" s="150">
        <v>54</v>
      </c>
      <c r="E1305" s="150">
        <v>541</v>
      </c>
      <c r="F1305" s="150">
        <v>5419</v>
      </c>
      <c r="G1305" s="150" t="s">
        <v>1969</v>
      </c>
    </row>
    <row r="1306" spans="2:7">
      <c r="B1306" s="185" t="s">
        <v>2138</v>
      </c>
      <c r="C1306" s="150" t="s">
        <v>1392</v>
      </c>
      <c r="D1306" s="150">
        <v>54</v>
      </c>
      <c r="E1306" s="150">
        <v>542</v>
      </c>
      <c r="F1306" s="150">
        <v>0</v>
      </c>
      <c r="G1306" s="150" t="s">
        <v>1970</v>
      </c>
    </row>
    <row r="1307" spans="2:7">
      <c r="B1307" s="185" t="s">
        <v>2138</v>
      </c>
      <c r="C1307" s="150" t="s">
        <v>1392</v>
      </c>
      <c r="D1307" s="150">
        <v>54</v>
      </c>
      <c r="E1307" s="150">
        <v>542</v>
      </c>
      <c r="F1307" s="150">
        <v>5421</v>
      </c>
      <c r="G1307" s="150" t="s">
        <v>1971</v>
      </c>
    </row>
    <row r="1308" spans="2:7">
      <c r="B1308" s="185" t="s">
        <v>2138</v>
      </c>
      <c r="C1308" s="150" t="s">
        <v>1392</v>
      </c>
      <c r="D1308" s="150">
        <v>54</v>
      </c>
      <c r="E1308" s="150">
        <v>542</v>
      </c>
      <c r="F1308" s="150">
        <v>5422</v>
      </c>
      <c r="G1308" s="150" t="s">
        <v>1972</v>
      </c>
    </row>
    <row r="1309" spans="2:7">
      <c r="B1309" s="185" t="s">
        <v>2138</v>
      </c>
      <c r="C1309" s="150" t="s">
        <v>1392</v>
      </c>
      <c r="D1309" s="150">
        <v>54</v>
      </c>
      <c r="E1309" s="150">
        <v>542</v>
      </c>
      <c r="F1309" s="150">
        <v>5423</v>
      </c>
      <c r="G1309" s="150" t="s">
        <v>1973</v>
      </c>
    </row>
    <row r="1310" spans="2:7">
      <c r="B1310" s="185" t="s">
        <v>2138</v>
      </c>
      <c r="C1310" s="150" t="s">
        <v>1392</v>
      </c>
      <c r="D1310" s="150">
        <v>54</v>
      </c>
      <c r="E1310" s="150">
        <v>543</v>
      </c>
      <c r="F1310" s="150">
        <v>0</v>
      </c>
      <c r="G1310" s="150" t="s">
        <v>1974</v>
      </c>
    </row>
    <row r="1311" spans="2:7">
      <c r="B1311" s="185" t="s">
        <v>2138</v>
      </c>
      <c r="C1311" s="150" t="s">
        <v>1392</v>
      </c>
      <c r="D1311" s="150">
        <v>54</v>
      </c>
      <c r="E1311" s="150">
        <v>543</v>
      </c>
      <c r="F1311" s="150">
        <v>5431</v>
      </c>
      <c r="G1311" s="150" t="s">
        <v>1975</v>
      </c>
    </row>
    <row r="1312" spans="2:7">
      <c r="B1312" s="185" t="s">
        <v>2138</v>
      </c>
      <c r="C1312" s="150" t="s">
        <v>1392</v>
      </c>
      <c r="D1312" s="150">
        <v>54</v>
      </c>
      <c r="E1312" s="150">
        <v>543</v>
      </c>
      <c r="F1312" s="150">
        <v>5432</v>
      </c>
      <c r="G1312" s="150" t="s">
        <v>1976</v>
      </c>
    </row>
    <row r="1313" spans="2:7">
      <c r="B1313" s="185" t="s">
        <v>2138</v>
      </c>
      <c r="C1313" s="150" t="s">
        <v>1392</v>
      </c>
      <c r="D1313" s="150">
        <v>54</v>
      </c>
      <c r="E1313" s="150">
        <v>549</v>
      </c>
      <c r="F1313" s="150">
        <v>0</v>
      </c>
      <c r="G1313" s="150" t="s">
        <v>1977</v>
      </c>
    </row>
    <row r="1314" spans="2:7">
      <c r="B1314" s="185" t="s">
        <v>2138</v>
      </c>
      <c r="C1314" s="150" t="s">
        <v>1392</v>
      </c>
      <c r="D1314" s="150">
        <v>54</v>
      </c>
      <c r="E1314" s="150">
        <v>549</v>
      </c>
      <c r="F1314" s="150">
        <v>5491</v>
      </c>
      <c r="G1314" s="150" t="s">
        <v>1978</v>
      </c>
    </row>
    <row r="1315" spans="2:7">
      <c r="B1315" s="185" t="s">
        <v>2138</v>
      </c>
      <c r="C1315" s="150" t="s">
        <v>1392</v>
      </c>
      <c r="D1315" s="150">
        <v>54</v>
      </c>
      <c r="E1315" s="150">
        <v>549</v>
      </c>
      <c r="F1315" s="150">
        <v>5492</v>
      </c>
      <c r="G1315" s="150" t="s">
        <v>1979</v>
      </c>
    </row>
    <row r="1316" spans="2:7">
      <c r="B1316" s="185" t="s">
        <v>2138</v>
      </c>
      <c r="C1316" s="150" t="s">
        <v>1392</v>
      </c>
      <c r="D1316" s="150">
        <v>54</v>
      </c>
      <c r="E1316" s="150">
        <v>549</v>
      </c>
      <c r="F1316" s="150">
        <v>5493</v>
      </c>
      <c r="G1316" s="150" t="s">
        <v>1980</v>
      </c>
    </row>
    <row r="1317" spans="2:7">
      <c r="B1317" s="185" t="s">
        <v>2138</v>
      </c>
      <c r="C1317" s="150" t="s">
        <v>1392</v>
      </c>
      <c r="D1317" s="150">
        <v>55</v>
      </c>
      <c r="E1317" s="150">
        <v>0</v>
      </c>
      <c r="F1317" s="150">
        <v>0</v>
      </c>
      <c r="G1317" s="150" t="s">
        <v>1399</v>
      </c>
    </row>
    <row r="1318" spans="2:7">
      <c r="B1318" s="185" t="s">
        <v>2138</v>
      </c>
      <c r="C1318" s="150" t="s">
        <v>1392</v>
      </c>
      <c r="D1318" s="150">
        <v>55</v>
      </c>
      <c r="E1318" s="150">
        <v>550</v>
      </c>
      <c r="F1318" s="150">
        <v>0</v>
      </c>
      <c r="G1318" s="150" t="s">
        <v>1981</v>
      </c>
    </row>
    <row r="1319" spans="2:7">
      <c r="B1319" s="185" t="s">
        <v>2138</v>
      </c>
      <c r="C1319" s="150" t="s">
        <v>1392</v>
      </c>
      <c r="D1319" s="150">
        <v>55</v>
      </c>
      <c r="E1319" s="150">
        <v>550</v>
      </c>
      <c r="F1319" s="150">
        <v>5500</v>
      </c>
      <c r="G1319" s="150" t="s">
        <v>351</v>
      </c>
    </row>
    <row r="1320" spans="2:7">
      <c r="B1320" s="185" t="s">
        <v>2138</v>
      </c>
      <c r="C1320" s="150" t="s">
        <v>1392</v>
      </c>
      <c r="D1320" s="150">
        <v>55</v>
      </c>
      <c r="E1320" s="150">
        <v>550</v>
      </c>
      <c r="F1320" s="150">
        <v>5508</v>
      </c>
      <c r="G1320" s="150" t="s">
        <v>1900</v>
      </c>
    </row>
    <row r="1321" spans="2:7">
      <c r="B1321" s="185" t="s">
        <v>2138</v>
      </c>
      <c r="C1321" s="150" t="s">
        <v>1392</v>
      </c>
      <c r="D1321" s="150">
        <v>55</v>
      </c>
      <c r="E1321" s="150">
        <v>550</v>
      </c>
      <c r="F1321" s="150">
        <v>5509</v>
      </c>
      <c r="G1321" s="150" t="s">
        <v>352</v>
      </c>
    </row>
    <row r="1322" spans="2:7">
      <c r="B1322" s="185" t="s">
        <v>2138</v>
      </c>
      <c r="C1322" s="150" t="s">
        <v>1392</v>
      </c>
      <c r="D1322" s="150">
        <v>55</v>
      </c>
      <c r="E1322" s="150">
        <v>551</v>
      </c>
      <c r="F1322" s="150">
        <v>0</v>
      </c>
      <c r="G1322" s="150" t="s">
        <v>1982</v>
      </c>
    </row>
    <row r="1323" spans="2:7">
      <c r="B1323" s="185" t="s">
        <v>2138</v>
      </c>
      <c r="C1323" s="150" t="s">
        <v>1392</v>
      </c>
      <c r="D1323" s="150">
        <v>55</v>
      </c>
      <c r="E1323" s="150">
        <v>551</v>
      </c>
      <c r="F1323" s="150">
        <v>5511</v>
      </c>
      <c r="G1323" s="150" t="s">
        <v>1983</v>
      </c>
    </row>
    <row r="1324" spans="2:7">
      <c r="B1324" s="185" t="s">
        <v>2138</v>
      </c>
      <c r="C1324" s="150" t="s">
        <v>1392</v>
      </c>
      <c r="D1324" s="150">
        <v>55</v>
      </c>
      <c r="E1324" s="150">
        <v>551</v>
      </c>
      <c r="F1324" s="150">
        <v>5512</v>
      </c>
      <c r="G1324" s="150" t="s">
        <v>1984</v>
      </c>
    </row>
    <row r="1325" spans="2:7">
      <c r="B1325" s="185" t="s">
        <v>2138</v>
      </c>
      <c r="C1325" s="150" t="s">
        <v>1392</v>
      </c>
      <c r="D1325" s="150">
        <v>55</v>
      </c>
      <c r="E1325" s="150">
        <v>551</v>
      </c>
      <c r="F1325" s="150">
        <v>5513</v>
      </c>
      <c r="G1325" s="150" t="s">
        <v>1985</v>
      </c>
    </row>
    <row r="1326" spans="2:7">
      <c r="B1326" s="185" t="s">
        <v>2138</v>
      </c>
      <c r="C1326" s="150" t="s">
        <v>1392</v>
      </c>
      <c r="D1326" s="150">
        <v>55</v>
      </c>
      <c r="E1326" s="150">
        <v>551</v>
      </c>
      <c r="F1326" s="150">
        <v>5514</v>
      </c>
      <c r="G1326" s="150" t="s">
        <v>1986</v>
      </c>
    </row>
    <row r="1327" spans="2:7">
      <c r="B1327" s="185" t="s">
        <v>2138</v>
      </c>
      <c r="C1327" s="150" t="s">
        <v>1392</v>
      </c>
      <c r="D1327" s="150">
        <v>55</v>
      </c>
      <c r="E1327" s="150">
        <v>551</v>
      </c>
      <c r="F1327" s="150">
        <v>5515</v>
      </c>
      <c r="G1327" s="150" t="s">
        <v>1987</v>
      </c>
    </row>
    <row r="1328" spans="2:7">
      <c r="B1328" s="185" t="s">
        <v>2138</v>
      </c>
      <c r="C1328" s="150" t="s">
        <v>1392</v>
      </c>
      <c r="D1328" s="150">
        <v>55</v>
      </c>
      <c r="E1328" s="150">
        <v>551</v>
      </c>
      <c r="F1328" s="150">
        <v>5519</v>
      </c>
      <c r="G1328" s="150" t="s">
        <v>1988</v>
      </c>
    </row>
    <row r="1329" spans="2:7">
      <c r="B1329" s="185" t="s">
        <v>2138</v>
      </c>
      <c r="C1329" s="150" t="s">
        <v>1392</v>
      </c>
      <c r="D1329" s="150">
        <v>55</v>
      </c>
      <c r="E1329" s="150">
        <v>552</v>
      </c>
      <c r="F1329" s="150">
        <v>0</v>
      </c>
      <c r="G1329" s="150" t="s">
        <v>1989</v>
      </c>
    </row>
    <row r="1330" spans="2:7">
      <c r="B1330" s="185" t="s">
        <v>2138</v>
      </c>
      <c r="C1330" s="150" t="s">
        <v>1392</v>
      </c>
      <c r="D1330" s="150">
        <v>55</v>
      </c>
      <c r="E1330" s="150">
        <v>552</v>
      </c>
      <c r="F1330" s="150">
        <v>5521</v>
      </c>
      <c r="G1330" s="150" t="s">
        <v>1990</v>
      </c>
    </row>
    <row r="1331" spans="2:7">
      <c r="B1331" s="185" t="s">
        <v>2138</v>
      </c>
      <c r="C1331" s="150" t="s">
        <v>1392</v>
      </c>
      <c r="D1331" s="150">
        <v>55</v>
      </c>
      <c r="E1331" s="150">
        <v>552</v>
      </c>
      <c r="F1331" s="150">
        <v>5522</v>
      </c>
      <c r="G1331" s="150" t="s">
        <v>1991</v>
      </c>
    </row>
    <row r="1332" spans="2:7">
      <c r="B1332" s="185" t="s">
        <v>2138</v>
      </c>
      <c r="C1332" s="150" t="s">
        <v>1392</v>
      </c>
      <c r="D1332" s="150">
        <v>55</v>
      </c>
      <c r="E1332" s="150">
        <v>552</v>
      </c>
      <c r="F1332" s="150">
        <v>5523</v>
      </c>
      <c r="G1332" s="150" t="s">
        <v>1992</v>
      </c>
    </row>
    <row r="1333" spans="2:7">
      <c r="B1333" s="185" t="s">
        <v>2138</v>
      </c>
      <c r="C1333" s="150" t="s">
        <v>1392</v>
      </c>
      <c r="D1333" s="150">
        <v>55</v>
      </c>
      <c r="E1333" s="150">
        <v>552</v>
      </c>
      <c r="F1333" s="150">
        <v>5524</v>
      </c>
      <c r="G1333" s="150" t="s">
        <v>1993</v>
      </c>
    </row>
    <row r="1334" spans="2:7">
      <c r="B1334" s="185" t="s">
        <v>2138</v>
      </c>
      <c r="C1334" s="150" t="s">
        <v>1392</v>
      </c>
      <c r="D1334" s="150">
        <v>55</v>
      </c>
      <c r="E1334" s="150">
        <v>553</v>
      </c>
      <c r="F1334" s="150">
        <v>0</v>
      </c>
      <c r="G1334" s="150" t="s">
        <v>1994</v>
      </c>
    </row>
    <row r="1335" spans="2:7">
      <c r="B1335" s="185" t="s">
        <v>2138</v>
      </c>
      <c r="C1335" s="150" t="s">
        <v>1392</v>
      </c>
      <c r="D1335" s="150">
        <v>55</v>
      </c>
      <c r="E1335" s="150">
        <v>553</v>
      </c>
      <c r="F1335" s="150">
        <v>5531</v>
      </c>
      <c r="G1335" s="150" t="s">
        <v>1995</v>
      </c>
    </row>
    <row r="1336" spans="2:7">
      <c r="B1336" s="185" t="s">
        <v>2138</v>
      </c>
      <c r="C1336" s="150" t="s">
        <v>1392</v>
      </c>
      <c r="D1336" s="150">
        <v>55</v>
      </c>
      <c r="E1336" s="150">
        <v>553</v>
      </c>
      <c r="F1336" s="150">
        <v>5532</v>
      </c>
      <c r="G1336" s="150" t="s">
        <v>1996</v>
      </c>
    </row>
    <row r="1337" spans="2:7">
      <c r="B1337" s="185" t="s">
        <v>2138</v>
      </c>
      <c r="C1337" s="150" t="s">
        <v>1392</v>
      </c>
      <c r="D1337" s="150">
        <v>55</v>
      </c>
      <c r="E1337" s="150">
        <v>559</v>
      </c>
      <c r="F1337" s="150">
        <v>0</v>
      </c>
      <c r="G1337" s="150" t="s">
        <v>1997</v>
      </c>
    </row>
    <row r="1338" spans="2:7">
      <c r="B1338" s="185" t="s">
        <v>2138</v>
      </c>
      <c r="C1338" s="150" t="s">
        <v>1392</v>
      </c>
      <c r="D1338" s="150">
        <v>55</v>
      </c>
      <c r="E1338" s="150">
        <v>559</v>
      </c>
      <c r="F1338" s="150">
        <v>5591</v>
      </c>
      <c r="G1338" s="150" t="s">
        <v>1998</v>
      </c>
    </row>
    <row r="1339" spans="2:7">
      <c r="B1339" s="185" t="s">
        <v>2138</v>
      </c>
      <c r="C1339" s="150" t="s">
        <v>1392</v>
      </c>
      <c r="D1339" s="150">
        <v>55</v>
      </c>
      <c r="E1339" s="150">
        <v>559</v>
      </c>
      <c r="F1339" s="150">
        <v>5592</v>
      </c>
      <c r="G1339" s="150" t="s">
        <v>1999</v>
      </c>
    </row>
    <row r="1340" spans="2:7">
      <c r="B1340" s="185" t="s">
        <v>2138</v>
      </c>
      <c r="C1340" s="150" t="s">
        <v>1392</v>
      </c>
      <c r="D1340" s="150">
        <v>55</v>
      </c>
      <c r="E1340" s="150">
        <v>559</v>
      </c>
      <c r="F1340" s="150">
        <v>5593</v>
      </c>
      <c r="G1340" s="150" t="s">
        <v>2000</v>
      </c>
    </row>
    <row r="1341" spans="2:7">
      <c r="B1341" s="185" t="s">
        <v>2138</v>
      </c>
      <c r="C1341" s="150" t="s">
        <v>1392</v>
      </c>
      <c r="D1341" s="150">
        <v>55</v>
      </c>
      <c r="E1341" s="150">
        <v>559</v>
      </c>
      <c r="F1341" s="150">
        <v>5594</v>
      </c>
      <c r="G1341" s="150" t="s">
        <v>2001</v>
      </c>
    </row>
    <row r="1342" spans="2:7">
      <c r="B1342" s="185" t="s">
        <v>2138</v>
      </c>
      <c r="C1342" s="150" t="s">
        <v>1392</v>
      </c>
      <c r="D1342" s="150">
        <v>55</v>
      </c>
      <c r="E1342" s="150">
        <v>559</v>
      </c>
      <c r="F1342" s="150">
        <v>5595</v>
      </c>
      <c r="G1342" s="150" t="s">
        <v>2002</v>
      </c>
    </row>
    <row r="1343" spans="2:7">
      <c r="B1343" s="185" t="s">
        <v>2138</v>
      </c>
      <c r="C1343" s="150" t="s">
        <v>1392</v>
      </c>
      <c r="D1343" s="150">
        <v>55</v>
      </c>
      <c r="E1343" s="150">
        <v>559</v>
      </c>
      <c r="F1343" s="150">
        <v>5596</v>
      </c>
      <c r="G1343" s="150" t="s">
        <v>2003</v>
      </c>
    </row>
    <row r="1344" spans="2:7">
      <c r="B1344" s="185" t="s">
        <v>2138</v>
      </c>
      <c r="C1344" s="150" t="s">
        <v>1392</v>
      </c>
      <c r="D1344" s="150">
        <v>55</v>
      </c>
      <c r="E1344" s="150">
        <v>559</v>
      </c>
      <c r="F1344" s="150">
        <v>5597</v>
      </c>
      <c r="G1344" s="150" t="s">
        <v>2004</v>
      </c>
    </row>
    <row r="1345" spans="2:7">
      <c r="B1345" s="185" t="s">
        <v>2138</v>
      </c>
      <c r="C1345" s="150" t="s">
        <v>1392</v>
      </c>
      <c r="D1345" s="150">
        <v>55</v>
      </c>
      <c r="E1345" s="150">
        <v>559</v>
      </c>
      <c r="F1345" s="150">
        <v>5598</v>
      </c>
      <c r="G1345" s="150" t="s">
        <v>2005</v>
      </c>
    </row>
    <row r="1346" spans="2:7">
      <c r="B1346" s="185" t="s">
        <v>2138</v>
      </c>
      <c r="C1346" s="150" t="s">
        <v>1392</v>
      </c>
      <c r="D1346" s="150">
        <v>55</v>
      </c>
      <c r="E1346" s="150">
        <v>559</v>
      </c>
      <c r="F1346" s="150">
        <v>5599</v>
      </c>
      <c r="G1346" s="150" t="s">
        <v>2006</v>
      </c>
    </row>
    <row r="1347" spans="2:7">
      <c r="B1347" s="185" t="s">
        <v>2139</v>
      </c>
      <c r="C1347" s="150" t="s">
        <v>1392</v>
      </c>
      <c r="D1347" s="150">
        <v>56</v>
      </c>
      <c r="E1347" s="150">
        <v>0</v>
      </c>
      <c r="F1347" s="150">
        <v>0</v>
      </c>
      <c r="G1347" s="150" t="s">
        <v>1400</v>
      </c>
    </row>
    <row r="1348" spans="2:7">
      <c r="B1348" s="185" t="s">
        <v>2139</v>
      </c>
      <c r="C1348" s="150" t="s">
        <v>1392</v>
      </c>
      <c r="D1348" s="150">
        <v>56</v>
      </c>
      <c r="E1348" s="150">
        <v>560</v>
      </c>
      <c r="F1348" s="150">
        <v>0</v>
      </c>
      <c r="G1348" s="150" t="s">
        <v>2007</v>
      </c>
    </row>
    <row r="1349" spans="2:7">
      <c r="B1349" s="185" t="s">
        <v>2139</v>
      </c>
      <c r="C1349" s="150" t="s">
        <v>1392</v>
      </c>
      <c r="D1349" s="150">
        <v>56</v>
      </c>
      <c r="E1349" s="150">
        <v>560</v>
      </c>
      <c r="F1349" s="150">
        <v>5600</v>
      </c>
      <c r="G1349" s="150" t="s">
        <v>351</v>
      </c>
    </row>
    <row r="1350" spans="2:7">
      <c r="B1350" s="185" t="s">
        <v>2139</v>
      </c>
      <c r="C1350" s="150" t="s">
        <v>1392</v>
      </c>
      <c r="D1350" s="150">
        <v>56</v>
      </c>
      <c r="E1350" s="150">
        <v>560</v>
      </c>
      <c r="F1350" s="150">
        <v>5608</v>
      </c>
      <c r="G1350" s="150" t="s">
        <v>1900</v>
      </c>
    </row>
    <row r="1351" spans="2:7">
      <c r="B1351" s="185" t="s">
        <v>2139</v>
      </c>
      <c r="C1351" s="150" t="s">
        <v>1392</v>
      </c>
      <c r="D1351" s="150">
        <v>56</v>
      </c>
      <c r="E1351" s="150">
        <v>560</v>
      </c>
      <c r="F1351" s="150">
        <v>5609</v>
      </c>
      <c r="G1351" s="150" t="s">
        <v>352</v>
      </c>
    </row>
    <row r="1352" spans="2:7">
      <c r="B1352" s="185" t="s">
        <v>2139</v>
      </c>
      <c r="C1352" s="150" t="s">
        <v>1392</v>
      </c>
      <c r="D1352" s="150">
        <v>56</v>
      </c>
      <c r="E1352" s="150">
        <v>561</v>
      </c>
      <c r="F1352" s="150">
        <v>0</v>
      </c>
      <c r="G1352" s="150" t="s">
        <v>2008</v>
      </c>
    </row>
    <row r="1353" spans="2:7">
      <c r="B1353" s="185" t="s">
        <v>2139</v>
      </c>
      <c r="C1353" s="150" t="s">
        <v>1392</v>
      </c>
      <c r="D1353" s="150">
        <v>56</v>
      </c>
      <c r="E1353" s="150">
        <v>561</v>
      </c>
      <c r="F1353" s="150">
        <v>5611</v>
      </c>
      <c r="G1353" s="150" t="s">
        <v>2008</v>
      </c>
    </row>
    <row r="1354" spans="2:7">
      <c r="B1354" s="185" t="s">
        <v>2139</v>
      </c>
      <c r="C1354" s="150" t="s">
        <v>1392</v>
      </c>
      <c r="D1354" s="150">
        <v>56</v>
      </c>
      <c r="E1354" s="150">
        <v>569</v>
      </c>
      <c r="F1354" s="150">
        <v>0</v>
      </c>
      <c r="G1354" s="150" t="s">
        <v>2009</v>
      </c>
    </row>
    <row r="1355" spans="2:7">
      <c r="B1355" s="185" t="s">
        <v>2139</v>
      </c>
      <c r="C1355" s="150" t="s">
        <v>1392</v>
      </c>
      <c r="D1355" s="150">
        <v>56</v>
      </c>
      <c r="E1355" s="150">
        <v>569</v>
      </c>
      <c r="F1355" s="150">
        <v>5699</v>
      </c>
      <c r="G1355" s="150" t="s">
        <v>2009</v>
      </c>
    </row>
    <row r="1356" spans="2:7">
      <c r="B1356" s="185" t="s">
        <v>2139</v>
      </c>
      <c r="C1356" s="150" t="s">
        <v>1392</v>
      </c>
      <c r="D1356" s="150">
        <v>57</v>
      </c>
      <c r="E1356" s="150">
        <v>0</v>
      </c>
      <c r="F1356" s="150">
        <v>0</v>
      </c>
      <c r="G1356" s="150" t="s">
        <v>1401</v>
      </c>
    </row>
    <row r="1357" spans="2:7">
      <c r="B1357" s="185" t="s">
        <v>2139</v>
      </c>
      <c r="C1357" s="150" t="s">
        <v>1392</v>
      </c>
      <c r="D1357" s="150">
        <v>57</v>
      </c>
      <c r="E1357" s="150">
        <v>570</v>
      </c>
      <c r="F1357" s="150">
        <v>0</v>
      </c>
      <c r="G1357" s="150" t="s">
        <v>2010</v>
      </c>
    </row>
    <row r="1358" spans="2:7">
      <c r="B1358" s="185" t="s">
        <v>2139</v>
      </c>
      <c r="C1358" s="150" t="s">
        <v>1392</v>
      </c>
      <c r="D1358" s="150">
        <v>57</v>
      </c>
      <c r="E1358" s="150">
        <v>570</v>
      </c>
      <c r="F1358" s="150">
        <v>5700</v>
      </c>
      <c r="G1358" s="150" t="s">
        <v>351</v>
      </c>
    </row>
    <row r="1359" spans="2:7">
      <c r="B1359" s="185" t="s">
        <v>2139</v>
      </c>
      <c r="C1359" s="150" t="s">
        <v>1392</v>
      </c>
      <c r="D1359" s="150">
        <v>57</v>
      </c>
      <c r="E1359" s="150">
        <v>570</v>
      </c>
      <c r="F1359" s="150">
        <v>5708</v>
      </c>
      <c r="G1359" s="150" t="s">
        <v>1900</v>
      </c>
    </row>
    <row r="1360" spans="2:7">
      <c r="B1360" s="185" t="s">
        <v>2139</v>
      </c>
      <c r="C1360" s="150" t="s">
        <v>1392</v>
      </c>
      <c r="D1360" s="150">
        <v>57</v>
      </c>
      <c r="E1360" s="150">
        <v>570</v>
      </c>
      <c r="F1360" s="150">
        <v>5709</v>
      </c>
      <c r="G1360" s="150" t="s">
        <v>352</v>
      </c>
    </row>
    <row r="1361" spans="2:7">
      <c r="B1361" s="185" t="s">
        <v>2139</v>
      </c>
      <c r="C1361" s="150" t="s">
        <v>1392</v>
      </c>
      <c r="D1361" s="150">
        <v>57</v>
      </c>
      <c r="E1361" s="150">
        <v>571</v>
      </c>
      <c r="F1361" s="150">
        <v>0</v>
      </c>
      <c r="G1361" s="150" t="s">
        <v>2011</v>
      </c>
    </row>
    <row r="1362" spans="2:7">
      <c r="B1362" s="185" t="s">
        <v>2139</v>
      </c>
      <c r="C1362" s="150" t="s">
        <v>1392</v>
      </c>
      <c r="D1362" s="150">
        <v>57</v>
      </c>
      <c r="E1362" s="150">
        <v>571</v>
      </c>
      <c r="F1362" s="150">
        <v>5711</v>
      </c>
      <c r="G1362" s="150" t="s">
        <v>2012</v>
      </c>
    </row>
    <row r="1363" spans="2:7">
      <c r="B1363" s="185" t="s">
        <v>2139</v>
      </c>
      <c r="C1363" s="150" t="s">
        <v>1392</v>
      </c>
      <c r="D1363" s="150">
        <v>57</v>
      </c>
      <c r="E1363" s="150">
        <v>571</v>
      </c>
      <c r="F1363" s="150">
        <v>5712</v>
      </c>
      <c r="G1363" s="150" t="s">
        <v>2013</v>
      </c>
    </row>
    <row r="1364" spans="2:7">
      <c r="B1364" s="185" t="s">
        <v>2139</v>
      </c>
      <c r="C1364" s="150" t="s">
        <v>1392</v>
      </c>
      <c r="D1364" s="150">
        <v>57</v>
      </c>
      <c r="E1364" s="150">
        <v>572</v>
      </c>
      <c r="F1364" s="150">
        <v>0</v>
      </c>
      <c r="G1364" s="150" t="s">
        <v>2014</v>
      </c>
    </row>
    <row r="1365" spans="2:7">
      <c r="B1365" s="185" t="s">
        <v>2139</v>
      </c>
      <c r="C1365" s="150" t="s">
        <v>1392</v>
      </c>
      <c r="D1365" s="150">
        <v>57</v>
      </c>
      <c r="E1365" s="150">
        <v>572</v>
      </c>
      <c r="F1365" s="150">
        <v>5721</v>
      </c>
      <c r="G1365" s="150" t="s">
        <v>2014</v>
      </c>
    </row>
    <row r="1366" spans="2:7">
      <c r="B1366" s="185" t="s">
        <v>2139</v>
      </c>
      <c r="C1366" s="150" t="s">
        <v>1392</v>
      </c>
      <c r="D1366" s="150">
        <v>57</v>
      </c>
      <c r="E1366" s="150">
        <v>573</v>
      </c>
      <c r="F1366" s="150">
        <v>0</v>
      </c>
      <c r="G1366" s="150" t="s">
        <v>2015</v>
      </c>
    </row>
    <row r="1367" spans="2:7">
      <c r="B1367" s="185" t="s">
        <v>2139</v>
      </c>
      <c r="C1367" s="150" t="s">
        <v>1392</v>
      </c>
      <c r="D1367" s="150">
        <v>57</v>
      </c>
      <c r="E1367" s="150">
        <v>573</v>
      </c>
      <c r="F1367" s="150">
        <v>5731</v>
      </c>
      <c r="G1367" s="150" t="s">
        <v>2016</v>
      </c>
    </row>
    <row r="1368" spans="2:7">
      <c r="B1368" s="185" t="s">
        <v>2139</v>
      </c>
      <c r="C1368" s="150" t="s">
        <v>1392</v>
      </c>
      <c r="D1368" s="150">
        <v>57</v>
      </c>
      <c r="E1368" s="150">
        <v>573</v>
      </c>
      <c r="F1368" s="150">
        <v>5732</v>
      </c>
      <c r="G1368" s="150" t="s">
        <v>2017</v>
      </c>
    </row>
    <row r="1369" spans="2:7">
      <c r="B1369" s="185" t="s">
        <v>2139</v>
      </c>
      <c r="C1369" s="150" t="s">
        <v>1392</v>
      </c>
      <c r="D1369" s="150">
        <v>57</v>
      </c>
      <c r="E1369" s="150">
        <v>574</v>
      </c>
      <c r="F1369" s="150">
        <v>0</v>
      </c>
      <c r="G1369" s="150" t="s">
        <v>2018</v>
      </c>
    </row>
    <row r="1370" spans="2:7">
      <c r="B1370" s="185" t="s">
        <v>2139</v>
      </c>
      <c r="C1370" s="150" t="s">
        <v>1392</v>
      </c>
      <c r="D1370" s="150">
        <v>57</v>
      </c>
      <c r="E1370" s="150">
        <v>574</v>
      </c>
      <c r="F1370" s="150">
        <v>5741</v>
      </c>
      <c r="G1370" s="150" t="s">
        <v>2019</v>
      </c>
    </row>
    <row r="1371" spans="2:7">
      <c r="B1371" s="185" t="s">
        <v>2139</v>
      </c>
      <c r="C1371" s="150" t="s">
        <v>1392</v>
      </c>
      <c r="D1371" s="150">
        <v>57</v>
      </c>
      <c r="E1371" s="150">
        <v>574</v>
      </c>
      <c r="F1371" s="150">
        <v>5742</v>
      </c>
      <c r="G1371" s="150" t="s">
        <v>2020</v>
      </c>
    </row>
    <row r="1372" spans="2:7">
      <c r="B1372" s="185" t="s">
        <v>2139</v>
      </c>
      <c r="C1372" s="150" t="s">
        <v>1392</v>
      </c>
      <c r="D1372" s="150">
        <v>57</v>
      </c>
      <c r="E1372" s="150">
        <v>579</v>
      </c>
      <c r="F1372" s="150">
        <v>0</v>
      </c>
      <c r="G1372" s="150" t="s">
        <v>2021</v>
      </c>
    </row>
    <row r="1373" spans="2:7">
      <c r="B1373" s="185" t="s">
        <v>2139</v>
      </c>
      <c r="C1373" s="150" t="s">
        <v>1392</v>
      </c>
      <c r="D1373" s="150">
        <v>57</v>
      </c>
      <c r="E1373" s="150">
        <v>579</v>
      </c>
      <c r="F1373" s="150">
        <v>5791</v>
      </c>
      <c r="G1373" s="150" t="s">
        <v>2022</v>
      </c>
    </row>
    <row r="1374" spans="2:7">
      <c r="B1374" s="185" t="s">
        <v>2139</v>
      </c>
      <c r="C1374" s="150" t="s">
        <v>1392</v>
      </c>
      <c r="D1374" s="150">
        <v>57</v>
      </c>
      <c r="E1374" s="150">
        <v>579</v>
      </c>
      <c r="F1374" s="150">
        <v>5792</v>
      </c>
      <c r="G1374" s="150" t="s">
        <v>2023</v>
      </c>
    </row>
    <row r="1375" spans="2:7">
      <c r="B1375" s="185" t="s">
        <v>2139</v>
      </c>
      <c r="C1375" s="150" t="s">
        <v>1392</v>
      </c>
      <c r="D1375" s="150">
        <v>57</v>
      </c>
      <c r="E1375" s="150">
        <v>579</v>
      </c>
      <c r="F1375" s="150">
        <v>5793</v>
      </c>
      <c r="G1375" s="150" t="s">
        <v>2024</v>
      </c>
    </row>
    <row r="1376" spans="2:7">
      <c r="B1376" s="185" t="s">
        <v>2139</v>
      </c>
      <c r="C1376" s="150" t="s">
        <v>1392</v>
      </c>
      <c r="D1376" s="150">
        <v>57</v>
      </c>
      <c r="E1376" s="150">
        <v>579</v>
      </c>
      <c r="F1376" s="150">
        <v>5799</v>
      </c>
      <c r="G1376" s="150" t="s">
        <v>2025</v>
      </c>
    </row>
    <row r="1377" spans="2:7">
      <c r="B1377" s="185" t="s">
        <v>2139</v>
      </c>
      <c r="C1377" s="150" t="s">
        <v>1392</v>
      </c>
      <c r="D1377" s="150">
        <v>58</v>
      </c>
      <c r="E1377" s="150">
        <v>0</v>
      </c>
      <c r="F1377" s="150">
        <v>0</v>
      </c>
      <c r="G1377" s="150" t="s">
        <v>1402</v>
      </c>
    </row>
    <row r="1378" spans="2:7">
      <c r="B1378" s="185" t="s">
        <v>2139</v>
      </c>
      <c r="C1378" s="150" t="s">
        <v>1392</v>
      </c>
      <c r="D1378" s="150">
        <v>58</v>
      </c>
      <c r="E1378" s="150">
        <v>580</v>
      </c>
      <c r="F1378" s="150">
        <v>0</v>
      </c>
      <c r="G1378" s="150" t="s">
        <v>2026</v>
      </c>
    </row>
    <row r="1379" spans="2:7">
      <c r="B1379" s="185" t="s">
        <v>2139</v>
      </c>
      <c r="C1379" s="150" t="s">
        <v>1392</v>
      </c>
      <c r="D1379" s="150">
        <v>58</v>
      </c>
      <c r="E1379" s="150">
        <v>580</v>
      </c>
      <c r="F1379" s="150">
        <v>5800</v>
      </c>
      <c r="G1379" s="150" t="s">
        <v>351</v>
      </c>
    </row>
    <row r="1380" spans="2:7">
      <c r="B1380" s="185" t="s">
        <v>2139</v>
      </c>
      <c r="C1380" s="150" t="s">
        <v>1392</v>
      </c>
      <c r="D1380" s="150">
        <v>58</v>
      </c>
      <c r="E1380" s="150">
        <v>580</v>
      </c>
      <c r="F1380" s="150">
        <v>5808</v>
      </c>
      <c r="G1380" s="150" t="s">
        <v>1900</v>
      </c>
    </row>
    <row r="1381" spans="2:7">
      <c r="B1381" s="185" t="s">
        <v>2139</v>
      </c>
      <c r="C1381" s="150" t="s">
        <v>1392</v>
      </c>
      <c r="D1381" s="150">
        <v>58</v>
      </c>
      <c r="E1381" s="150">
        <v>580</v>
      </c>
      <c r="F1381" s="150">
        <v>5809</v>
      </c>
      <c r="G1381" s="150" t="s">
        <v>352</v>
      </c>
    </row>
    <row r="1382" spans="2:7">
      <c r="B1382" s="185" t="s">
        <v>2139</v>
      </c>
      <c r="C1382" s="150" t="s">
        <v>1392</v>
      </c>
      <c r="D1382" s="150">
        <v>58</v>
      </c>
      <c r="E1382" s="150">
        <v>581</v>
      </c>
      <c r="F1382" s="150">
        <v>0</v>
      </c>
      <c r="G1382" s="150" t="s">
        <v>2027</v>
      </c>
    </row>
    <row r="1383" spans="2:7">
      <c r="B1383" s="185" t="s">
        <v>2139</v>
      </c>
      <c r="C1383" s="150" t="s">
        <v>1392</v>
      </c>
      <c r="D1383" s="150">
        <v>58</v>
      </c>
      <c r="E1383" s="150">
        <v>581</v>
      </c>
      <c r="F1383" s="150">
        <v>5811</v>
      </c>
      <c r="G1383" s="150" t="s">
        <v>2027</v>
      </c>
    </row>
    <row r="1384" spans="2:7">
      <c r="B1384" s="185" t="s">
        <v>2139</v>
      </c>
      <c r="C1384" s="150" t="s">
        <v>1392</v>
      </c>
      <c r="D1384" s="150">
        <v>58</v>
      </c>
      <c r="E1384" s="150">
        <v>582</v>
      </c>
      <c r="F1384" s="150">
        <v>0</v>
      </c>
      <c r="G1384" s="150" t="s">
        <v>2028</v>
      </c>
    </row>
    <row r="1385" spans="2:7">
      <c r="B1385" s="185" t="s">
        <v>2139</v>
      </c>
      <c r="C1385" s="150" t="s">
        <v>1392</v>
      </c>
      <c r="D1385" s="150">
        <v>58</v>
      </c>
      <c r="E1385" s="150">
        <v>582</v>
      </c>
      <c r="F1385" s="150">
        <v>5821</v>
      </c>
      <c r="G1385" s="150" t="s">
        <v>2029</v>
      </c>
    </row>
    <row r="1386" spans="2:7">
      <c r="B1386" s="185" t="s">
        <v>2139</v>
      </c>
      <c r="C1386" s="150" t="s">
        <v>1392</v>
      </c>
      <c r="D1386" s="150">
        <v>58</v>
      </c>
      <c r="E1386" s="150">
        <v>582</v>
      </c>
      <c r="F1386" s="150">
        <v>5822</v>
      </c>
      <c r="G1386" s="150" t="s">
        <v>2030</v>
      </c>
    </row>
    <row r="1387" spans="2:7">
      <c r="B1387" s="185" t="s">
        <v>2139</v>
      </c>
      <c r="C1387" s="150" t="s">
        <v>1392</v>
      </c>
      <c r="D1387" s="150">
        <v>58</v>
      </c>
      <c r="E1387" s="150">
        <v>583</v>
      </c>
      <c r="F1387" s="150">
        <v>0</v>
      </c>
      <c r="G1387" s="150" t="s">
        <v>2031</v>
      </c>
    </row>
    <row r="1388" spans="2:7">
      <c r="B1388" s="185" t="s">
        <v>2139</v>
      </c>
      <c r="C1388" s="150" t="s">
        <v>1392</v>
      </c>
      <c r="D1388" s="150">
        <v>58</v>
      </c>
      <c r="E1388" s="150">
        <v>583</v>
      </c>
      <c r="F1388" s="150">
        <v>5831</v>
      </c>
      <c r="G1388" s="150" t="s">
        <v>2032</v>
      </c>
    </row>
    <row r="1389" spans="2:7">
      <c r="B1389" s="185" t="s">
        <v>2139</v>
      </c>
      <c r="C1389" s="150" t="s">
        <v>1392</v>
      </c>
      <c r="D1389" s="150">
        <v>58</v>
      </c>
      <c r="E1389" s="150">
        <v>583</v>
      </c>
      <c r="F1389" s="150">
        <v>5832</v>
      </c>
      <c r="G1389" s="150" t="s">
        <v>2033</v>
      </c>
    </row>
    <row r="1390" spans="2:7">
      <c r="B1390" s="185" t="s">
        <v>2139</v>
      </c>
      <c r="C1390" s="150" t="s">
        <v>1392</v>
      </c>
      <c r="D1390" s="150">
        <v>58</v>
      </c>
      <c r="E1390" s="150">
        <v>584</v>
      </c>
      <c r="F1390" s="150">
        <v>0</v>
      </c>
      <c r="G1390" s="150" t="s">
        <v>2034</v>
      </c>
    </row>
    <row r="1391" spans="2:7">
      <c r="B1391" s="185" t="s">
        <v>2139</v>
      </c>
      <c r="C1391" s="150" t="s">
        <v>1392</v>
      </c>
      <c r="D1391" s="150">
        <v>58</v>
      </c>
      <c r="E1391" s="150">
        <v>584</v>
      </c>
      <c r="F1391" s="150">
        <v>5841</v>
      </c>
      <c r="G1391" s="150" t="s">
        <v>2034</v>
      </c>
    </row>
    <row r="1392" spans="2:7">
      <c r="B1392" s="185" t="s">
        <v>2139</v>
      </c>
      <c r="C1392" s="150" t="s">
        <v>1392</v>
      </c>
      <c r="D1392" s="150">
        <v>58</v>
      </c>
      <c r="E1392" s="150">
        <v>585</v>
      </c>
      <c r="F1392" s="150">
        <v>0</v>
      </c>
      <c r="G1392" s="150" t="s">
        <v>2035</v>
      </c>
    </row>
    <row r="1393" spans="2:7">
      <c r="B1393" s="185" t="s">
        <v>2139</v>
      </c>
      <c r="C1393" s="150" t="s">
        <v>1392</v>
      </c>
      <c r="D1393" s="150">
        <v>58</v>
      </c>
      <c r="E1393" s="150">
        <v>585</v>
      </c>
      <c r="F1393" s="150">
        <v>5851</v>
      </c>
      <c r="G1393" s="150" t="s">
        <v>2035</v>
      </c>
    </row>
    <row r="1394" spans="2:7">
      <c r="B1394" s="185" t="s">
        <v>2139</v>
      </c>
      <c r="C1394" s="150" t="s">
        <v>1392</v>
      </c>
      <c r="D1394" s="150">
        <v>58</v>
      </c>
      <c r="E1394" s="150">
        <v>586</v>
      </c>
      <c r="F1394" s="150">
        <v>0</v>
      </c>
      <c r="G1394" s="150" t="s">
        <v>2036</v>
      </c>
    </row>
    <row r="1395" spans="2:7">
      <c r="B1395" s="185" t="s">
        <v>2139</v>
      </c>
      <c r="C1395" s="150" t="s">
        <v>1392</v>
      </c>
      <c r="D1395" s="150">
        <v>58</v>
      </c>
      <c r="E1395" s="150">
        <v>586</v>
      </c>
      <c r="F1395" s="150">
        <v>5861</v>
      </c>
      <c r="G1395" s="150" t="s">
        <v>2037</v>
      </c>
    </row>
    <row r="1396" spans="2:7">
      <c r="B1396" s="185" t="s">
        <v>2139</v>
      </c>
      <c r="C1396" s="150" t="s">
        <v>1392</v>
      </c>
      <c r="D1396" s="150">
        <v>58</v>
      </c>
      <c r="E1396" s="150">
        <v>586</v>
      </c>
      <c r="F1396" s="150">
        <v>5862</v>
      </c>
      <c r="G1396" s="150" t="s">
        <v>2038</v>
      </c>
    </row>
    <row r="1397" spans="2:7">
      <c r="B1397" s="185" t="s">
        <v>2139</v>
      </c>
      <c r="C1397" s="150" t="s">
        <v>1392</v>
      </c>
      <c r="D1397" s="150">
        <v>58</v>
      </c>
      <c r="E1397" s="150">
        <v>586</v>
      </c>
      <c r="F1397" s="150">
        <v>5863</v>
      </c>
      <c r="G1397" s="150" t="s">
        <v>2039</v>
      </c>
    </row>
    <row r="1398" spans="2:7">
      <c r="B1398" s="185" t="s">
        <v>2139</v>
      </c>
      <c r="C1398" s="150" t="s">
        <v>1392</v>
      </c>
      <c r="D1398" s="150">
        <v>58</v>
      </c>
      <c r="E1398" s="150">
        <v>586</v>
      </c>
      <c r="F1398" s="150">
        <v>5864</v>
      </c>
      <c r="G1398" s="150" t="s">
        <v>2040</v>
      </c>
    </row>
    <row r="1399" spans="2:7">
      <c r="B1399" s="185" t="s">
        <v>2139</v>
      </c>
      <c r="C1399" s="150" t="s">
        <v>1392</v>
      </c>
      <c r="D1399" s="150">
        <v>58</v>
      </c>
      <c r="E1399" s="150">
        <v>589</v>
      </c>
      <c r="F1399" s="150">
        <v>0</v>
      </c>
      <c r="G1399" s="150" t="s">
        <v>2041</v>
      </c>
    </row>
    <row r="1400" spans="2:7">
      <c r="B1400" s="185" t="s">
        <v>2139</v>
      </c>
      <c r="C1400" s="150" t="s">
        <v>1392</v>
      </c>
      <c r="D1400" s="150">
        <v>58</v>
      </c>
      <c r="E1400" s="150">
        <v>589</v>
      </c>
      <c r="F1400" s="150">
        <v>5891</v>
      </c>
      <c r="G1400" s="150" t="s">
        <v>2042</v>
      </c>
    </row>
    <row r="1401" spans="2:7">
      <c r="B1401" s="185" t="s">
        <v>2139</v>
      </c>
      <c r="C1401" s="150" t="s">
        <v>1392</v>
      </c>
      <c r="D1401" s="150">
        <v>58</v>
      </c>
      <c r="E1401" s="150">
        <v>589</v>
      </c>
      <c r="F1401" s="150">
        <v>5892</v>
      </c>
      <c r="G1401" s="150" t="s">
        <v>2043</v>
      </c>
    </row>
    <row r="1402" spans="2:7">
      <c r="B1402" s="185" t="s">
        <v>2139</v>
      </c>
      <c r="C1402" s="150" t="s">
        <v>1392</v>
      </c>
      <c r="D1402" s="150">
        <v>58</v>
      </c>
      <c r="E1402" s="150">
        <v>589</v>
      </c>
      <c r="F1402" s="150">
        <v>5893</v>
      </c>
      <c r="G1402" s="150" t="s">
        <v>2044</v>
      </c>
    </row>
    <row r="1403" spans="2:7">
      <c r="B1403" s="185" t="s">
        <v>2139</v>
      </c>
      <c r="C1403" s="150" t="s">
        <v>1392</v>
      </c>
      <c r="D1403" s="150">
        <v>58</v>
      </c>
      <c r="E1403" s="150">
        <v>589</v>
      </c>
      <c r="F1403" s="150">
        <v>5894</v>
      </c>
      <c r="G1403" s="150" t="s">
        <v>2045</v>
      </c>
    </row>
    <row r="1404" spans="2:7">
      <c r="B1404" s="185" t="s">
        <v>2139</v>
      </c>
      <c r="C1404" s="150" t="s">
        <v>1392</v>
      </c>
      <c r="D1404" s="150">
        <v>58</v>
      </c>
      <c r="E1404" s="150">
        <v>589</v>
      </c>
      <c r="F1404" s="150">
        <v>5895</v>
      </c>
      <c r="G1404" s="150" t="s">
        <v>2046</v>
      </c>
    </row>
    <row r="1405" spans="2:7">
      <c r="B1405" s="185" t="s">
        <v>2139</v>
      </c>
      <c r="C1405" s="150" t="s">
        <v>1392</v>
      </c>
      <c r="D1405" s="150">
        <v>58</v>
      </c>
      <c r="E1405" s="150">
        <v>589</v>
      </c>
      <c r="F1405" s="150">
        <v>5896</v>
      </c>
      <c r="G1405" s="150" t="s">
        <v>2047</v>
      </c>
    </row>
    <row r="1406" spans="2:7">
      <c r="B1406" s="185" t="s">
        <v>2139</v>
      </c>
      <c r="C1406" s="150" t="s">
        <v>1392</v>
      </c>
      <c r="D1406" s="150">
        <v>58</v>
      </c>
      <c r="E1406" s="150">
        <v>589</v>
      </c>
      <c r="F1406" s="150">
        <v>5897</v>
      </c>
      <c r="G1406" s="150" t="s">
        <v>2048</v>
      </c>
    </row>
    <row r="1407" spans="2:7">
      <c r="B1407" s="185" t="s">
        <v>2139</v>
      </c>
      <c r="C1407" s="150" t="s">
        <v>1392</v>
      </c>
      <c r="D1407" s="150">
        <v>58</v>
      </c>
      <c r="E1407" s="150">
        <v>589</v>
      </c>
      <c r="F1407" s="150">
        <v>5898</v>
      </c>
      <c r="G1407" s="150" t="s">
        <v>2049</v>
      </c>
    </row>
    <row r="1408" spans="2:7">
      <c r="B1408" s="185" t="s">
        <v>2139</v>
      </c>
      <c r="C1408" s="150" t="s">
        <v>1392</v>
      </c>
      <c r="D1408" s="150">
        <v>58</v>
      </c>
      <c r="E1408" s="150">
        <v>589</v>
      </c>
      <c r="F1408" s="150">
        <v>5899</v>
      </c>
      <c r="G1408" s="150" t="s">
        <v>2050</v>
      </c>
    </row>
    <row r="1409" spans="2:7">
      <c r="B1409" s="185" t="s">
        <v>2139</v>
      </c>
      <c r="C1409" s="150" t="s">
        <v>1392</v>
      </c>
      <c r="D1409" s="150">
        <v>59</v>
      </c>
      <c r="E1409" s="150">
        <v>0</v>
      </c>
      <c r="F1409" s="150">
        <v>0</v>
      </c>
      <c r="G1409" s="150" t="s">
        <v>1403</v>
      </c>
    </row>
    <row r="1410" spans="2:7">
      <c r="B1410" s="185" t="s">
        <v>2139</v>
      </c>
      <c r="C1410" s="150" t="s">
        <v>1392</v>
      </c>
      <c r="D1410" s="150">
        <v>59</v>
      </c>
      <c r="E1410" s="150">
        <v>590</v>
      </c>
      <c r="F1410" s="150">
        <v>0</v>
      </c>
      <c r="G1410" s="150" t="s">
        <v>2051</v>
      </c>
    </row>
    <row r="1411" spans="2:7">
      <c r="B1411" s="185" t="s">
        <v>2139</v>
      </c>
      <c r="C1411" s="150" t="s">
        <v>1392</v>
      </c>
      <c r="D1411" s="150">
        <v>59</v>
      </c>
      <c r="E1411" s="150">
        <v>590</v>
      </c>
      <c r="F1411" s="150">
        <v>5900</v>
      </c>
      <c r="G1411" s="150" t="s">
        <v>351</v>
      </c>
    </row>
    <row r="1412" spans="2:7">
      <c r="B1412" s="185" t="s">
        <v>2139</v>
      </c>
      <c r="C1412" s="150" t="s">
        <v>1392</v>
      </c>
      <c r="D1412" s="150">
        <v>59</v>
      </c>
      <c r="E1412" s="150">
        <v>590</v>
      </c>
      <c r="F1412" s="150">
        <v>5908</v>
      </c>
      <c r="G1412" s="150" t="s">
        <v>1900</v>
      </c>
    </row>
    <row r="1413" spans="2:7">
      <c r="B1413" s="185" t="s">
        <v>2139</v>
      </c>
      <c r="C1413" s="150" t="s">
        <v>1392</v>
      </c>
      <c r="D1413" s="150">
        <v>59</v>
      </c>
      <c r="E1413" s="150">
        <v>590</v>
      </c>
      <c r="F1413" s="150">
        <v>5909</v>
      </c>
      <c r="G1413" s="150" t="s">
        <v>352</v>
      </c>
    </row>
    <row r="1414" spans="2:7">
      <c r="B1414" s="185" t="s">
        <v>2139</v>
      </c>
      <c r="C1414" s="150" t="s">
        <v>1392</v>
      </c>
      <c r="D1414" s="150">
        <v>59</v>
      </c>
      <c r="E1414" s="150">
        <v>591</v>
      </c>
      <c r="F1414" s="150">
        <v>0</v>
      </c>
      <c r="G1414" s="150" t="s">
        <v>2052</v>
      </c>
    </row>
    <row r="1415" spans="2:7">
      <c r="B1415" s="185" t="s">
        <v>2139</v>
      </c>
      <c r="C1415" s="150" t="s">
        <v>1392</v>
      </c>
      <c r="D1415" s="150">
        <v>59</v>
      </c>
      <c r="E1415" s="150">
        <v>591</v>
      </c>
      <c r="F1415" s="150">
        <v>5911</v>
      </c>
      <c r="G1415" s="150" t="s">
        <v>2053</v>
      </c>
    </row>
    <row r="1416" spans="2:7">
      <c r="B1416" s="185" t="s">
        <v>2139</v>
      </c>
      <c r="C1416" s="150" t="s">
        <v>1392</v>
      </c>
      <c r="D1416" s="150">
        <v>59</v>
      </c>
      <c r="E1416" s="150">
        <v>591</v>
      </c>
      <c r="F1416" s="150">
        <v>5912</v>
      </c>
      <c r="G1416" s="150" t="s">
        <v>2054</v>
      </c>
    </row>
    <row r="1417" spans="2:7">
      <c r="B1417" s="185" t="s">
        <v>2139</v>
      </c>
      <c r="C1417" s="150" t="s">
        <v>1392</v>
      </c>
      <c r="D1417" s="150">
        <v>59</v>
      </c>
      <c r="E1417" s="150">
        <v>591</v>
      </c>
      <c r="F1417" s="150">
        <v>5913</v>
      </c>
      <c r="G1417" s="150" t="s">
        <v>2055</v>
      </c>
    </row>
    <row r="1418" spans="2:7">
      <c r="B1418" s="185" t="s">
        <v>2139</v>
      </c>
      <c r="C1418" s="150" t="s">
        <v>1392</v>
      </c>
      <c r="D1418" s="150">
        <v>59</v>
      </c>
      <c r="E1418" s="150">
        <v>591</v>
      </c>
      <c r="F1418" s="150">
        <v>5914</v>
      </c>
      <c r="G1418" s="150" t="s">
        <v>2056</v>
      </c>
    </row>
    <row r="1419" spans="2:7">
      <c r="B1419" s="185" t="s">
        <v>2139</v>
      </c>
      <c r="C1419" s="150" t="s">
        <v>1392</v>
      </c>
      <c r="D1419" s="150">
        <v>59</v>
      </c>
      <c r="E1419" s="150">
        <v>592</v>
      </c>
      <c r="F1419" s="150">
        <v>0</v>
      </c>
      <c r="G1419" s="150" t="s">
        <v>2057</v>
      </c>
    </row>
    <row r="1420" spans="2:7">
      <c r="B1420" s="185" t="s">
        <v>2139</v>
      </c>
      <c r="C1420" s="150" t="s">
        <v>1392</v>
      </c>
      <c r="D1420" s="150">
        <v>59</v>
      </c>
      <c r="E1420" s="150">
        <v>592</v>
      </c>
      <c r="F1420" s="150">
        <v>5921</v>
      </c>
      <c r="G1420" s="150" t="s">
        <v>2057</v>
      </c>
    </row>
    <row r="1421" spans="2:7">
      <c r="B1421" s="185" t="s">
        <v>2139</v>
      </c>
      <c r="C1421" s="150" t="s">
        <v>1392</v>
      </c>
      <c r="D1421" s="150">
        <v>59</v>
      </c>
      <c r="E1421" s="150">
        <v>593</v>
      </c>
      <c r="F1421" s="150">
        <v>0</v>
      </c>
      <c r="G1421" s="150" t="s">
        <v>2058</v>
      </c>
    </row>
    <row r="1422" spans="2:7">
      <c r="B1422" s="185" t="s">
        <v>2139</v>
      </c>
      <c r="C1422" s="150" t="s">
        <v>1392</v>
      </c>
      <c r="D1422" s="150">
        <v>59</v>
      </c>
      <c r="E1422" s="150">
        <v>593</v>
      </c>
      <c r="F1422" s="150">
        <v>5931</v>
      </c>
      <c r="G1422" s="150" t="s">
        <v>2059</v>
      </c>
    </row>
    <row r="1423" spans="2:7">
      <c r="B1423" s="185" t="s">
        <v>2139</v>
      </c>
      <c r="C1423" s="150" t="s">
        <v>1392</v>
      </c>
      <c r="D1423" s="150">
        <v>59</v>
      </c>
      <c r="E1423" s="150">
        <v>593</v>
      </c>
      <c r="F1423" s="150">
        <v>5932</v>
      </c>
      <c r="G1423" s="150" t="s">
        <v>2060</v>
      </c>
    </row>
    <row r="1424" spans="2:7">
      <c r="B1424" s="185" t="s">
        <v>2139</v>
      </c>
      <c r="C1424" s="150" t="s">
        <v>1392</v>
      </c>
      <c r="D1424" s="150">
        <v>59</v>
      </c>
      <c r="E1424" s="150">
        <v>593</v>
      </c>
      <c r="F1424" s="150">
        <v>5933</v>
      </c>
      <c r="G1424" s="150" t="s">
        <v>2061</v>
      </c>
    </row>
    <row r="1425" spans="2:7">
      <c r="B1425" s="185" t="s">
        <v>2139</v>
      </c>
      <c r="C1425" s="150" t="s">
        <v>1392</v>
      </c>
      <c r="D1425" s="150">
        <v>59</v>
      </c>
      <c r="E1425" s="150">
        <v>593</v>
      </c>
      <c r="F1425" s="150">
        <v>5939</v>
      </c>
      <c r="G1425" s="150" t="s">
        <v>2062</v>
      </c>
    </row>
    <row r="1426" spans="2:7">
      <c r="B1426" s="185" t="s">
        <v>2139</v>
      </c>
      <c r="C1426" s="150" t="s">
        <v>1392</v>
      </c>
      <c r="D1426" s="150">
        <v>60</v>
      </c>
      <c r="E1426" s="150">
        <v>0</v>
      </c>
      <c r="F1426" s="150">
        <v>0</v>
      </c>
      <c r="G1426" s="150" t="s">
        <v>1404</v>
      </c>
    </row>
    <row r="1427" spans="2:7">
      <c r="B1427" s="185" t="s">
        <v>2139</v>
      </c>
      <c r="C1427" s="150" t="s">
        <v>1392</v>
      </c>
      <c r="D1427" s="150">
        <v>60</v>
      </c>
      <c r="E1427" s="150">
        <v>600</v>
      </c>
      <c r="F1427" s="150">
        <v>0</v>
      </c>
      <c r="G1427" s="150" t="s">
        <v>2063</v>
      </c>
    </row>
    <row r="1428" spans="2:7">
      <c r="B1428" s="185" t="s">
        <v>2139</v>
      </c>
      <c r="C1428" s="150" t="s">
        <v>1392</v>
      </c>
      <c r="D1428" s="150">
        <v>60</v>
      </c>
      <c r="E1428" s="150">
        <v>600</v>
      </c>
      <c r="F1428" s="150">
        <v>6000</v>
      </c>
      <c r="G1428" s="150" t="s">
        <v>351</v>
      </c>
    </row>
    <row r="1429" spans="2:7">
      <c r="B1429" s="185" t="s">
        <v>2139</v>
      </c>
      <c r="C1429" s="150" t="s">
        <v>1392</v>
      </c>
      <c r="D1429" s="150">
        <v>60</v>
      </c>
      <c r="E1429" s="150">
        <v>600</v>
      </c>
      <c r="F1429" s="150">
        <v>6008</v>
      </c>
      <c r="G1429" s="150" t="s">
        <v>1900</v>
      </c>
    </row>
    <row r="1430" spans="2:7">
      <c r="B1430" s="185" t="s">
        <v>2139</v>
      </c>
      <c r="C1430" s="150" t="s">
        <v>1392</v>
      </c>
      <c r="D1430" s="150">
        <v>60</v>
      </c>
      <c r="E1430" s="150">
        <v>600</v>
      </c>
      <c r="F1430" s="150">
        <v>6009</v>
      </c>
      <c r="G1430" s="150" t="s">
        <v>352</v>
      </c>
    </row>
    <row r="1431" spans="2:7">
      <c r="B1431" s="185" t="s">
        <v>2139</v>
      </c>
      <c r="C1431" s="150" t="s">
        <v>1392</v>
      </c>
      <c r="D1431" s="150">
        <v>60</v>
      </c>
      <c r="E1431" s="150">
        <v>601</v>
      </c>
      <c r="F1431" s="150">
        <v>0</v>
      </c>
      <c r="G1431" s="150" t="s">
        <v>2064</v>
      </c>
    </row>
    <row r="1432" spans="2:7">
      <c r="B1432" s="185" t="s">
        <v>2139</v>
      </c>
      <c r="C1432" s="150" t="s">
        <v>1392</v>
      </c>
      <c r="D1432" s="150">
        <v>60</v>
      </c>
      <c r="E1432" s="150">
        <v>601</v>
      </c>
      <c r="F1432" s="150">
        <v>6011</v>
      </c>
      <c r="G1432" s="150" t="s">
        <v>2065</v>
      </c>
    </row>
    <row r="1433" spans="2:7">
      <c r="B1433" s="185" t="s">
        <v>2139</v>
      </c>
      <c r="C1433" s="150" t="s">
        <v>1392</v>
      </c>
      <c r="D1433" s="150">
        <v>60</v>
      </c>
      <c r="E1433" s="150">
        <v>601</v>
      </c>
      <c r="F1433" s="150">
        <v>6012</v>
      </c>
      <c r="G1433" s="150" t="s">
        <v>2066</v>
      </c>
    </row>
    <row r="1434" spans="2:7">
      <c r="B1434" s="185" t="s">
        <v>2139</v>
      </c>
      <c r="C1434" s="150" t="s">
        <v>1392</v>
      </c>
      <c r="D1434" s="150">
        <v>60</v>
      </c>
      <c r="E1434" s="150">
        <v>601</v>
      </c>
      <c r="F1434" s="150">
        <v>6013</v>
      </c>
      <c r="G1434" s="150" t="s">
        <v>2067</v>
      </c>
    </row>
    <row r="1435" spans="2:7">
      <c r="B1435" s="185" t="s">
        <v>2139</v>
      </c>
      <c r="C1435" s="150" t="s">
        <v>1392</v>
      </c>
      <c r="D1435" s="150">
        <v>60</v>
      </c>
      <c r="E1435" s="150">
        <v>601</v>
      </c>
      <c r="F1435" s="150">
        <v>6014</v>
      </c>
      <c r="G1435" s="150" t="s">
        <v>2068</v>
      </c>
    </row>
    <row r="1436" spans="2:7">
      <c r="B1436" s="185" t="s">
        <v>2139</v>
      </c>
      <c r="C1436" s="150" t="s">
        <v>1392</v>
      </c>
      <c r="D1436" s="150">
        <v>60</v>
      </c>
      <c r="E1436" s="150">
        <v>602</v>
      </c>
      <c r="F1436" s="150">
        <v>0</v>
      </c>
      <c r="G1436" s="150" t="s">
        <v>2069</v>
      </c>
    </row>
    <row r="1437" spans="2:7">
      <c r="B1437" s="185" t="s">
        <v>2139</v>
      </c>
      <c r="C1437" s="150" t="s">
        <v>1392</v>
      </c>
      <c r="D1437" s="150">
        <v>60</v>
      </c>
      <c r="E1437" s="150">
        <v>602</v>
      </c>
      <c r="F1437" s="150">
        <v>6021</v>
      </c>
      <c r="G1437" s="150" t="s">
        <v>2070</v>
      </c>
    </row>
    <row r="1438" spans="2:7">
      <c r="B1438" s="185" t="s">
        <v>2139</v>
      </c>
      <c r="C1438" s="150" t="s">
        <v>1392</v>
      </c>
      <c r="D1438" s="150">
        <v>60</v>
      </c>
      <c r="E1438" s="150">
        <v>602</v>
      </c>
      <c r="F1438" s="150">
        <v>6022</v>
      </c>
      <c r="G1438" s="150" t="s">
        <v>2071</v>
      </c>
    </row>
    <row r="1439" spans="2:7">
      <c r="B1439" s="185" t="s">
        <v>2139</v>
      </c>
      <c r="C1439" s="150" t="s">
        <v>1392</v>
      </c>
      <c r="D1439" s="150">
        <v>60</v>
      </c>
      <c r="E1439" s="150">
        <v>602</v>
      </c>
      <c r="F1439" s="150">
        <v>6023</v>
      </c>
      <c r="G1439" s="150" t="s">
        <v>2072</v>
      </c>
    </row>
    <row r="1440" spans="2:7">
      <c r="B1440" s="185" t="s">
        <v>2139</v>
      </c>
      <c r="C1440" s="150" t="s">
        <v>1392</v>
      </c>
      <c r="D1440" s="150">
        <v>60</v>
      </c>
      <c r="E1440" s="150">
        <v>602</v>
      </c>
      <c r="F1440" s="150">
        <v>6029</v>
      </c>
      <c r="G1440" s="150" t="s">
        <v>2073</v>
      </c>
    </row>
    <row r="1441" spans="2:7">
      <c r="B1441" s="185" t="s">
        <v>2139</v>
      </c>
      <c r="C1441" s="150" t="s">
        <v>1392</v>
      </c>
      <c r="D1441" s="150">
        <v>60</v>
      </c>
      <c r="E1441" s="150">
        <v>603</v>
      </c>
      <c r="F1441" s="150">
        <v>0</v>
      </c>
      <c r="G1441" s="150" t="s">
        <v>2074</v>
      </c>
    </row>
    <row r="1442" spans="2:7">
      <c r="B1442" s="185" t="s">
        <v>2139</v>
      </c>
      <c r="C1442" s="150" t="s">
        <v>1392</v>
      </c>
      <c r="D1442" s="150">
        <v>60</v>
      </c>
      <c r="E1442" s="150">
        <v>603</v>
      </c>
      <c r="F1442" s="150">
        <v>6031</v>
      </c>
      <c r="G1442" s="150" t="s">
        <v>2075</v>
      </c>
    </row>
    <row r="1443" spans="2:7">
      <c r="B1443" s="185" t="s">
        <v>2139</v>
      </c>
      <c r="C1443" s="150" t="s">
        <v>1392</v>
      </c>
      <c r="D1443" s="150">
        <v>60</v>
      </c>
      <c r="E1443" s="150">
        <v>603</v>
      </c>
      <c r="F1443" s="150">
        <v>6032</v>
      </c>
      <c r="G1443" s="150" t="s">
        <v>2076</v>
      </c>
    </row>
    <row r="1444" spans="2:7">
      <c r="B1444" s="185" t="s">
        <v>2139</v>
      </c>
      <c r="C1444" s="150" t="s">
        <v>1392</v>
      </c>
      <c r="D1444" s="150">
        <v>60</v>
      </c>
      <c r="E1444" s="150">
        <v>603</v>
      </c>
      <c r="F1444" s="150">
        <v>6033</v>
      </c>
      <c r="G1444" s="150" t="s">
        <v>2077</v>
      </c>
    </row>
    <row r="1445" spans="2:7">
      <c r="B1445" s="185" t="s">
        <v>2139</v>
      </c>
      <c r="C1445" s="150" t="s">
        <v>1392</v>
      </c>
      <c r="D1445" s="150">
        <v>60</v>
      </c>
      <c r="E1445" s="150">
        <v>603</v>
      </c>
      <c r="F1445" s="150">
        <v>6034</v>
      </c>
      <c r="G1445" s="150" t="s">
        <v>2078</v>
      </c>
    </row>
    <row r="1446" spans="2:7">
      <c r="B1446" s="185" t="s">
        <v>2139</v>
      </c>
      <c r="C1446" s="150" t="s">
        <v>1392</v>
      </c>
      <c r="D1446" s="150">
        <v>60</v>
      </c>
      <c r="E1446" s="150">
        <v>604</v>
      </c>
      <c r="F1446" s="150">
        <v>0</v>
      </c>
      <c r="G1446" s="150" t="s">
        <v>2079</v>
      </c>
    </row>
    <row r="1447" spans="2:7">
      <c r="B1447" s="185" t="s">
        <v>2139</v>
      </c>
      <c r="C1447" s="150" t="s">
        <v>1392</v>
      </c>
      <c r="D1447" s="150">
        <v>60</v>
      </c>
      <c r="E1447" s="150">
        <v>604</v>
      </c>
      <c r="F1447" s="150">
        <v>6041</v>
      </c>
      <c r="G1447" s="150" t="s">
        <v>2080</v>
      </c>
    </row>
    <row r="1448" spans="2:7">
      <c r="B1448" s="185" t="s">
        <v>2139</v>
      </c>
      <c r="C1448" s="150" t="s">
        <v>1392</v>
      </c>
      <c r="D1448" s="150">
        <v>60</v>
      </c>
      <c r="E1448" s="150">
        <v>604</v>
      </c>
      <c r="F1448" s="150">
        <v>6042</v>
      </c>
      <c r="G1448" s="150" t="s">
        <v>2081</v>
      </c>
    </row>
    <row r="1449" spans="2:7">
      <c r="B1449" s="185" t="s">
        <v>2139</v>
      </c>
      <c r="C1449" s="150" t="s">
        <v>1392</v>
      </c>
      <c r="D1449" s="150">
        <v>60</v>
      </c>
      <c r="E1449" s="150">
        <v>604</v>
      </c>
      <c r="F1449" s="150">
        <v>6043</v>
      </c>
      <c r="G1449" s="150" t="s">
        <v>2082</v>
      </c>
    </row>
    <row r="1450" spans="2:7">
      <c r="B1450" s="185" t="s">
        <v>2139</v>
      </c>
      <c r="C1450" s="150" t="s">
        <v>1392</v>
      </c>
      <c r="D1450" s="150">
        <v>60</v>
      </c>
      <c r="E1450" s="150">
        <v>605</v>
      </c>
      <c r="F1450" s="150">
        <v>0</v>
      </c>
      <c r="G1450" s="150" t="s">
        <v>2083</v>
      </c>
    </row>
    <row r="1451" spans="2:7">
      <c r="B1451" s="185" t="s">
        <v>2139</v>
      </c>
      <c r="C1451" s="150" t="s">
        <v>1392</v>
      </c>
      <c r="D1451" s="150">
        <v>60</v>
      </c>
      <c r="E1451" s="150">
        <v>605</v>
      </c>
      <c r="F1451" s="150">
        <v>6051</v>
      </c>
      <c r="G1451" s="150" t="s">
        <v>2084</v>
      </c>
    </row>
    <row r="1452" spans="2:7">
      <c r="B1452" s="185" t="s">
        <v>2139</v>
      </c>
      <c r="C1452" s="150" t="s">
        <v>1392</v>
      </c>
      <c r="D1452" s="150">
        <v>60</v>
      </c>
      <c r="E1452" s="150">
        <v>605</v>
      </c>
      <c r="F1452" s="150">
        <v>6052</v>
      </c>
      <c r="G1452" s="150" t="s">
        <v>2085</v>
      </c>
    </row>
    <row r="1453" spans="2:7">
      <c r="B1453" s="185" t="s">
        <v>2139</v>
      </c>
      <c r="C1453" s="150" t="s">
        <v>1392</v>
      </c>
      <c r="D1453" s="150">
        <v>60</v>
      </c>
      <c r="E1453" s="150">
        <v>606</v>
      </c>
      <c r="F1453" s="150">
        <v>0</v>
      </c>
      <c r="G1453" s="150" t="s">
        <v>2086</v>
      </c>
    </row>
    <row r="1454" spans="2:7">
      <c r="B1454" s="185" t="s">
        <v>2139</v>
      </c>
      <c r="C1454" s="150" t="s">
        <v>1392</v>
      </c>
      <c r="D1454" s="150">
        <v>60</v>
      </c>
      <c r="E1454" s="150">
        <v>606</v>
      </c>
      <c r="F1454" s="150">
        <v>6061</v>
      </c>
      <c r="G1454" s="150" t="s">
        <v>2087</v>
      </c>
    </row>
    <row r="1455" spans="2:7">
      <c r="B1455" s="185" t="s">
        <v>2139</v>
      </c>
      <c r="C1455" s="150" t="s">
        <v>1392</v>
      </c>
      <c r="D1455" s="150">
        <v>60</v>
      </c>
      <c r="E1455" s="150">
        <v>606</v>
      </c>
      <c r="F1455" s="150">
        <v>6062</v>
      </c>
      <c r="G1455" s="150" t="s">
        <v>2088</v>
      </c>
    </row>
    <row r="1456" spans="2:7">
      <c r="B1456" s="185" t="s">
        <v>2139</v>
      </c>
      <c r="C1456" s="150" t="s">
        <v>1392</v>
      </c>
      <c r="D1456" s="150">
        <v>60</v>
      </c>
      <c r="E1456" s="150">
        <v>606</v>
      </c>
      <c r="F1456" s="150">
        <v>6063</v>
      </c>
      <c r="G1456" s="150" t="s">
        <v>2089</v>
      </c>
    </row>
    <row r="1457" spans="2:7">
      <c r="B1457" s="185" t="s">
        <v>2139</v>
      </c>
      <c r="C1457" s="150" t="s">
        <v>1392</v>
      </c>
      <c r="D1457" s="150">
        <v>60</v>
      </c>
      <c r="E1457" s="150">
        <v>606</v>
      </c>
      <c r="F1457" s="150">
        <v>6064</v>
      </c>
      <c r="G1457" s="150" t="s">
        <v>2090</v>
      </c>
    </row>
    <row r="1458" spans="2:7">
      <c r="B1458" s="185" t="s">
        <v>2139</v>
      </c>
      <c r="C1458" s="150" t="s">
        <v>1392</v>
      </c>
      <c r="D1458" s="150">
        <v>60</v>
      </c>
      <c r="E1458" s="150">
        <v>607</v>
      </c>
      <c r="F1458" s="150">
        <v>0</v>
      </c>
      <c r="G1458" s="150" t="s">
        <v>2091</v>
      </c>
    </row>
    <row r="1459" spans="2:7">
      <c r="B1459" s="185" t="s">
        <v>2139</v>
      </c>
      <c r="C1459" s="150" t="s">
        <v>1392</v>
      </c>
      <c r="D1459" s="150">
        <v>60</v>
      </c>
      <c r="E1459" s="150">
        <v>607</v>
      </c>
      <c r="F1459" s="150">
        <v>6071</v>
      </c>
      <c r="G1459" s="150" t="s">
        <v>2092</v>
      </c>
    </row>
    <row r="1460" spans="2:7">
      <c r="B1460" s="185" t="s">
        <v>2139</v>
      </c>
      <c r="C1460" s="150" t="s">
        <v>1392</v>
      </c>
      <c r="D1460" s="150">
        <v>60</v>
      </c>
      <c r="E1460" s="150">
        <v>607</v>
      </c>
      <c r="F1460" s="150">
        <v>6072</v>
      </c>
      <c r="G1460" s="150" t="s">
        <v>2093</v>
      </c>
    </row>
    <row r="1461" spans="2:7">
      <c r="B1461" s="185" t="s">
        <v>2139</v>
      </c>
      <c r="C1461" s="150" t="s">
        <v>1392</v>
      </c>
      <c r="D1461" s="150">
        <v>60</v>
      </c>
      <c r="E1461" s="150">
        <v>607</v>
      </c>
      <c r="F1461" s="150">
        <v>6073</v>
      </c>
      <c r="G1461" s="150" t="s">
        <v>2094</v>
      </c>
    </row>
    <row r="1462" spans="2:7">
      <c r="B1462" s="185" t="s">
        <v>2139</v>
      </c>
      <c r="C1462" s="150" t="s">
        <v>1392</v>
      </c>
      <c r="D1462" s="150">
        <v>60</v>
      </c>
      <c r="E1462" s="150">
        <v>608</v>
      </c>
      <c r="F1462" s="150">
        <v>0</v>
      </c>
      <c r="G1462" s="150" t="s">
        <v>2095</v>
      </c>
    </row>
    <row r="1463" spans="2:7">
      <c r="B1463" s="185" t="s">
        <v>2139</v>
      </c>
      <c r="C1463" s="150" t="s">
        <v>1392</v>
      </c>
      <c r="D1463" s="150">
        <v>60</v>
      </c>
      <c r="E1463" s="150">
        <v>608</v>
      </c>
      <c r="F1463" s="150">
        <v>6081</v>
      </c>
      <c r="G1463" s="150" t="s">
        <v>2096</v>
      </c>
    </row>
    <row r="1464" spans="2:7">
      <c r="B1464" s="185" t="s">
        <v>2139</v>
      </c>
      <c r="C1464" s="150" t="s">
        <v>1392</v>
      </c>
      <c r="D1464" s="150">
        <v>60</v>
      </c>
      <c r="E1464" s="150">
        <v>608</v>
      </c>
      <c r="F1464" s="150">
        <v>6082</v>
      </c>
      <c r="G1464" s="150" t="s">
        <v>2097</v>
      </c>
    </row>
    <row r="1465" spans="2:7">
      <c r="B1465" s="185" t="s">
        <v>2139</v>
      </c>
      <c r="C1465" s="150" t="s">
        <v>1392</v>
      </c>
      <c r="D1465" s="150">
        <v>60</v>
      </c>
      <c r="E1465" s="150">
        <v>609</v>
      </c>
      <c r="F1465" s="150">
        <v>0</v>
      </c>
      <c r="G1465" s="150" t="s">
        <v>2098</v>
      </c>
    </row>
    <row r="1466" spans="2:7">
      <c r="B1466" s="185" t="s">
        <v>2139</v>
      </c>
      <c r="C1466" s="150" t="s">
        <v>1392</v>
      </c>
      <c r="D1466" s="150">
        <v>60</v>
      </c>
      <c r="E1466" s="150">
        <v>609</v>
      </c>
      <c r="F1466" s="150">
        <v>6091</v>
      </c>
      <c r="G1466" s="150" t="s">
        <v>2099</v>
      </c>
    </row>
    <row r="1467" spans="2:7">
      <c r="B1467" s="185" t="s">
        <v>2139</v>
      </c>
      <c r="C1467" s="150" t="s">
        <v>1392</v>
      </c>
      <c r="D1467" s="150">
        <v>60</v>
      </c>
      <c r="E1467" s="150">
        <v>609</v>
      </c>
      <c r="F1467" s="150">
        <v>6092</v>
      </c>
      <c r="G1467" s="150" t="s">
        <v>2100</v>
      </c>
    </row>
    <row r="1468" spans="2:7">
      <c r="B1468" s="185" t="s">
        <v>2139</v>
      </c>
      <c r="C1468" s="150" t="s">
        <v>1392</v>
      </c>
      <c r="D1468" s="150">
        <v>60</v>
      </c>
      <c r="E1468" s="150">
        <v>609</v>
      </c>
      <c r="F1468" s="150">
        <v>6093</v>
      </c>
      <c r="G1468" s="150" t="s">
        <v>2101</v>
      </c>
    </row>
    <row r="1469" spans="2:7">
      <c r="B1469" s="185" t="s">
        <v>2139</v>
      </c>
      <c r="C1469" s="150" t="s">
        <v>1392</v>
      </c>
      <c r="D1469" s="150">
        <v>60</v>
      </c>
      <c r="E1469" s="150">
        <v>609</v>
      </c>
      <c r="F1469" s="150">
        <v>6094</v>
      </c>
      <c r="G1469" s="150" t="s">
        <v>2102</v>
      </c>
    </row>
    <row r="1470" spans="2:7">
      <c r="B1470" s="185" t="s">
        <v>2139</v>
      </c>
      <c r="C1470" s="150" t="s">
        <v>1392</v>
      </c>
      <c r="D1470" s="150">
        <v>60</v>
      </c>
      <c r="E1470" s="150">
        <v>609</v>
      </c>
      <c r="F1470" s="150">
        <v>6095</v>
      </c>
      <c r="G1470" s="150" t="s">
        <v>2103</v>
      </c>
    </row>
    <row r="1471" spans="2:7">
      <c r="B1471" s="185" t="s">
        <v>2139</v>
      </c>
      <c r="C1471" s="150" t="s">
        <v>1392</v>
      </c>
      <c r="D1471" s="150">
        <v>60</v>
      </c>
      <c r="E1471" s="150">
        <v>609</v>
      </c>
      <c r="F1471" s="150">
        <v>6096</v>
      </c>
      <c r="G1471" s="150" t="s">
        <v>2104</v>
      </c>
    </row>
    <row r="1472" spans="2:7">
      <c r="B1472" s="185" t="s">
        <v>2139</v>
      </c>
      <c r="C1472" s="150" t="s">
        <v>1392</v>
      </c>
      <c r="D1472" s="150">
        <v>60</v>
      </c>
      <c r="E1472" s="150">
        <v>609</v>
      </c>
      <c r="F1472" s="150">
        <v>6097</v>
      </c>
      <c r="G1472" s="150" t="s">
        <v>2105</v>
      </c>
    </row>
    <row r="1473" spans="2:7">
      <c r="B1473" s="185" t="s">
        <v>2139</v>
      </c>
      <c r="C1473" s="150" t="s">
        <v>1392</v>
      </c>
      <c r="D1473" s="150">
        <v>60</v>
      </c>
      <c r="E1473" s="150">
        <v>609</v>
      </c>
      <c r="F1473" s="150">
        <v>6098</v>
      </c>
      <c r="G1473" s="150" t="s">
        <v>2106</v>
      </c>
    </row>
    <row r="1474" spans="2:7">
      <c r="B1474" s="185" t="s">
        <v>2139</v>
      </c>
      <c r="C1474" s="150" t="s">
        <v>1392</v>
      </c>
      <c r="D1474" s="150">
        <v>60</v>
      </c>
      <c r="E1474" s="150">
        <v>609</v>
      </c>
      <c r="F1474" s="150">
        <v>6099</v>
      </c>
      <c r="G1474" s="150" t="s">
        <v>2107</v>
      </c>
    </row>
    <row r="1475" spans="2:7">
      <c r="B1475" s="185" t="s">
        <v>2139</v>
      </c>
      <c r="C1475" s="150" t="s">
        <v>1392</v>
      </c>
      <c r="D1475" s="150">
        <v>61</v>
      </c>
      <c r="E1475" s="150">
        <v>0</v>
      </c>
      <c r="F1475" s="150">
        <v>0</v>
      </c>
      <c r="G1475" s="150" t="s">
        <v>1405</v>
      </c>
    </row>
    <row r="1476" spans="2:7">
      <c r="B1476" s="185" t="s">
        <v>2139</v>
      </c>
      <c r="C1476" s="150" t="s">
        <v>1392</v>
      </c>
      <c r="D1476" s="150">
        <v>61</v>
      </c>
      <c r="E1476" s="150">
        <v>610</v>
      </c>
      <c r="F1476" s="150">
        <v>0</v>
      </c>
      <c r="G1476" s="150" t="s">
        <v>2108</v>
      </c>
    </row>
    <row r="1477" spans="2:7">
      <c r="B1477" s="185" t="s">
        <v>2139</v>
      </c>
      <c r="C1477" s="150" t="s">
        <v>1392</v>
      </c>
      <c r="D1477" s="150">
        <v>61</v>
      </c>
      <c r="E1477" s="150">
        <v>610</v>
      </c>
      <c r="F1477" s="150">
        <v>6100</v>
      </c>
      <c r="G1477" s="150" t="s">
        <v>351</v>
      </c>
    </row>
    <row r="1478" spans="2:7">
      <c r="B1478" s="185" t="s">
        <v>2139</v>
      </c>
      <c r="C1478" s="150" t="s">
        <v>1392</v>
      </c>
      <c r="D1478" s="150">
        <v>61</v>
      </c>
      <c r="E1478" s="150">
        <v>610</v>
      </c>
      <c r="F1478" s="150">
        <v>6108</v>
      </c>
      <c r="G1478" s="150" t="s">
        <v>1900</v>
      </c>
    </row>
    <row r="1479" spans="2:7">
      <c r="B1479" s="185" t="s">
        <v>2139</v>
      </c>
      <c r="C1479" s="150" t="s">
        <v>1392</v>
      </c>
      <c r="D1479" s="150">
        <v>61</v>
      </c>
      <c r="E1479" s="150">
        <v>610</v>
      </c>
      <c r="F1479" s="150">
        <v>6109</v>
      </c>
      <c r="G1479" s="150" t="s">
        <v>352</v>
      </c>
    </row>
    <row r="1480" spans="2:7">
      <c r="B1480" s="185" t="s">
        <v>2139</v>
      </c>
      <c r="C1480" s="150" t="s">
        <v>1392</v>
      </c>
      <c r="D1480" s="150">
        <v>61</v>
      </c>
      <c r="E1480" s="150">
        <v>611</v>
      </c>
      <c r="F1480" s="150">
        <v>0</v>
      </c>
      <c r="G1480" s="150" t="s">
        <v>2109</v>
      </c>
    </row>
    <row r="1481" spans="2:7">
      <c r="B1481" s="185" t="s">
        <v>2139</v>
      </c>
      <c r="C1481" s="150" t="s">
        <v>1392</v>
      </c>
      <c r="D1481" s="150">
        <v>61</v>
      </c>
      <c r="E1481" s="150">
        <v>611</v>
      </c>
      <c r="F1481" s="150">
        <v>6111</v>
      </c>
      <c r="G1481" s="150" t="s">
        <v>2110</v>
      </c>
    </row>
    <row r="1482" spans="2:7">
      <c r="B1482" s="185" t="s">
        <v>2139</v>
      </c>
      <c r="C1482" s="150" t="s">
        <v>1392</v>
      </c>
      <c r="D1482" s="150">
        <v>61</v>
      </c>
      <c r="E1482" s="150">
        <v>611</v>
      </c>
      <c r="F1482" s="150">
        <v>6112</v>
      </c>
      <c r="G1482" s="150" t="s">
        <v>2111</v>
      </c>
    </row>
    <row r="1483" spans="2:7">
      <c r="B1483" s="185" t="s">
        <v>2139</v>
      </c>
      <c r="C1483" s="150" t="s">
        <v>1392</v>
      </c>
      <c r="D1483" s="150">
        <v>61</v>
      </c>
      <c r="E1483" s="150">
        <v>611</v>
      </c>
      <c r="F1483" s="150">
        <v>6113</v>
      </c>
      <c r="G1483" s="150" t="s">
        <v>2112</v>
      </c>
    </row>
    <row r="1484" spans="2:7">
      <c r="B1484" s="185" t="s">
        <v>2139</v>
      </c>
      <c r="C1484" s="150" t="s">
        <v>1392</v>
      </c>
      <c r="D1484" s="150">
        <v>61</v>
      </c>
      <c r="E1484" s="150">
        <v>611</v>
      </c>
      <c r="F1484" s="150">
        <v>6114</v>
      </c>
      <c r="G1484" s="150" t="s">
        <v>2113</v>
      </c>
    </row>
    <row r="1485" spans="2:7">
      <c r="B1485" s="185" t="s">
        <v>2139</v>
      </c>
      <c r="C1485" s="150" t="s">
        <v>1392</v>
      </c>
      <c r="D1485" s="150">
        <v>61</v>
      </c>
      <c r="E1485" s="150">
        <v>611</v>
      </c>
      <c r="F1485" s="150">
        <v>6119</v>
      </c>
      <c r="G1485" s="150" t="s">
        <v>2114</v>
      </c>
    </row>
    <row r="1486" spans="2:7">
      <c r="B1486" s="185" t="s">
        <v>2139</v>
      </c>
      <c r="C1486" s="150" t="s">
        <v>1392</v>
      </c>
      <c r="D1486" s="150">
        <v>61</v>
      </c>
      <c r="E1486" s="150">
        <v>612</v>
      </c>
      <c r="F1486" s="150">
        <v>0</v>
      </c>
      <c r="G1486" s="150" t="s">
        <v>2115</v>
      </c>
    </row>
    <row r="1487" spans="2:7">
      <c r="B1487" s="185" t="s">
        <v>2139</v>
      </c>
      <c r="C1487" s="150" t="s">
        <v>1392</v>
      </c>
      <c r="D1487" s="150">
        <v>61</v>
      </c>
      <c r="E1487" s="150">
        <v>612</v>
      </c>
      <c r="F1487" s="150">
        <v>6121</v>
      </c>
      <c r="G1487" s="150" t="s">
        <v>2115</v>
      </c>
    </row>
    <row r="1488" spans="2:7">
      <c r="B1488" s="185" t="s">
        <v>2139</v>
      </c>
      <c r="C1488" s="150" t="s">
        <v>1392</v>
      </c>
      <c r="D1488" s="150">
        <v>61</v>
      </c>
      <c r="E1488" s="150">
        <v>619</v>
      </c>
      <c r="F1488" s="150">
        <v>0</v>
      </c>
      <c r="G1488" s="150" t="s">
        <v>2116</v>
      </c>
    </row>
    <row r="1489" spans="2:7">
      <c r="B1489" s="185" t="s">
        <v>2139</v>
      </c>
      <c r="C1489" s="150" t="s">
        <v>1392</v>
      </c>
      <c r="D1489" s="150">
        <v>61</v>
      </c>
      <c r="E1489" s="150">
        <v>619</v>
      </c>
      <c r="F1489" s="150">
        <v>6199</v>
      </c>
      <c r="G1489" s="150" t="s">
        <v>2116</v>
      </c>
    </row>
    <row r="1490" spans="2:7">
      <c r="B1490" s="185" t="s">
        <v>2141</v>
      </c>
      <c r="C1490" s="150" t="s">
        <v>1406</v>
      </c>
      <c r="D1490" s="150">
        <v>0</v>
      </c>
      <c r="E1490" s="150">
        <v>0</v>
      </c>
      <c r="F1490" s="150">
        <v>0</v>
      </c>
      <c r="G1490" s="150" t="s">
        <v>1407</v>
      </c>
    </row>
    <row r="1491" spans="2:7">
      <c r="B1491" s="185" t="s">
        <v>2141</v>
      </c>
      <c r="C1491" s="150" t="s">
        <v>1406</v>
      </c>
      <c r="D1491" s="150">
        <v>62</v>
      </c>
      <c r="E1491" s="150">
        <v>0</v>
      </c>
      <c r="F1491" s="150">
        <v>0</v>
      </c>
      <c r="G1491" s="150" t="s">
        <v>1408</v>
      </c>
    </row>
    <row r="1492" spans="2:7">
      <c r="B1492" s="185" t="s">
        <v>2141</v>
      </c>
      <c r="C1492" s="150" t="s">
        <v>1406</v>
      </c>
      <c r="D1492" s="150">
        <v>62</v>
      </c>
      <c r="E1492" s="150">
        <v>620</v>
      </c>
      <c r="F1492" s="150">
        <v>0</v>
      </c>
      <c r="G1492" s="150" t="s">
        <v>1409</v>
      </c>
    </row>
    <row r="1493" spans="2:7">
      <c r="B1493" s="185" t="s">
        <v>2141</v>
      </c>
      <c r="C1493" s="150" t="s">
        <v>1406</v>
      </c>
      <c r="D1493" s="150">
        <v>62</v>
      </c>
      <c r="E1493" s="150">
        <v>620</v>
      </c>
      <c r="F1493" s="150">
        <v>6200</v>
      </c>
      <c r="G1493" s="150" t="s">
        <v>351</v>
      </c>
    </row>
    <row r="1494" spans="2:7">
      <c r="B1494" s="185" t="s">
        <v>2141</v>
      </c>
      <c r="C1494" s="150" t="s">
        <v>1406</v>
      </c>
      <c r="D1494" s="150">
        <v>62</v>
      </c>
      <c r="E1494" s="150">
        <v>620</v>
      </c>
      <c r="F1494" s="150">
        <v>6209</v>
      </c>
      <c r="G1494" s="150" t="s">
        <v>352</v>
      </c>
    </row>
    <row r="1495" spans="2:7">
      <c r="B1495" s="185" t="s">
        <v>2141</v>
      </c>
      <c r="C1495" s="150" t="s">
        <v>1406</v>
      </c>
      <c r="D1495" s="150">
        <v>62</v>
      </c>
      <c r="E1495" s="150">
        <v>621</v>
      </c>
      <c r="F1495" s="150">
        <v>0</v>
      </c>
      <c r="G1495" s="150" t="s">
        <v>1410</v>
      </c>
    </row>
    <row r="1496" spans="2:7">
      <c r="B1496" s="185" t="s">
        <v>2141</v>
      </c>
      <c r="C1496" s="150" t="s">
        <v>1406</v>
      </c>
      <c r="D1496" s="150">
        <v>62</v>
      </c>
      <c r="E1496" s="150">
        <v>621</v>
      </c>
      <c r="F1496" s="150">
        <v>6211</v>
      </c>
      <c r="G1496" s="150" t="s">
        <v>1410</v>
      </c>
    </row>
    <row r="1497" spans="2:7">
      <c r="B1497" s="185" t="s">
        <v>2141</v>
      </c>
      <c r="C1497" s="150" t="s">
        <v>1406</v>
      </c>
      <c r="D1497" s="150">
        <v>62</v>
      </c>
      <c r="E1497" s="150">
        <v>622</v>
      </c>
      <c r="F1497" s="150">
        <v>0</v>
      </c>
      <c r="G1497" s="150" t="s">
        <v>1411</v>
      </c>
    </row>
    <row r="1498" spans="2:7">
      <c r="B1498" s="185" t="s">
        <v>2141</v>
      </c>
      <c r="C1498" s="150" t="s">
        <v>1406</v>
      </c>
      <c r="D1498" s="150">
        <v>62</v>
      </c>
      <c r="E1498" s="150">
        <v>622</v>
      </c>
      <c r="F1498" s="150">
        <v>6221</v>
      </c>
      <c r="G1498" s="150" t="s">
        <v>1412</v>
      </c>
    </row>
    <row r="1499" spans="2:7">
      <c r="B1499" s="185" t="s">
        <v>2141</v>
      </c>
      <c r="C1499" s="150" t="s">
        <v>1406</v>
      </c>
      <c r="D1499" s="150">
        <v>62</v>
      </c>
      <c r="E1499" s="150">
        <v>622</v>
      </c>
      <c r="F1499" s="150">
        <v>6222</v>
      </c>
      <c r="G1499" s="150" t="s">
        <v>1413</v>
      </c>
    </row>
    <row r="1500" spans="2:7">
      <c r="B1500" s="185" t="s">
        <v>2141</v>
      </c>
      <c r="C1500" s="150" t="s">
        <v>1406</v>
      </c>
      <c r="D1500" s="150">
        <v>62</v>
      </c>
      <c r="E1500" s="150">
        <v>622</v>
      </c>
      <c r="F1500" s="150">
        <v>6223</v>
      </c>
      <c r="G1500" s="150" t="s">
        <v>1414</v>
      </c>
    </row>
    <row r="1501" spans="2:7">
      <c r="B1501" s="185" t="s">
        <v>2141</v>
      </c>
      <c r="C1501" s="150" t="s">
        <v>1406</v>
      </c>
      <c r="D1501" s="150">
        <v>62</v>
      </c>
      <c r="E1501" s="150">
        <v>622</v>
      </c>
      <c r="F1501" s="150">
        <v>6229</v>
      </c>
      <c r="G1501" s="150" t="s">
        <v>1415</v>
      </c>
    </row>
    <row r="1502" spans="2:7">
      <c r="B1502" s="185" t="s">
        <v>2141</v>
      </c>
      <c r="C1502" s="150" t="s">
        <v>1406</v>
      </c>
      <c r="D1502" s="150">
        <v>63</v>
      </c>
      <c r="E1502" s="150">
        <v>0</v>
      </c>
      <c r="F1502" s="150">
        <v>0</v>
      </c>
      <c r="G1502" s="150" t="s">
        <v>1416</v>
      </c>
    </row>
    <row r="1503" spans="2:7">
      <c r="B1503" s="185" t="s">
        <v>2141</v>
      </c>
      <c r="C1503" s="150" t="s">
        <v>1406</v>
      </c>
      <c r="D1503" s="150">
        <v>63</v>
      </c>
      <c r="E1503" s="150">
        <v>630</v>
      </c>
      <c r="F1503" s="150">
        <v>0</v>
      </c>
      <c r="G1503" s="150" t="s">
        <v>1417</v>
      </c>
    </row>
    <row r="1504" spans="2:7">
      <c r="B1504" s="185" t="s">
        <v>2141</v>
      </c>
      <c r="C1504" s="150" t="s">
        <v>1406</v>
      </c>
      <c r="D1504" s="150">
        <v>63</v>
      </c>
      <c r="E1504" s="150">
        <v>630</v>
      </c>
      <c r="F1504" s="150">
        <v>6300</v>
      </c>
      <c r="G1504" s="150" t="s">
        <v>351</v>
      </c>
    </row>
    <row r="1505" spans="2:7">
      <c r="B1505" s="185" t="s">
        <v>2141</v>
      </c>
      <c r="C1505" s="150" t="s">
        <v>1406</v>
      </c>
      <c r="D1505" s="150">
        <v>63</v>
      </c>
      <c r="E1505" s="150">
        <v>630</v>
      </c>
      <c r="F1505" s="150">
        <v>6309</v>
      </c>
      <c r="G1505" s="150" t="s">
        <v>352</v>
      </c>
    </row>
    <row r="1506" spans="2:7">
      <c r="B1506" s="185" t="s">
        <v>2141</v>
      </c>
      <c r="C1506" s="150" t="s">
        <v>1406</v>
      </c>
      <c r="D1506" s="150">
        <v>63</v>
      </c>
      <c r="E1506" s="150">
        <v>631</v>
      </c>
      <c r="F1506" s="150">
        <v>0</v>
      </c>
      <c r="G1506" s="150" t="s">
        <v>1418</v>
      </c>
    </row>
    <row r="1507" spans="2:7">
      <c r="B1507" s="185" t="s">
        <v>2141</v>
      </c>
      <c r="C1507" s="150" t="s">
        <v>1406</v>
      </c>
      <c r="D1507" s="150">
        <v>63</v>
      </c>
      <c r="E1507" s="150">
        <v>631</v>
      </c>
      <c r="F1507" s="150">
        <v>6311</v>
      </c>
      <c r="G1507" s="150" t="s">
        <v>1419</v>
      </c>
    </row>
    <row r="1508" spans="2:7">
      <c r="B1508" s="185" t="s">
        <v>2141</v>
      </c>
      <c r="C1508" s="150" t="s">
        <v>1406</v>
      </c>
      <c r="D1508" s="150">
        <v>63</v>
      </c>
      <c r="E1508" s="150">
        <v>631</v>
      </c>
      <c r="F1508" s="150">
        <v>6312</v>
      </c>
      <c r="G1508" s="150" t="s">
        <v>1420</v>
      </c>
    </row>
    <row r="1509" spans="2:7">
      <c r="B1509" s="185" t="s">
        <v>2141</v>
      </c>
      <c r="C1509" s="150" t="s">
        <v>1406</v>
      </c>
      <c r="D1509" s="150">
        <v>63</v>
      </c>
      <c r="E1509" s="150">
        <v>631</v>
      </c>
      <c r="F1509" s="150">
        <v>6313</v>
      </c>
      <c r="G1509" s="150" t="s">
        <v>1421</v>
      </c>
    </row>
    <row r="1510" spans="2:7">
      <c r="B1510" s="185" t="s">
        <v>2141</v>
      </c>
      <c r="C1510" s="150" t="s">
        <v>1406</v>
      </c>
      <c r="D1510" s="150">
        <v>63</v>
      </c>
      <c r="E1510" s="150">
        <v>631</v>
      </c>
      <c r="F1510" s="150">
        <v>6314</v>
      </c>
      <c r="G1510" s="150" t="s">
        <v>1422</v>
      </c>
    </row>
    <row r="1511" spans="2:7">
      <c r="B1511" s="185" t="s">
        <v>2141</v>
      </c>
      <c r="C1511" s="150" t="s">
        <v>1406</v>
      </c>
      <c r="D1511" s="150">
        <v>63</v>
      </c>
      <c r="E1511" s="150">
        <v>632</v>
      </c>
      <c r="F1511" s="150">
        <v>0</v>
      </c>
      <c r="G1511" s="150" t="s">
        <v>1423</v>
      </c>
    </row>
    <row r="1512" spans="2:7">
      <c r="B1512" s="185" t="s">
        <v>2141</v>
      </c>
      <c r="C1512" s="150" t="s">
        <v>1406</v>
      </c>
      <c r="D1512" s="150">
        <v>63</v>
      </c>
      <c r="E1512" s="150">
        <v>632</v>
      </c>
      <c r="F1512" s="150">
        <v>6321</v>
      </c>
      <c r="G1512" s="150" t="s">
        <v>1424</v>
      </c>
    </row>
    <row r="1513" spans="2:7">
      <c r="B1513" s="185" t="s">
        <v>2141</v>
      </c>
      <c r="C1513" s="150" t="s">
        <v>1406</v>
      </c>
      <c r="D1513" s="150">
        <v>63</v>
      </c>
      <c r="E1513" s="150">
        <v>632</v>
      </c>
      <c r="F1513" s="150">
        <v>6322</v>
      </c>
      <c r="G1513" s="150" t="s">
        <v>1425</v>
      </c>
    </row>
    <row r="1514" spans="2:7">
      <c r="B1514" s="185" t="s">
        <v>2141</v>
      </c>
      <c r="C1514" s="150" t="s">
        <v>1406</v>
      </c>
      <c r="D1514" s="150">
        <v>63</v>
      </c>
      <c r="E1514" s="150">
        <v>632</v>
      </c>
      <c r="F1514" s="150">
        <v>6323</v>
      </c>
      <c r="G1514" s="150" t="s">
        <v>1426</v>
      </c>
    </row>
    <row r="1515" spans="2:7">
      <c r="B1515" s="185" t="s">
        <v>2141</v>
      </c>
      <c r="C1515" s="150" t="s">
        <v>1406</v>
      </c>
      <c r="D1515" s="150">
        <v>63</v>
      </c>
      <c r="E1515" s="150">
        <v>632</v>
      </c>
      <c r="F1515" s="150">
        <v>6324</v>
      </c>
      <c r="G1515" s="150" t="s">
        <v>1427</v>
      </c>
    </row>
    <row r="1516" spans="2:7">
      <c r="B1516" s="185" t="s">
        <v>2141</v>
      </c>
      <c r="C1516" s="150" t="s">
        <v>1406</v>
      </c>
      <c r="D1516" s="150">
        <v>63</v>
      </c>
      <c r="E1516" s="150">
        <v>632</v>
      </c>
      <c r="F1516" s="150">
        <v>6325</v>
      </c>
      <c r="G1516" s="150" t="s">
        <v>1428</v>
      </c>
    </row>
    <row r="1517" spans="2:7">
      <c r="B1517" s="185" t="s">
        <v>2141</v>
      </c>
      <c r="C1517" s="150" t="s">
        <v>1406</v>
      </c>
      <c r="D1517" s="150">
        <v>64</v>
      </c>
      <c r="E1517" s="150">
        <v>0</v>
      </c>
      <c r="F1517" s="150">
        <v>0</v>
      </c>
      <c r="G1517" s="150" t="s">
        <v>1429</v>
      </c>
    </row>
    <row r="1518" spans="2:7">
      <c r="B1518" s="185" t="s">
        <v>2141</v>
      </c>
      <c r="C1518" s="150" t="s">
        <v>1406</v>
      </c>
      <c r="D1518" s="150">
        <v>64</v>
      </c>
      <c r="E1518" s="150">
        <v>640</v>
      </c>
      <c r="F1518" s="150">
        <v>0</v>
      </c>
      <c r="G1518" s="150" t="s">
        <v>1430</v>
      </c>
    </row>
    <row r="1519" spans="2:7">
      <c r="B1519" s="185" t="s">
        <v>2141</v>
      </c>
      <c r="C1519" s="150" t="s">
        <v>1406</v>
      </c>
      <c r="D1519" s="150">
        <v>64</v>
      </c>
      <c r="E1519" s="150">
        <v>640</v>
      </c>
      <c r="F1519" s="150">
        <v>6400</v>
      </c>
      <c r="G1519" s="150" t="s">
        <v>351</v>
      </c>
    </row>
    <row r="1520" spans="2:7">
      <c r="B1520" s="185" t="s">
        <v>2141</v>
      </c>
      <c r="C1520" s="150" t="s">
        <v>1406</v>
      </c>
      <c r="D1520" s="150">
        <v>64</v>
      </c>
      <c r="E1520" s="150">
        <v>640</v>
      </c>
      <c r="F1520" s="150">
        <v>6409</v>
      </c>
      <c r="G1520" s="150" t="s">
        <v>352</v>
      </c>
    </row>
    <row r="1521" spans="2:7">
      <c r="B1521" s="185" t="s">
        <v>2141</v>
      </c>
      <c r="C1521" s="150" t="s">
        <v>1406</v>
      </c>
      <c r="D1521" s="150">
        <v>64</v>
      </c>
      <c r="E1521" s="150">
        <v>641</v>
      </c>
      <c r="F1521" s="150">
        <v>0</v>
      </c>
      <c r="G1521" s="150" t="s">
        <v>1431</v>
      </c>
    </row>
    <row r="1522" spans="2:7">
      <c r="B1522" s="185" t="s">
        <v>2141</v>
      </c>
      <c r="C1522" s="150" t="s">
        <v>1406</v>
      </c>
      <c r="D1522" s="150">
        <v>64</v>
      </c>
      <c r="E1522" s="150">
        <v>641</v>
      </c>
      <c r="F1522" s="150">
        <v>6411</v>
      </c>
      <c r="G1522" s="150" t="s">
        <v>1432</v>
      </c>
    </row>
    <row r="1523" spans="2:7">
      <c r="B1523" s="185" t="s">
        <v>2141</v>
      </c>
      <c r="C1523" s="150" t="s">
        <v>1406</v>
      </c>
      <c r="D1523" s="150">
        <v>64</v>
      </c>
      <c r="E1523" s="150">
        <v>641</v>
      </c>
      <c r="F1523" s="150">
        <v>6412</v>
      </c>
      <c r="G1523" s="150" t="s">
        <v>1433</v>
      </c>
    </row>
    <row r="1524" spans="2:7">
      <c r="B1524" s="185" t="s">
        <v>2141</v>
      </c>
      <c r="C1524" s="150" t="s">
        <v>1406</v>
      </c>
      <c r="D1524" s="150">
        <v>64</v>
      </c>
      <c r="E1524" s="150">
        <v>642</v>
      </c>
      <c r="F1524" s="150">
        <v>0</v>
      </c>
      <c r="G1524" s="150" t="s">
        <v>1434</v>
      </c>
    </row>
    <row r="1525" spans="2:7">
      <c r="B1525" s="185" t="s">
        <v>2141</v>
      </c>
      <c r="C1525" s="150" t="s">
        <v>1406</v>
      </c>
      <c r="D1525" s="150">
        <v>64</v>
      </c>
      <c r="E1525" s="150">
        <v>642</v>
      </c>
      <c r="F1525" s="150">
        <v>6421</v>
      </c>
      <c r="G1525" s="150" t="s">
        <v>1434</v>
      </c>
    </row>
    <row r="1526" spans="2:7">
      <c r="B1526" s="185" t="s">
        <v>2141</v>
      </c>
      <c r="C1526" s="150" t="s">
        <v>1406</v>
      </c>
      <c r="D1526" s="150">
        <v>64</v>
      </c>
      <c r="E1526" s="150">
        <v>643</v>
      </c>
      <c r="F1526" s="150">
        <v>0</v>
      </c>
      <c r="G1526" s="150" t="s">
        <v>1435</v>
      </c>
    </row>
    <row r="1527" spans="2:7">
      <c r="B1527" s="185" t="s">
        <v>2141</v>
      </c>
      <c r="C1527" s="150" t="s">
        <v>1406</v>
      </c>
      <c r="D1527" s="150">
        <v>64</v>
      </c>
      <c r="E1527" s="150">
        <v>643</v>
      </c>
      <c r="F1527" s="150">
        <v>6431</v>
      </c>
      <c r="G1527" s="150" t="s">
        <v>1436</v>
      </c>
    </row>
    <row r="1528" spans="2:7">
      <c r="B1528" s="185" t="s">
        <v>2141</v>
      </c>
      <c r="C1528" s="150" t="s">
        <v>1406</v>
      </c>
      <c r="D1528" s="150">
        <v>64</v>
      </c>
      <c r="E1528" s="150">
        <v>643</v>
      </c>
      <c r="F1528" s="150">
        <v>6432</v>
      </c>
      <c r="G1528" s="150" t="s">
        <v>1437</v>
      </c>
    </row>
    <row r="1529" spans="2:7">
      <c r="B1529" s="185" t="s">
        <v>2141</v>
      </c>
      <c r="C1529" s="150" t="s">
        <v>1406</v>
      </c>
      <c r="D1529" s="150">
        <v>64</v>
      </c>
      <c r="E1529" s="150">
        <v>649</v>
      </c>
      <c r="F1529" s="150">
        <v>0</v>
      </c>
      <c r="G1529" s="150" t="s">
        <v>1438</v>
      </c>
    </row>
    <row r="1530" spans="2:7">
      <c r="B1530" s="185" t="s">
        <v>2141</v>
      </c>
      <c r="C1530" s="150" t="s">
        <v>1406</v>
      </c>
      <c r="D1530" s="150">
        <v>64</v>
      </c>
      <c r="E1530" s="150">
        <v>649</v>
      </c>
      <c r="F1530" s="150">
        <v>6491</v>
      </c>
      <c r="G1530" s="150" t="s">
        <v>1439</v>
      </c>
    </row>
    <row r="1531" spans="2:7">
      <c r="B1531" s="185" t="s">
        <v>2141</v>
      </c>
      <c r="C1531" s="150" t="s">
        <v>1406</v>
      </c>
      <c r="D1531" s="150">
        <v>64</v>
      </c>
      <c r="E1531" s="150">
        <v>649</v>
      </c>
      <c r="F1531" s="150">
        <v>6492</v>
      </c>
      <c r="G1531" s="150" t="s">
        <v>1440</v>
      </c>
    </row>
    <row r="1532" spans="2:7">
      <c r="B1532" s="185" t="s">
        <v>2141</v>
      </c>
      <c r="C1532" s="150" t="s">
        <v>1406</v>
      </c>
      <c r="D1532" s="150">
        <v>64</v>
      </c>
      <c r="E1532" s="150">
        <v>649</v>
      </c>
      <c r="F1532" s="150">
        <v>6493</v>
      </c>
      <c r="G1532" s="150" t="s">
        <v>1441</v>
      </c>
    </row>
    <row r="1533" spans="2:7">
      <c r="B1533" s="185" t="s">
        <v>2141</v>
      </c>
      <c r="C1533" s="150" t="s">
        <v>1406</v>
      </c>
      <c r="D1533" s="150">
        <v>64</v>
      </c>
      <c r="E1533" s="150">
        <v>649</v>
      </c>
      <c r="F1533" s="150">
        <v>6499</v>
      </c>
      <c r="G1533" s="150" t="s">
        <v>1442</v>
      </c>
    </row>
    <row r="1534" spans="2:7">
      <c r="B1534" s="185" t="s">
        <v>2141</v>
      </c>
      <c r="C1534" s="150" t="s">
        <v>1406</v>
      </c>
      <c r="D1534" s="150">
        <v>65</v>
      </c>
      <c r="E1534" s="150">
        <v>0</v>
      </c>
      <c r="F1534" s="150">
        <v>0</v>
      </c>
      <c r="G1534" s="150" t="s">
        <v>1443</v>
      </c>
    </row>
    <row r="1535" spans="2:7">
      <c r="B1535" s="185" t="s">
        <v>2141</v>
      </c>
      <c r="C1535" s="150" t="s">
        <v>1406</v>
      </c>
      <c r="D1535" s="150">
        <v>65</v>
      </c>
      <c r="E1535" s="150">
        <v>650</v>
      </c>
      <c r="F1535" s="150">
        <v>0</v>
      </c>
      <c r="G1535" s="150" t="s">
        <v>1444</v>
      </c>
    </row>
    <row r="1536" spans="2:7">
      <c r="B1536" s="185" t="s">
        <v>2141</v>
      </c>
      <c r="C1536" s="150" t="s">
        <v>1406</v>
      </c>
      <c r="D1536" s="150">
        <v>65</v>
      </c>
      <c r="E1536" s="150">
        <v>650</v>
      </c>
      <c r="F1536" s="150">
        <v>6500</v>
      </c>
      <c r="G1536" s="150" t="s">
        <v>351</v>
      </c>
    </row>
    <row r="1537" spans="2:7">
      <c r="B1537" s="185" t="s">
        <v>2141</v>
      </c>
      <c r="C1537" s="150" t="s">
        <v>1406</v>
      </c>
      <c r="D1537" s="150">
        <v>65</v>
      </c>
      <c r="E1537" s="150">
        <v>650</v>
      </c>
      <c r="F1537" s="150">
        <v>6509</v>
      </c>
      <c r="G1537" s="150" t="s">
        <v>352</v>
      </c>
    </row>
    <row r="1538" spans="2:7">
      <c r="B1538" s="185" t="s">
        <v>2141</v>
      </c>
      <c r="C1538" s="150" t="s">
        <v>1406</v>
      </c>
      <c r="D1538" s="150">
        <v>65</v>
      </c>
      <c r="E1538" s="150">
        <v>651</v>
      </c>
      <c r="F1538" s="150">
        <v>0</v>
      </c>
      <c r="G1538" s="150" t="s">
        <v>1445</v>
      </c>
    </row>
    <row r="1539" spans="2:7">
      <c r="B1539" s="185" t="s">
        <v>2141</v>
      </c>
      <c r="C1539" s="150" t="s">
        <v>1406</v>
      </c>
      <c r="D1539" s="150">
        <v>65</v>
      </c>
      <c r="E1539" s="150">
        <v>651</v>
      </c>
      <c r="F1539" s="150">
        <v>6511</v>
      </c>
      <c r="G1539" s="150" t="s">
        <v>1446</v>
      </c>
    </row>
    <row r="1540" spans="2:7">
      <c r="B1540" s="185" t="s">
        <v>2141</v>
      </c>
      <c r="C1540" s="150" t="s">
        <v>1406</v>
      </c>
      <c r="D1540" s="150">
        <v>65</v>
      </c>
      <c r="E1540" s="150">
        <v>651</v>
      </c>
      <c r="F1540" s="150">
        <v>6512</v>
      </c>
      <c r="G1540" s="150" t="s">
        <v>1447</v>
      </c>
    </row>
    <row r="1541" spans="2:7">
      <c r="B1541" s="185" t="s">
        <v>2141</v>
      </c>
      <c r="C1541" s="150" t="s">
        <v>1406</v>
      </c>
      <c r="D1541" s="150">
        <v>65</v>
      </c>
      <c r="E1541" s="150">
        <v>651</v>
      </c>
      <c r="F1541" s="150">
        <v>6513</v>
      </c>
      <c r="G1541" s="150" t="s">
        <v>1448</v>
      </c>
    </row>
    <row r="1542" spans="2:7">
      <c r="B1542" s="185" t="s">
        <v>2141</v>
      </c>
      <c r="C1542" s="150" t="s">
        <v>1406</v>
      </c>
      <c r="D1542" s="150">
        <v>65</v>
      </c>
      <c r="E1542" s="150">
        <v>651</v>
      </c>
      <c r="F1542" s="150">
        <v>6514</v>
      </c>
      <c r="G1542" s="150" t="s">
        <v>1449</v>
      </c>
    </row>
    <row r="1543" spans="2:7">
      <c r="B1543" s="185" t="s">
        <v>2141</v>
      </c>
      <c r="C1543" s="150" t="s">
        <v>1406</v>
      </c>
      <c r="D1543" s="150">
        <v>65</v>
      </c>
      <c r="E1543" s="150">
        <v>652</v>
      </c>
      <c r="F1543" s="150">
        <v>0</v>
      </c>
      <c r="G1543" s="150" t="s">
        <v>1450</v>
      </c>
    </row>
    <row r="1544" spans="2:7">
      <c r="B1544" s="185" t="s">
        <v>2141</v>
      </c>
      <c r="C1544" s="150" t="s">
        <v>1406</v>
      </c>
      <c r="D1544" s="150">
        <v>65</v>
      </c>
      <c r="E1544" s="150">
        <v>652</v>
      </c>
      <c r="F1544" s="150">
        <v>6521</v>
      </c>
      <c r="G1544" s="150" t="s">
        <v>1451</v>
      </c>
    </row>
    <row r="1545" spans="2:7">
      <c r="B1545" s="185" t="s">
        <v>2141</v>
      </c>
      <c r="C1545" s="150" t="s">
        <v>1406</v>
      </c>
      <c r="D1545" s="150">
        <v>65</v>
      </c>
      <c r="E1545" s="150">
        <v>652</v>
      </c>
      <c r="F1545" s="150">
        <v>6522</v>
      </c>
      <c r="G1545" s="150" t="s">
        <v>1452</v>
      </c>
    </row>
    <row r="1546" spans="2:7">
      <c r="B1546" s="185" t="s">
        <v>2141</v>
      </c>
      <c r="C1546" s="150" t="s">
        <v>1406</v>
      </c>
      <c r="D1546" s="150">
        <v>65</v>
      </c>
      <c r="E1546" s="150">
        <v>652</v>
      </c>
      <c r="F1546" s="150">
        <v>6529</v>
      </c>
      <c r="G1546" s="150" t="s">
        <v>1453</v>
      </c>
    </row>
    <row r="1547" spans="2:7">
      <c r="B1547" s="185" t="s">
        <v>2141</v>
      </c>
      <c r="C1547" s="150" t="s">
        <v>1406</v>
      </c>
      <c r="D1547" s="150">
        <v>66</v>
      </c>
      <c r="E1547" s="150">
        <v>0</v>
      </c>
      <c r="F1547" s="150">
        <v>0</v>
      </c>
      <c r="G1547" s="150" t="s">
        <v>1454</v>
      </c>
    </row>
    <row r="1548" spans="2:7">
      <c r="B1548" s="185" t="s">
        <v>2141</v>
      </c>
      <c r="C1548" s="150" t="s">
        <v>1406</v>
      </c>
      <c r="D1548" s="150">
        <v>66</v>
      </c>
      <c r="E1548" s="150">
        <v>660</v>
      </c>
      <c r="F1548" s="150">
        <v>0</v>
      </c>
      <c r="G1548" s="150" t="s">
        <v>1455</v>
      </c>
    </row>
    <row r="1549" spans="2:7">
      <c r="B1549" s="185" t="s">
        <v>2141</v>
      </c>
      <c r="C1549" s="150" t="s">
        <v>1406</v>
      </c>
      <c r="D1549" s="150">
        <v>66</v>
      </c>
      <c r="E1549" s="150">
        <v>660</v>
      </c>
      <c r="F1549" s="150">
        <v>6600</v>
      </c>
      <c r="G1549" s="150" t="s">
        <v>351</v>
      </c>
    </row>
    <row r="1550" spans="2:7">
      <c r="B1550" s="185" t="s">
        <v>2141</v>
      </c>
      <c r="C1550" s="150" t="s">
        <v>1406</v>
      </c>
      <c r="D1550" s="150">
        <v>66</v>
      </c>
      <c r="E1550" s="150">
        <v>660</v>
      </c>
      <c r="F1550" s="150">
        <v>6609</v>
      </c>
      <c r="G1550" s="150" t="s">
        <v>352</v>
      </c>
    </row>
    <row r="1551" spans="2:7">
      <c r="B1551" s="185" t="s">
        <v>2141</v>
      </c>
      <c r="C1551" s="150" t="s">
        <v>1406</v>
      </c>
      <c r="D1551" s="150">
        <v>66</v>
      </c>
      <c r="E1551" s="150">
        <v>661</v>
      </c>
      <c r="F1551" s="150">
        <v>0</v>
      </c>
      <c r="G1551" s="150" t="s">
        <v>1456</v>
      </c>
    </row>
    <row r="1552" spans="2:7">
      <c r="B1552" s="185" t="s">
        <v>2141</v>
      </c>
      <c r="C1552" s="150" t="s">
        <v>1406</v>
      </c>
      <c r="D1552" s="150">
        <v>66</v>
      </c>
      <c r="E1552" s="150">
        <v>661</v>
      </c>
      <c r="F1552" s="150">
        <v>6611</v>
      </c>
      <c r="G1552" s="150" t="s">
        <v>1457</v>
      </c>
    </row>
    <row r="1553" spans="2:7">
      <c r="B1553" s="185" t="s">
        <v>2141</v>
      </c>
      <c r="C1553" s="150" t="s">
        <v>1406</v>
      </c>
      <c r="D1553" s="150">
        <v>66</v>
      </c>
      <c r="E1553" s="150">
        <v>661</v>
      </c>
      <c r="F1553" s="150">
        <v>6612</v>
      </c>
      <c r="G1553" s="150" t="s">
        <v>1458</v>
      </c>
    </row>
    <row r="1554" spans="2:7">
      <c r="B1554" s="185" t="s">
        <v>2141</v>
      </c>
      <c r="C1554" s="150" t="s">
        <v>1406</v>
      </c>
      <c r="D1554" s="150">
        <v>66</v>
      </c>
      <c r="E1554" s="150">
        <v>661</v>
      </c>
      <c r="F1554" s="150">
        <v>6613</v>
      </c>
      <c r="G1554" s="150" t="s">
        <v>1459</v>
      </c>
    </row>
    <row r="1555" spans="2:7">
      <c r="B1555" s="185" t="s">
        <v>2141</v>
      </c>
      <c r="C1555" s="150" t="s">
        <v>1406</v>
      </c>
      <c r="D1555" s="150">
        <v>66</v>
      </c>
      <c r="E1555" s="150">
        <v>661</v>
      </c>
      <c r="F1555" s="150">
        <v>6614</v>
      </c>
      <c r="G1555" s="150" t="s">
        <v>1460</v>
      </c>
    </row>
    <row r="1556" spans="2:7">
      <c r="B1556" s="185" t="s">
        <v>2141</v>
      </c>
      <c r="C1556" s="150" t="s">
        <v>1406</v>
      </c>
      <c r="D1556" s="150">
        <v>66</v>
      </c>
      <c r="E1556" s="150">
        <v>661</v>
      </c>
      <c r="F1556" s="150">
        <v>6615</v>
      </c>
      <c r="G1556" s="150" t="s">
        <v>1461</v>
      </c>
    </row>
    <row r="1557" spans="2:7">
      <c r="B1557" s="185" t="s">
        <v>2141</v>
      </c>
      <c r="C1557" s="150" t="s">
        <v>1406</v>
      </c>
      <c r="D1557" s="150">
        <v>66</v>
      </c>
      <c r="E1557" s="150">
        <v>661</v>
      </c>
      <c r="F1557" s="150">
        <v>6616</v>
      </c>
      <c r="G1557" s="150" t="s">
        <v>1462</v>
      </c>
    </row>
    <row r="1558" spans="2:7">
      <c r="B1558" s="185" t="s">
        <v>2141</v>
      </c>
      <c r="C1558" s="150" t="s">
        <v>1406</v>
      </c>
      <c r="D1558" s="150">
        <v>66</v>
      </c>
      <c r="E1558" s="150">
        <v>661</v>
      </c>
      <c r="F1558" s="150">
        <v>6617</v>
      </c>
      <c r="G1558" s="150" t="s">
        <v>1463</v>
      </c>
    </row>
    <row r="1559" spans="2:7">
      <c r="B1559" s="185" t="s">
        <v>2141</v>
      </c>
      <c r="C1559" s="150" t="s">
        <v>1406</v>
      </c>
      <c r="D1559" s="150">
        <v>66</v>
      </c>
      <c r="E1559" s="150">
        <v>661</v>
      </c>
      <c r="F1559" s="150">
        <v>6618</v>
      </c>
      <c r="G1559" s="150" t="s">
        <v>1464</v>
      </c>
    </row>
    <row r="1560" spans="2:7">
      <c r="B1560" s="185" t="s">
        <v>2141</v>
      </c>
      <c r="C1560" s="150" t="s">
        <v>1406</v>
      </c>
      <c r="D1560" s="150">
        <v>66</v>
      </c>
      <c r="E1560" s="150">
        <v>661</v>
      </c>
      <c r="F1560" s="150">
        <v>6619</v>
      </c>
      <c r="G1560" s="150" t="s">
        <v>1465</v>
      </c>
    </row>
    <row r="1561" spans="2:7">
      <c r="B1561" s="185" t="s">
        <v>2141</v>
      </c>
      <c r="C1561" s="150" t="s">
        <v>1406</v>
      </c>
      <c r="D1561" s="150">
        <v>66</v>
      </c>
      <c r="E1561" s="150">
        <v>662</v>
      </c>
      <c r="F1561" s="150">
        <v>0</v>
      </c>
      <c r="G1561" s="150" t="s">
        <v>1466</v>
      </c>
    </row>
    <row r="1562" spans="2:7">
      <c r="B1562" s="185" t="s">
        <v>2141</v>
      </c>
      <c r="C1562" s="150" t="s">
        <v>1406</v>
      </c>
      <c r="D1562" s="150">
        <v>66</v>
      </c>
      <c r="E1562" s="150">
        <v>662</v>
      </c>
      <c r="F1562" s="150">
        <v>6621</v>
      </c>
      <c r="G1562" s="150" t="s">
        <v>1467</v>
      </c>
    </row>
    <row r="1563" spans="2:7">
      <c r="B1563" s="185" t="s">
        <v>2141</v>
      </c>
      <c r="C1563" s="150" t="s">
        <v>1406</v>
      </c>
      <c r="D1563" s="150">
        <v>66</v>
      </c>
      <c r="E1563" s="150">
        <v>662</v>
      </c>
      <c r="F1563" s="150">
        <v>6622</v>
      </c>
      <c r="G1563" s="150" t="s">
        <v>1468</v>
      </c>
    </row>
    <row r="1564" spans="2:7">
      <c r="B1564" s="185" t="s">
        <v>2141</v>
      </c>
      <c r="C1564" s="150" t="s">
        <v>1406</v>
      </c>
      <c r="D1564" s="150">
        <v>66</v>
      </c>
      <c r="E1564" s="150">
        <v>663</v>
      </c>
      <c r="F1564" s="150">
        <v>0</v>
      </c>
      <c r="G1564" s="150" t="s">
        <v>1469</v>
      </c>
    </row>
    <row r="1565" spans="2:7">
      <c r="B1565" s="185" t="s">
        <v>2141</v>
      </c>
      <c r="C1565" s="150" t="s">
        <v>1406</v>
      </c>
      <c r="D1565" s="150">
        <v>66</v>
      </c>
      <c r="E1565" s="150">
        <v>663</v>
      </c>
      <c r="F1565" s="150">
        <v>6631</v>
      </c>
      <c r="G1565" s="150" t="s">
        <v>1470</v>
      </c>
    </row>
    <row r="1566" spans="2:7">
      <c r="B1566" s="185" t="s">
        <v>2141</v>
      </c>
      <c r="C1566" s="150" t="s">
        <v>1406</v>
      </c>
      <c r="D1566" s="150">
        <v>66</v>
      </c>
      <c r="E1566" s="150">
        <v>663</v>
      </c>
      <c r="F1566" s="150">
        <v>6632</v>
      </c>
      <c r="G1566" s="150" t="s">
        <v>1471</v>
      </c>
    </row>
    <row r="1567" spans="2:7">
      <c r="B1567" s="185" t="s">
        <v>2141</v>
      </c>
      <c r="C1567" s="150" t="s">
        <v>1406</v>
      </c>
      <c r="D1567" s="150">
        <v>66</v>
      </c>
      <c r="E1567" s="150">
        <v>663</v>
      </c>
      <c r="F1567" s="150">
        <v>6639</v>
      </c>
      <c r="G1567" s="150" t="s">
        <v>1472</v>
      </c>
    </row>
    <row r="1568" spans="2:7">
      <c r="B1568" s="185" t="s">
        <v>2141</v>
      </c>
      <c r="C1568" s="150" t="s">
        <v>1406</v>
      </c>
      <c r="D1568" s="150">
        <v>67</v>
      </c>
      <c r="E1568" s="150">
        <v>0</v>
      </c>
      <c r="F1568" s="150">
        <v>0</v>
      </c>
      <c r="G1568" s="150" t="s">
        <v>1473</v>
      </c>
    </row>
    <row r="1569" spans="2:7">
      <c r="B1569" s="185" t="s">
        <v>2141</v>
      </c>
      <c r="C1569" s="150" t="s">
        <v>1406</v>
      </c>
      <c r="D1569" s="150">
        <v>67</v>
      </c>
      <c r="E1569" s="150">
        <v>670</v>
      </c>
      <c r="F1569" s="150">
        <v>0</v>
      </c>
      <c r="G1569" s="150" t="s">
        <v>1474</v>
      </c>
    </row>
    <row r="1570" spans="2:7">
      <c r="B1570" s="185" t="s">
        <v>2141</v>
      </c>
      <c r="C1570" s="150" t="s">
        <v>1406</v>
      </c>
      <c r="D1570" s="150">
        <v>67</v>
      </c>
      <c r="E1570" s="150">
        <v>670</v>
      </c>
      <c r="F1570" s="150">
        <v>6700</v>
      </c>
      <c r="G1570" s="150" t="s">
        <v>351</v>
      </c>
    </row>
    <row r="1571" spans="2:7">
      <c r="B1571" s="185" t="s">
        <v>2141</v>
      </c>
      <c r="C1571" s="150" t="s">
        <v>1406</v>
      </c>
      <c r="D1571" s="150">
        <v>67</v>
      </c>
      <c r="E1571" s="150">
        <v>670</v>
      </c>
      <c r="F1571" s="150">
        <v>6709</v>
      </c>
      <c r="G1571" s="150" t="s">
        <v>352</v>
      </c>
    </row>
    <row r="1572" spans="2:7">
      <c r="B1572" s="185" t="s">
        <v>2141</v>
      </c>
      <c r="C1572" s="150" t="s">
        <v>1406</v>
      </c>
      <c r="D1572" s="150">
        <v>67</v>
      </c>
      <c r="E1572" s="150">
        <v>671</v>
      </c>
      <c r="F1572" s="150">
        <v>0</v>
      </c>
      <c r="G1572" s="150" t="s">
        <v>1475</v>
      </c>
    </row>
    <row r="1573" spans="2:7">
      <c r="B1573" s="185" t="s">
        <v>2141</v>
      </c>
      <c r="C1573" s="150" t="s">
        <v>1406</v>
      </c>
      <c r="D1573" s="150">
        <v>67</v>
      </c>
      <c r="E1573" s="150">
        <v>671</v>
      </c>
      <c r="F1573" s="150">
        <v>6711</v>
      </c>
      <c r="G1573" s="150" t="s">
        <v>1476</v>
      </c>
    </row>
    <row r="1574" spans="2:7">
      <c r="B1574" s="185" t="s">
        <v>2141</v>
      </c>
      <c r="C1574" s="150" t="s">
        <v>1406</v>
      </c>
      <c r="D1574" s="150">
        <v>67</v>
      </c>
      <c r="E1574" s="150">
        <v>671</v>
      </c>
      <c r="F1574" s="150">
        <v>6712</v>
      </c>
      <c r="G1574" s="150" t="s">
        <v>1477</v>
      </c>
    </row>
    <row r="1575" spans="2:7">
      <c r="B1575" s="185" t="s">
        <v>2141</v>
      </c>
      <c r="C1575" s="150" t="s">
        <v>1406</v>
      </c>
      <c r="D1575" s="150">
        <v>67</v>
      </c>
      <c r="E1575" s="150">
        <v>671</v>
      </c>
      <c r="F1575" s="150">
        <v>6713</v>
      </c>
      <c r="G1575" s="150" t="s">
        <v>1478</v>
      </c>
    </row>
    <row r="1576" spans="2:7">
      <c r="B1576" s="185" t="s">
        <v>2141</v>
      </c>
      <c r="C1576" s="150" t="s">
        <v>1406</v>
      </c>
      <c r="D1576" s="150">
        <v>67</v>
      </c>
      <c r="E1576" s="150">
        <v>671</v>
      </c>
      <c r="F1576" s="150">
        <v>6719</v>
      </c>
      <c r="G1576" s="150" t="s">
        <v>1479</v>
      </c>
    </row>
    <row r="1577" spans="2:7">
      <c r="B1577" s="185" t="s">
        <v>2141</v>
      </c>
      <c r="C1577" s="150" t="s">
        <v>1406</v>
      </c>
      <c r="D1577" s="150">
        <v>67</v>
      </c>
      <c r="E1577" s="150">
        <v>672</v>
      </c>
      <c r="F1577" s="150">
        <v>0</v>
      </c>
      <c r="G1577" s="150" t="s">
        <v>1480</v>
      </c>
    </row>
    <row r="1578" spans="2:7">
      <c r="B1578" s="185" t="s">
        <v>2141</v>
      </c>
      <c r="C1578" s="150" t="s">
        <v>1406</v>
      </c>
      <c r="D1578" s="150">
        <v>67</v>
      </c>
      <c r="E1578" s="150">
        <v>672</v>
      </c>
      <c r="F1578" s="150">
        <v>6721</v>
      </c>
      <c r="G1578" s="150" t="s">
        <v>1481</v>
      </c>
    </row>
    <row r="1579" spans="2:7">
      <c r="B1579" s="185" t="s">
        <v>2141</v>
      </c>
      <c r="C1579" s="150" t="s">
        <v>1406</v>
      </c>
      <c r="D1579" s="150">
        <v>67</v>
      </c>
      <c r="E1579" s="150">
        <v>672</v>
      </c>
      <c r="F1579" s="150">
        <v>6722</v>
      </c>
      <c r="G1579" s="150" t="s">
        <v>1482</v>
      </c>
    </row>
    <row r="1580" spans="2:7">
      <c r="B1580" s="185" t="s">
        <v>2141</v>
      </c>
      <c r="C1580" s="150" t="s">
        <v>1406</v>
      </c>
      <c r="D1580" s="150">
        <v>67</v>
      </c>
      <c r="E1580" s="150">
        <v>672</v>
      </c>
      <c r="F1580" s="150">
        <v>6729</v>
      </c>
      <c r="G1580" s="150" t="s">
        <v>1483</v>
      </c>
    </row>
    <row r="1581" spans="2:7">
      <c r="B1581" s="185" t="s">
        <v>2141</v>
      </c>
      <c r="C1581" s="150" t="s">
        <v>1406</v>
      </c>
      <c r="D1581" s="150">
        <v>67</v>
      </c>
      <c r="E1581" s="150">
        <v>673</v>
      </c>
      <c r="F1581" s="150">
        <v>0</v>
      </c>
      <c r="G1581" s="150" t="s">
        <v>1484</v>
      </c>
    </row>
    <row r="1582" spans="2:7">
      <c r="B1582" s="185" t="s">
        <v>2141</v>
      </c>
      <c r="C1582" s="150" t="s">
        <v>1406</v>
      </c>
      <c r="D1582" s="150">
        <v>67</v>
      </c>
      <c r="E1582" s="150">
        <v>673</v>
      </c>
      <c r="F1582" s="150">
        <v>6731</v>
      </c>
      <c r="G1582" s="150" t="s">
        <v>1485</v>
      </c>
    </row>
    <row r="1583" spans="2:7">
      <c r="B1583" s="185" t="s">
        <v>2141</v>
      </c>
      <c r="C1583" s="150" t="s">
        <v>1406</v>
      </c>
      <c r="D1583" s="150">
        <v>67</v>
      </c>
      <c r="E1583" s="150">
        <v>673</v>
      </c>
      <c r="F1583" s="150">
        <v>6732</v>
      </c>
      <c r="G1583" s="150" t="s">
        <v>1486</v>
      </c>
    </row>
    <row r="1584" spans="2:7">
      <c r="B1584" s="185" t="s">
        <v>2141</v>
      </c>
      <c r="C1584" s="150" t="s">
        <v>1406</v>
      </c>
      <c r="D1584" s="150">
        <v>67</v>
      </c>
      <c r="E1584" s="150">
        <v>673</v>
      </c>
      <c r="F1584" s="150">
        <v>6733</v>
      </c>
      <c r="G1584" s="150" t="s">
        <v>1487</v>
      </c>
    </row>
    <row r="1585" spans="2:7">
      <c r="B1585" s="185" t="s">
        <v>2141</v>
      </c>
      <c r="C1585" s="150" t="s">
        <v>1406</v>
      </c>
      <c r="D1585" s="150">
        <v>67</v>
      </c>
      <c r="E1585" s="150">
        <v>674</v>
      </c>
      <c r="F1585" s="150">
        <v>0</v>
      </c>
      <c r="G1585" s="150" t="s">
        <v>1488</v>
      </c>
    </row>
    <row r="1586" spans="2:7">
      <c r="B1586" s="185" t="s">
        <v>2141</v>
      </c>
      <c r="C1586" s="150" t="s">
        <v>1406</v>
      </c>
      <c r="D1586" s="150">
        <v>67</v>
      </c>
      <c r="E1586" s="150">
        <v>674</v>
      </c>
      <c r="F1586" s="150">
        <v>6741</v>
      </c>
      <c r="G1586" s="150" t="s">
        <v>1489</v>
      </c>
    </row>
    <row r="1587" spans="2:7">
      <c r="B1587" s="185" t="s">
        <v>2141</v>
      </c>
      <c r="C1587" s="150" t="s">
        <v>1406</v>
      </c>
      <c r="D1587" s="150">
        <v>67</v>
      </c>
      <c r="E1587" s="150">
        <v>674</v>
      </c>
      <c r="F1587" s="150">
        <v>6742</v>
      </c>
      <c r="G1587" s="150" t="s">
        <v>1490</v>
      </c>
    </row>
    <row r="1588" spans="2:7">
      <c r="B1588" s="185" t="s">
        <v>2141</v>
      </c>
      <c r="C1588" s="150" t="s">
        <v>1406</v>
      </c>
      <c r="D1588" s="150">
        <v>67</v>
      </c>
      <c r="E1588" s="150">
        <v>674</v>
      </c>
      <c r="F1588" s="150">
        <v>6743</v>
      </c>
      <c r="G1588" s="150" t="s">
        <v>1491</v>
      </c>
    </row>
    <row r="1589" spans="2:7">
      <c r="B1589" s="185" t="s">
        <v>2141</v>
      </c>
      <c r="C1589" s="150" t="s">
        <v>1406</v>
      </c>
      <c r="D1589" s="150">
        <v>67</v>
      </c>
      <c r="E1589" s="150">
        <v>675</v>
      </c>
      <c r="F1589" s="150">
        <v>0</v>
      </c>
      <c r="G1589" s="150" t="s">
        <v>1492</v>
      </c>
    </row>
    <row r="1590" spans="2:7">
      <c r="B1590" s="185" t="s">
        <v>2141</v>
      </c>
      <c r="C1590" s="150" t="s">
        <v>1406</v>
      </c>
      <c r="D1590" s="150">
        <v>67</v>
      </c>
      <c r="E1590" s="150">
        <v>675</v>
      </c>
      <c r="F1590" s="150">
        <v>6751</v>
      </c>
      <c r="G1590" s="150" t="s">
        <v>1493</v>
      </c>
    </row>
    <row r="1591" spans="2:7">
      <c r="B1591" s="185" t="s">
        <v>2141</v>
      </c>
      <c r="C1591" s="150" t="s">
        <v>1406</v>
      </c>
      <c r="D1591" s="150">
        <v>67</v>
      </c>
      <c r="E1591" s="150">
        <v>675</v>
      </c>
      <c r="F1591" s="150">
        <v>6752</v>
      </c>
      <c r="G1591" s="150" t="s">
        <v>1494</v>
      </c>
    </row>
    <row r="1592" spans="2:7">
      <c r="B1592" s="185" t="s">
        <v>2141</v>
      </c>
      <c r="C1592" s="150" t="s">
        <v>1406</v>
      </c>
      <c r="D1592" s="150">
        <v>67</v>
      </c>
      <c r="E1592" s="150">
        <v>675</v>
      </c>
      <c r="F1592" s="150">
        <v>6759</v>
      </c>
      <c r="G1592" s="150" t="s">
        <v>1495</v>
      </c>
    </row>
    <row r="1593" spans="2:7">
      <c r="B1593" s="185" t="s">
        <v>2141</v>
      </c>
      <c r="C1593" s="150" t="s">
        <v>1496</v>
      </c>
      <c r="D1593" s="150">
        <v>0</v>
      </c>
      <c r="E1593" s="150">
        <v>0</v>
      </c>
      <c r="F1593" s="150">
        <v>0</v>
      </c>
      <c r="G1593" s="150" t="s">
        <v>1497</v>
      </c>
    </row>
    <row r="1594" spans="2:7">
      <c r="B1594" s="185" t="s">
        <v>2141</v>
      </c>
      <c r="C1594" s="150" t="s">
        <v>1496</v>
      </c>
      <c r="D1594" s="150">
        <v>68</v>
      </c>
      <c r="E1594" s="150">
        <v>0</v>
      </c>
      <c r="F1594" s="150">
        <v>0</v>
      </c>
      <c r="G1594" s="150" t="s">
        <v>1498</v>
      </c>
    </row>
    <row r="1595" spans="2:7">
      <c r="B1595" s="185" t="s">
        <v>2141</v>
      </c>
      <c r="C1595" s="150" t="s">
        <v>1496</v>
      </c>
      <c r="D1595" s="150">
        <v>68</v>
      </c>
      <c r="E1595" s="150">
        <v>680</v>
      </c>
      <c r="F1595" s="150">
        <v>0</v>
      </c>
      <c r="G1595" s="150" t="s">
        <v>1499</v>
      </c>
    </row>
    <row r="1596" spans="2:7">
      <c r="B1596" s="185" t="s">
        <v>2141</v>
      </c>
      <c r="C1596" s="150" t="s">
        <v>1496</v>
      </c>
      <c r="D1596" s="150">
        <v>68</v>
      </c>
      <c r="E1596" s="150">
        <v>680</v>
      </c>
      <c r="F1596" s="150">
        <v>6800</v>
      </c>
      <c r="G1596" s="150" t="s">
        <v>351</v>
      </c>
    </row>
    <row r="1597" spans="2:7">
      <c r="B1597" s="185" t="s">
        <v>2141</v>
      </c>
      <c r="C1597" s="150" t="s">
        <v>1496</v>
      </c>
      <c r="D1597" s="150">
        <v>68</v>
      </c>
      <c r="E1597" s="150">
        <v>680</v>
      </c>
      <c r="F1597" s="150">
        <v>6809</v>
      </c>
      <c r="G1597" s="150" t="s">
        <v>352</v>
      </c>
    </row>
    <row r="1598" spans="2:7">
      <c r="B1598" s="185" t="s">
        <v>2141</v>
      </c>
      <c r="C1598" s="150" t="s">
        <v>1496</v>
      </c>
      <c r="D1598" s="150">
        <v>68</v>
      </c>
      <c r="E1598" s="150">
        <v>681</v>
      </c>
      <c r="F1598" s="150">
        <v>0</v>
      </c>
      <c r="G1598" s="150" t="s">
        <v>1500</v>
      </c>
    </row>
    <row r="1599" spans="2:7">
      <c r="B1599" s="185" t="s">
        <v>2141</v>
      </c>
      <c r="C1599" s="150" t="s">
        <v>1496</v>
      </c>
      <c r="D1599" s="150">
        <v>68</v>
      </c>
      <c r="E1599" s="150">
        <v>681</v>
      </c>
      <c r="F1599" s="150">
        <v>6811</v>
      </c>
      <c r="G1599" s="150" t="s">
        <v>1501</v>
      </c>
    </row>
    <row r="1600" spans="2:7">
      <c r="B1600" s="185" t="s">
        <v>2141</v>
      </c>
      <c r="C1600" s="150" t="s">
        <v>1496</v>
      </c>
      <c r="D1600" s="150">
        <v>68</v>
      </c>
      <c r="E1600" s="150">
        <v>681</v>
      </c>
      <c r="F1600" s="150">
        <v>6812</v>
      </c>
      <c r="G1600" s="150" t="s">
        <v>1502</v>
      </c>
    </row>
    <row r="1601" spans="2:7">
      <c r="B1601" s="185" t="s">
        <v>2141</v>
      </c>
      <c r="C1601" s="150" t="s">
        <v>1496</v>
      </c>
      <c r="D1601" s="150">
        <v>68</v>
      </c>
      <c r="E1601" s="150">
        <v>682</v>
      </c>
      <c r="F1601" s="150">
        <v>0</v>
      </c>
      <c r="G1601" s="150" t="s">
        <v>1503</v>
      </c>
    </row>
    <row r="1602" spans="2:7">
      <c r="B1602" s="185" t="s">
        <v>2141</v>
      </c>
      <c r="C1602" s="150" t="s">
        <v>1496</v>
      </c>
      <c r="D1602" s="150">
        <v>68</v>
      </c>
      <c r="E1602" s="150">
        <v>682</v>
      </c>
      <c r="F1602" s="150">
        <v>6821</v>
      </c>
      <c r="G1602" s="150" t="s">
        <v>1503</v>
      </c>
    </row>
    <row r="1603" spans="2:7">
      <c r="B1603" s="185" t="s">
        <v>2141</v>
      </c>
      <c r="C1603" s="150" t="s">
        <v>1496</v>
      </c>
      <c r="D1603" s="150">
        <v>69</v>
      </c>
      <c r="E1603" s="150">
        <v>0</v>
      </c>
      <c r="F1603" s="150">
        <v>0</v>
      </c>
      <c r="G1603" s="150" t="s">
        <v>1504</v>
      </c>
    </row>
    <row r="1604" spans="2:7">
      <c r="B1604" s="185" t="s">
        <v>2141</v>
      </c>
      <c r="C1604" s="150" t="s">
        <v>1496</v>
      </c>
      <c r="D1604" s="150">
        <v>69</v>
      </c>
      <c r="E1604" s="150">
        <v>690</v>
      </c>
      <c r="F1604" s="150">
        <v>0</v>
      </c>
      <c r="G1604" s="150" t="s">
        <v>1505</v>
      </c>
    </row>
    <row r="1605" spans="2:7">
      <c r="B1605" s="185" t="s">
        <v>2141</v>
      </c>
      <c r="C1605" s="150" t="s">
        <v>1496</v>
      </c>
      <c r="D1605" s="150">
        <v>69</v>
      </c>
      <c r="E1605" s="150">
        <v>690</v>
      </c>
      <c r="F1605" s="150">
        <v>6900</v>
      </c>
      <c r="G1605" s="150" t="s">
        <v>351</v>
      </c>
    </row>
    <row r="1606" spans="2:7">
      <c r="B1606" s="185" t="s">
        <v>2141</v>
      </c>
      <c r="C1606" s="150" t="s">
        <v>1496</v>
      </c>
      <c r="D1606" s="150">
        <v>69</v>
      </c>
      <c r="E1606" s="150">
        <v>690</v>
      </c>
      <c r="F1606" s="150">
        <v>6909</v>
      </c>
      <c r="G1606" s="150" t="s">
        <v>352</v>
      </c>
    </row>
    <row r="1607" spans="2:7">
      <c r="B1607" s="185" t="s">
        <v>2141</v>
      </c>
      <c r="C1607" s="150" t="s">
        <v>1496</v>
      </c>
      <c r="D1607" s="150">
        <v>69</v>
      </c>
      <c r="E1607" s="150">
        <v>691</v>
      </c>
      <c r="F1607" s="150">
        <v>0</v>
      </c>
      <c r="G1607" s="150" t="s">
        <v>1506</v>
      </c>
    </row>
    <row r="1608" spans="2:7">
      <c r="B1608" s="185" t="s">
        <v>2141</v>
      </c>
      <c r="C1608" s="150" t="s">
        <v>1496</v>
      </c>
      <c r="D1608" s="150">
        <v>69</v>
      </c>
      <c r="E1608" s="150">
        <v>691</v>
      </c>
      <c r="F1608" s="150">
        <v>6911</v>
      </c>
      <c r="G1608" s="150" t="s">
        <v>1507</v>
      </c>
    </row>
    <row r="1609" spans="2:7">
      <c r="B1609" s="185" t="s">
        <v>2141</v>
      </c>
      <c r="C1609" s="150" t="s">
        <v>1496</v>
      </c>
      <c r="D1609" s="150">
        <v>69</v>
      </c>
      <c r="E1609" s="150">
        <v>691</v>
      </c>
      <c r="F1609" s="150">
        <v>6912</v>
      </c>
      <c r="G1609" s="150" t="s">
        <v>1508</v>
      </c>
    </row>
    <row r="1610" spans="2:7">
      <c r="B1610" s="185" t="s">
        <v>2141</v>
      </c>
      <c r="C1610" s="150" t="s">
        <v>1496</v>
      </c>
      <c r="D1610" s="150">
        <v>69</v>
      </c>
      <c r="E1610" s="150">
        <v>691</v>
      </c>
      <c r="F1610" s="150">
        <v>6919</v>
      </c>
      <c r="G1610" s="150" t="s">
        <v>1509</v>
      </c>
    </row>
    <row r="1611" spans="2:7">
      <c r="B1611" s="185" t="s">
        <v>2141</v>
      </c>
      <c r="C1611" s="150" t="s">
        <v>1496</v>
      </c>
      <c r="D1611" s="150">
        <v>69</v>
      </c>
      <c r="E1611" s="150">
        <v>692</v>
      </c>
      <c r="F1611" s="150">
        <v>0</v>
      </c>
      <c r="G1611" s="150" t="s">
        <v>1510</v>
      </c>
    </row>
    <row r="1612" spans="2:7">
      <c r="B1612" s="185" t="s">
        <v>2141</v>
      </c>
      <c r="C1612" s="150" t="s">
        <v>1496</v>
      </c>
      <c r="D1612" s="150">
        <v>69</v>
      </c>
      <c r="E1612" s="150">
        <v>692</v>
      </c>
      <c r="F1612" s="150">
        <v>6921</v>
      </c>
      <c r="G1612" s="150" t="s">
        <v>1511</v>
      </c>
    </row>
    <row r="1613" spans="2:7">
      <c r="B1613" s="185" t="s">
        <v>2141</v>
      </c>
      <c r="C1613" s="150" t="s">
        <v>1496</v>
      </c>
      <c r="D1613" s="150">
        <v>69</v>
      </c>
      <c r="E1613" s="150">
        <v>692</v>
      </c>
      <c r="F1613" s="150">
        <v>6922</v>
      </c>
      <c r="G1613" s="150" t="s">
        <v>1512</v>
      </c>
    </row>
    <row r="1614" spans="2:7">
      <c r="B1614" s="185" t="s">
        <v>2140</v>
      </c>
      <c r="C1614" s="150" t="s">
        <v>1496</v>
      </c>
      <c r="D1614" s="150">
        <v>69</v>
      </c>
      <c r="E1614" s="150">
        <v>693</v>
      </c>
      <c r="F1614" s="150">
        <v>0</v>
      </c>
      <c r="G1614" s="150" t="s">
        <v>1513</v>
      </c>
    </row>
    <row r="1615" spans="2:7">
      <c r="B1615" s="185" t="s">
        <v>2140</v>
      </c>
      <c r="C1615" s="150" t="s">
        <v>1496</v>
      </c>
      <c r="D1615" s="150">
        <v>69</v>
      </c>
      <c r="E1615" s="150">
        <v>693</v>
      </c>
      <c r="F1615" s="150">
        <v>6931</v>
      </c>
      <c r="G1615" s="150" t="s">
        <v>1513</v>
      </c>
    </row>
    <row r="1616" spans="2:7">
      <c r="B1616" s="185" t="s">
        <v>2141</v>
      </c>
      <c r="C1616" s="150" t="s">
        <v>1496</v>
      </c>
      <c r="D1616" s="150">
        <v>69</v>
      </c>
      <c r="E1616" s="150">
        <v>694</v>
      </c>
      <c r="F1616" s="150">
        <v>0</v>
      </c>
      <c r="G1616" s="150" t="s">
        <v>1514</v>
      </c>
    </row>
    <row r="1617" spans="2:7">
      <c r="B1617" s="185" t="s">
        <v>2141</v>
      </c>
      <c r="C1617" s="150" t="s">
        <v>1496</v>
      </c>
      <c r="D1617" s="150">
        <v>69</v>
      </c>
      <c r="E1617" s="150">
        <v>694</v>
      </c>
      <c r="F1617" s="150">
        <v>6941</v>
      </c>
      <c r="G1617" s="150" t="s">
        <v>1514</v>
      </c>
    </row>
    <row r="1618" spans="2:7">
      <c r="B1618" s="185" t="s">
        <v>2140</v>
      </c>
      <c r="C1618" s="150" t="s">
        <v>1496</v>
      </c>
      <c r="D1618" s="150">
        <v>70</v>
      </c>
      <c r="E1618" s="150">
        <v>0</v>
      </c>
      <c r="F1618" s="150">
        <v>0</v>
      </c>
      <c r="G1618" s="150" t="s">
        <v>1515</v>
      </c>
    </row>
    <row r="1619" spans="2:7">
      <c r="B1619" s="185" t="s">
        <v>2140</v>
      </c>
      <c r="C1619" s="150" t="s">
        <v>1496</v>
      </c>
      <c r="D1619" s="150">
        <v>70</v>
      </c>
      <c r="E1619" s="150">
        <v>700</v>
      </c>
      <c r="F1619" s="150">
        <v>0</v>
      </c>
      <c r="G1619" s="150" t="s">
        <v>1516</v>
      </c>
    </row>
    <row r="1620" spans="2:7">
      <c r="B1620" s="185" t="s">
        <v>2140</v>
      </c>
      <c r="C1620" s="150" t="s">
        <v>1496</v>
      </c>
      <c r="D1620" s="150">
        <v>70</v>
      </c>
      <c r="E1620" s="150">
        <v>700</v>
      </c>
      <c r="F1620" s="150">
        <v>7000</v>
      </c>
      <c r="G1620" s="150" t="s">
        <v>351</v>
      </c>
    </row>
    <row r="1621" spans="2:7">
      <c r="B1621" s="185" t="s">
        <v>2140</v>
      </c>
      <c r="C1621" s="150" t="s">
        <v>1496</v>
      </c>
      <c r="D1621" s="150">
        <v>70</v>
      </c>
      <c r="E1621" s="150">
        <v>700</v>
      </c>
      <c r="F1621" s="150">
        <v>7009</v>
      </c>
      <c r="G1621" s="150" t="s">
        <v>352</v>
      </c>
    </row>
    <row r="1622" spans="2:7">
      <c r="B1622" s="185" t="s">
        <v>2140</v>
      </c>
      <c r="C1622" s="150" t="s">
        <v>1496</v>
      </c>
      <c r="D1622" s="150">
        <v>70</v>
      </c>
      <c r="E1622" s="150">
        <v>701</v>
      </c>
      <c r="F1622" s="150">
        <v>0</v>
      </c>
      <c r="G1622" s="150" t="s">
        <v>1517</v>
      </c>
    </row>
    <row r="1623" spans="2:7">
      <c r="B1623" s="185" t="s">
        <v>2140</v>
      </c>
      <c r="C1623" s="150" t="s">
        <v>1496</v>
      </c>
      <c r="D1623" s="150">
        <v>70</v>
      </c>
      <c r="E1623" s="150">
        <v>701</v>
      </c>
      <c r="F1623" s="150">
        <v>7011</v>
      </c>
      <c r="G1623" s="150" t="s">
        <v>1518</v>
      </c>
    </row>
    <row r="1624" spans="2:7">
      <c r="B1624" s="185" t="s">
        <v>2140</v>
      </c>
      <c r="C1624" s="150" t="s">
        <v>1496</v>
      </c>
      <c r="D1624" s="150">
        <v>70</v>
      </c>
      <c r="E1624" s="150">
        <v>701</v>
      </c>
      <c r="F1624" s="150">
        <v>7019</v>
      </c>
      <c r="G1624" s="150" t="s">
        <v>1519</v>
      </c>
    </row>
    <row r="1625" spans="2:7">
      <c r="B1625" s="185" t="s">
        <v>2140</v>
      </c>
      <c r="C1625" s="150" t="s">
        <v>1496</v>
      </c>
      <c r="D1625" s="150">
        <v>70</v>
      </c>
      <c r="E1625" s="150">
        <v>702</v>
      </c>
      <c r="F1625" s="150">
        <v>0</v>
      </c>
      <c r="G1625" s="150" t="s">
        <v>1520</v>
      </c>
    </row>
    <row r="1626" spans="2:7">
      <c r="B1626" s="185" t="s">
        <v>2140</v>
      </c>
      <c r="C1626" s="150" t="s">
        <v>1496</v>
      </c>
      <c r="D1626" s="150">
        <v>70</v>
      </c>
      <c r="E1626" s="150">
        <v>702</v>
      </c>
      <c r="F1626" s="150">
        <v>7021</v>
      </c>
      <c r="G1626" s="150" t="s">
        <v>1521</v>
      </c>
    </row>
    <row r="1627" spans="2:7">
      <c r="B1627" s="185" t="s">
        <v>2140</v>
      </c>
      <c r="C1627" s="150" t="s">
        <v>1496</v>
      </c>
      <c r="D1627" s="150">
        <v>70</v>
      </c>
      <c r="E1627" s="150">
        <v>702</v>
      </c>
      <c r="F1627" s="150">
        <v>7022</v>
      </c>
      <c r="G1627" s="150" t="s">
        <v>1522</v>
      </c>
    </row>
    <row r="1628" spans="2:7">
      <c r="B1628" s="185" t="s">
        <v>2140</v>
      </c>
      <c r="C1628" s="150" t="s">
        <v>1496</v>
      </c>
      <c r="D1628" s="150">
        <v>70</v>
      </c>
      <c r="E1628" s="150">
        <v>703</v>
      </c>
      <c r="F1628" s="150">
        <v>0</v>
      </c>
      <c r="G1628" s="150" t="s">
        <v>1523</v>
      </c>
    </row>
    <row r="1629" spans="2:7">
      <c r="B1629" s="185" t="s">
        <v>2140</v>
      </c>
      <c r="C1629" s="150" t="s">
        <v>1496</v>
      </c>
      <c r="D1629" s="150">
        <v>70</v>
      </c>
      <c r="E1629" s="150">
        <v>703</v>
      </c>
      <c r="F1629" s="150">
        <v>7031</v>
      </c>
      <c r="G1629" s="150" t="s">
        <v>1524</v>
      </c>
    </row>
    <row r="1630" spans="2:7">
      <c r="B1630" s="185" t="s">
        <v>2140</v>
      </c>
      <c r="C1630" s="150" t="s">
        <v>1496</v>
      </c>
      <c r="D1630" s="150">
        <v>70</v>
      </c>
      <c r="E1630" s="150">
        <v>703</v>
      </c>
      <c r="F1630" s="150">
        <v>7032</v>
      </c>
      <c r="G1630" s="150" t="s">
        <v>1525</v>
      </c>
    </row>
    <row r="1631" spans="2:7">
      <c r="B1631" s="185" t="s">
        <v>2140</v>
      </c>
      <c r="C1631" s="150" t="s">
        <v>1496</v>
      </c>
      <c r="D1631" s="150">
        <v>70</v>
      </c>
      <c r="E1631" s="150">
        <v>704</v>
      </c>
      <c r="F1631" s="150">
        <v>0</v>
      </c>
      <c r="G1631" s="150" t="s">
        <v>1526</v>
      </c>
    </row>
    <row r="1632" spans="2:7">
      <c r="B1632" s="185" t="s">
        <v>2140</v>
      </c>
      <c r="C1632" s="150" t="s">
        <v>1496</v>
      </c>
      <c r="D1632" s="150">
        <v>70</v>
      </c>
      <c r="E1632" s="150">
        <v>704</v>
      </c>
      <c r="F1632" s="150">
        <v>7041</v>
      </c>
      <c r="G1632" s="150" t="s">
        <v>1526</v>
      </c>
    </row>
    <row r="1633" spans="2:7">
      <c r="B1633" s="185" t="s">
        <v>2140</v>
      </c>
      <c r="C1633" s="150" t="s">
        <v>1496</v>
      </c>
      <c r="D1633" s="150">
        <v>70</v>
      </c>
      <c r="E1633" s="150">
        <v>705</v>
      </c>
      <c r="F1633" s="150">
        <v>0</v>
      </c>
      <c r="G1633" s="150" t="s">
        <v>1527</v>
      </c>
    </row>
    <row r="1634" spans="2:7">
      <c r="B1634" s="185" t="s">
        <v>2140</v>
      </c>
      <c r="C1634" s="150" t="s">
        <v>1496</v>
      </c>
      <c r="D1634" s="150">
        <v>70</v>
      </c>
      <c r="E1634" s="150">
        <v>705</v>
      </c>
      <c r="F1634" s="150">
        <v>7051</v>
      </c>
      <c r="G1634" s="150" t="s">
        <v>1527</v>
      </c>
    </row>
    <row r="1635" spans="2:7">
      <c r="B1635" s="185" t="s">
        <v>2140</v>
      </c>
      <c r="C1635" s="150" t="s">
        <v>1496</v>
      </c>
      <c r="D1635" s="150">
        <v>70</v>
      </c>
      <c r="E1635" s="150">
        <v>709</v>
      </c>
      <c r="F1635" s="150">
        <v>0</v>
      </c>
      <c r="G1635" s="150" t="s">
        <v>1528</v>
      </c>
    </row>
    <row r="1636" spans="2:7">
      <c r="B1636" s="185" t="s">
        <v>2140</v>
      </c>
      <c r="C1636" s="150" t="s">
        <v>1496</v>
      </c>
      <c r="D1636" s="150">
        <v>70</v>
      </c>
      <c r="E1636" s="150">
        <v>709</v>
      </c>
      <c r="F1636" s="150">
        <v>7091</v>
      </c>
      <c r="G1636" s="150" t="s">
        <v>1529</v>
      </c>
    </row>
    <row r="1637" spans="2:7">
      <c r="B1637" s="185" t="s">
        <v>2140</v>
      </c>
      <c r="C1637" s="150" t="s">
        <v>1496</v>
      </c>
      <c r="D1637" s="150">
        <v>70</v>
      </c>
      <c r="E1637" s="150">
        <v>709</v>
      </c>
      <c r="F1637" s="150">
        <v>7092</v>
      </c>
      <c r="G1637" s="150" t="s">
        <v>1530</v>
      </c>
    </row>
    <row r="1638" spans="2:7">
      <c r="B1638" s="185" t="s">
        <v>2140</v>
      </c>
      <c r="C1638" s="150" t="s">
        <v>1496</v>
      </c>
      <c r="D1638" s="150">
        <v>70</v>
      </c>
      <c r="E1638" s="150">
        <v>709</v>
      </c>
      <c r="F1638" s="150">
        <v>7093</v>
      </c>
      <c r="G1638" s="150" t="s">
        <v>1531</v>
      </c>
    </row>
    <row r="1639" spans="2:7">
      <c r="B1639" s="185" t="s">
        <v>2140</v>
      </c>
      <c r="C1639" s="150" t="s">
        <v>1496</v>
      </c>
      <c r="D1639" s="150">
        <v>70</v>
      </c>
      <c r="E1639" s="150">
        <v>709</v>
      </c>
      <c r="F1639" s="150">
        <v>7099</v>
      </c>
      <c r="G1639" s="150" t="s">
        <v>1532</v>
      </c>
    </row>
    <row r="1640" spans="2:7">
      <c r="B1640" s="185" t="s">
        <v>2140</v>
      </c>
      <c r="C1640" s="150" t="s">
        <v>1533</v>
      </c>
      <c r="D1640" s="150">
        <v>0</v>
      </c>
      <c r="E1640" s="150">
        <v>0</v>
      </c>
      <c r="F1640" s="150">
        <v>0</v>
      </c>
      <c r="G1640" s="150" t="s">
        <v>1534</v>
      </c>
    </row>
    <row r="1641" spans="2:7">
      <c r="B1641" s="185" t="s">
        <v>2140</v>
      </c>
      <c r="C1641" s="150" t="s">
        <v>1533</v>
      </c>
      <c r="D1641" s="150">
        <v>71</v>
      </c>
      <c r="E1641" s="150">
        <v>0</v>
      </c>
      <c r="F1641" s="150">
        <v>0</v>
      </c>
      <c r="G1641" s="150" t="s">
        <v>1535</v>
      </c>
    </row>
    <row r="1642" spans="2:7">
      <c r="B1642" s="185" t="s">
        <v>2140</v>
      </c>
      <c r="C1642" s="150" t="s">
        <v>1533</v>
      </c>
      <c r="D1642" s="150">
        <v>71</v>
      </c>
      <c r="E1642" s="150">
        <v>710</v>
      </c>
      <c r="F1642" s="150">
        <v>0</v>
      </c>
      <c r="G1642" s="150" t="s">
        <v>1536</v>
      </c>
    </row>
    <row r="1643" spans="2:7">
      <c r="B1643" s="185" t="s">
        <v>2140</v>
      </c>
      <c r="C1643" s="150" t="s">
        <v>1533</v>
      </c>
      <c r="D1643" s="150">
        <v>71</v>
      </c>
      <c r="E1643" s="150">
        <v>710</v>
      </c>
      <c r="F1643" s="150">
        <v>7101</v>
      </c>
      <c r="G1643" s="150" t="s">
        <v>1391</v>
      </c>
    </row>
    <row r="1644" spans="2:7">
      <c r="B1644" s="185" t="s">
        <v>2140</v>
      </c>
      <c r="C1644" s="150" t="s">
        <v>1533</v>
      </c>
      <c r="D1644" s="150">
        <v>71</v>
      </c>
      <c r="E1644" s="150">
        <v>711</v>
      </c>
      <c r="F1644" s="150">
        <v>0</v>
      </c>
      <c r="G1644" s="150" t="s">
        <v>1537</v>
      </c>
    </row>
    <row r="1645" spans="2:7">
      <c r="B1645" s="185" t="s">
        <v>2140</v>
      </c>
      <c r="C1645" s="150" t="s">
        <v>1533</v>
      </c>
      <c r="D1645" s="150">
        <v>71</v>
      </c>
      <c r="E1645" s="150">
        <v>711</v>
      </c>
      <c r="F1645" s="150">
        <v>7111</v>
      </c>
      <c r="G1645" s="150" t="s">
        <v>1538</v>
      </c>
    </row>
    <row r="1646" spans="2:7">
      <c r="B1646" s="185" t="s">
        <v>2140</v>
      </c>
      <c r="C1646" s="150" t="s">
        <v>1533</v>
      </c>
      <c r="D1646" s="150">
        <v>71</v>
      </c>
      <c r="E1646" s="150">
        <v>711</v>
      </c>
      <c r="F1646" s="150">
        <v>7112</v>
      </c>
      <c r="G1646" s="150" t="s">
        <v>1539</v>
      </c>
    </row>
    <row r="1647" spans="2:7">
      <c r="B1647" s="185" t="s">
        <v>2140</v>
      </c>
      <c r="C1647" s="150" t="s">
        <v>1533</v>
      </c>
      <c r="D1647" s="150">
        <v>71</v>
      </c>
      <c r="E1647" s="150">
        <v>711</v>
      </c>
      <c r="F1647" s="150">
        <v>7113</v>
      </c>
      <c r="G1647" s="150" t="s">
        <v>1540</v>
      </c>
    </row>
    <row r="1648" spans="2:7">
      <c r="B1648" s="185" t="s">
        <v>2140</v>
      </c>
      <c r="C1648" s="150" t="s">
        <v>1533</v>
      </c>
      <c r="D1648" s="150">
        <v>71</v>
      </c>
      <c r="E1648" s="150">
        <v>711</v>
      </c>
      <c r="F1648" s="150">
        <v>7114</v>
      </c>
      <c r="G1648" s="150" t="s">
        <v>1541</v>
      </c>
    </row>
    <row r="1649" spans="2:7">
      <c r="B1649" s="185" t="s">
        <v>2140</v>
      </c>
      <c r="C1649" s="150" t="s">
        <v>1533</v>
      </c>
      <c r="D1649" s="150">
        <v>71</v>
      </c>
      <c r="E1649" s="150">
        <v>712</v>
      </c>
      <c r="F1649" s="150">
        <v>0</v>
      </c>
      <c r="G1649" s="150" t="s">
        <v>1542</v>
      </c>
    </row>
    <row r="1650" spans="2:7">
      <c r="B1650" s="185" t="s">
        <v>2140</v>
      </c>
      <c r="C1650" s="150" t="s">
        <v>1533</v>
      </c>
      <c r="D1650" s="150">
        <v>71</v>
      </c>
      <c r="E1650" s="150">
        <v>712</v>
      </c>
      <c r="F1650" s="150">
        <v>7121</v>
      </c>
      <c r="G1650" s="150" t="s">
        <v>1542</v>
      </c>
    </row>
    <row r="1651" spans="2:7">
      <c r="B1651" s="185" t="s">
        <v>2140</v>
      </c>
      <c r="C1651" s="150" t="s">
        <v>1533</v>
      </c>
      <c r="D1651" s="150">
        <v>72</v>
      </c>
      <c r="E1651" s="150">
        <v>0</v>
      </c>
      <c r="F1651" s="150">
        <v>0</v>
      </c>
      <c r="G1651" s="150" t="s">
        <v>1543</v>
      </c>
    </row>
    <row r="1652" spans="2:7">
      <c r="B1652" s="185" t="s">
        <v>2140</v>
      </c>
      <c r="C1652" s="150" t="s">
        <v>1533</v>
      </c>
      <c r="D1652" s="150">
        <v>72</v>
      </c>
      <c r="E1652" s="150">
        <v>720</v>
      </c>
      <c r="F1652" s="150">
        <v>0</v>
      </c>
      <c r="G1652" s="150" t="s">
        <v>1544</v>
      </c>
    </row>
    <row r="1653" spans="2:7">
      <c r="B1653" s="185" t="s">
        <v>2140</v>
      </c>
      <c r="C1653" s="150" t="s">
        <v>1533</v>
      </c>
      <c r="D1653" s="150">
        <v>72</v>
      </c>
      <c r="E1653" s="150">
        <v>720</v>
      </c>
      <c r="F1653" s="150">
        <v>7201</v>
      </c>
      <c r="G1653" s="150" t="s">
        <v>1391</v>
      </c>
    </row>
    <row r="1654" spans="2:7">
      <c r="B1654" s="185" t="s">
        <v>2140</v>
      </c>
      <c r="C1654" s="150" t="s">
        <v>1533</v>
      </c>
      <c r="D1654" s="150">
        <v>72</v>
      </c>
      <c r="E1654" s="150">
        <v>721</v>
      </c>
      <c r="F1654" s="150">
        <v>0</v>
      </c>
      <c r="G1654" s="150" t="s">
        <v>1545</v>
      </c>
    </row>
    <row r="1655" spans="2:7">
      <c r="B1655" s="185" t="s">
        <v>2140</v>
      </c>
      <c r="C1655" s="150" t="s">
        <v>1533</v>
      </c>
      <c r="D1655" s="150">
        <v>72</v>
      </c>
      <c r="E1655" s="150">
        <v>721</v>
      </c>
      <c r="F1655" s="150">
        <v>7211</v>
      </c>
      <c r="G1655" s="150" t="s">
        <v>1546</v>
      </c>
    </row>
    <row r="1656" spans="2:7">
      <c r="B1656" s="185" t="s">
        <v>2140</v>
      </c>
      <c r="C1656" s="150" t="s">
        <v>1533</v>
      </c>
      <c r="D1656" s="150">
        <v>72</v>
      </c>
      <c r="E1656" s="150">
        <v>721</v>
      </c>
      <c r="F1656" s="150">
        <v>7212</v>
      </c>
      <c r="G1656" s="150" t="s">
        <v>1547</v>
      </c>
    </row>
    <row r="1657" spans="2:7">
      <c r="B1657" s="185" t="s">
        <v>2140</v>
      </c>
      <c r="C1657" s="150" t="s">
        <v>1533</v>
      </c>
      <c r="D1657" s="150">
        <v>72</v>
      </c>
      <c r="E1657" s="150">
        <v>722</v>
      </c>
      <c r="F1657" s="150">
        <v>0</v>
      </c>
      <c r="G1657" s="150" t="s">
        <v>1548</v>
      </c>
    </row>
    <row r="1658" spans="2:7">
      <c r="B1658" s="185" t="s">
        <v>2140</v>
      </c>
      <c r="C1658" s="150" t="s">
        <v>1533</v>
      </c>
      <c r="D1658" s="150">
        <v>72</v>
      </c>
      <c r="E1658" s="150">
        <v>722</v>
      </c>
      <c r="F1658" s="150">
        <v>7221</v>
      </c>
      <c r="G1658" s="150" t="s">
        <v>1549</v>
      </c>
    </row>
    <row r="1659" spans="2:7">
      <c r="B1659" s="185" t="s">
        <v>2140</v>
      </c>
      <c r="C1659" s="150" t="s">
        <v>1533</v>
      </c>
      <c r="D1659" s="150">
        <v>72</v>
      </c>
      <c r="E1659" s="150">
        <v>722</v>
      </c>
      <c r="F1659" s="150">
        <v>7222</v>
      </c>
      <c r="G1659" s="150" t="s">
        <v>1550</v>
      </c>
    </row>
    <row r="1660" spans="2:7">
      <c r="B1660" s="185" t="s">
        <v>2140</v>
      </c>
      <c r="C1660" s="150" t="s">
        <v>1533</v>
      </c>
      <c r="D1660" s="150">
        <v>72</v>
      </c>
      <c r="E1660" s="150">
        <v>723</v>
      </c>
      <c r="F1660" s="150">
        <v>0</v>
      </c>
      <c r="G1660" s="150" t="s">
        <v>1551</v>
      </c>
    </row>
    <row r="1661" spans="2:7">
      <c r="B1661" s="185" t="s">
        <v>2140</v>
      </c>
      <c r="C1661" s="150" t="s">
        <v>1533</v>
      </c>
      <c r="D1661" s="150">
        <v>72</v>
      </c>
      <c r="E1661" s="150">
        <v>723</v>
      </c>
      <c r="F1661" s="150">
        <v>7231</v>
      </c>
      <c r="G1661" s="150" t="s">
        <v>1551</v>
      </c>
    </row>
    <row r="1662" spans="2:7">
      <c r="B1662" s="185" t="s">
        <v>2140</v>
      </c>
      <c r="C1662" s="150" t="s">
        <v>1533</v>
      </c>
      <c r="D1662" s="150">
        <v>72</v>
      </c>
      <c r="E1662" s="150">
        <v>724</v>
      </c>
      <c r="F1662" s="150">
        <v>0</v>
      </c>
      <c r="G1662" s="150" t="s">
        <v>1552</v>
      </c>
    </row>
    <row r="1663" spans="2:7">
      <c r="B1663" s="185" t="s">
        <v>2140</v>
      </c>
      <c r="C1663" s="150" t="s">
        <v>1533</v>
      </c>
      <c r="D1663" s="150">
        <v>72</v>
      </c>
      <c r="E1663" s="150">
        <v>724</v>
      </c>
      <c r="F1663" s="150">
        <v>7241</v>
      </c>
      <c r="G1663" s="150" t="s">
        <v>1553</v>
      </c>
    </row>
    <row r="1664" spans="2:7">
      <c r="B1664" s="185" t="s">
        <v>2140</v>
      </c>
      <c r="C1664" s="150" t="s">
        <v>1533</v>
      </c>
      <c r="D1664" s="150">
        <v>72</v>
      </c>
      <c r="E1664" s="150">
        <v>724</v>
      </c>
      <c r="F1664" s="150">
        <v>7242</v>
      </c>
      <c r="G1664" s="150" t="s">
        <v>1554</v>
      </c>
    </row>
    <row r="1665" spans="2:7">
      <c r="B1665" s="185" t="s">
        <v>2140</v>
      </c>
      <c r="C1665" s="150" t="s">
        <v>1533</v>
      </c>
      <c r="D1665" s="150">
        <v>72</v>
      </c>
      <c r="E1665" s="150">
        <v>725</v>
      </c>
      <c r="F1665" s="150">
        <v>0</v>
      </c>
      <c r="G1665" s="150" t="s">
        <v>1555</v>
      </c>
    </row>
    <row r="1666" spans="2:7">
      <c r="B1666" s="185" t="s">
        <v>2140</v>
      </c>
      <c r="C1666" s="150" t="s">
        <v>1533</v>
      </c>
      <c r="D1666" s="150">
        <v>72</v>
      </c>
      <c r="E1666" s="150">
        <v>725</v>
      </c>
      <c r="F1666" s="150">
        <v>7251</v>
      </c>
      <c r="G1666" s="150" t="s">
        <v>1555</v>
      </c>
    </row>
    <row r="1667" spans="2:7">
      <c r="B1667" s="185" t="s">
        <v>2140</v>
      </c>
      <c r="C1667" s="150" t="s">
        <v>1533</v>
      </c>
      <c r="D1667" s="150">
        <v>72</v>
      </c>
      <c r="E1667" s="150">
        <v>726</v>
      </c>
      <c r="F1667" s="150">
        <v>0</v>
      </c>
      <c r="G1667" s="150" t="s">
        <v>1556</v>
      </c>
    </row>
    <row r="1668" spans="2:7">
      <c r="B1668" s="185" t="s">
        <v>2140</v>
      </c>
      <c r="C1668" s="150" t="s">
        <v>1533</v>
      </c>
      <c r="D1668" s="150">
        <v>72</v>
      </c>
      <c r="E1668" s="150">
        <v>726</v>
      </c>
      <c r="F1668" s="150">
        <v>7261</v>
      </c>
      <c r="G1668" s="150" t="s">
        <v>1556</v>
      </c>
    </row>
    <row r="1669" spans="2:7">
      <c r="B1669" s="185" t="s">
        <v>2140</v>
      </c>
      <c r="C1669" s="150" t="s">
        <v>1533</v>
      </c>
      <c r="D1669" s="150">
        <v>72</v>
      </c>
      <c r="E1669" s="150">
        <v>727</v>
      </c>
      <c r="F1669" s="150">
        <v>0</v>
      </c>
      <c r="G1669" s="150" t="s">
        <v>1557</v>
      </c>
    </row>
    <row r="1670" spans="2:7">
      <c r="B1670" s="185" t="s">
        <v>2140</v>
      </c>
      <c r="C1670" s="150" t="s">
        <v>1533</v>
      </c>
      <c r="D1670" s="150">
        <v>72</v>
      </c>
      <c r="E1670" s="150">
        <v>727</v>
      </c>
      <c r="F1670" s="150">
        <v>7271</v>
      </c>
      <c r="G1670" s="150" t="s">
        <v>1558</v>
      </c>
    </row>
    <row r="1671" spans="2:7">
      <c r="B1671" s="185" t="s">
        <v>2140</v>
      </c>
      <c r="C1671" s="150" t="s">
        <v>1533</v>
      </c>
      <c r="D1671" s="150">
        <v>72</v>
      </c>
      <c r="E1671" s="150">
        <v>727</v>
      </c>
      <c r="F1671" s="150">
        <v>7272</v>
      </c>
      <c r="G1671" s="150" t="s">
        <v>1559</v>
      </c>
    </row>
    <row r="1672" spans="2:7">
      <c r="B1672" s="185" t="s">
        <v>2140</v>
      </c>
      <c r="C1672" s="150" t="s">
        <v>1533</v>
      </c>
      <c r="D1672" s="150">
        <v>72</v>
      </c>
      <c r="E1672" s="150">
        <v>728</v>
      </c>
      <c r="F1672" s="150">
        <v>0</v>
      </c>
      <c r="G1672" s="150" t="s">
        <v>1560</v>
      </c>
    </row>
    <row r="1673" spans="2:7">
      <c r="B1673" s="185" t="s">
        <v>2140</v>
      </c>
      <c r="C1673" s="150" t="s">
        <v>1533</v>
      </c>
      <c r="D1673" s="150">
        <v>72</v>
      </c>
      <c r="E1673" s="150">
        <v>728</v>
      </c>
      <c r="F1673" s="150">
        <v>7281</v>
      </c>
      <c r="G1673" s="150" t="s">
        <v>1561</v>
      </c>
    </row>
    <row r="1674" spans="2:7">
      <c r="B1674" s="185" t="s">
        <v>2140</v>
      </c>
      <c r="C1674" s="150" t="s">
        <v>1533</v>
      </c>
      <c r="D1674" s="150">
        <v>72</v>
      </c>
      <c r="E1674" s="150">
        <v>728</v>
      </c>
      <c r="F1674" s="150">
        <v>7282</v>
      </c>
      <c r="G1674" s="150" t="s">
        <v>1562</v>
      </c>
    </row>
    <row r="1675" spans="2:7">
      <c r="B1675" s="185" t="s">
        <v>2140</v>
      </c>
      <c r="C1675" s="150" t="s">
        <v>1533</v>
      </c>
      <c r="D1675" s="150">
        <v>72</v>
      </c>
      <c r="E1675" s="150">
        <v>729</v>
      </c>
      <c r="F1675" s="150">
        <v>0</v>
      </c>
      <c r="G1675" s="150" t="s">
        <v>1563</v>
      </c>
    </row>
    <row r="1676" spans="2:7">
      <c r="B1676" s="185" t="s">
        <v>2140</v>
      </c>
      <c r="C1676" s="150" t="s">
        <v>1533</v>
      </c>
      <c r="D1676" s="150">
        <v>72</v>
      </c>
      <c r="E1676" s="150">
        <v>729</v>
      </c>
      <c r="F1676" s="150">
        <v>7291</v>
      </c>
      <c r="G1676" s="150" t="s">
        <v>1564</v>
      </c>
    </row>
    <row r="1677" spans="2:7">
      <c r="B1677" s="185" t="s">
        <v>2140</v>
      </c>
      <c r="C1677" s="150" t="s">
        <v>1533</v>
      </c>
      <c r="D1677" s="150">
        <v>72</v>
      </c>
      <c r="E1677" s="150">
        <v>729</v>
      </c>
      <c r="F1677" s="150">
        <v>7292</v>
      </c>
      <c r="G1677" s="150" t="s">
        <v>1565</v>
      </c>
    </row>
    <row r="1678" spans="2:7">
      <c r="B1678" s="185" t="s">
        <v>2140</v>
      </c>
      <c r="C1678" s="150" t="s">
        <v>1533</v>
      </c>
      <c r="D1678" s="150">
        <v>72</v>
      </c>
      <c r="E1678" s="150">
        <v>729</v>
      </c>
      <c r="F1678" s="150">
        <v>7293</v>
      </c>
      <c r="G1678" s="150" t="s">
        <v>1566</v>
      </c>
    </row>
    <row r="1679" spans="2:7">
      <c r="B1679" s="185" t="s">
        <v>2140</v>
      </c>
      <c r="C1679" s="150" t="s">
        <v>1533</v>
      </c>
      <c r="D1679" s="150">
        <v>72</v>
      </c>
      <c r="E1679" s="150">
        <v>729</v>
      </c>
      <c r="F1679" s="150">
        <v>7294</v>
      </c>
      <c r="G1679" s="150" t="s">
        <v>1567</v>
      </c>
    </row>
    <row r="1680" spans="2:7">
      <c r="B1680" s="185" t="s">
        <v>2140</v>
      </c>
      <c r="C1680" s="150" t="s">
        <v>1533</v>
      </c>
      <c r="D1680" s="150">
        <v>72</v>
      </c>
      <c r="E1680" s="150">
        <v>729</v>
      </c>
      <c r="F1680" s="150">
        <v>7299</v>
      </c>
      <c r="G1680" s="150" t="s">
        <v>1568</v>
      </c>
    </row>
    <row r="1681" spans="2:7">
      <c r="B1681" s="185" t="s">
        <v>2140</v>
      </c>
      <c r="C1681" s="150" t="s">
        <v>1533</v>
      </c>
      <c r="D1681" s="150">
        <v>73</v>
      </c>
      <c r="E1681" s="150">
        <v>0</v>
      </c>
      <c r="F1681" s="150">
        <v>0</v>
      </c>
      <c r="G1681" s="150" t="s">
        <v>1569</v>
      </c>
    </row>
    <row r="1682" spans="2:7">
      <c r="B1682" s="185" t="s">
        <v>2140</v>
      </c>
      <c r="C1682" s="150" t="s">
        <v>1533</v>
      </c>
      <c r="D1682" s="150">
        <v>73</v>
      </c>
      <c r="E1682" s="150">
        <v>730</v>
      </c>
      <c r="F1682" s="150">
        <v>0</v>
      </c>
      <c r="G1682" s="150" t="s">
        <v>1570</v>
      </c>
    </row>
    <row r="1683" spans="2:7">
      <c r="B1683" s="185" t="s">
        <v>2140</v>
      </c>
      <c r="C1683" s="150" t="s">
        <v>1533</v>
      </c>
      <c r="D1683" s="150">
        <v>73</v>
      </c>
      <c r="E1683" s="150">
        <v>730</v>
      </c>
      <c r="F1683" s="150">
        <v>7300</v>
      </c>
      <c r="G1683" s="150" t="s">
        <v>351</v>
      </c>
    </row>
    <row r="1684" spans="2:7">
      <c r="B1684" s="185" t="s">
        <v>2140</v>
      </c>
      <c r="C1684" s="150" t="s">
        <v>1533</v>
      </c>
      <c r="D1684" s="150">
        <v>73</v>
      </c>
      <c r="E1684" s="150">
        <v>730</v>
      </c>
      <c r="F1684" s="150">
        <v>7309</v>
      </c>
      <c r="G1684" s="150" t="s">
        <v>352</v>
      </c>
    </row>
    <row r="1685" spans="2:7">
      <c r="B1685" s="185" t="s">
        <v>2140</v>
      </c>
      <c r="C1685" s="150" t="s">
        <v>1533</v>
      </c>
      <c r="D1685" s="150">
        <v>73</v>
      </c>
      <c r="E1685" s="150">
        <v>731</v>
      </c>
      <c r="F1685" s="150">
        <v>0</v>
      </c>
      <c r="G1685" s="150" t="s">
        <v>1569</v>
      </c>
    </row>
    <row r="1686" spans="2:7">
      <c r="B1686" s="185" t="s">
        <v>2140</v>
      </c>
      <c r="C1686" s="150" t="s">
        <v>1533</v>
      </c>
      <c r="D1686" s="150">
        <v>73</v>
      </c>
      <c r="E1686" s="150">
        <v>731</v>
      </c>
      <c r="F1686" s="150">
        <v>7311</v>
      </c>
      <c r="G1686" s="150" t="s">
        <v>1569</v>
      </c>
    </row>
    <row r="1687" spans="2:7">
      <c r="B1687" s="185" t="s">
        <v>2140</v>
      </c>
      <c r="C1687" s="150" t="s">
        <v>1533</v>
      </c>
      <c r="D1687" s="150">
        <v>74</v>
      </c>
      <c r="E1687" s="150">
        <v>0</v>
      </c>
      <c r="F1687" s="150">
        <v>0</v>
      </c>
      <c r="G1687" s="150" t="s">
        <v>1571</v>
      </c>
    </row>
    <row r="1688" spans="2:7">
      <c r="B1688" s="185" t="s">
        <v>2140</v>
      </c>
      <c r="C1688" s="150" t="s">
        <v>1533</v>
      </c>
      <c r="D1688" s="150">
        <v>74</v>
      </c>
      <c r="E1688" s="150">
        <v>740</v>
      </c>
      <c r="F1688" s="150">
        <v>0</v>
      </c>
      <c r="G1688" s="150" t="s">
        <v>1572</v>
      </c>
    </row>
    <row r="1689" spans="2:7">
      <c r="B1689" s="185" t="s">
        <v>2140</v>
      </c>
      <c r="C1689" s="150" t="s">
        <v>1533</v>
      </c>
      <c r="D1689" s="150">
        <v>74</v>
      </c>
      <c r="E1689" s="150">
        <v>740</v>
      </c>
      <c r="F1689" s="150">
        <v>7401</v>
      </c>
      <c r="G1689" s="150" t="s">
        <v>1391</v>
      </c>
    </row>
    <row r="1690" spans="2:7">
      <c r="B1690" s="185" t="s">
        <v>2140</v>
      </c>
      <c r="C1690" s="150" t="s">
        <v>1533</v>
      </c>
      <c r="D1690" s="150">
        <v>74</v>
      </c>
      <c r="E1690" s="150">
        <v>741</v>
      </c>
      <c r="F1690" s="150">
        <v>0</v>
      </c>
      <c r="G1690" s="150" t="s">
        <v>1573</v>
      </c>
    </row>
    <row r="1691" spans="2:7">
      <c r="B1691" s="185" t="s">
        <v>2140</v>
      </c>
      <c r="C1691" s="150" t="s">
        <v>1533</v>
      </c>
      <c r="D1691" s="150">
        <v>74</v>
      </c>
      <c r="E1691" s="150">
        <v>741</v>
      </c>
      <c r="F1691" s="150">
        <v>7411</v>
      </c>
      <c r="G1691" s="150" t="s">
        <v>1573</v>
      </c>
    </row>
    <row r="1692" spans="2:7">
      <c r="B1692" s="185" t="s">
        <v>2140</v>
      </c>
      <c r="C1692" s="150" t="s">
        <v>1533</v>
      </c>
      <c r="D1692" s="150">
        <v>74</v>
      </c>
      <c r="E1692" s="150">
        <v>742</v>
      </c>
      <c r="F1692" s="150">
        <v>0</v>
      </c>
      <c r="G1692" s="150" t="s">
        <v>1574</v>
      </c>
    </row>
    <row r="1693" spans="2:7">
      <c r="B1693" s="185" t="s">
        <v>2140</v>
      </c>
      <c r="C1693" s="150" t="s">
        <v>1533</v>
      </c>
      <c r="D1693" s="150">
        <v>74</v>
      </c>
      <c r="E1693" s="150">
        <v>742</v>
      </c>
      <c r="F1693" s="150">
        <v>7421</v>
      </c>
      <c r="G1693" s="150" t="s">
        <v>1575</v>
      </c>
    </row>
    <row r="1694" spans="2:7">
      <c r="B1694" s="185" t="s">
        <v>2140</v>
      </c>
      <c r="C1694" s="150" t="s">
        <v>1533</v>
      </c>
      <c r="D1694" s="150">
        <v>74</v>
      </c>
      <c r="E1694" s="150">
        <v>742</v>
      </c>
      <c r="F1694" s="150">
        <v>7422</v>
      </c>
      <c r="G1694" s="150" t="s">
        <v>1576</v>
      </c>
    </row>
    <row r="1695" spans="2:7">
      <c r="B1695" s="185" t="s">
        <v>2140</v>
      </c>
      <c r="C1695" s="150" t="s">
        <v>1533</v>
      </c>
      <c r="D1695" s="150">
        <v>74</v>
      </c>
      <c r="E1695" s="150">
        <v>742</v>
      </c>
      <c r="F1695" s="150">
        <v>7429</v>
      </c>
      <c r="G1695" s="150" t="s">
        <v>1577</v>
      </c>
    </row>
    <row r="1696" spans="2:7">
      <c r="B1696" s="185" t="s">
        <v>2140</v>
      </c>
      <c r="C1696" s="150" t="s">
        <v>1533</v>
      </c>
      <c r="D1696" s="150">
        <v>74</v>
      </c>
      <c r="E1696" s="150">
        <v>743</v>
      </c>
      <c r="F1696" s="150">
        <v>0</v>
      </c>
      <c r="G1696" s="150" t="s">
        <v>1578</v>
      </c>
    </row>
    <row r="1697" spans="2:7">
      <c r="B1697" s="185" t="s">
        <v>2140</v>
      </c>
      <c r="C1697" s="150" t="s">
        <v>1533</v>
      </c>
      <c r="D1697" s="150">
        <v>74</v>
      </c>
      <c r="E1697" s="150">
        <v>743</v>
      </c>
      <c r="F1697" s="150">
        <v>7431</v>
      </c>
      <c r="G1697" s="150" t="s">
        <v>1578</v>
      </c>
    </row>
    <row r="1698" spans="2:7">
      <c r="B1698" s="185" t="s">
        <v>2140</v>
      </c>
      <c r="C1698" s="150" t="s">
        <v>1533</v>
      </c>
      <c r="D1698" s="150">
        <v>74</v>
      </c>
      <c r="E1698" s="150">
        <v>744</v>
      </c>
      <c r="F1698" s="150">
        <v>0</v>
      </c>
      <c r="G1698" s="150" t="s">
        <v>1579</v>
      </c>
    </row>
    <row r="1699" spans="2:7">
      <c r="B1699" s="185" t="s">
        <v>2140</v>
      </c>
      <c r="C1699" s="150" t="s">
        <v>1533</v>
      </c>
      <c r="D1699" s="150">
        <v>74</v>
      </c>
      <c r="E1699" s="150">
        <v>744</v>
      </c>
      <c r="F1699" s="150">
        <v>7441</v>
      </c>
      <c r="G1699" s="150" t="s">
        <v>1580</v>
      </c>
    </row>
    <row r="1700" spans="2:7">
      <c r="B1700" s="185" t="s">
        <v>2140</v>
      </c>
      <c r="C1700" s="150" t="s">
        <v>1533</v>
      </c>
      <c r="D1700" s="150">
        <v>74</v>
      </c>
      <c r="E1700" s="150">
        <v>744</v>
      </c>
      <c r="F1700" s="150">
        <v>7442</v>
      </c>
      <c r="G1700" s="150" t="s">
        <v>1581</v>
      </c>
    </row>
    <row r="1701" spans="2:7">
      <c r="B1701" s="185" t="s">
        <v>2140</v>
      </c>
      <c r="C1701" s="150" t="s">
        <v>1533</v>
      </c>
      <c r="D1701" s="150">
        <v>74</v>
      </c>
      <c r="E1701" s="150">
        <v>745</v>
      </c>
      <c r="F1701" s="150">
        <v>0</v>
      </c>
      <c r="G1701" s="150" t="s">
        <v>1582</v>
      </c>
    </row>
    <row r="1702" spans="2:7">
      <c r="B1702" s="185" t="s">
        <v>2140</v>
      </c>
      <c r="C1702" s="150" t="s">
        <v>1533</v>
      </c>
      <c r="D1702" s="150">
        <v>74</v>
      </c>
      <c r="E1702" s="150">
        <v>745</v>
      </c>
      <c r="F1702" s="150">
        <v>7451</v>
      </c>
      <c r="G1702" s="150" t="s">
        <v>1583</v>
      </c>
    </row>
    <row r="1703" spans="2:7">
      <c r="B1703" s="185" t="s">
        <v>2140</v>
      </c>
      <c r="C1703" s="150" t="s">
        <v>1533</v>
      </c>
      <c r="D1703" s="150">
        <v>74</v>
      </c>
      <c r="E1703" s="150">
        <v>745</v>
      </c>
      <c r="F1703" s="150">
        <v>7452</v>
      </c>
      <c r="G1703" s="150" t="s">
        <v>1584</v>
      </c>
    </row>
    <row r="1704" spans="2:7">
      <c r="B1704" s="185" t="s">
        <v>2140</v>
      </c>
      <c r="C1704" s="150" t="s">
        <v>1533</v>
      </c>
      <c r="D1704" s="150">
        <v>74</v>
      </c>
      <c r="E1704" s="150">
        <v>745</v>
      </c>
      <c r="F1704" s="150">
        <v>7459</v>
      </c>
      <c r="G1704" s="150" t="s">
        <v>1585</v>
      </c>
    </row>
    <row r="1705" spans="2:7">
      <c r="B1705" s="185" t="s">
        <v>2140</v>
      </c>
      <c r="C1705" s="150" t="s">
        <v>1533</v>
      </c>
      <c r="D1705" s="150">
        <v>74</v>
      </c>
      <c r="E1705" s="150">
        <v>746</v>
      </c>
      <c r="F1705" s="150">
        <v>0</v>
      </c>
      <c r="G1705" s="150" t="s">
        <v>1586</v>
      </c>
    </row>
    <row r="1706" spans="2:7">
      <c r="B1706" s="185" t="s">
        <v>2140</v>
      </c>
      <c r="C1706" s="150" t="s">
        <v>1533</v>
      </c>
      <c r="D1706" s="150">
        <v>74</v>
      </c>
      <c r="E1706" s="150">
        <v>746</v>
      </c>
      <c r="F1706" s="150">
        <v>7461</v>
      </c>
      <c r="G1706" s="150" t="s">
        <v>1587</v>
      </c>
    </row>
    <row r="1707" spans="2:7">
      <c r="B1707" s="185" t="s">
        <v>2140</v>
      </c>
      <c r="C1707" s="150" t="s">
        <v>1533</v>
      </c>
      <c r="D1707" s="150">
        <v>74</v>
      </c>
      <c r="E1707" s="150">
        <v>746</v>
      </c>
      <c r="F1707" s="150">
        <v>7462</v>
      </c>
      <c r="G1707" s="150" t="s">
        <v>1588</v>
      </c>
    </row>
    <row r="1708" spans="2:7">
      <c r="B1708" s="185" t="s">
        <v>2140</v>
      </c>
      <c r="C1708" s="150" t="s">
        <v>1533</v>
      </c>
      <c r="D1708" s="150">
        <v>74</v>
      </c>
      <c r="E1708" s="150">
        <v>749</v>
      </c>
      <c r="F1708" s="150">
        <v>0</v>
      </c>
      <c r="G1708" s="150" t="s">
        <v>1589</v>
      </c>
    </row>
    <row r="1709" spans="2:7">
      <c r="B1709" s="185" t="s">
        <v>2140</v>
      </c>
      <c r="C1709" s="150" t="s">
        <v>1533</v>
      </c>
      <c r="D1709" s="150">
        <v>74</v>
      </c>
      <c r="E1709" s="150">
        <v>749</v>
      </c>
      <c r="F1709" s="150">
        <v>7499</v>
      </c>
      <c r="G1709" s="150" t="s">
        <v>1589</v>
      </c>
    </row>
    <row r="1710" spans="2:7">
      <c r="B1710" s="185" t="s">
        <v>2141</v>
      </c>
      <c r="C1710" s="150" t="s">
        <v>1590</v>
      </c>
      <c r="D1710" s="150">
        <v>0</v>
      </c>
      <c r="E1710" s="150">
        <v>0</v>
      </c>
      <c r="F1710" s="150">
        <v>0</v>
      </c>
      <c r="G1710" s="150" t="s">
        <v>1591</v>
      </c>
    </row>
    <row r="1711" spans="2:7">
      <c r="B1711" s="185" t="s">
        <v>2140</v>
      </c>
      <c r="C1711" s="150" t="s">
        <v>1590</v>
      </c>
      <c r="D1711" s="150">
        <v>75</v>
      </c>
      <c r="E1711" s="150">
        <v>0</v>
      </c>
      <c r="F1711" s="150">
        <v>0</v>
      </c>
      <c r="G1711" s="150" t="s">
        <v>1592</v>
      </c>
    </row>
    <row r="1712" spans="2:7">
      <c r="B1712" s="185" t="s">
        <v>2140</v>
      </c>
      <c r="C1712" s="150" t="s">
        <v>1590</v>
      </c>
      <c r="D1712" s="150">
        <v>75</v>
      </c>
      <c r="E1712" s="150">
        <v>750</v>
      </c>
      <c r="F1712" s="150">
        <v>0</v>
      </c>
      <c r="G1712" s="150" t="s">
        <v>1593</v>
      </c>
    </row>
    <row r="1713" spans="2:7">
      <c r="B1713" s="185" t="s">
        <v>2140</v>
      </c>
      <c r="C1713" s="150" t="s">
        <v>1590</v>
      </c>
      <c r="D1713" s="150">
        <v>75</v>
      </c>
      <c r="E1713" s="150">
        <v>750</v>
      </c>
      <c r="F1713" s="150">
        <v>7500</v>
      </c>
      <c r="G1713" s="150" t="s">
        <v>351</v>
      </c>
    </row>
    <row r="1714" spans="2:7">
      <c r="B1714" s="185" t="s">
        <v>2140</v>
      </c>
      <c r="C1714" s="150" t="s">
        <v>1590</v>
      </c>
      <c r="D1714" s="150">
        <v>75</v>
      </c>
      <c r="E1714" s="150">
        <v>750</v>
      </c>
      <c r="F1714" s="150">
        <v>7509</v>
      </c>
      <c r="G1714" s="150" t="s">
        <v>352</v>
      </c>
    </row>
    <row r="1715" spans="2:7">
      <c r="B1715" s="185" t="s">
        <v>2140</v>
      </c>
      <c r="C1715" s="150" t="s">
        <v>1590</v>
      </c>
      <c r="D1715" s="150">
        <v>75</v>
      </c>
      <c r="E1715" s="150">
        <v>751</v>
      </c>
      <c r="F1715" s="150">
        <v>0</v>
      </c>
      <c r="G1715" s="150" t="s">
        <v>1594</v>
      </c>
    </row>
    <row r="1716" spans="2:7">
      <c r="B1716" s="185" t="s">
        <v>2140</v>
      </c>
      <c r="C1716" s="150" t="s">
        <v>1590</v>
      </c>
      <c r="D1716" s="150">
        <v>75</v>
      </c>
      <c r="E1716" s="150">
        <v>751</v>
      </c>
      <c r="F1716" s="150">
        <v>7511</v>
      </c>
      <c r="G1716" s="150" t="s">
        <v>1594</v>
      </c>
    </row>
    <row r="1717" spans="2:7">
      <c r="B1717" s="185" t="s">
        <v>2140</v>
      </c>
      <c r="C1717" s="150" t="s">
        <v>1590</v>
      </c>
      <c r="D1717" s="150">
        <v>75</v>
      </c>
      <c r="E1717" s="150">
        <v>752</v>
      </c>
      <c r="F1717" s="150">
        <v>0</v>
      </c>
      <c r="G1717" s="150" t="s">
        <v>1595</v>
      </c>
    </row>
    <row r="1718" spans="2:7">
      <c r="B1718" s="185" t="s">
        <v>2140</v>
      </c>
      <c r="C1718" s="150" t="s">
        <v>1590</v>
      </c>
      <c r="D1718" s="150">
        <v>75</v>
      </c>
      <c r="E1718" s="150">
        <v>752</v>
      </c>
      <c r="F1718" s="150">
        <v>7521</v>
      </c>
      <c r="G1718" s="150" t="s">
        <v>1595</v>
      </c>
    </row>
    <row r="1719" spans="2:7">
      <c r="B1719" s="185" t="s">
        <v>2140</v>
      </c>
      <c r="C1719" s="150" t="s">
        <v>1590</v>
      </c>
      <c r="D1719" s="150">
        <v>75</v>
      </c>
      <c r="E1719" s="150">
        <v>753</v>
      </c>
      <c r="F1719" s="150">
        <v>0</v>
      </c>
      <c r="G1719" s="150" t="s">
        <v>1596</v>
      </c>
    </row>
    <row r="1720" spans="2:7">
      <c r="B1720" s="185" t="s">
        <v>2140</v>
      </c>
      <c r="C1720" s="150" t="s">
        <v>1590</v>
      </c>
      <c r="D1720" s="150">
        <v>75</v>
      </c>
      <c r="E1720" s="150">
        <v>753</v>
      </c>
      <c r="F1720" s="150">
        <v>7531</v>
      </c>
      <c r="G1720" s="150" t="s">
        <v>1596</v>
      </c>
    </row>
    <row r="1721" spans="2:7">
      <c r="B1721" s="185" t="s">
        <v>2140</v>
      </c>
      <c r="C1721" s="150" t="s">
        <v>1590</v>
      </c>
      <c r="D1721" s="150">
        <v>75</v>
      </c>
      <c r="E1721" s="150">
        <v>759</v>
      </c>
      <c r="F1721" s="150">
        <v>0</v>
      </c>
      <c r="G1721" s="150" t="s">
        <v>1597</v>
      </c>
    </row>
    <row r="1722" spans="2:7">
      <c r="B1722" s="185" t="s">
        <v>2140</v>
      </c>
      <c r="C1722" s="150" t="s">
        <v>1590</v>
      </c>
      <c r="D1722" s="150">
        <v>75</v>
      </c>
      <c r="E1722" s="150">
        <v>759</v>
      </c>
      <c r="F1722" s="150">
        <v>7591</v>
      </c>
      <c r="G1722" s="150" t="s">
        <v>1598</v>
      </c>
    </row>
    <row r="1723" spans="2:7">
      <c r="B1723" s="185" t="s">
        <v>2140</v>
      </c>
      <c r="C1723" s="150" t="s">
        <v>1590</v>
      </c>
      <c r="D1723" s="150">
        <v>75</v>
      </c>
      <c r="E1723" s="150">
        <v>759</v>
      </c>
      <c r="F1723" s="150">
        <v>7592</v>
      </c>
      <c r="G1723" s="150" t="s">
        <v>1599</v>
      </c>
    </row>
    <row r="1724" spans="2:7">
      <c r="B1724" s="185" t="s">
        <v>2140</v>
      </c>
      <c r="C1724" s="150" t="s">
        <v>1590</v>
      </c>
      <c r="D1724" s="150">
        <v>75</v>
      </c>
      <c r="E1724" s="150">
        <v>759</v>
      </c>
      <c r="F1724" s="150">
        <v>7599</v>
      </c>
      <c r="G1724" s="150" t="s">
        <v>1600</v>
      </c>
    </row>
    <row r="1725" spans="2:7">
      <c r="B1725" s="185" t="s">
        <v>2139</v>
      </c>
      <c r="C1725" s="150" t="s">
        <v>1590</v>
      </c>
      <c r="D1725" s="150">
        <v>76</v>
      </c>
      <c r="E1725" s="150">
        <v>0</v>
      </c>
      <c r="F1725" s="150">
        <v>0</v>
      </c>
      <c r="G1725" s="150" t="s">
        <v>1601</v>
      </c>
    </row>
    <row r="1726" spans="2:7">
      <c r="B1726" s="185" t="s">
        <v>2139</v>
      </c>
      <c r="C1726" s="150" t="s">
        <v>1590</v>
      </c>
      <c r="D1726" s="150">
        <v>76</v>
      </c>
      <c r="E1726" s="150">
        <v>760</v>
      </c>
      <c r="F1726" s="150">
        <v>0</v>
      </c>
      <c r="G1726" s="150" t="s">
        <v>2117</v>
      </c>
    </row>
    <row r="1727" spans="2:7">
      <c r="B1727" s="185" t="s">
        <v>2139</v>
      </c>
      <c r="C1727" s="150" t="s">
        <v>1590</v>
      </c>
      <c r="D1727" s="150">
        <v>76</v>
      </c>
      <c r="E1727" s="150">
        <v>760</v>
      </c>
      <c r="F1727" s="150">
        <v>7600</v>
      </c>
      <c r="G1727" s="150" t="s">
        <v>351</v>
      </c>
    </row>
    <row r="1728" spans="2:7">
      <c r="B1728" s="185" t="s">
        <v>2139</v>
      </c>
      <c r="C1728" s="150" t="s">
        <v>1590</v>
      </c>
      <c r="D1728" s="150">
        <v>76</v>
      </c>
      <c r="E1728" s="150">
        <v>760</v>
      </c>
      <c r="F1728" s="150">
        <v>7609</v>
      </c>
      <c r="G1728" s="150" t="s">
        <v>352</v>
      </c>
    </row>
    <row r="1729" spans="2:7">
      <c r="B1729" s="185" t="s">
        <v>2139</v>
      </c>
      <c r="C1729" s="150" t="s">
        <v>1590</v>
      </c>
      <c r="D1729" s="150">
        <v>76</v>
      </c>
      <c r="E1729" s="150">
        <v>761</v>
      </c>
      <c r="F1729" s="150">
        <v>0</v>
      </c>
      <c r="G1729" s="150" t="s">
        <v>2118</v>
      </c>
    </row>
    <row r="1730" spans="2:7">
      <c r="B1730" s="185" t="s">
        <v>2139</v>
      </c>
      <c r="C1730" s="150" t="s">
        <v>1590</v>
      </c>
      <c r="D1730" s="150">
        <v>76</v>
      </c>
      <c r="E1730" s="150">
        <v>761</v>
      </c>
      <c r="F1730" s="150">
        <v>7611</v>
      </c>
      <c r="G1730" s="150" t="s">
        <v>2118</v>
      </c>
    </row>
    <row r="1731" spans="2:7">
      <c r="B1731" s="185" t="s">
        <v>2139</v>
      </c>
      <c r="C1731" s="150" t="s">
        <v>1590</v>
      </c>
      <c r="D1731" s="150">
        <v>76</v>
      </c>
      <c r="E1731" s="150">
        <v>762</v>
      </c>
      <c r="F1731" s="150">
        <v>0</v>
      </c>
      <c r="G1731" s="150" t="s">
        <v>2119</v>
      </c>
    </row>
    <row r="1732" spans="2:7">
      <c r="B1732" s="185" t="s">
        <v>2139</v>
      </c>
      <c r="C1732" s="150" t="s">
        <v>1590</v>
      </c>
      <c r="D1732" s="150">
        <v>76</v>
      </c>
      <c r="E1732" s="150">
        <v>762</v>
      </c>
      <c r="F1732" s="150">
        <v>7621</v>
      </c>
      <c r="G1732" s="150" t="s">
        <v>2120</v>
      </c>
    </row>
    <row r="1733" spans="2:7">
      <c r="B1733" s="185" t="s">
        <v>2139</v>
      </c>
      <c r="C1733" s="150" t="s">
        <v>1590</v>
      </c>
      <c r="D1733" s="150">
        <v>76</v>
      </c>
      <c r="E1733" s="150">
        <v>762</v>
      </c>
      <c r="F1733" s="150">
        <v>7622</v>
      </c>
      <c r="G1733" s="150" t="s">
        <v>2121</v>
      </c>
    </row>
    <row r="1734" spans="2:7">
      <c r="B1734" s="185" t="s">
        <v>2139</v>
      </c>
      <c r="C1734" s="150" t="s">
        <v>1590</v>
      </c>
      <c r="D1734" s="150">
        <v>76</v>
      </c>
      <c r="E1734" s="150">
        <v>762</v>
      </c>
      <c r="F1734" s="150">
        <v>7623</v>
      </c>
      <c r="G1734" s="150" t="s">
        <v>2122</v>
      </c>
    </row>
    <row r="1735" spans="2:7">
      <c r="B1735" s="185" t="s">
        <v>2139</v>
      </c>
      <c r="C1735" s="150" t="s">
        <v>1590</v>
      </c>
      <c r="D1735" s="150">
        <v>76</v>
      </c>
      <c r="E1735" s="150">
        <v>762</v>
      </c>
      <c r="F1735" s="150">
        <v>7624</v>
      </c>
      <c r="G1735" s="150" t="s">
        <v>2123</v>
      </c>
    </row>
    <row r="1736" spans="2:7">
      <c r="B1736" s="185" t="s">
        <v>2139</v>
      </c>
      <c r="C1736" s="150" t="s">
        <v>1590</v>
      </c>
      <c r="D1736" s="150">
        <v>76</v>
      </c>
      <c r="E1736" s="150">
        <v>762</v>
      </c>
      <c r="F1736" s="150">
        <v>7625</v>
      </c>
      <c r="G1736" s="150" t="s">
        <v>2124</v>
      </c>
    </row>
    <row r="1737" spans="2:7">
      <c r="B1737" s="185" t="s">
        <v>2139</v>
      </c>
      <c r="C1737" s="150" t="s">
        <v>1590</v>
      </c>
      <c r="D1737" s="150">
        <v>76</v>
      </c>
      <c r="E1737" s="150">
        <v>762</v>
      </c>
      <c r="F1737" s="150">
        <v>7629</v>
      </c>
      <c r="G1737" s="150" t="s">
        <v>2125</v>
      </c>
    </row>
    <row r="1738" spans="2:7">
      <c r="B1738" s="185" t="s">
        <v>2139</v>
      </c>
      <c r="C1738" s="150" t="s">
        <v>1590</v>
      </c>
      <c r="D1738" s="150">
        <v>76</v>
      </c>
      <c r="E1738" s="150">
        <v>763</v>
      </c>
      <c r="F1738" s="150">
        <v>0</v>
      </c>
      <c r="G1738" s="150" t="s">
        <v>2126</v>
      </c>
    </row>
    <row r="1739" spans="2:7">
      <c r="B1739" s="185" t="s">
        <v>2139</v>
      </c>
      <c r="C1739" s="150" t="s">
        <v>1590</v>
      </c>
      <c r="D1739" s="150">
        <v>76</v>
      </c>
      <c r="E1739" s="150">
        <v>763</v>
      </c>
      <c r="F1739" s="150">
        <v>7631</v>
      </c>
      <c r="G1739" s="150" t="s">
        <v>2126</v>
      </c>
    </row>
    <row r="1740" spans="2:7">
      <c r="B1740" s="185" t="s">
        <v>2139</v>
      </c>
      <c r="C1740" s="150" t="s">
        <v>1590</v>
      </c>
      <c r="D1740" s="150">
        <v>76</v>
      </c>
      <c r="E1740" s="150">
        <v>764</v>
      </c>
      <c r="F1740" s="150">
        <v>0</v>
      </c>
      <c r="G1740" s="150" t="s">
        <v>2127</v>
      </c>
    </row>
    <row r="1741" spans="2:7">
      <c r="B1741" s="185" t="s">
        <v>2139</v>
      </c>
      <c r="C1741" s="150" t="s">
        <v>1590</v>
      </c>
      <c r="D1741" s="150">
        <v>76</v>
      </c>
      <c r="E1741" s="150">
        <v>764</v>
      </c>
      <c r="F1741" s="150">
        <v>7641</v>
      </c>
      <c r="G1741" s="150" t="s">
        <v>2127</v>
      </c>
    </row>
    <row r="1742" spans="2:7">
      <c r="B1742" s="185" t="s">
        <v>2139</v>
      </c>
      <c r="C1742" s="150" t="s">
        <v>1590</v>
      </c>
      <c r="D1742" s="150">
        <v>76</v>
      </c>
      <c r="E1742" s="150">
        <v>765</v>
      </c>
      <c r="F1742" s="150">
        <v>0</v>
      </c>
      <c r="G1742" s="150" t="s">
        <v>2128</v>
      </c>
    </row>
    <row r="1743" spans="2:7">
      <c r="B1743" s="185" t="s">
        <v>2139</v>
      </c>
      <c r="C1743" s="150" t="s">
        <v>1590</v>
      </c>
      <c r="D1743" s="150">
        <v>76</v>
      </c>
      <c r="E1743" s="150">
        <v>765</v>
      </c>
      <c r="F1743" s="150">
        <v>7651</v>
      </c>
      <c r="G1743" s="150" t="s">
        <v>2128</v>
      </c>
    </row>
    <row r="1744" spans="2:7">
      <c r="B1744" s="185" t="s">
        <v>2139</v>
      </c>
      <c r="C1744" s="150" t="s">
        <v>1590</v>
      </c>
      <c r="D1744" s="150">
        <v>76</v>
      </c>
      <c r="E1744" s="150">
        <v>766</v>
      </c>
      <c r="F1744" s="150">
        <v>0</v>
      </c>
      <c r="G1744" s="150" t="s">
        <v>2129</v>
      </c>
    </row>
    <row r="1745" spans="2:7">
      <c r="B1745" s="185" t="s">
        <v>2139</v>
      </c>
      <c r="C1745" s="150" t="s">
        <v>1590</v>
      </c>
      <c r="D1745" s="150">
        <v>76</v>
      </c>
      <c r="E1745" s="150">
        <v>766</v>
      </c>
      <c r="F1745" s="150">
        <v>7661</v>
      </c>
      <c r="G1745" s="150" t="s">
        <v>2129</v>
      </c>
    </row>
    <row r="1746" spans="2:7">
      <c r="B1746" s="185" t="s">
        <v>2139</v>
      </c>
      <c r="C1746" s="150" t="s">
        <v>1590</v>
      </c>
      <c r="D1746" s="150">
        <v>76</v>
      </c>
      <c r="E1746" s="150">
        <v>767</v>
      </c>
      <c r="F1746" s="150">
        <v>0</v>
      </c>
      <c r="G1746" s="150" t="s">
        <v>2130</v>
      </c>
    </row>
    <row r="1747" spans="2:7">
      <c r="B1747" s="185" t="s">
        <v>2139</v>
      </c>
      <c r="C1747" s="150" t="s">
        <v>1590</v>
      </c>
      <c r="D1747" s="150">
        <v>76</v>
      </c>
      <c r="E1747" s="150">
        <v>767</v>
      </c>
      <c r="F1747" s="150">
        <v>7671</v>
      </c>
      <c r="G1747" s="150" t="s">
        <v>2130</v>
      </c>
    </row>
    <row r="1748" spans="2:7">
      <c r="B1748" s="185" t="s">
        <v>2139</v>
      </c>
      <c r="C1748" s="150" t="s">
        <v>1590</v>
      </c>
      <c r="D1748" s="150">
        <v>76</v>
      </c>
      <c r="E1748" s="150">
        <v>769</v>
      </c>
      <c r="F1748" s="150">
        <v>0</v>
      </c>
      <c r="G1748" s="150" t="s">
        <v>2131</v>
      </c>
    </row>
    <row r="1749" spans="2:7">
      <c r="B1749" s="185" t="s">
        <v>2139</v>
      </c>
      <c r="C1749" s="150" t="s">
        <v>1590</v>
      </c>
      <c r="D1749" s="150">
        <v>76</v>
      </c>
      <c r="E1749" s="150">
        <v>769</v>
      </c>
      <c r="F1749" s="150">
        <v>7691</v>
      </c>
      <c r="G1749" s="150" t="s">
        <v>2132</v>
      </c>
    </row>
    <row r="1750" spans="2:7">
      <c r="B1750" s="185" t="s">
        <v>2139</v>
      </c>
      <c r="C1750" s="150" t="s">
        <v>1590</v>
      </c>
      <c r="D1750" s="150">
        <v>76</v>
      </c>
      <c r="E1750" s="150">
        <v>769</v>
      </c>
      <c r="F1750" s="150">
        <v>7692</v>
      </c>
      <c r="G1750" s="150" t="s">
        <v>2133</v>
      </c>
    </row>
    <row r="1751" spans="2:7">
      <c r="B1751" s="185" t="s">
        <v>2139</v>
      </c>
      <c r="C1751" s="150" t="s">
        <v>1590</v>
      </c>
      <c r="D1751" s="150">
        <v>76</v>
      </c>
      <c r="E1751" s="150">
        <v>769</v>
      </c>
      <c r="F1751" s="150">
        <v>7699</v>
      </c>
      <c r="G1751" s="150" t="s">
        <v>2134</v>
      </c>
    </row>
    <row r="1752" spans="2:7">
      <c r="B1752" s="185" t="s">
        <v>2139</v>
      </c>
      <c r="C1752" s="150" t="s">
        <v>1590</v>
      </c>
      <c r="D1752" s="150">
        <v>77</v>
      </c>
      <c r="E1752" s="150">
        <v>0</v>
      </c>
      <c r="F1752" s="150">
        <v>0</v>
      </c>
      <c r="G1752" s="150" t="s">
        <v>1602</v>
      </c>
    </row>
    <row r="1753" spans="2:7">
      <c r="B1753" s="185" t="s">
        <v>2139</v>
      </c>
      <c r="C1753" s="150" t="s">
        <v>1590</v>
      </c>
      <c r="D1753" s="150">
        <v>77</v>
      </c>
      <c r="E1753" s="150">
        <v>770</v>
      </c>
      <c r="F1753" s="150">
        <v>0</v>
      </c>
      <c r="G1753" s="150" t="s">
        <v>2135</v>
      </c>
    </row>
    <row r="1754" spans="2:7">
      <c r="B1754" s="185" t="s">
        <v>2139</v>
      </c>
      <c r="C1754" s="150" t="s">
        <v>1590</v>
      </c>
      <c r="D1754" s="150">
        <v>77</v>
      </c>
      <c r="E1754" s="150">
        <v>770</v>
      </c>
      <c r="F1754" s="150">
        <v>7700</v>
      </c>
      <c r="G1754" s="150" t="s">
        <v>351</v>
      </c>
    </row>
    <row r="1755" spans="2:7">
      <c r="B1755" s="185" t="s">
        <v>2139</v>
      </c>
      <c r="C1755" s="150" t="s">
        <v>1590</v>
      </c>
      <c r="D1755" s="150">
        <v>77</v>
      </c>
      <c r="E1755" s="150">
        <v>770</v>
      </c>
      <c r="F1755" s="150">
        <v>7709</v>
      </c>
      <c r="G1755" s="150" t="s">
        <v>352</v>
      </c>
    </row>
    <row r="1756" spans="2:7">
      <c r="B1756" s="185" t="s">
        <v>2139</v>
      </c>
      <c r="C1756" s="150" t="s">
        <v>1590</v>
      </c>
      <c r="D1756" s="150">
        <v>77</v>
      </c>
      <c r="E1756" s="150">
        <v>771</v>
      </c>
      <c r="F1756" s="150">
        <v>0</v>
      </c>
      <c r="G1756" s="150" t="s">
        <v>2136</v>
      </c>
    </row>
    <row r="1757" spans="2:7">
      <c r="B1757" s="185" t="s">
        <v>2139</v>
      </c>
      <c r="C1757" s="150" t="s">
        <v>1590</v>
      </c>
      <c r="D1757" s="150">
        <v>77</v>
      </c>
      <c r="E1757" s="150">
        <v>771</v>
      </c>
      <c r="F1757" s="150">
        <v>7711</v>
      </c>
      <c r="G1757" s="150" t="s">
        <v>2136</v>
      </c>
    </row>
    <row r="1758" spans="2:7">
      <c r="B1758" s="185" t="s">
        <v>2139</v>
      </c>
      <c r="C1758" s="150" t="s">
        <v>1590</v>
      </c>
      <c r="D1758" s="150">
        <v>77</v>
      </c>
      <c r="E1758" s="150">
        <v>772</v>
      </c>
      <c r="F1758" s="150">
        <v>0</v>
      </c>
      <c r="G1758" s="150" t="s">
        <v>2137</v>
      </c>
    </row>
    <row r="1759" spans="2:7">
      <c r="B1759" s="185" t="s">
        <v>2139</v>
      </c>
      <c r="C1759" s="150" t="s">
        <v>1590</v>
      </c>
      <c r="D1759" s="150">
        <v>77</v>
      </c>
      <c r="E1759" s="150">
        <v>772</v>
      </c>
      <c r="F1759" s="150">
        <v>7721</v>
      </c>
      <c r="G1759" s="150" t="s">
        <v>2137</v>
      </c>
    </row>
    <row r="1760" spans="2:7">
      <c r="B1760" s="185" t="s">
        <v>2140</v>
      </c>
      <c r="C1760" s="150" t="s">
        <v>1603</v>
      </c>
      <c r="D1760" s="150">
        <v>0</v>
      </c>
      <c r="E1760" s="150">
        <v>0</v>
      </c>
      <c r="F1760" s="150">
        <v>0</v>
      </c>
      <c r="G1760" s="150" t="s">
        <v>1604</v>
      </c>
    </row>
    <row r="1761" spans="2:7">
      <c r="B1761" s="185" t="s">
        <v>2140</v>
      </c>
      <c r="C1761" s="150" t="s">
        <v>1603</v>
      </c>
      <c r="D1761" s="150">
        <v>78</v>
      </c>
      <c r="E1761" s="150">
        <v>0</v>
      </c>
      <c r="F1761" s="150">
        <v>0</v>
      </c>
      <c r="G1761" s="150" t="s">
        <v>1605</v>
      </c>
    </row>
    <row r="1762" spans="2:7">
      <c r="B1762" s="185" t="s">
        <v>2140</v>
      </c>
      <c r="C1762" s="150" t="s">
        <v>1603</v>
      </c>
      <c r="D1762" s="150">
        <v>78</v>
      </c>
      <c r="E1762" s="150">
        <v>780</v>
      </c>
      <c r="F1762" s="150">
        <v>0</v>
      </c>
      <c r="G1762" s="150" t="s">
        <v>1606</v>
      </c>
    </row>
    <row r="1763" spans="2:7">
      <c r="B1763" s="185" t="s">
        <v>2140</v>
      </c>
      <c r="C1763" s="150" t="s">
        <v>1603</v>
      </c>
      <c r="D1763" s="150">
        <v>78</v>
      </c>
      <c r="E1763" s="150">
        <v>780</v>
      </c>
      <c r="F1763" s="150">
        <v>7800</v>
      </c>
      <c r="G1763" s="150" t="s">
        <v>351</v>
      </c>
    </row>
    <row r="1764" spans="2:7">
      <c r="B1764" s="185" t="s">
        <v>2140</v>
      </c>
      <c r="C1764" s="150" t="s">
        <v>1603</v>
      </c>
      <c r="D1764" s="150">
        <v>78</v>
      </c>
      <c r="E1764" s="150">
        <v>780</v>
      </c>
      <c r="F1764" s="150">
        <v>7809</v>
      </c>
      <c r="G1764" s="150" t="s">
        <v>352</v>
      </c>
    </row>
    <row r="1765" spans="2:7">
      <c r="B1765" s="185" t="s">
        <v>2140</v>
      </c>
      <c r="C1765" s="150" t="s">
        <v>1603</v>
      </c>
      <c r="D1765" s="150">
        <v>78</v>
      </c>
      <c r="E1765" s="150">
        <v>781</v>
      </c>
      <c r="F1765" s="150">
        <v>0</v>
      </c>
      <c r="G1765" s="150" t="s">
        <v>1607</v>
      </c>
    </row>
    <row r="1766" spans="2:7">
      <c r="B1766" s="185" t="s">
        <v>2140</v>
      </c>
      <c r="C1766" s="150" t="s">
        <v>1603</v>
      </c>
      <c r="D1766" s="150">
        <v>78</v>
      </c>
      <c r="E1766" s="150">
        <v>781</v>
      </c>
      <c r="F1766" s="150">
        <v>7811</v>
      </c>
      <c r="G1766" s="150" t="s">
        <v>1608</v>
      </c>
    </row>
    <row r="1767" spans="2:7">
      <c r="B1767" s="185" t="s">
        <v>2140</v>
      </c>
      <c r="C1767" s="150" t="s">
        <v>1603</v>
      </c>
      <c r="D1767" s="150">
        <v>78</v>
      </c>
      <c r="E1767" s="150">
        <v>781</v>
      </c>
      <c r="F1767" s="150">
        <v>7812</v>
      </c>
      <c r="G1767" s="150" t="s">
        <v>1609</v>
      </c>
    </row>
    <row r="1768" spans="2:7">
      <c r="B1768" s="185" t="s">
        <v>2140</v>
      </c>
      <c r="C1768" s="150" t="s">
        <v>1603</v>
      </c>
      <c r="D1768" s="150">
        <v>78</v>
      </c>
      <c r="E1768" s="150">
        <v>781</v>
      </c>
      <c r="F1768" s="150">
        <v>7813</v>
      </c>
      <c r="G1768" s="150" t="s">
        <v>1610</v>
      </c>
    </row>
    <row r="1769" spans="2:7">
      <c r="B1769" s="185" t="s">
        <v>2140</v>
      </c>
      <c r="C1769" s="150" t="s">
        <v>1603</v>
      </c>
      <c r="D1769" s="150">
        <v>78</v>
      </c>
      <c r="E1769" s="150">
        <v>782</v>
      </c>
      <c r="F1769" s="150">
        <v>0</v>
      </c>
      <c r="G1769" s="150" t="s">
        <v>1611</v>
      </c>
    </row>
    <row r="1770" spans="2:7">
      <c r="B1770" s="185" t="s">
        <v>2140</v>
      </c>
      <c r="C1770" s="150" t="s">
        <v>1603</v>
      </c>
      <c r="D1770" s="150">
        <v>78</v>
      </c>
      <c r="E1770" s="150">
        <v>782</v>
      </c>
      <c r="F1770" s="150">
        <v>7821</v>
      </c>
      <c r="G1770" s="150" t="s">
        <v>1611</v>
      </c>
    </row>
    <row r="1771" spans="2:7">
      <c r="B1771" s="185" t="s">
        <v>2140</v>
      </c>
      <c r="C1771" s="150" t="s">
        <v>1603</v>
      </c>
      <c r="D1771" s="150">
        <v>78</v>
      </c>
      <c r="E1771" s="150">
        <v>783</v>
      </c>
      <c r="F1771" s="150">
        <v>0</v>
      </c>
      <c r="G1771" s="150" t="s">
        <v>1612</v>
      </c>
    </row>
    <row r="1772" spans="2:7">
      <c r="B1772" s="185" t="s">
        <v>2140</v>
      </c>
      <c r="C1772" s="150" t="s">
        <v>1603</v>
      </c>
      <c r="D1772" s="150">
        <v>78</v>
      </c>
      <c r="E1772" s="150">
        <v>783</v>
      </c>
      <c r="F1772" s="150">
        <v>7831</v>
      </c>
      <c r="G1772" s="150" t="s">
        <v>1612</v>
      </c>
    </row>
    <row r="1773" spans="2:7">
      <c r="B1773" s="185" t="s">
        <v>2140</v>
      </c>
      <c r="C1773" s="150" t="s">
        <v>1603</v>
      </c>
      <c r="D1773" s="150">
        <v>78</v>
      </c>
      <c r="E1773" s="150">
        <v>784</v>
      </c>
      <c r="F1773" s="150">
        <v>0</v>
      </c>
      <c r="G1773" s="150" t="s">
        <v>1613</v>
      </c>
    </row>
    <row r="1774" spans="2:7">
      <c r="B1774" s="185" t="s">
        <v>2140</v>
      </c>
      <c r="C1774" s="150" t="s">
        <v>1603</v>
      </c>
      <c r="D1774" s="150">
        <v>78</v>
      </c>
      <c r="E1774" s="150">
        <v>784</v>
      </c>
      <c r="F1774" s="150">
        <v>7841</v>
      </c>
      <c r="G1774" s="150" t="s">
        <v>1613</v>
      </c>
    </row>
    <row r="1775" spans="2:7">
      <c r="B1775" s="185" t="s">
        <v>2140</v>
      </c>
      <c r="C1775" s="150" t="s">
        <v>1603</v>
      </c>
      <c r="D1775" s="150">
        <v>78</v>
      </c>
      <c r="E1775" s="150">
        <v>785</v>
      </c>
      <c r="F1775" s="150">
        <v>0</v>
      </c>
      <c r="G1775" s="150" t="s">
        <v>1614</v>
      </c>
    </row>
    <row r="1776" spans="2:7">
      <c r="B1776" s="185" t="s">
        <v>2140</v>
      </c>
      <c r="C1776" s="150" t="s">
        <v>1603</v>
      </c>
      <c r="D1776" s="150">
        <v>78</v>
      </c>
      <c r="E1776" s="150">
        <v>785</v>
      </c>
      <c r="F1776" s="150">
        <v>7851</v>
      </c>
      <c r="G1776" s="150" t="s">
        <v>1614</v>
      </c>
    </row>
    <row r="1777" spans="2:7">
      <c r="B1777" s="185" t="s">
        <v>2140</v>
      </c>
      <c r="C1777" s="150" t="s">
        <v>1603</v>
      </c>
      <c r="D1777" s="150">
        <v>78</v>
      </c>
      <c r="E1777" s="150">
        <v>789</v>
      </c>
      <c r="F1777" s="150">
        <v>0</v>
      </c>
      <c r="G1777" s="150" t="s">
        <v>1615</v>
      </c>
    </row>
    <row r="1778" spans="2:7">
      <c r="B1778" s="185" t="s">
        <v>2140</v>
      </c>
      <c r="C1778" s="150" t="s">
        <v>1603</v>
      </c>
      <c r="D1778" s="150">
        <v>78</v>
      </c>
      <c r="E1778" s="150">
        <v>789</v>
      </c>
      <c r="F1778" s="150">
        <v>7891</v>
      </c>
      <c r="G1778" s="150" t="s">
        <v>1616</v>
      </c>
    </row>
    <row r="1779" spans="2:7">
      <c r="B1779" s="185" t="s">
        <v>2140</v>
      </c>
      <c r="C1779" s="150" t="s">
        <v>1603</v>
      </c>
      <c r="D1779" s="150">
        <v>78</v>
      </c>
      <c r="E1779" s="150">
        <v>789</v>
      </c>
      <c r="F1779" s="150">
        <v>7892</v>
      </c>
      <c r="G1779" s="150" t="s">
        <v>1617</v>
      </c>
    </row>
    <row r="1780" spans="2:7">
      <c r="B1780" s="185" t="s">
        <v>2140</v>
      </c>
      <c r="C1780" s="150" t="s">
        <v>1603</v>
      </c>
      <c r="D1780" s="150">
        <v>78</v>
      </c>
      <c r="E1780" s="150">
        <v>789</v>
      </c>
      <c r="F1780" s="150">
        <v>7893</v>
      </c>
      <c r="G1780" s="150" t="s">
        <v>1618</v>
      </c>
    </row>
    <row r="1781" spans="2:7">
      <c r="B1781" s="185" t="s">
        <v>2140</v>
      </c>
      <c r="C1781" s="150" t="s">
        <v>1603</v>
      </c>
      <c r="D1781" s="150">
        <v>78</v>
      </c>
      <c r="E1781" s="150">
        <v>789</v>
      </c>
      <c r="F1781" s="150">
        <v>7894</v>
      </c>
      <c r="G1781" s="150" t="s">
        <v>1619</v>
      </c>
    </row>
    <row r="1782" spans="2:7">
      <c r="B1782" s="185" t="s">
        <v>2140</v>
      </c>
      <c r="C1782" s="150" t="s">
        <v>1603</v>
      </c>
      <c r="D1782" s="150">
        <v>78</v>
      </c>
      <c r="E1782" s="150">
        <v>789</v>
      </c>
      <c r="F1782" s="150">
        <v>7899</v>
      </c>
      <c r="G1782" s="150" t="s">
        <v>1620</v>
      </c>
    </row>
    <row r="1783" spans="2:7">
      <c r="B1783" s="185" t="s">
        <v>2140</v>
      </c>
      <c r="C1783" s="150" t="s">
        <v>1603</v>
      </c>
      <c r="D1783" s="150">
        <v>79</v>
      </c>
      <c r="E1783" s="150">
        <v>0</v>
      </c>
      <c r="F1783" s="150">
        <v>0</v>
      </c>
      <c r="G1783" s="150" t="s">
        <v>1621</v>
      </c>
    </row>
    <row r="1784" spans="2:7">
      <c r="B1784" s="185" t="s">
        <v>2140</v>
      </c>
      <c r="C1784" s="150" t="s">
        <v>1603</v>
      </c>
      <c r="D1784" s="150">
        <v>79</v>
      </c>
      <c r="E1784" s="150">
        <v>790</v>
      </c>
      <c r="F1784" s="150">
        <v>0</v>
      </c>
      <c r="G1784" s="150" t="s">
        <v>1622</v>
      </c>
    </row>
    <row r="1785" spans="2:7">
      <c r="B1785" s="185" t="s">
        <v>2140</v>
      </c>
      <c r="C1785" s="150" t="s">
        <v>1603</v>
      </c>
      <c r="D1785" s="150">
        <v>79</v>
      </c>
      <c r="E1785" s="150">
        <v>790</v>
      </c>
      <c r="F1785" s="150">
        <v>7900</v>
      </c>
      <c r="G1785" s="150" t="s">
        <v>351</v>
      </c>
    </row>
    <row r="1786" spans="2:7">
      <c r="B1786" s="185" t="s">
        <v>2140</v>
      </c>
      <c r="C1786" s="150" t="s">
        <v>1603</v>
      </c>
      <c r="D1786" s="150">
        <v>79</v>
      </c>
      <c r="E1786" s="150">
        <v>790</v>
      </c>
      <c r="F1786" s="150">
        <v>7909</v>
      </c>
      <c r="G1786" s="150" t="s">
        <v>352</v>
      </c>
    </row>
    <row r="1787" spans="2:7">
      <c r="B1787" s="185" t="s">
        <v>2140</v>
      </c>
      <c r="C1787" s="150" t="s">
        <v>1603</v>
      </c>
      <c r="D1787" s="150">
        <v>79</v>
      </c>
      <c r="E1787" s="150">
        <v>791</v>
      </c>
      <c r="F1787" s="150">
        <v>0</v>
      </c>
      <c r="G1787" s="150" t="s">
        <v>1623</v>
      </c>
    </row>
    <row r="1788" spans="2:7">
      <c r="B1788" s="185" t="s">
        <v>2140</v>
      </c>
      <c r="C1788" s="150" t="s">
        <v>1603</v>
      </c>
      <c r="D1788" s="150">
        <v>79</v>
      </c>
      <c r="E1788" s="150">
        <v>791</v>
      </c>
      <c r="F1788" s="150">
        <v>7911</v>
      </c>
      <c r="G1788" s="150" t="s">
        <v>1624</v>
      </c>
    </row>
    <row r="1789" spans="2:7">
      <c r="B1789" s="185" t="s">
        <v>2140</v>
      </c>
      <c r="C1789" s="150" t="s">
        <v>1603</v>
      </c>
      <c r="D1789" s="150">
        <v>79</v>
      </c>
      <c r="E1789" s="150">
        <v>791</v>
      </c>
      <c r="F1789" s="150">
        <v>7912</v>
      </c>
      <c r="G1789" s="150" t="s">
        <v>1625</v>
      </c>
    </row>
    <row r="1790" spans="2:7">
      <c r="B1790" s="185" t="s">
        <v>2140</v>
      </c>
      <c r="C1790" s="150" t="s">
        <v>1603</v>
      </c>
      <c r="D1790" s="150">
        <v>79</v>
      </c>
      <c r="E1790" s="150">
        <v>792</v>
      </c>
      <c r="F1790" s="150">
        <v>0</v>
      </c>
      <c r="G1790" s="150" t="s">
        <v>1626</v>
      </c>
    </row>
    <row r="1791" spans="2:7">
      <c r="B1791" s="185" t="s">
        <v>2140</v>
      </c>
      <c r="C1791" s="150" t="s">
        <v>1603</v>
      </c>
      <c r="D1791" s="150">
        <v>79</v>
      </c>
      <c r="E1791" s="150">
        <v>792</v>
      </c>
      <c r="F1791" s="150">
        <v>7921</v>
      </c>
      <c r="G1791" s="150" t="s">
        <v>1627</v>
      </c>
    </row>
    <row r="1792" spans="2:7">
      <c r="B1792" s="185" t="s">
        <v>2140</v>
      </c>
      <c r="C1792" s="150" t="s">
        <v>1603</v>
      </c>
      <c r="D1792" s="150">
        <v>79</v>
      </c>
      <c r="E1792" s="150">
        <v>792</v>
      </c>
      <c r="F1792" s="150">
        <v>7922</v>
      </c>
      <c r="G1792" s="150" t="s">
        <v>1628</v>
      </c>
    </row>
    <row r="1793" spans="2:7">
      <c r="B1793" s="185" t="s">
        <v>2140</v>
      </c>
      <c r="C1793" s="150" t="s">
        <v>1603</v>
      </c>
      <c r="D1793" s="150">
        <v>79</v>
      </c>
      <c r="E1793" s="150">
        <v>793</v>
      </c>
      <c r="F1793" s="150">
        <v>0</v>
      </c>
      <c r="G1793" s="150" t="s">
        <v>1629</v>
      </c>
    </row>
    <row r="1794" spans="2:7">
      <c r="B1794" s="185" t="s">
        <v>2140</v>
      </c>
      <c r="C1794" s="150" t="s">
        <v>1603</v>
      </c>
      <c r="D1794" s="150">
        <v>79</v>
      </c>
      <c r="E1794" s="150">
        <v>793</v>
      </c>
      <c r="F1794" s="150">
        <v>7931</v>
      </c>
      <c r="G1794" s="150" t="s">
        <v>1629</v>
      </c>
    </row>
    <row r="1795" spans="2:7">
      <c r="B1795" s="185" t="s">
        <v>2140</v>
      </c>
      <c r="C1795" s="150" t="s">
        <v>1603</v>
      </c>
      <c r="D1795" s="150">
        <v>79</v>
      </c>
      <c r="E1795" s="150">
        <v>794</v>
      </c>
      <c r="F1795" s="150">
        <v>0</v>
      </c>
      <c r="G1795" s="150" t="s">
        <v>1630</v>
      </c>
    </row>
    <row r="1796" spans="2:7">
      <c r="B1796" s="185" t="s">
        <v>2140</v>
      </c>
      <c r="C1796" s="150" t="s">
        <v>1603</v>
      </c>
      <c r="D1796" s="150">
        <v>79</v>
      </c>
      <c r="E1796" s="150">
        <v>794</v>
      </c>
      <c r="F1796" s="150">
        <v>7941</v>
      </c>
      <c r="G1796" s="150" t="s">
        <v>1630</v>
      </c>
    </row>
    <row r="1797" spans="2:7">
      <c r="B1797" s="185" t="s">
        <v>2140</v>
      </c>
      <c r="C1797" s="150" t="s">
        <v>1603</v>
      </c>
      <c r="D1797" s="150">
        <v>79</v>
      </c>
      <c r="E1797" s="150">
        <v>795</v>
      </c>
      <c r="F1797" s="150">
        <v>0</v>
      </c>
      <c r="G1797" s="150" t="s">
        <v>1631</v>
      </c>
    </row>
    <row r="1798" spans="2:7">
      <c r="B1798" s="185" t="s">
        <v>2140</v>
      </c>
      <c r="C1798" s="150" t="s">
        <v>1603</v>
      </c>
      <c r="D1798" s="150">
        <v>79</v>
      </c>
      <c r="E1798" s="150">
        <v>795</v>
      </c>
      <c r="F1798" s="150">
        <v>7951</v>
      </c>
      <c r="G1798" s="150" t="s">
        <v>1632</v>
      </c>
    </row>
    <row r="1799" spans="2:7">
      <c r="B1799" s="185" t="s">
        <v>2140</v>
      </c>
      <c r="C1799" s="150" t="s">
        <v>1603</v>
      </c>
      <c r="D1799" s="150">
        <v>79</v>
      </c>
      <c r="E1799" s="150">
        <v>795</v>
      </c>
      <c r="F1799" s="150">
        <v>7952</v>
      </c>
      <c r="G1799" s="150" t="s">
        <v>1633</v>
      </c>
    </row>
    <row r="1800" spans="2:7">
      <c r="B1800" s="185" t="s">
        <v>2140</v>
      </c>
      <c r="C1800" s="150" t="s">
        <v>1603</v>
      </c>
      <c r="D1800" s="150">
        <v>79</v>
      </c>
      <c r="E1800" s="150">
        <v>796</v>
      </c>
      <c r="F1800" s="150">
        <v>0</v>
      </c>
      <c r="G1800" s="150" t="s">
        <v>1634</v>
      </c>
    </row>
    <row r="1801" spans="2:7">
      <c r="B1801" s="185" t="s">
        <v>2140</v>
      </c>
      <c r="C1801" s="150" t="s">
        <v>1603</v>
      </c>
      <c r="D1801" s="150">
        <v>79</v>
      </c>
      <c r="E1801" s="150">
        <v>796</v>
      </c>
      <c r="F1801" s="150">
        <v>7961</v>
      </c>
      <c r="G1801" s="150" t="s">
        <v>1635</v>
      </c>
    </row>
    <row r="1802" spans="2:7">
      <c r="B1802" s="185" t="s">
        <v>2140</v>
      </c>
      <c r="C1802" s="150" t="s">
        <v>1603</v>
      </c>
      <c r="D1802" s="150">
        <v>79</v>
      </c>
      <c r="E1802" s="150">
        <v>796</v>
      </c>
      <c r="F1802" s="150">
        <v>7962</v>
      </c>
      <c r="G1802" s="150" t="s">
        <v>1636</v>
      </c>
    </row>
    <row r="1803" spans="2:7">
      <c r="B1803" s="185" t="s">
        <v>2140</v>
      </c>
      <c r="C1803" s="150" t="s">
        <v>1603</v>
      </c>
      <c r="D1803" s="150">
        <v>79</v>
      </c>
      <c r="E1803" s="150">
        <v>796</v>
      </c>
      <c r="F1803" s="150">
        <v>7963</v>
      </c>
      <c r="G1803" s="150" t="s">
        <v>1637</v>
      </c>
    </row>
    <row r="1804" spans="2:7">
      <c r="B1804" s="185" t="s">
        <v>2140</v>
      </c>
      <c r="C1804" s="150" t="s">
        <v>1603</v>
      </c>
      <c r="D1804" s="150">
        <v>79</v>
      </c>
      <c r="E1804" s="150">
        <v>799</v>
      </c>
      <c r="F1804" s="150">
        <v>0</v>
      </c>
      <c r="G1804" s="150" t="s">
        <v>1638</v>
      </c>
    </row>
    <row r="1805" spans="2:7">
      <c r="B1805" s="185" t="s">
        <v>2140</v>
      </c>
      <c r="C1805" s="150" t="s">
        <v>1603</v>
      </c>
      <c r="D1805" s="150">
        <v>79</v>
      </c>
      <c r="E1805" s="150">
        <v>799</v>
      </c>
      <c r="F1805" s="150">
        <v>7991</v>
      </c>
      <c r="G1805" s="150" t="s">
        <v>1639</v>
      </c>
    </row>
    <row r="1806" spans="2:7">
      <c r="B1806" s="185" t="s">
        <v>2140</v>
      </c>
      <c r="C1806" s="150" t="s">
        <v>1603</v>
      </c>
      <c r="D1806" s="150">
        <v>79</v>
      </c>
      <c r="E1806" s="150">
        <v>799</v>
      </c>
      <c r="F1806" s="150">
        <v>7992</v>
      </c>
      <c r="G1806" s="150" t="s">
        <v>1640</v>
      </c>
    </row>
    <row r="1807" spans="2:7">
      <c r="B1807" s="185" t="s">
        <v>2140</v>
      </c>
      <c r="C1807" s="150" t="s">
        <v>1603</v>
      </c>
      <c r="D1807" s="150">
        <v>79</v>
      </c>
      <c r="E1807" s="150">
        <v>799</v>
      </c>
      <c r="F1807" s="150">
        <v>7993</v>
      </c>
      <c r="G1807" s="150" t="s">
        <v>1641</v>
      </c>
    </row>
    <row r="1808" spans="2:7">
      <c r="B1808" s="185" t="s">
        <v>2140</v>
      </c>
      <c r="C1808" s="150" t="s">
        <v>1603</v>
      </c>
      <c r="D1808" s="150">
        <v>79</v>
      </c>
      <c r="E1808" s="150">
        <v>799</v>
      </c>
      <c r="F1808" s="150">
        <v>7999</v>
      </c>
      <c r="G1808" s="150" t="s">
        <v>1642</v>
      </c>
    </row>
    <row r="1809" spans="2:7">
      <c r="B1809" s="185" t="s">
        <v>2140</v>
      </c>
      <c r="C1809" s="150" t="s">
        <v>1603</v>
      </c>
      <c r="D1809" s="150">
        <v>80</v>
      </c>
      <c r="E1809" s="150">
        <v>0</v>
      </c>
      <c r="F1809" s="150">
        <v>0</v>
      </c>
      <c r="G1809" s="150" t="s">
        <v>1643</v>
      </c>
    </row>
    <row r="1810" spans="2:7">
      <c r="B1810" s="185" t="s">
        <v>2140</v>
      </c>
      <c r="C1810" s="150" t="s">
        <v>1603</v>
      </c>
      <c r="D1810" s="150">
        <v>80</v>
      </c>
      <c r="E1810" s="150">
        <v>800</v>
      </c>
      <c r="F1810" s="150">
        <v>0</v>
      </c>
      <c r="G1810" s="150" t="s">
        <v>1644</v>
      </c>
    </row>
    <row r="1811" spans="2:7">
      <c r="B1811" s="185" t="s">
        <v>2140</v>
      </c>
      <c r="C1811" s="150" t="s">
        <v>1603</v>
      </c>
      <c r="D1811" s="150">
        <v>80</v>
      </c>
      <c r="E1811" s="150">
        <v>800</v>
      </c>
      <c r="F1811" s="150">
        <v>8000</v>
      </c>
      <c r="G1811" s="150" t="s">
        <v>351</v>
      </c>
    </row>
    <row r="1812" spans="2:7">
      <c r="B1812" s="185" t="s">
        <v>2140</v>
      </c>
      <c r="C1812" s="150" t="s">
        <v>1603</v>
      </c>
      <c r="D1812" s="150">
        <v>80</v>
      </c>
      <c r="E1812" s="150">
        <v>800</v>
      </c>
      <c r="F1812" s="150">
        <v>8009</v>
      </c>
      <c r="G1812" s="150" t="s">
        <v>352</v>
      </c>
    </row>
    <row r="1813" spans="2:7">
      <c r="B1813" s="185" t="s">
        <v>2140</v>
      </c>
      <c r="C1813" s="150" t="s">
        <v>1603</v>
      </c>
      <c r="D1813" s="150">
        <v>80</v>
      </c>
      <c r="E1813" s="150">
        <v>801</v>
      </c>
      <c r="F1813" s="150">
        <v>0</v>
      </c>
      <c r="G1813" s="150" t="s">
        <v>1645</v>
      </c>
    </row>
    <row r="1814" spans="2:7">
      <c r="B1814" s="185" t="s">
        <v>2140</v>
      </c>
      <c r="C1814" s="150" t="s">
        <v>1603</v>
      </c>
      <c r="D1814" s="150">
        <v>80</v>
      </c>
      <c r="E1814" s="150">
        <v>801</v>
      </c>
      <c r="F1814" s="150">
        <v>8011</v>
      </c>
      <c r="G1814" s="150" t="s">
        <v>1645</v>
      </c>
    </row>
    <row r="1815" spans="2:7">
      <c r="B1815" s="185" t="s">
        <v>2140</v>
      </c>
      <c r="C1815" s="150" t="s">
        <v>1603</v>
      </c>
      <c r="D1815" s="150">
        <v>80</v>
      </c>
      <c r="E1815" s="150">
        <v>802</v>
      </c>
      <c r="F1815" s="150">
        <v>0</v>
      </c>
      <c r="G1815" s="150" t="s">
        <v>1646</v>
      </c>
    </row>
    <row r="1816" spans="2:7">
      <c r="B1816" s="185" t="s">
        <v>2140</v>
      </c>
      <c r="C1816" s="150" t="s">
        <v>1603</v>
      </c>
      <c r="D1816" s="150">
        <v>80</v>
      </c>
      <c r="E1816" s="150">
        <v>802</v>
      </c>
      <c r="F1816" s="150">
        <v>8021</v>
      </c>
      <c r="G1816" s="150" t="s">
        <v>1647</v>
      </c>
    </row>
    <row r="1817" spans="2:7">
      <c r="B1817" s="185" t="s">
        <v>2140</v>
      </c>
      <c r="C1817" s="150" t="s">
        <v>1603</v>
      </c>
      <c r="D1817" s="150">
        <v>80</v>
      </c>
      <c r="E1817" s="150">
        <v>802</v>
      </c>
      <c r="F1817" s="150">
        <v>8022</v>
      </c>
      <c r="G1817" s="150" t="s">
        <v>1648</v>
      </c>
    </row>
    <row r="1818" spans="2:7">
      <c r="B1818" s="185" t="s">
        <v>2140</v>
      </c>
      <c r="C1818" s="150" t="s">
        <v>1603</v>
      </c>
      <c r="D1818" s="150">
        <v>80</v>
      </c>
      <c r="E1818" s="150">
        <v>802</v>
      </c>
      <c r="F1818" s="150">
        <v>8023</v>
      </c>
      <c r="G1818" s="150" t="s">
        <v>1649</v>
      </c>
    </row>
    <row r="1819" spans="2:7">
      <c r="B1819" s="185" t="s">
        <v>2140</v>
      </c>
      <c r="C1819" s="150" t="s">
        <v>1603</v>
      </c>
      <c r="D1819" s="150">
        <v>80</v>
      </c>
      <c r="E1819" s="150">
        <v>802</v>
      </c>
      <c r="F1819" s="150">
        <v>8024</v>
      </c>
      <c r="G1819" s="150" t="s">
        <v>1650</v>
      </c>
    </row>
    <row r="1820" spans="2:7">
      <c r="B1820" s="185" t="s">
        <v>2140</v>
      </c>
      <c r="C1820" s="150" t="s">
        <v>1603</v>
      </c>
      <c r="D1820" s="150">
        <v>80</v>
      </c>
      <c r="E1820" s="150">
        <v>802</v>
      </c>
      <c r="F1820" s="150">
        <v>8025</v>
      </c>
      <c r="G1820" s="150" t="s">
        <v>1651</v>
      </c>
    </row>
    <row r="1821" spans="2:7">
      <c r="B1821" s="185" t="s">
        <v>2140</v>
      </c>
      <c r="C1821" s="150" t="s">
        <v>1603</v>
      </c>
      <c r="D1821" s="150">
        <v>80</v>
      </c>
      <c r="E1821" s="150">
        <v>803</v>
      </c>
      <c r="F1821" s="150">
        <v>0</v>
      </c>
      <c r="G1821" s="150" t="s">
        <v>1652</v>
      </c>
    </row>
    <row r="1822" spans="2:7">
      <c r="B1822" s="185" t="s">
        <v>2140</v>
      </c>
      <c r="C1822" s="150" t="s">
        <v>1603</v>
      </c>
      <c r="D1822" s="150">
        <v>80</v>
      </c>
      <c r="E1822" s="150">
        <v>803</v>
      </c>
      <c r="F1822" s="150">
        <v>8031</v>
      </c>
      <c r="G1822" s="150" t="s">
        <v>1653</v>
      </c>
    </row>
    <row r="1823" spans="2:7">
      <c r="B1823" s="185" t="s">
        <v>2140</v>
      </c>
      <c r="C1823" s="150" t="s">
        <v>1603</v>
      </c>
      <c r="D1823" s="150">
        <v>80</v>
      </c>
      <c r="E1823" s="150">
        <v>803</v>
      </c>
      <c r="F1823" s="150">
        <v>8032</v>
      </c>
      <c r="G1823" s="150" t="s">
        <v>1654</v>
      </c>
    </row>
    <row r="1824" spans="2:7">
      <c r="B1824" s="185" t="s">
        <v>2140</v>
      </c>
      <c r="C1824" s="150" t="s">
        <v>1603</v>
      </c>
      <c r="D1824" s="150">
        <v>80</v>
      </c>
      <c r="E1824" s="150">
        <v>803</v>
      </c>
      <c r="F1824" s="150">
        <v>8033</v>
      </c>
      <c r="G1824" s="150" t="s">
        <v>1655</v>
      </c>
    </row>
    <row r="1825" spans="2:7">
      <c r="B1825" s="185" t="s">
        <v>2140</v>
      </c>
      <c r="C1825" s="150" t="s">
        <v>1603</v>
      </c>
      <c r="D1825" s="150">
        <v>80</v>
      </c>
      <c r="E1825" s="150">
        <v>803</v>
      </c>
      <c r="F1825" s="150">
        <v>8034</v>
      </c>
      <c r="G1825" s="150" t="s">
        <v>1656</v>
      </c>
    </row>
    <row r="1826" spans="2:7">
      <c r="B1826" s="185" t="s">
        <v>2140</v>
      </c>
      <c r="C1826" s="150" t="s">
        <v>1603</v>
      </c>
      <c r="D1826" s="150">
        <v>80</v>
      </c>
      <c r="E1826" s="150">
        <v>803</v>
      </c>
      <c r="F1826" s="150">
        <v>8035</v>
      </c>
      <c r="G1826" s="150" t="s">
        <v>1657</v>
      </c>
    </row>
    <row r="1827" spans="2:7">
      <c r="B1827" s="185" t="s">
        <v>2140</v>
      </c>
      <c r="C1827" s="150" t="s">
        <v>1603</v>
      </c>
      <c r="D1827" s="150">
        <v>80</v>
      </c>
      <c r="E1827" s="150">
        <v>803</v>
      </c>
      <c r="F1827" s="150">
        <v>8036</v>
      </c>
      <c r="G1827" s="150" t="s">
        <v>1658</v>
      </c>
    </row>
    <row r="1828" spans="2:7">
      <c r="B1828" s="185" t="s">
        <v>2140</v>
      </c>
      <c r="C1828" s="150" t="s">
        <v>1603</v>
      </c>
      <c r="D1828" s="150">
        <v>80</v>
      </c>
      <c r="E1828" s="150">
        <v>804</v>
      </c>
      <c r="F1828" s="150">
        <v>0</v>
      </c>
      <c r="G1828" s="150" t="s">
        <v>1659</v>
      </c>
    </row>
    <row r="1829" spans="2:7">
      <c r="B1829" s="185" t="s">
        <v>2140</v>
      </c>
      <c r="C1829" s="150" t="s">
        <v>1603</v>
      </c>
      <c r="D1829" s="150">
        <v>80</v>
      </c>
      <c r="E1829" s="150">
        <v>804</v>
      </c>
      <c r="F1829" s="150">
        <v>8041</v>
      </c>
      <c r="G1829" s="150" t="s">
        <v>1660</v>
      </c>
    </row>
    <row r="1830" spans="2:7">
      <c r="B1830" s="185" t="s">
        <v>2140</v>
      </c>
      <c r="C1830" s="150" t="s">
        <v>1603</v>
      </c>
      <c r="D1830" s="150">
        <v>80</v>
      </c>
      <c r="E1830" s="150">
        <v>804</v>
      </c>
      <c r="F1830" s="150">
        <v>8042</v>
      </c>
      <c r="G1830" s="150" t="s">
        <v>1661</v>
      </c>
    </row>
    <row r="1831" spans="2:7">
      <c r="B1831" s="185" t="s">
        <v>2140</v>
      </c>
      <c r="C1831" s="150" t="s">
        <v>1603</v>
      </c>
      <c r="D1831" s="150">
        <v>80</v>
      </c>
      <c r="E1831" s="150">
        <v>804</v>
      </c>
      <c r="F1831" s="150">
        <v>8043</v>
      </c>
      <c r="G1831" s="150" t="s">
        <v>1662</v>
      </c>
    </row>
    <row r="1832" spans="2:7">
      <c r="B1832" s="185" t="s">
        <v>2140</v>
      </c>
      <c r="C1832" s="150" t="s">
        <v>1603</v>
      </c>
      <c r="D1832" s="150">
        <v>80</v>
      </c>
      <c r="E1832" s="150">
        <v>804</v>
      </c>
      <c r="F1832" s="150">
        <v>8044</v>
      </c>
      <c r="G1832" s="150" t="s">
        <v>1663</v>
      </c>
    </row>
    <row r="1833" spans="2:7">
      <c r="B1833" s="185" t="s">
        <v>2140</v>
      </c>
      <c r="C1833" s="150" t="s">
        <v>1603</v>
      </c>
      <c r="D1833" s="150">
        <v>80</v>
      </c>
      <c r="E1833" s="150">
        <v>804</v>
      </c>
      <c r="F1833" s="150">
        <v>8045</v>
      </c>
      <c r="G1833" s="150" t="s">
        <v>1664</v>
      </c>
    </row>
    <row r="1834" spans="2:7">
      <c r="B1834" s="185" t="s">
        <v>2140</v>
      </c>
      <c r="C1834" s="150" t="s">
        <v>1603</v>
      </c>
      <c r="D1834" s="150">
        <v>80</v>
      </c>
      <c r="E1834" s="150">
        <v>804</v>
      </c>
      <c r="F1834" s="150">
        <v>8046</v>
      </c>
      <c r="G1834" s="150" t="s">
        <v>1665</v>
      </c>
    </row>
    <row r="1835" spans="2:7">
      <c r="B1835" s="185" t="s">
        <v>2140</v>
      </c>
      <c r="C1835" s="150" t="s">
        <v>1603</v>
      </c>
      <c r="D1835" s="150">
        <v>80</v>
      </c>
      <c r="E1835" s="150">
        <v>804</v>
      </c>
      <c r="F1835" s="150">
        <v>8047</v>
      </c>
      <c r="G1835" s="150" t="s">
        <v>1666</v>
      </c>
    </row>
    <row r="1836" spans="2:7">
      <c r="B1836" s="185" t="s">
        <v>2140</v>
      </c>
      <c r="C1836" s="150" t="s">
        <v>1603</v>
      </c>
      <c r="D1836" s="150">
        <v>80</v>
      </c>
      <c r="E1836" s="150">
        <v>804</v>
      </c>
      <c r="F1836" s="150">
        <v>8048</v>
      </c>
      <c r="G1836" s="150" t="s">
        <v>1667</v>
      </c>
    </row>
    <row r="1837" spans="2:7">
      <c r="B1837" s="185" t="s">
        <v>2140</v>
      </c>
      <c r="C1837" s="150" t="s">
        <v>1603</v>
      </c>
      <c r="D1837" s="150">
        <v>80</v>
      </c>
      <c r="E1837" s="150">
        <v>805</v>
      </c>
      <c r="F1837" s="150">
        <v>0</v>
      </c>
      <c r="G1837" s="150" t="s">
        <v>1668</v>
      </c>
    </row>
    <row r="1838" spans="2:7">
      <c r="B1838" s="185" t="s">
        <v>2140</v>
      </c>
      <c r="C1838" s="150" t="s">
        <v>1603</v>
      </c>
      <c r="D1838" s="150">
        <v>80</v>
      </c>
      <c r="E1838" s="150">
        <v>805</v>
      </c>
      <c r="F1838" s="150">
        <v>8051</v>
      </c>
      <c r="G1838" s="150" t="s">
        <v>1669</v>
      </c>
    </row>
    <row r="1839" spans="2:7">
      <c r="B1839" s="185" t="s">
        <v>2140</v>
      </c>
      <c r="C1839" s="150" t="s">
        <v>1603</v>
      </c>
      <c r="D1839" s="150">
        <v>80</v>
      </c>
      <c r="E1839" s="150">
        <v>805</v>
      </c>
      <c r="F1839" s="150">
        <v>8052</v>
      </c>
      <c r="G1839" s="150" t="s">
        <v>1670</v>
      </c>
    </row>
    <row r="1840" spans="2:7">
      <c r="B1840" s="185" t="s">
        <v>2140</v>
      </c>
      <c r="C1840" s="150" t="s">
        <v>1603</v>
      </c>
      <c r="D1840" s="150">
        <v>80</v>
      </c>
      <c r="E1840" s="150">
        <v>805</v>
      </c>
      <c r="F1840" s="150">
        <v>8053</v>
      </c>
      <c r="G1840" s="150" t="s">
        <v>1671</v>
      </c>
    </row>
    <row r="1841" spans="2:7">
      <c r="B1841" s="185" t="s">
        <v>2140</v>
      </c>
      <c r="C1841" s="150" t="s">
        <v>1603</v>
      </c>
      <c r="D1841" s="150">
        <v>80</v>
      </c>
      <c r="E1841" s="150">
        <v>806</v>
      </c>
      <c r="F1841" s="150">
        <v>0</v>
      </c>
      <c r="G1841" s="150" t="s">
        <v>1672</v>
      </c>
    </row>
    <row r="1842" spans="2:7">
      <c r="B1842" s="185" t="s">
        <v>2140</v>
      </c>
      <c r="C1842" s="150" t="s">
        <v>1603</v>
      </c>
      <c r="D1842" s="150">
        <v>80</v>
      </c>
      <c r="E1842" s="150">
        <v>806</v>
      </c>
      <c r="F1842" s="150">
        <v>8061</v>
      </c>
      <c r="G1842" s="150" t="s">
        <v>1673</v>
      </c>
    </row>
    <row r="1843" spans="2:7">
      <c r="B1843" s="185" t="s">
        <v>2140</v>
      </c>
      <c r="C1843" s="150" t="s">
        <v>1603</v>
      </c>
      <c r="D1843" s="150">
        <v>80</v>
      </c>
      <c r="E1843" s="150">
        <v>806</v>
      </c>
      <c r="F1843" s="150">
        <v>8062</v>
      </c>
      <c r="G1843" s="150" t="s">
        <v>1674</v>
      </c>
    </row>
    <row r="1844" spans="2:7">
      <c r="B1844" s="185" t="s">
        <v>2140</v>
      </c>
      <c r="C1844" s="150" t="s">
        <v>1603</v>
      </c>
      <c r="D1844" s="150">
        <v>80</v>
      </c>
      <c r="E1844" s="150">
        <v>806</v>
      </c>
      <c r="F1844" s="150">
        <v>8063</v>
      </c>
      <c r="G1844" s="150" t="s">
        <v>1675</v>
      </c>
    </row>
    <row r="1845" spans="2:7">
      <c r="B1845" s="185" t="s">
        <v>2140</v>
      </c>
      <c r="C1845" s="150" t="s">
        <v>1603</v>
      </c>
      <c r="D1845" s="150">
        <v>80</v>
      </c>
      <c r="E1845" s="150">
        <v>806</v>
      </c>
      <c r="F1845" s="150">
        <v>8064</v>
      </c>
      <c r="G1845" s="150" t="s">
        <v>1676</v>
      </c>
    </row>
    <row r="1846" spans="2:7">
      <c r="B1846" s="185" t="s">
        <v>2140</v>
      </c>
      <c r="C1846" s="150" t="s">
        <v>1603</v>
      </c>
      <c r="D1846" s="150">
        <v>80</v>
      </c>
      <c r="E1846" s="150">
        <v>806</v>
      </c>
      <c r="F1846" s="150">
        <v>8065</v>
      </c>
      <c r="G1846" s="150" t="s">
        <v>1677</v>
      </c>
    </row>
    <row r="1847" spans="2:7">
      <c r="B1847" s="185" t="s">
        <v>2140</v>
      </c>
      <c r="C1847" s="150" t="s">
        <v>1603</v>
      </c>
      <c r="D1847" s="150">
        <v>80</v>
      </c>
      <c r="E1847" s="150">
        <v>806</v>
      </c>
      <c r="F1847" s="150">
        <v>8069</v>
      </c>
      <c r="G1847" s="150" t="s">
        <v>1678</v>
      </c>
    </row>
    <row r="1848" spans="2:7">
      <c r="B1848" s="185" t="s">
        <v>2140</v>
      </c>
      <c r="C1848" s="150" t="s">
        <v>1603</v>
      </c>
      <c r="D1848" s="150">
        <v>80</v>
      </c>
      <c r="E1848" s="150">
        <v>809</v>
      </c>
      <c r="F1848" s="150">
        <v>0</v>
      </c>
      <c r="G1848" s="150" t="s">
        <v>1679</v>
      </c>
    </row>
    <row r="1849" spans="2:7">
      <c r="B1849" s="185" t="s">
        <v>2140</v>
      </c>
      <c r="C1849" s="150" t="s">
        <v>1603</v>
      </c>
      <c r="D1849" s="150">
        <v>80</v>
      </c>
      <c r="E1849" s="150">
        <v>809</v>
      </c>
      <c r="F1849" s="150">
        <v>8091</v>
      </c>
      <c r="G1849" s="150" t="s">
        <v>1680</v>
      </c>
    </row>
    <row r="1850" spans="2:7">
      <c r="B1850" s="185" t="s">
        <v>2140</v>
      </c>
      <c r="C1850" s="150" t="s">
        <v>1603</v>
      </c>
      <c r="D1850" s="150">
        <v>80</v>
      </c>
      <c r="E1850" s="150">
        <v>809</v>
      </c>
      <c r="F1850" s="150">
        <v>8092</v>
      </c>
      <c r="G1850" s="150" t="s">
        <v>1681</v>
      </c>
    </row>
    <row r="1851" spans="2:7">
      <c r="B1851" s="185" t="s">
        <v>2140</v>
      </c>
      <c r="C1851" s="150" t="s">
        <v>1603</v>
      </c>
      <c r="D1851" s="150">
        <v>80</v>
      </c>
      <c r="E1851" s="150">
        <v>809</v>
      </c>
      <c r="F1851" s="150">
        <v>8093</v>
      </c>
      <c r="G1851" s="150" t="s">
        <v>1682</v>
      </c>
    </row>
    <row r="1852" spans="2:7">
      <c r="B1852" s="185" t="s">
        <v>2140</v>
      </c>
      <c r="C1852" s="150" t="s">
        <v>1603</v>
      </c>
      <c r="D1852" s="150">
        <v>80</v>
      </c>
      <c r="E1852" s="150">
        <v>809</v>
      </c>
      <c r="F1852" s="150">
        <v>8094</v>
      </c>
      <c r="G1852" s="150" t="s">
        <v>1683</v>
      </c>
    </row>
    <row r="1853" spans="2:7">
      <c r="B1853" s="185" t="s">
        <v>2140</v>
      </c>
      <c r="C1853" s="150" t="s">
        <v>1603</v>
      </c>
      <c r="D1853" s="150">
        <v>80</v>
      </c>
      <c r="E1853" s="150">
        <v>809</v>
      </c>
      <c r="F1853" s="150">
        <v>8095</v>
      </c>
      <c r="G1853" s="150" t="s">
        <v>1684</v>
      </c>
    </row>
    <row r="1854" spans="2:7">
      <c r="B1854" s="185" t="s">
        <v>2140</v>
      </c>
      <c r="C1854" s="150" t="s">
        <v>1603</v>
      </c>
      <c r="D1854" s="150">
        <v>80</v>
      </c>
      <c r="E1854" s="150">
        <v>809</v>
      </c>
      <c r="F1854" s="150">
        <v>8096</v>
      </c>
      <c r="G1854" s="150" t="s">
        <v>1685</v>
      </c>
    </row>
    <row r="1855" spans="2:7">
      <c r="B1855" s="185" t="s">
        <v>2140</v>
      </c>
      <c r="C1855" s="150" t="s">
        <v>1603</v>
      </c>
      <c r="D1855" s="150">
        <v>80</v>
      </c>
      <c r="E1855" s="150">
        <v>809</v>
      </c>
      <c r="F1855" s="150">
        <v>8099</v>
      </c>
      <c r="G1855" s="150" t="s">
        <v>1686</v>
      </c>
    </row>
    <row r="1856" spans="2:7">
      <c r="B1856" s="185" t="s">
        <v>2140</v>
      </c>
      <c r="C1856" s="150" t="s">
        <v>1687</v>
      </c>
      <c r="D1856" s="150">
        <v>0</v>
      </c>
      <c r="E1856" s="150">
        <v>0</v>
      </c>
      <c r="F1856" s="150">
        <v>0</v>
      </c>
      <c r="G1856" s="150" t="s">
        <v>1688</v>
      </c>
    </row>
    <row r="1857" spans="2:7">
      <c r="B1857" s="185" t="s">
        <v>2140</v>
      </c>
      <c r="C1857" s="150" t="s">
        <v>1687</v>
      </c>
      <c r="D1857" s="150">
        <v>81</v>
      </c>
      <c r="E1857" s="150">
        <v>0</v>
      </c>
      <c r="F1857" s="150">
        <v>0</v>
      </c>
      <c r="G1857" s="150" t="s">
        <v>1689</v>
      </c>
    </row>
    <row r="1858" spans="2:7">
      <c r="B1858" s="185" t="s">
        <v>2140</v>
      </c>
      <c r="C1858" s="150" t="s">
        <v>1687</v>
      </c>
      <c r="D1858" s="150">
        <v>81</v>
      </c>
      <c r="E1858" s="150">
        <v>810</v>
      </c>
      <c r="F1858" s="150">
        <v>0</v>
      </c>
      <c r="G1858" s="150" t="s">
        <v>1690</v>
      </c>
    </row>
    <row r="1859" spans="2:7">
      <c r="B1859" s="185" t="s">
        <v>2140</v>
      </c>
      <c r="C1859" s="150" t="s">
        <v>1687</v>
      </c>
      <c r="D1859" s="150">
        <v>81</v>
      </c>
      <c r="E1859" s="150">
        <v>810</v>
      </c>
      <c r="F1859" s="150">
        <v>8101</v>
      </c>
      <c r="G1859" s="150" t="s">
        <v>1391</v>
      </c>
    </row>
    <row r="1860" spans="2:7">
      <c r="B1860" s="185" t="s">
        <v>2140</v>
      </c>
      <c r="C1860" s="150" t="s">
        <v>1687</v>
      </c>
      <c r="D1860" s="150">
        <v>81</v>
      </c>
      <c r="E1860" s="150">
        <v>811</v>
      </c>
      <c r="F1860" s="150">
        <v>0</v>
      </c>
      <c r="G1860" s="150" t="s">
        <v>1691</v>
      </c>
    </row>
    <row r="1861" spans="2:7">
      <c r="B1861" s="185" t="s">
        <v>2140</v>
      </c>
      <c r="C1861" s="150" t="s">
        <v>1687</v>
      </c>
      <c r="D1861" s="150">
        <v>81</v>
      </c>
      <c r="E1861" s="150">
        <v>811</v>
      </c>
      <c r="F1861" s="150">
        <v>8111</v>
      </c>
      <c r="G1861" s="150" t="s">
        <v>1691</v>
      </c>
    </row>
    <row r="1862" spans="2:7">
      <c r="B1862" s="185" t="s">
        <v>2140</v>
      </c>
      <c r="C1862" s="150" t="s">
        <v>1687</v>
      </c>
      <c r="D1862" s="150">
        <v>81</v>
      </c>
      <c r="E1862" s="150">
        <v>812</v>
      </c>
      <c r="F1862" s="150">
        <v>0</v>
      </c>
      <c r="G1862" s="150" t="s">
        <v>1692</v>
      </c>
    </row>
    <row r="1863" spans="2:7">
      <c r="B1863" s="185" t="s">
        <v>2140</v>
      </c>
      <c r="C1863" s="150" t="s">
        <v>1687</v>
      </c>
      <c r="D1863" s="150">
        <v>81</v>
      </c>
      <c r="E1863" s="150">
        <v>812</v>
      </c>
      <c r="F1863" s="150">
        <v>8121</v>
      </c>
      <c r="G1863" s="150" t="s">
        <v>1692</v>
      </c>
    </row>
    <row r="1864" spans="2:7">
      <c r="B1864" s="185" t="s">
        <v>2140</v>
      </c>
      <c r="C1864" s="150" t="s">
        <v>1687</v>
      </c>
      <c r="D1864" s="150">
        <v>81</v>
      </c>
      <c r="E1864" s="150">
        <v>813</v>
      </c>
      <c r="F1864" s="150">
        <v>0</v>
      </c>
      <c r="G1864" s="150" t="s">
        <v>1693</v>
      </c>
    </row>
    <row r="1865" spans="2:7">
      <c r="B1865" s="185" t="s">
        <v>2140</v>
      </c>
      <c r="C1865" s="150" t="s">
        <v>1687</v>
      </c>
      <c r="D1865" s="150">
        <v>81</v>
      </c>
      <c r="E1865" s="150">
        <v>813</v>
      </c>
      <c r="F1865" s="150">
        <v>8131</v>
      </c>
      <c r="G1865" s="150" t="s">
        <v>1693</v>
      </c>
    </row>
    <row r="1866" spans="2:7">
      <c r="B1866" s="185" t="s">
        <v>2140</v>
      </c>
      <c r="C1866" s="150" t="s">
        <v>1687</v>
      </c>
      <c r="D1866" s="150">
        <v>81</v>
      </c>
      <c r="E1866" s="150">
        <v>814</v>
      </c>
      <c r="F1866" s="150">
        <v>0</v>
      </c>
      <c r="G1866" s="150" t="s">
        <v>1694</v>
      </c>
    </row>
    <row r="1867" spans="2:7">
      <c r="B1867" s="185" t="s">
        <v>2140</v>
      </c>
      <c r="C1867" s="150" t="s">
        <v>1687</v>
      </c>
      <c r="D1867" s="150">
        <v>81</v>
      </c>
      <c r="E1867" s="150">
        <v>814</v>
      </c>
      <c r="F1867" s="150">
        <v>8141</v>
      </c>
      <c r="G1867" s="150" t="s">
        <v>1695</v>
      </c>
    </row>
    <row r="1868" spans="2:7">
      <c r="B1868" s="185" t="s">
        <v>2140</v>
      </c>
      <c r="C1868" s="150" t="s">
        <v>1687</v>
      </c>
      <c r="D1868" s="150">
        <v>81</v>
      </c>
      <c r="E1868" s="150">
        <v>814</v>
      </c>
      <c r="F1868" s="150">
        <v>8142</v>
      </c>
      <c r="G1868" s="150" t="s">
        <v>1696</v>
      </c>
    </row>
    <row r="1869" spans="2:7">
      <c r="B1869" s="185" t="s">
        <v>2140</v>
      </c>
      <c r="C1869" s="150" t="s">
        <v>1687</v>
      </c>
      <c r="D1869" s="150">
        <v>81</v>
      </c>
      <c r="E1869" s="150">
        <v>815</v>
      </c>
      <c r="F1869" s="150">
        <v>0</v>
      </c>
      <c r="G1869" s="150" t="s">
        <v>1697</v>
      </c>
    </row>
    <row r="1870" spans="2:7">
      <c r="B1870" s="185" t="s">
        <v>2140</v>
      </c>
      <c r="C1870" s="150" t="s">
        <v>1687</v>
      </c>
      <c r="D1870" s="150">
        <v>81</v>
      </c>
      <c r="E1870" s="150">
        <v>815</v>
      </c>
      <c r="F1870" s="150">
        <v>8151</v>
      </c>
      <c r="G1870" s="150" t="s">
        <v>1697</v>
      </c>
    </row>
    <row r="1871" spans="2:7">
      <c r="B1871" s="185" t="s">
        <v>2140</v>
      </c>
      <c r="C1871" s="150" t="s">
        <v>1687</v>
      </c>
      <c r="D1871" s="150">
        <v>81</v>
      </c>
      <c r="E1871" s="150">
        <v>816</v>
      </c>
      <c r="F1871" s="150">
        <v>0</v>
      </c>
      <c r="G1871" s="150" t="s">
        <v>1698</v>
      </c>
    </row>
    <row r="1872" spans="2:7">
      <c r="B1872" s="185" t="s">
        <v>2140</v>
      </c>
      <c r="C1872" s="150" t="s">
        <v>1687</v>
      </c>
      <c r="D1872" s="150">
        <v>81</v>
      </c>
      <c r="E1872" s="150">
        <v>816</v>
      </c>
      <c r="F1872" s="150">
        <v>8161</v>
      </c>
      <c r="G1872" s="150" t="s">
        <v>1699</v>
      </c>
    </row>
    <row r="1873" spans="2:7">
      <c r="B1873" s="185" t="s">
        <v>2140</v>
      </c>
      <c r="C1873" s="150" t="s">
        <v>1687</v>
      </c>
      <c r="D1873" s="150">
        <v>81</v>
      </c>
      <c r="E1873" s="150">
        <v>816</v>
      </c>
      <c r="F1873" s="150">
        <v>8162</v>
      </c>
      <c r="G1873" s="150" t="s">
        <v>1700</v>
      </c>
    </row>
    <row r="1874" spans="2:7">
      <c r="B1874" s="185" t="s">
        <v>2140</v>
      </c>
      <c r="C1874" s="150" t="s">
        <v>1687</v>
      </c>
      <c r="D1874" s="150">
        <v>81</v>
      </c>
      <c r="E1874" s="150">
        <v>816</v>
      </c>
      <c r="F1874" s="150">
        <v>8163</v>
      </c>
      <c r="G1874" s="150" t="s">
        <v>1701</v>
      </c>
    </row>
    <row r="1875" spans="2:7">
      <c r="B1875" s="185" t="s">
        <v>2140</v>
      </c>
      <c r="C1875" s="150" t="s">
        <v>1687</v>
      </c>
      <c r="D1875" s="150">
        <v>81</v>
      </c>
      <c r="E1875" s="150">
        <v>817</v>
      </c>
      <c r="F1875" s="150">
        <v>0</v>
      </c>
      <c r="G1875" s="150" t="s">
        <v>1702</v>
      </c>
    </row>
    <row r="1876" spans="2:7">
      <c r="B1876" s="185" t="s">
        <v>2140</v>
      </c>
      <c r="C1876" s="150" t="s">
        <v>1687</v>
      </c>
      <c r="D1876" s="150">
        <v>81</v>
      </c>
      <c r="E1876" s="150">
        <v>817</v>
      </c>
      <c r="F1876" s="150">
        <v>8171</v>
      </c>
      <c r="G1876" s="150" t="s">
        <v>1703</v>
      </c>
    </row>
    <row r="1877" spans="2:7">
      <c r="B1877" s="185" t="s">
        <v>2140</v>
      </c>
      <c r="C1877" s="150" t="s">
        <v>1687</v>
      </c>
      <c r="D1877" s="150">
        <v>81</v>
      </c>
      <c r="E1877" s="150">
        <v>817</v>
      </c>
      <c r="F1877" s="150">
        <v>8172</v>
      </c>
      <c r="G1877" s="150" t="s">
        <v>1704</v>
      </c>
    </row>
    <row r="1878" spans="2:7">
      <c r="B1878" s="185" t="s">
        <v>2140</v>
      </c>
      <c r="C1878" s="150" t="s">
        <v>1687</v>
      </c>
      <c r="D1878" s="150">
        <v>81</v>
      </c>
      <c r="E1878" s="150">
        <v>818</v>
      </c>
      <c r="F1878" s="150">
        <v>0</v>
      </c>
      <c r="G1878" s="150" t="s">
        <v>1705</v>
      </c>
    </row>
    <row r="1879" spans="2:7">
      <c r="B1879" s="185" t="s">
        <v>2140</v>
      </c>
      <c r="C1879" s="150" t="s">
        <v>1687</v>
      </c>
      <c r="D1879" s="150">
        <v>81</v>
      </c>
      <c r="E1879" s="150">
        <v>818</v>
      </c>
      <c r="F1879" s="150">
        <v>8181</v>
      </c>
      <c r="G1879" s="150" t="s">
        <v>1705</v>
      </c>
    </row>
    <row r="1880" spans="2:7">
      <c r="B1880" s="185" t="s">
        <v>2140</v>
      </c>
      <c r="C1880" s="150" t="s">
        <v>1687</v>
      </c>
      <c r="D1880" s="150">
        <v>81</v>
      </c>
      <c r="E1880" s="150">
        <v>819</v>
      </c>
      <c r="F1880" s="150">
        <v>0</v>
      </c>
      <c r="G1880" s="150" t="s">
        <v>1706</v>
      </c>
    </row>
    <row r="1881" spans="2:7">
      <c r="B1881" s="185" t="s">
        <v>2140</v>
      </c>
      <c r="C1881" s="150" t="s">
        <v>1687</v>
      </c>
      <c r="D1881" s="150">
        <v>81</v>
      </c>
      <c r="E1881" s="150">
        <v>819</v>
      </c>
      <c r="F1881" s="150">
        <v>8191</v>
      </c>
      <c r="G1881" s="150" t="s">
        <v>1706</v>
      </c>
    </row>
    <row r="1882" spans="2:7">
      <c r="B1882" s="185" t="s">
        <v>2140</v>
      </c>
      <c r="C1882" s="150" t="s">
        <v>1687</v>
      </c>
      <c r="D1882" s="150">
        <v>82</v>
      </c>
      <c r="E1882" s="150">
        <v>0</v>
      </c>
      <c r="F1882" s="150">
        <v>0</v>
      </c>
      <c r="G1882" s="150" t="s">
        <v>1707</v>
      </c>
    </row>
    <row r="1883" spans="2:7">
      <c r="B1883" s="185" t="s">
        <v>2140</v>
      </c>
      <c r="C1883" s="150" t="s">
        <v>1687</v>
      </c>
      <c r="D1883" s="150">
        <v>82</v>
      </c>
      <c r="E1883" s="150">
        <v>820</v>
      </c>
      <c r="F1883" s="150">
        <v>0</v>
      </c>
      <c r="G1883" s="150" t="s">
        <v>1708</v>
      </c>
    </row>
    <row r="1884" spans="2:7">
      <c r="B1884" s="185" t="s">
        <v>2140</v>
      </c>
      <c r="C1884" s="150" t="s">
        <v>1687</v>
      </c>
      <c r="D1884" s="150">
        <v>82</v>
      </c>
      <c r="E1884" s="150">
        <v>820</v>
      </c>
      <c r="F1884" s="150">
        <v>8200</v>
      </c>
      <c r="G1884" s="150" t="s">
        <v>351</v>
      </c>
    </row>
    <row r="1885" spans="2:7">
      <c r="B1885" s="185" t="s">
        <v>2140</v>
      </c>
      <c r="C1885" s="150" t="s">
        <v>1687</v>
      </c>
      <c r="D1885" s="150">
        <v>82</v>
      </c>
      <c r="E1885" s="150">
        <v>820</v>
      </c>
      <c r="F1885" s="150">
        <v>8209</v>
      </c>
      <c r="G1885" s="150" t="s">
        <v>352</v>
      </c>
    </row>
    <row r="1886" spans="2:7">
      <c r="B1886" s="185" t="s">
        <v>2140</v>
      </c>
      <c r="C1886" s="150" t="s">
        <v>1687</v>
      </c>
      <c r="D1886" s="150">
        <v>82</v>
      </c>
      <c r="E1886" s="150">
        <v>821</v>
      </c>
      <c r="F1886" s="150">
        <v>0</v>
      </c>
      <c r="G1886" s="150" t="s">
        <v>1709</v>
      </c>
    </row>
    <row r="1887" spans="2:7">
      <c r="B1887" s="185" t="s">
        <v>2140</v>
      </c>
      <c r="C1887" s="150" t="s">
        <v>1687</v>
      </c>
      <c r="D1887" s="150">
        <v>82</v>
      </c>
      <c r="E1887" s="150">
        <v>821</v>
      </c>
      <c r="F1887" s="150">
        <v>8211</v>
      </c>
      <c r="G1887" s="150" t="s">
        <v>1710</v>
      </c>
    </row>
    <row r="1888" spans="2:7">
      <c r="B1888" s="185" t="s">
        <v>2140</v>
      </c>
      <c r="C1888" s="150" t="s">
        <v>1687</v>
      </c>
      <c r="D1888" s="150">
        <v>82</v>
      </c>
      <c r="E1888" s="150">
        <v>821</v>
      </c>
      <c r="F1888" s="150">
        <v>8212</v>
      </c>
      <c r="G1888" s="150" t="s">
        <v>1711</v>
      </c>
    </row>
    <row r="1889" spans="2:7">
      <c r="B1889" s="185" t="s">
        <v>2140</v>
      </c>
      <c r="C1889" s="150" t="s">
        <v>1687</v>
      </c>
      <c r="D1889" s="150">
        <v>82</v>
      </c>
      <c r="E1889" s="150">
        <v>821</v>
      </c>
      <c r="F1889" s="150">
        <v>8213</v>
      </c>
      <c r="G1889" s="150" t="s">
        <v>1712</v>
      </c>
    </row>
    <row r="1890" spans="2:7">
      <c r="B1890" s="185" t="s">
        <v>2140</v>
      </c>
      <c r="C1890" s="150" t="s">
        <v>1687</v>
      </c>
      <c r="D1890" s="150">
        <v>82</v>
      </c>
      <c r="E1890" s="150">
        <v>821</v>
      </c>
      <c r="F1890" s="150">
        <v>8214</v>
      </c>
      <c r="G1890" s="150" t="s">
        <v>1713</v>
      </c>
    </row>
    <row r="1891" spans="2:7">
      <c r="B1891" s="185" t="s">
        <v>2140</v>
      </c>
      <c r="C1891" s="150" t="s">
        <v>1687</v>
      </c>
      <c r="D1891" s="150">
        <v>82</v>
      </c>
      <c r="E1891" s="150">
        <v>821</v>
      </c>
      <c r="F1891" s="150">
        <v>8215</v>
      </c>
      <c r="G1891" s="150" t="s">
        <v>1714</v>
      </c>
    </row>
    <row r="1892" spans="2:7">
      <c r="B1892" s="185" t="s">
        <v>2140</v>
      </c>
      <c r="C1892" s="150" t="s">
        <v>1687</v>
      </c>
      <c r="D1892" s="150">
        <v>82</v>
      </c>
      <c r="E1892" s="150">
        <v>821</v>
      </c>
      <c r="F1892" s="150">
        <v>8216</v>
      </c>
      <c r="G1892" s="150" t="s">
        <v>1715</v>
      </c>
    </row>
    <row r="1893" spans="2:7">
      <c r="B1893" s="185" t="s">
        <v>2140</v>
      </c>
      <c r="C1893" s="150" t="s">
        <v>1687</v>
      </c>
      <c r="D1893" s="150">
        <v>82</v>
      </c>
      <c r="E1893" s="150">
        <v>821</v>
      </c>
      <c r="F1893" s="150">
        <v>8219</v>
      </c>
      <c r="G1893" s="150" t="s">
        <v>1716</v>
      </c>
    </row>
    <row r="1894" spans="2:7">
      <c r="B1894" s="185" t="s">
        <v>2140</v>
      </c>
      <c r="C1894" s="150" t="s">
        <v>1687</v>
      </c>
      <c r="D1894" s="150">
        <v>82</v>
      </c>
      <c r="E1894" s="150">
        <v>822</v>
      </c>
      <c r="F1894" s="150">
        <v>0</v>
      </c>
      <c r="G1894" s="150" t="s">
        <v>1717</v>
      </c>
    </row>
    <row r="1895" spans="2:7">
      <c r="B1895" s="185" t="s">
        <v>2140</v>
      </c>
      <c r="C1895" s="150" t="s">
        <v>1687</v>
      </c>
      <c r="D1895" s="150">
        <v>82</v>
      </c>
      <c r="E1895" s="150">
        <v>822</v>
      </c>
      <c r="F1895" s="150">
        <v>8221</v>
      </c>
      <c r="G1895" s="150" t="s">
        <v>1718</v>
      </c>
    </row>
    <row r="1896" spans="2:7">
      <c r="B1896" s="185" t="s">
        <v>2140</v>
      </c>
      <c r="C1896" s="150" t="s">
        <v>1687</v>
      </c>
      <c r="D1896" s="150">
        <v>82</v>
      </c>
      <c r="E1896" s="150">
        <v>822</v>
      </c>
      <c r="F1896" s="150">
        <v>8222</v>
      </c>
      <c r="G1896" s="150" t="s">
        <v>1719</v>
      </c>
    </row>
    <row r="1897" spans="2:7">
      <c r="B1897" s="185" t="s">
        <v>2140</v>
      </c>
      <c r="C1897" s="150" t="s">
        <v>1687</v>
      </c>
      <c r="D1897" s="150">
        <v>82</v>
      </c>
      <c r="E1897" s="150">
        <v>822</v>
      </c>
      <c r="F1897" s="150">
        <v>8229</v>
      </c>
      <c r="G1897" s="150" t="s">
        <v>1720</v>
      </c>
    </row>
    <row r="1898" spans="2:7">
      <c r="B1898" s="185" t="s">
        <v>2140</v>
      </c>
      <c r="C1898" s="150" t="s">
        <v>1687</v>
      </c>
      <c r="D1898" s="150">
        <v>82</v>
      </c>
      <c r="E1898" s="150">
        <v>823</v>
      </c>
      <c r="F1898" s="150">
        <v>0</v>
      </c>
      <c r="G1898" s="150" t="s">
        <v>1721</v>
      </c>
    </row>
    <row r="1899" spans="2:7">
      <c r="B1899" s="185" t="s">
        <v>2140</v>
      </c>
      <c r="C1899" s="150" t="s">
        <v>1687</v>
      </c>
      <c r="D1899" s="150">
        <v>82</v>
      </c>
      <c r="E1899" s="150">
        <v>823</v>
      </c>
      <c r="F1899" s="150">
        <v>8231</v>
      </c>
      <c r="G1899" s="150" t="s">
        <v>1721</v>
      </c>
    </row>
    <row r="1900" spans="2:7">
      <c r="B1900" s="185" t="s">
        <v>2140</v>
      </c>
      <c r="C1900" s="150" t="s">
        <v>1687</v>
      </c>
      <c r="D1900" s="150">
        <v>82</v>
      </c>
      <c r="E1900" s="150">
        <v>824</v>
      </c>
      <c r="F1900" s="150">
        <v>0</v>
      </c>
      <c r="G1900" s="150" t="s">
        <v>1722</v>
      </c>
    </row>
    <row r="1901" spans="2:7">
      <c r="B1901" s="185" t="s">
        <v>2140</v>
      </c>
      <c r="C1901" s="150" t="s">
        <v>1687</v>
      </c>
      <c r="D1901" s="150">
        <v>82</v>
      </c>
      <c r="E1901" s="150">
        <v>824</v>
      </c>
      <c r="F1901" s="150">
        <v>8241</v>
      </c>
      <c r="G1901" s="150" t="s">
        <v>1723</v>
      </c>
    </row>
    <row r="1902" spans="2:7">
      <c r="B1902" s="185" t="s">
        <v>2140</v>
      </c>
      <c r="C1902" s="150" t="s">
        <v>1687</v>
      </c>
      <c r="D1902" s="150">
        <v>82</v>
      </c>
      <c r="E1902" s="150">
        <v>824</v>
      </c>
      <c r="F1902" s="150">
        <v>8242</v>
      </c>
      <c r="G1902" s="150" t="s">
        <v>1724</v>
      </c>
    </row>
    <row r="1903" spans="2:7">
      <c r="B1903" s="185" t="s">
        <v>2140</v>
      </c>
      <c r="C1903" s="150" t="s">
        <v>1687</v>
      </c>
      <c r="D1903" s="150">
        <v>82</v>
      </c>
      <c r="E1903" s="150">
        <v>824</v>
      </c>
      <c r="F1903" s="150">
        <v>8243</v>
      </c>
      <c r="G1903" s="150" t="s">
        <v>1725</v>
      </c>
    </row>
    <row r="1904" spans="2:7">
      <c r="B1904" s="185" t="s">
        <v>2140</v>
      </c>
      <c r="C1904" s="150" t="s">
        <v>1687</v>
      </c>
      <c r="D1904" s="150">
        <v>82</v>
      </c>
      <c r="E1904" s="150">
        <v>824</v>
      </c>
      <c r="F1904" s="150">
        <v>8244</v>
      </c>
      <c r="G1904" s="150" t="s">
        <v>1726</v>
      </c>
    </row>
    <row r="1905" spans="2:7">
      <c r="B1905" s="185" t="s">
        <v>2140</v>
      </c>
      <c r="C1905" s="150" t="s">
        <v>1687</v>
      </c>
      <c r="D1905" s="150">
        <v>82</v>
      </c>
      <c r="E1905" s="150">
        <v>824</v>
      </c>
      <c r="F1905" s="150">
        <v>8245</v>
      </c>
      <c r="G1905" s="150" t="s">
        <v>1727</v>
      </c>
    </row>
    <row r="1906" spans="2:7">
      <c r="B1906" s="185" t="s">
        <v>2140</v>
      </c>
      <c r="C1906" s="150" t="s">
        <v>1687</v>
      </c>
      <c r="D1906" s="150">
        <v>82</v>
      </c>
      <c r="E1906" s="150">
        <v>824</v>
      </c>
      <c r="F1906" s="150">
        <v>8246</v>
      </c>
      <c r="G1906" s="150" t="s">
        <v>1728</v>
      </c>
    </row>
    <row r="1907" spans="2:7">
      <c r="B1907" s="185" t="s">
        <v>2140</v>
      </c>
      <c r="C1907" s="150" t="s">
        <v>1687</v>
      </c>
      <c r="D1907" s="150">
        <v>82</v>
      </c>
      <c r="E1907" s="150">
        <v>824</v>
      </c>
      <c r="F1907" s="150">
        <v>8249</v>
      </c>
      <c r="G1907" s="150" t="s">
        <v>1729</v>
      </c>
    </row>
    <row r="1908" spans="2:7">
      <c r="B1908" s="185" t="s">
        <v>2140</v>
      </c>
      <c r="C1908" s="150" t="s">
        <v>1687</v>
      </c>
      <c r="D1908" s="150">
        <v>82</v>
      </c>
      <c r="E1908" s="150">
        <v>829</v>
      </c>
      <c r="F1908" s="150">
        <v>0</v>
      </c>
      <c r="G1908" s="150" t="s">
        <v>1730</v>
      </c>
    </row>
    <row r="1909" spans="2:7">
      <c r="B1909" s="185" t="s">
        <v>2140</v>
      </c>
      <c r="C1909" s="150" t="s">
        <v>1687</v>
      </c>
      <c r="D1909" s="150">
        <v>82</v>
      </c>
      <c r="E1909" s="150">
        <v>829</v>
      </c>
      <c r="F1909" s="150">
        <v>8299</v>
      </c>
      <c r="G1909" s="150" t="s">
        <v>1730</v>
      </c>
    </row>
    <row r="1910" spans="2:7">
      <c r="B1910" s="185" t="s">
        <v>2140</v>
      </c>
      <c r="C1910" s="150" t="s">
        <v>1731</v>
      </c>
      <c r="D1910" s="150">
        <v>0</v>
      </c>
      <c r="E1910" s="150">
        <v>0</v>
      </c>
      <c r="F1910" s="150">
        <v>0</v>
      </c>
      <c r="G1910" s="150" t="s">
        <v>1732</v>
      </c>
    </row>
    <row r="1911" spans="2:7">
      <c r="B1911" s="185" t="s">
        <v>2140</v>
      </c>
      <c r="C1911" s="150" t="s">
        <v>1731</v>
      </c>
      <c r="D1911" s="150">
        <v>83</v>
      </c>
      <c r="E1911" s="150">
        <v>0</v>
      </c>
      <c r="F1911" s="150">
        <v>0</v>
      </c>
      <c r="G1911" s="150" t="s">
        <v>1733</v>
      </c>
    </row>
    <row r="1912" spans="2:7">
      <c r="B1912" s="185" t="s">
        <v>2140</v>
      </c>
      <c r="C1912" s="150" t="s">
        <v>1731</v>
      </c>
      <c r="D1912" s="150">
        <v>83</v>
      </c>
      <c r="E1912" s="150">
        <v>830</v>
      </c>
      <c r="F1912" s="150">
        <v>0</v>
      </c>
      <c r="G1912" s="150" t="s">
        <v>1734</v>
      </c>
    </row>
    <row r="1913" spans="2:7">
      <c r="B1913" s="185" t="s">
        <v>2140</v>
      </c>
      <c r="C1913" s="150" t="s">
        <v>1731</v>
      </c>
      <c r="D1913" s="150">
        <v>83</v>
      </c>
      <c r="E1913" s="150">
        <v>830</v>
      </c>
      <c r="F1913" s="150">
        <v>8300</v>
      </c>
      <c r="G1913" s="150" t="s">
        <v>351</v>
      </c>
    </row>
    <row r="1914" spans="2:7">
      <c r="B1914" s="185" t="s">
        <v>2140</v>
      </c>
      <c r="C1914" s="150" t="s">
        <v>1731</v>
      </c>
      <c r="D1914" s="150">
        <v>83</v>
      </c>
      <c r="E1914" s="150">
        <v>830</v>
      </c>
      <c r="F1914" s="150">
        <v>8309</v>
      </c>
      <c r="G1914" s="150" t="s">
        <v>352</v>
      </c>
    </row>
    <row r="1915" spans="2:7">
      <c r="B1915" s="185" t="s">
        <v>2140</v>
      </c>
      <c r="C1915" s="150" t="s">
        <v>1731</v>
      </c>
      <c r="D1915" s="150">
        <v>83</v>
      </c>
      <c r="E1915" s="150">
        <v>831</v>
      </c>
      <c r="F1915" s="150">
        <v>0</v>
      </c>
      <c r="G1915" s="150" t="s">
        <v>1735</v>
      </c>
    </row>
    <row r="1916" spans="2:7">
      <c r="B1916" s="185" t="s">
        <v>2140</v>
      </c>
      <c r="C1916" s="150" t="s">
        <v>1731</v>
      </c>
      <c r="D1916" s="150">
        <v>83</v>
      </c>
      <c r="E1916" s="150">
        <v>831</v>
      </c>
      <c r="F1916" s="150">
        <v>8311</v>
      </c>
      <c r="G1916" s="150" t="s">
        <v>1736</v>
      </c>
    </row>
    <row r="1917" spans="2:7">
      <c r="B1917" s="185" t="s">
        <v>2140</v>
      </c>
      <c r="C1917" s="150" t="s">
        <v>1731</v>
      </c>
      <c r="D1917" s="150">
        <v>83</v>
      </c>
      <c r="E1917" s="150">
        <v>831</v>
      </c>
      <c r="F1917" s="150">
        <v>8312</v>
      </c>
      <c r="G1917" s="150" t="s">
        <v>1737</v>
      </c>
    </row>
    <row r="1918" spans="2:7">
      <c r="B1918" s="185" t="s">
        <v>2140</v>
      </c>
      <c r="C1918" s="150" t="s">
        <v>1731</v>
      </c>
      <c r="D1918" s="150">
        <v>83</v>
      </c>
      <c r="E1918" s="150">
        <v>832</v>
      </c>
      <c r="F1918" s="150">
        <v>0</v>
      </c>
      <c r="G1918" s="150" t="s">
        <v>1738</v>
      </c>
    </row>
    <row r="1919" spans="2:7">
      <c r="B1919" s="185" t="s">
        <v>2140</v>
      </c>
      <c r="C1919" s="150" t="s">
        <v>1731</v>
      </c>
      <c r="D1919" s="150">
        <v>83</v>
      </c>
      <c r="E1919" s="150">
        <v>832</v>
      </c>
      <c r="F1919" s="150">
        <v>8321</v>
      </c>
      <c r="G1919" s="150" t="s">
        <v>1739</v>
      </c>
    </row>
    <row r="1920" spans="2:7">
      <c r="B1920" s="185" t="s">
        <v>2140</v>
      </c>
      <c r="C1920" s="150" t="s">
        <v>1731</v>
      </c>
      <c r="D1920" s="150">
        <v>83</v>
      </c>
      <c r="E1920" s="150">
        <v>832</v>
      </c>
      <c r="F1920" s="150">
        <v>8322</v>
      </c>
      <c r="G1920" s="150" t="s">
        <v>1740</v>
      </c>
    </row>
    <row r="1921" spans="2:7">
      <c r="B1921" s="185" t="s">
        <v>2140</v>
      </c>
      <c r="C1921" s="150" t="s">
        <v>1731</v>
      </c>
      <c r="D1921" s="150">
        <v>83</v>
      </c>
      <c r="E1921" s="150">
        <v>833</v>
      </c>
      <c r="F1921" s="150">
        <v>0</v>
      </c>
      <c r="G1921" s="150" t="s">
        <v>1741</v>
      </c>
    </row>
    <row r="1922" spans="2:7">
      <c r="B1922" s="185" t="s">
        <v>2140</v>
      </c>
      <c r="C1922" s="150" t="s">
        <v>1731</v>
      </c>
      <c r="D1922" s="150">
        <v>83</v>
      </c>
      <c r="E1922" s="150">
        <v>833</v>
      </c>
      <c r="F1922" s="150">
        <v>8331</v>
      </c>
      <c r="G1922" s="150" t="s">
        <v>1741</v>
      </c>
    </row>
    <row r="1923" spans="2:7">
      <c r="B1923" s="185" t="s">
        <v>2140</v>
      </c>
      <c r="C1923" s="150" t="s">
        <v>1731</v>
      </c>
      <c r="D1923" s="150">
        <v>83</v>
      </c>
      <c r="E1923" s="150">
        <v>834</v>
      </c>
      <c r="F1923" s="150">
        <v>0</v>
      </c>
      <c r="G1923" s="150" t="s">
        <v>1742</v>
      </c>
    </row>
    <row r="1924" spans="2:7">
      <c r="B1924" s="185" t="s">
        <v>2140</v>
      </c>
      <c r="C1924" s="150" t="s">
        <v>1731</v>
      </c>
      <c r="D1924" s="150">
        <v>83</v>
      </c>
      <c r="E1924" s="150">
        <v>834</v>
      </c>
      <c r="F1924" s="150">
        <v>8341</v>
      </c>
      <c r="G1924" s="150" t="s">
        <v>1743</v>
      </c>
    </row>
    <row r="1925" spans="2:7">
      <c r="B1925" s="185" t="s">
        <v>2140</v>
      </c>
      <c r="C1925" s="150" t="s">
        <v>1731</v>
      </c>
      <c r="D1925" s="150">
        <v>83</v>
      </c>
      <c r="E1925" s="150">
        <v>834</v>
      </c>
      <c r="F1925" s="150">
        <v>8342</v>
      </c>
      <c r="G1925" s="150" t="s">
        <v>1744</v>
      </c>
    </row>
    <row r="1926" spans="2:7">
      <c r="B1926" s="185" t="s">
        <v>2140</v>
      </c>
      <c r="C1926" s="150" t="s">
        <v>1731</v>
      </c>
      <c r="D1926" s="150">
        <v>83</v>
      </c>
      <c r="E1926" s="150">
        <v>835</v>
      </c>
      <c r="F1926" s="150">
        <v>0</v>
      </c>
      <c r="G1926" s="150" t="s">
        <v>1745</v>
      </c>
    </row>
    <row r="1927" spans="2:7">
      <c r="B1927" s="185" t="s">
        <v>2140</v>
      </c>
      <c r="C1927" s="150" t="s">
        <v>1731</v>
      </c>
      <c r="D1927" s="150">
        <v>83</v>
      </c>
      <c r="E1927" s="150">
        <v>835</v>
      </c>
      <c r="F1927" s="150">
        <v>8351</v>
      </c>
      <c r="G1927" s="150" t="s">
        <v>1746</v>
      </c>
    </row>
    <row r="1928" spans="2:7">
      <c r="B1928" s="185" t="s">
        <v>2140</v>
      </c>
      <c r="C1928" s="150" t="s">
        <v>1731</v>
      </c>
      <c r="D1928" s="150">
        <v>83</v>
      </c>
      <c r="E1928" s="150">
        <v>835</v>
      </c>
      <c r="F1928" s="150">
        <v>8359</v>
      </c>
      <c r="G1928" s="150" t="s">
        <v>1747</v>
      </c>
    </row>
    <row r="1929" spans="2:7">
      <c r="B1929" s="185" t="s">
        <v>2140</v>
      </c>
      <c r="C1929" s="150" t="s">
        <v>1731</v>
      </c>
      <c r="D1929" s="150">
        <v>83</v>
      </c>
      <c r="E1929" s="150">
        <v>836</v>
      </c>
      <c r="F1929" s="150">
        <v>0</v>
      </c>
      <c r="G1929" s="150" t="s">
        <v>1748</v>
      </c>
    </row>
    <row r="1930" spans="2:7">
      <c r="B1930" s="185" t="s">
        <v>2140</v>
      </c>
      <c r="C1930" s="150" t="s">
        <v>1731</v>
      </c>
      <c r="D1930" s="150">
        <v>83</v>
      </c>
      <c r="E1930" s="150">
        <v>836</v>
      </c>
      <c r="F1930" s="150">
        <v>8361</v>
      </c>
      <c r="G1930" s="150" t="s">
        <v>1749</v>
      </c>
    </row>
    <row r="1931" spans="2:7">
      <c r="B1931" s="185" t="s">
        <v>2140</v>
      </c>
      <c r="C1931" s="150" t="s">
        <v>1731</v>
      </c>
      <c r="D1931" s="150">
        <v>83</v>
      </c>
      <c r="E1931" s="150">
        <v>836</v>
      </c>
      <c r="F1931" s="150">
        <v>8369</v>
      </c>
      <c r="G1931" s="150" t="s">
        <v>1750</v>
      </c>
    </row>
    <row r="1932" spans="2:7">
      <c r="B1932" s="185" t="s">
        <v>2140</v>
      </c>
      <c r="C1932" s="150" t="s">
        <v>1731</v>
      </c>
      <c r="D1932" s="150">
        <v>84</v>
      </c>
      <c r="E1932" s="150">
        <v>0</v>
      </c>
      <c r="F1932" s="150">
        <v>0</v>
      </c>
      <c r="G1932" s="150" t="s">
        <v>1751</v>
      </c>
    </row>
    <row r="1933" spans="2:7">
      <c r="B1933" s="185" t="s">
        <v>2140</v>
      </c>
      <c r="C1933" s="150" t="s">
        <v>1731</v>
      </c>
      <c r="D1933" s="150">
        <v>84</v>
      </c>
      <c r="E1933" s="150">
        <v>840</v>
      </c>
      <c r="F1933" s="150">
        <v>0</v>
      </c>
      <c r="G1933" s="150" t="s">
        <v>1752</v>
      </c>
    </row>
    <row r="1934" spans="2:7">
      <c r="B1934" s="185" t="s">
        <v>2140</v>
      </c>
      <c r="C1934" s="150" t="s">
        <v>1731</v>
      </c>
      <c r="D1934" s="150">
        <v>84</v>
      </c>
      <c r="E1934" s="150">
        <v>840</v>
      </c>
      <c r="F1934" s="150">
        <v>8400</v>
      </c>
      <c r="G1934" s="150" t="s">
        <v>351</v>
      </c>
    </row>
    <row r="1935" spans="2:7">
      <c r="B1935" s="185" t="s">
        <v>2140</v>
      </c>
      <c r="C1935" s="150" t="s">
        <v>1731</v>
      </c>
      <c r="D1935" s="150">
        <v>84</v>
      </c>
      <c r="E1935" s="150">
        <v>840</v>
      </c>
      <c r="F1935" s="150">
        <v>8409</v>
      </c>
      <c r="G1935" s="150" t="s">
        <v>352</v>
      </c>
    </row>
    <row r="1936" spans="2:7">
      <c r="B1936" s="185" t="s">
        <v>2140</v>
      </c>
      <c r="C1936" s="150" t="s">
        <v>1731</v>
      </c>
      <c r="D1936" s="150">
        <v>84</v>
      </c>
      <c r="E1936" s="150">
        <v>841</v>
      </c>
      <c r="F1936" s="150">
        <v>0</v>
      </c>
      <c r="G1936" s="150" t="s">
        <v>1753</v>
      </c>
    </row>
    <row r="1937" spans="2:7">
      <c r="B1937" s="185" t="s">
        <v>2140</v>
      </c>
      <c r="C1937" s="150" t="s">
        <v>1731</v>
      </c>
      <c r="D1937" s="150">
        <v>84</v>
      </c>
      <c r="E1937" s="150">
        <v>841</v>
      </c>
      <c r="F1937" s="150">
        <v>8411</v>
      </c>
      <c r="G1937" s="150" t="s">
        <v>1753</v>
      </c>
    </row>
    <row r="1938" spans="2:7">
      <c r="B1938" s="185" t="s">
        <v>2140</v>
      </c>
      <c r="C1938" s="150" t="s">
        <v>1731</v>
      </c>
      <c r="D1938" s="150">
        <v>84</v>
      </c>
      <c r="E1938" s="150">
        <v>842</v>
      </c>
      <c r="F1938" s="150">
        <v>0</v>
      </c>
      <c r="G1938" s="150" t="s">
        <v>1754</v>
      </c>
    </row>
    <row r="1939" spans="2:7">
      <c r="B1939" s="185" t="s">
        <v>2140</v>
      </c>
      <c r="C1939" s="150" t="s">
        <v>1731</v>
      </c>
      <c r="D1939" s="150">
        <v>84</v>
      </c>
      <c r="E1939" s="150">
        <v>842</v>
      </c>
      <c r="F1939" s="150">
        <v>8421</v>
      </c>
      <c r="G1939" s="150" t="s">
        <v>1755</v>
      </c>
    </row>
    <row r="1940" spans="2:7">
      <c r="B1940" s="185" t="s">
        <v>2140</v>
      </c>
      <c r="C1940" s="150" t="s">
        <v>1731</v>
      </c>
      <c r="D1940" s="150">
        <v>84</v>
      </c>
      <c r="E1940" s="150">
        <v>842</v>
      </c>
      <c r="F1940" s="150">
        <v>8422</v>
      </c>
      <c r="G1940" s="150" t="s">
        <v>1756</v>
      </c>
    </row>
    <row r="1941" spans="2:7">
      <c r="B1941" s="185" t="s">
        <v>2140</v>
      </c>
      <c r="C1941" s="150" t="s">
        <v>1731</v>
      </c>
      <c r="D1941" s="150">
        <v>84</v>
      </c>
      <c r="E1941" s="150">
        <v>842</v>
      </c>
      <c r="F1941" s="150">
        <v>8423</v>
      </c>
      <c r="G1941" s="150" t="s">
        <v>1757</v>
      </c>
    </row>
    <row r="1942" spans="2:7">
      <c r="B1942" s="185" t="s">
        <v>2140</v>
      </c>
      <c r="C1942" s="150" t="s">
        <v>1731</v>
      </c>
      <c r="D1942" s="150">
        <v>84</v>
      </c>
      <c r="E1942" s="150">
        <v>842</v>
      </c>
      <c r="F1942" s="150">
        <v>8429</v>
      </c>
      <c r="G1942" s="150" t="s">
        <v>1758</v>
      </c>
    </row>
    <row r="1943" spans="2:7">
      <c r="B1943" s="185" t="s">
        <v>2140</v>
      </c>
      <c r="C1943" s="150" t="s">
        <v>1731</v>
      </c>
      <c r="D1943" s="150">
        <v>84</v>
      </c>
      <c r="E1943" s="150">
        <v>849</v>
      </c>
      <c r="F1943" s="150">
        <v>0</v>
      </c>
      <c r="G1943" s="150" t="s">
        <v>1759</v>
      </c>
    </row>
    <row r="1944" spans="2:7">
      <c r="B1944" s="185" t="s">
        <v>2140</v>
      </c>
      <c r="C1944" s="150" t="s">
        <v>1731</v>
      </c>
      <c r="D1944" s="150">
        <v>84</v>
      </c>
      <c r="E1944" s="150">
        <v>849</v>
      </c>
      <c r="F1944" s="150">
        <v>8491</v>
      </c>
      <c r="G1944" s="150" t="s">
        <v>1760</v>
      </c>
    </row>
    <row r="1945" spans="2:7">
      <c r="B1945" s="185" t="s">
        <v>2140</v>
      </c>
      <c r="C1945" s="150" t="s">
        <v>1731</v>
      </c>
      <c r="D1945" s="150">
        <v>84</v>
      </c>
      <c r="E1945" s="150">
        <v>849</v>
      </c>
      <c r="F1945" s="150">
        <v>8492</v>
      </c>
      <c r="G1945" s="150" t="s">
        <v>1761</v>
      </c>
    </row>
    <row r="1946" spans="2:7">
      <c r="B1946" s="185" t="s">
        <v>2140</v>
      </c>
      <c r="C1946" s="150" t="s">
        <v>1731</v>
      </c>
      <c r="D1946" s="150">
        <v>84</v>
      </c>
      <c r="E1946" s="150">
        <v>849</v>
      </c>
      <c r="F1946" s="150">
        <v>8493</v>
      </c>
      <c r="G1946" s="150" t="s">
        <v>1762</v>
      </c>
    </row>
    <row r="1947" spans="2:7">
      <c r="B1947" s="185" t="s">
        <v>2140</v>
      </c>
      <c r="C1947" s="150" t="s">
        <v>1731</v>
      </c>
      <c r="D1947" s="150">
        <v>84</v>
      </c>
      <c r="E1947" s="150">
        <v>849</v>
      </c>
      <c r="F1947" s="150">
        <v>8499</v>
      </c>
      <c r="G1947" s="150" t="s">
        <v>1763</v>
      </c>
    </row>
    <row r="1948" spans="2:7">
      <c r="B1948" s="185" t="s">
        <v>2140</v>
      </c>
      <c r="C1948" s="150" t="s">
        <v>1731</v>
      </c>
      <c r="D1948" s="150">
        <v>85</v>
      </c>
      <c r="E1948" s="150">
        <v>0</v>
      </c>
      <c r="F1948" s="150">
        <v>0</v>
      </c>
      <c r="G1948" s="150" t="s">
        <v>1764</v>
      </c>
    </row>
    <row r="1949" spans="2:7">
      <c r="B1949" s="185" t="s">
        <v>2140</v>
      </c>
      <c r="C1949" s="150" t="s">
        <v>1731</v>
      </c>
      <c r="D1949" s="150">
        <v>85</v>
      </c>
      <c r="E1949" s="150">
        <v>850</v>
      </c>
      <c r="F1949" s="150">
        <v>0</v>
      </c>
      <c r="G1949" s="150" t="s">
        <v>1765</v>
      </c>
    </row>
    <row r="1950" spans="2:7">
      <c r="B1950" s="185" t="s">
        <v>2140</v>
      </c>
      <c r="C1950" s="150" t="s">
        <v>1731</v>
      </c>
      <c r="D1950" s="150">
        <v>85</v>
      </c>
      <c r="E1950" s="150">
        <v>850</v>
      </c>
      <c r="F1950" s="150">
        <v>8500</v>
      </c>
      <c r="G1950" s="150" t="s">
        <v>351</v>
      </c>
    </row>
    <row r="1951" spans="2:7">
      <c r="B1951" s="185" t="s">
        <v>2140</v>
      </c>
      <c r="C1951" s="150" t="s">
        <v>1731</v>
      </c>
      <c r="D1951" s="150">
        <v>85</v>
      </c>
      <c r="E1951" s="150">
        <v>850</v>
      </c>
      <c r="F1951" s="150">
        <v>8509</v>
      </c>
      <c r="G1951" s="150" t="s">
        <v>352</v>
      </c>
    </row>
    <row r="1952" spans="2:7">
      <c r="B1952" s="185" t="s">
        <v>2140</v>
      </c>
      <c r="C1952" s="150" t="s">
        <v>1731</v>
      </c>
      <c r="D1952" s="150">
        <v>85</v>
      </c>
      <c r="E1952" s="150">
        <v>851</v>
      </c>
      <c r="F1952" s="150">
        <v>0</v>
      </c>
      <c r="G1952" s="150" t="s">
        <v>1766</v>
      </c>
    </row>
    <row r="1953" spans="2:7">
      <c r="B1953" s="185" t="s">
        <v>2140</v>
      </c>
      <c r="C1953" s="150" t="s">
        <v>1731</v>
      </c>
      <c r="D1953" s="150">
        <v>85</v>
      </c>
      <c r="E1953" s="150">
        <v>851</v>
      </c>
      <c r="F1953" s="150">
        <v>8511</v>
      </c>
      <c r="G1953" s="150" t="s">
        <v>1766</v>
      </c>
    </row>
    <row r="1954" spans="2:7">
      <c r="B1954" s="185" t="s">
        <v>2140</v>
      </c>
      <c r="C1954" s="150" t="s">
        <v>1731</v>
      </c>
      <c r="D1954" s="150">
        <v>85</v>
      </c>
      <c r="E1954" s="150">
        <v>852</v>
      </c>
      <c r="F1954" s="150">
        <v>0</v>
      </c>
      <c r="G1954" s="150" t="s">
        <v>1767</v>
      </c>
    </row>
    <row r="1955" spans="2:7">
      <c r="B1955" s="185" t="s">
        <v>2140</v>
      </c>
      <c r="C1955" s="150" t="s">
        <v>1731</v>
      </c>
      <c r="D1955" s="150">
        <v>85</v>
      </c>
      <c r="E1955" s="150">
        <v>852</v>
      </c>
      <c r="F1955" s="150">
        <v>8521</v>
      </c>
      <c r="G1955" s="150" t="s">
        <v>1767</v>
      </c>
    </row>
    <row r="1956" spans="2:7">
      <c r="B1956" s="185" t="s">
        <v>2140</v>
      </c>
      <c r="C1956" s="150" t="s">
        <v>1731</v>
      </c>
      <c r="D1956" s="150">
        <v>85</v>
      </c>
      <c r="E1956" s="150">
        <v>853</v>
      </c>
      <c r="F1956" s="150">
        <v>0</v>
      </c>
      <c r="G1956" s="150" t="s">
        <v>1768</v>
      </c>
    </row>
    <row r="1957" spans="2:7">
      <c r="B1957" s="185" t="s">
        <v>2140</v>
      </c>
      <c r="C1957" s="150" t="s">
        <v>1731</v>
      </c>
      <c r="D1957" s="150">
        <v>85</v>
      </c>
      <c r="E1957" s="150">
        <v>853</v>
      </c>
      <c r="F1957" s="150">
        <v>8531</v>
      </c>
      <c r="G1957" s="150" t="s">
        <v>1769</v>
      </c>
    </row>
    <row r="1958" spans="2:7">
      <c r="B1958" s="185" t="s">
        <v>2140</v>
      </c>
      <c r="C1958" s="150" t="s">
        <v>1731</v>
      </c>
      <c r="D1958" s="150">
        <v>85</v>
      </c>
      <c r="E1958" s="150">
        <v>853</v>
      </c>
      <c r="F1958" s="150">
        <v>8539</v>
      </c>
      <c r="G1958" s="150" t="s">
        <v>1770</v>
      </c>
    </row>
    <row r="1959" spans="2:7">
      <c r="B1959" s="185" t="s">
        <v>2140</v>
      </c>
      <c r="C1959" s="150" t="s">
        <v>1731</v>
      </c>
      <c r="D1959" s="150">
        <v>85</v>
      </c>
      <c r="E1959" s="150">
        <v>854</v>
      </c>
      <c r="F1959" s="150">
        <v>0</v>
      </c>
      <c r="G1959" s="150" t="s">
        <v>1771</v>
      </c>
    </row>
    <row r="1960" spans="2:7">
      <c r="B1960" s="185" t="s">
        <v>2140</v>
      </c>
      <c r="C1960" s="150" t="s">
        <v>1731</v>
      </c>
      <c r="D1960" s="150">
        <v>85</v>
      </c>
      <c r="E1960" s="150">
        <v>854</v>
      </c>
      <c r="F1960" s="150">
        <v>8541</v>
      </c>
      <c r="G1960" s="150" t="s">
        <v>1772</v>
      </c>
    </row>
    <row r="1961" spans="2:7">
      <c r="B1961" s="185" t="s">
        <v>2140</v>
      </c>
      <c r="C1961" s="150" t="s">
        <v>1731</v>
      </c>
      <c r="D1961" s="150">
        <v>85</v>
      </c>
      <c r="E1961" s="150">
        <v>854</v>
      </c>
      <c r="F1961" s="150">
        <v>8542</v>
      </c>
      <c r="G1961" s="150" t="s">
        <v>1773</v>
      </c>
    </row>
    <row r="1962" spans="2:7">
      <c r="B1962" s="185" t="s">
        <v>2140</v>
      </c>
      <c r="C1962" s="150" t="s">
        <v>1731</v>
      </c>
      <c r="D1962" s="150">
        <v>85</v>
      </c>
      <c r="E1962" s="150">
        <v>854</v>
      </c>
      <c r="F1962" s="150">
        <v>8543</v>
      </c>
      <c r="G1962" s="150" t="s">
        <v>1774</v>
      </c>
    </row>
    <row r="1963" spans="2:7">
      <c r="B1963" s="185" t="s">
        <v>2140</v>
      </c>
      <c r="C1963" s="150" t="s">
        <v>1731</v>
      </c>
      <c r="D1963" s="150">
        <v>85</v>
      </c>
      <c r="E1963" s="150">
        <v>854</v>
      </c>
      <c r="F1963" s="150">
        <v>8544</v>
      </c>
      <c r="G1963" s="150" t="s">
        <v>1775</v>
      </c>
    </row>
    <row r="1964" spans="2:7">
      <c r="B1964" s="185" t="s">
        <v>2140</v>
      </c>
      <c r="C1964" s="150" t="s">
        <v>1731</v>
      </c>
      <c r="D1964" s="150">
        <v>85</v>
      </c>
      <c r="E1964" s="150">
        <v>854</v>
      </c>
      <c r="F1964" s="150">
        <v>8545</v>
      </c>
      <c r="G1964" s="150" t="s">
        <v>1776</v>
      </c>
    </row>
    <row r="1965" spans="2:7">
      <c r="B1965" s="185" t="s">
        <v>2140</v>
      </c>
      <c r="C1965" s="150" t="s">
        <v>1731</v>
      </c>
      <c r="D1965" s="150">
        <v>85</v>
      </c>
      <c r="E1965" s="150">
        <v>854</v>
      </c>
      <c r="F1965" s="150">
        <v>8546</v>
      </c>
      <c r="G1965" s="150" t="s">
        <v>1777</v>
      </c>
    </row>
    <row r="1966" spans="2:7">
      <c r="B1966" s="185" t="s">
        <v>2140</v>
      </c>
      <c r="C1966" s="150" t="s">
        <v>1731</v>
      </c>
      <c r="D1966" s="150">
        <v>85</v>
      </c>
      <c r="E1966" s="150">
        <v>854</v>
      </c>
      <c r="F1966" s="150">
        <v>8549</v>
      </c>
      <c r="G1966" s="150" t="s">
        <v>1778</v>
      </c>
    </row>
    <row r="1967" spans="2:7">
      <c r="B1967" s="185" t="s">
        <v>2140</v>
      </c>
      <c r="C1967" s="150" t="s">
        <v>1731</v>
      </c>
      <c r="D1967" s="150">
        <v>85</v>
      </c>
      <c r="E1967" s="150">
        <v>855</v>
      </c>
      <c r="F1967" s="150">
        <v>0</v>
      </c>
      <c r="G1967" s="150" t="s">
        <v>1779</v>
      </c>
    </row>
    <row r="1968" spans="2:7">
      <c r="B1968" s="185" t="s">
        <v>2140</v>
      </c>
      <c r="C1968" s="150" t="s">
        <v>1731</v>
      </c>
      <c r="D1968" s="150">
        <v>85</v>
      </c>
      <c r="E1968" s="150">
        <v>855</v>
      </c>
      <c r="F1968" s="150">
        <v>8551</v>
      </c>
      <c r="G1968" s="150" t="s">
        <v>1780</v>
      </c>
    </row>
    <row r="1969" spans="2:7">
      <c r="B1969" s="185" t="s">
        <v>2140</v>
      </c>
      <c r="C1969" s="150" t="s">
        <v>1731</v>
      </c>
      <c r="D1969" s="150">
        <v>85</v>
      </c>
      <c r="E1969" s="150">
        <v>855</v>
      </c>
      <c r="F1969" s="150">
        <v>8559</v>
      </c>
      <c r="G1969" s="150" t="s">
        <v>1781</v>
      </c>
    </row>
    <row r="1970" spans="2:7">
      <c r="B1970" s="185" t="s">
        <v>2140</v>
      </c>
      <c r="C1970" s="150" t="s">
        <v>1731</v>
      </c>
      <c r="D1970" s="150">
        <v>85</v>
      </c>
      <c r="E1970" s="150">
        <v>859</v>
      </c>
      <c r="F1970" s="150">
        <v>0</v>
      </c>
      <c r="G1970" s="150" t="s">
        <v>1782</v>
      </c>
    </row>
    <row r="1971" spans="2:7">
      <c r="B1971" s="185" t="s">
        <v>2140</v>
      </c>
      <c r="C1971" s="150" t="s">
        <v>1731</v>
      </c>
      <c r="D1971" s="150">
        <v>85</v>
      </c>
      <c r="E1971" s="150">
        <v>859</v>
      </c>
      <c r="F1971" s="150">
        <v>8591</v>
      </c>
      <c r="G1971" s="150" t="s">
        <v>1783</v>
      </c>
    </row>
    <row r="1972" spans="2:7">
      <c r="B1972" s="185" t="s">
        <v>2140</v>
      </c>
      <c r="C1972" s="150" t="s">
        <v>1731</v>
      </c>
      <c r="D1972" s="150">
        <v>85</v>
      </c>
      <c r="E1972" s="150">
        <v>859</v>
      </c>
      <c r="F1972" s="150">
        <v>8599</v>
      </c>
      <c r="G1972" s="150" t="s">
        <v>1784</v>
      </c>
    </row>
    <row r="1973" spans="2:7">
      <c r="B1973" s="185" t="s">
        <v>2140</v>
      </c>
      <c r="C1973" s="150" t="s">
        <v>1785</v>
      </c>
      <c r="D1973" s="150">
        <v>0</v>
      </c>
      <c r="E1973" s="150">
        <v>0</v>
      </c>
      <c r="F1973" s="150">
        <v>0</v>
      </c>
      <c r="G1973" s="150" t="s">
        <v>1786</v>
      </c>
    </row>
    <row r="1974" spans="2:7">
      <c r="B1974" s="185" t="s">
        <v>2140</v>
      </c>
      <c r="C1974" s="150" t="s">
        <v>1785</v>
      </c>
      <c r="D1974" s="150">
        <v>86</v>
      </c>
      <c r="E1974" s="150">
        <v>0</v>
      </c>
      <c r="F1974" s="150">
        <v>0</v>
      </c>
      <c r="G1974" s="150" t="s">
        <v>1787</v>
      </c>
    </row>
    <row r="1975" spans="2:7">
      <c r="B1975" s="185" t="s">
        <v>2140</v>
      </c>
      <c r="C1975" s="150" t="s">
        <v>1785</v>
      </c>
      <c r="D1975" s="150">
        <v>86</v>
      </c>
      <c r="E1975" s="150">
        <v>860</v>
      </c>
      <c r="F1975" s="150">
        <v>0</v>
      </c>
      <c r="G1975" s="150" t="s">
        <v>1788</v>
      </c>
    </row>
    <row r="1976" spans="2:7">
      <c r="B1976" s="185" t="s">
        <v>2140</v>
      </c>
      <c r="C1976" s="150" t="s">
        <v>1785</v>
      </c>
      <c r="D1976" s="150">
        <v>86</v>
      </c>
      <c r="E1976" s="150">
        <v>860</v>
      </c>
      <c r="F1976" s="150">
        <v>8601</v>
      </c>
      <c r="G1976" s="150" t="s">
        <v>1391</v>
      </c>
    </row>
    <row r="1977" spans="2:7">
      <c r="B1977" s="185" t="s">
        <v>2140</v>
      </c>
      <c r="C1977" s="150" t="s">
        <v>1785</v>
      </c>
      <c r="D1977" s="150">
        <v>86</v>
      </c>
      <c r="E1977" s="150">
        <v>861</v>
      </c>
      <c r="F1977" s="150">
        <v>0</v>
      </c>
      <c r="G1977" s="150" t="s">
        <v>1787</v>
      </c>
    </row>
    <row r="1978" spans="2:7">
      <c r="B1978" s="185" t="s">
        <v>2140</v>
      </c>
      <c r="C1978" s="150" t="s">
        <v>1785</v>
      </c>
      <c r="D1978" s="150">
        <v>86</v>
      </c>
      <c r="E1978" s="150">
        <v>861</v>
      </c>
      <c r="F1978" s="150">
        <v>8611</v>
      </c>
      <c r="G1978" s="150" t="s">
        <v>1787</v>
      </c>
    </row>
    <row r="1979" spans="2:7">
      <c r="B1979" s="185" t="s">
        <v>2140</v>
      </c>
      <c r="C1979" s="150" t="s">
        <v>1785</v>
      </c>
      <c r="D1979" s="150">
        <v>86</v>
      </c>
      <c r="E1979" s="150">
        <v>862</v>
      </c>
      <c r="F1979" s="150">
        <v>0</v>
      </c>
      <c r="G1979" s="150" t="s">
        <v>1789</v>
      </c>
    </row>
    <row r="1980" spans="2:7">
      <c r="B1980" s="185" t="s">
        <v>2140</v>
      </c>
      <c r="C1980" s="150" t="s">
        <v>1785</v>
      </c>
      <c r="D1980" s="150">
        <v>86</v>
      </c>
      <c r="E1980" s="150">
        <v>862</v>
      </c>
      <c r="F1980" s="150">
        <v>8621</v>
      </c>
      <c r="G1980" s="150" t="s">
        <v>1790</v>
      </c>
    </row>
    <row r="1981" spans="2:7">
      <c r="B1981" s="185" t="s">
        <v>2140</v>
      </c>
      <c r="C1981" s="150" t="s">
        <v>1785</v>
      </c>
      <c r="D1981" s="150">
        <v>86</v>
      </c>
      <c r="E1981" s="150">
        <v>862</v>
      </c>
      <c r="F1981" s="150">
        <v>8629</v>
      </c>
      <c r="G1981" s="150" t="s">
        <v>1791</v>
      </c>
    </row>
    <row r="1982" spans="2:7">
      <c r="B1982" s="185" t="s">
        <v>2140</v>
      </c>
      <c r="C1982" s="150" t="s">
        <v>1785</v>
      </c>
      <c r="D1982" s="150">
        <v>87</v>
      </c>
      <c r="E1982" s="150">
        <v>0</v>
      </c>
      <c r="F1982" s="150">
        <v>0</v>
      </c>
      <c r="G1982" s="150" t="s">
        <v>1792</v>
      </c>
    </row>
    <row r="1983" spans="2:7">
      <c r="B1983" s="185" t="s">
        <v>2140</v>
      </c>
      <c r="C1983" s="150" t="s">
        <v>1785</v>
      </c>
      <c r="D1983" s="150">
        <v>87</v>
      </c>
      <c r="E1983" s="150">
        <v>870</v>
      </c>
      <c r="F1983" s="150">
        <v>0</v>
      </c>
      <c r="G1983" s="150" t="s">
        <v>1793</v>
      </c>
    </row>
    <row r="1984" spans="2:7">
      <c r="B1984" s="185" t="s">
        <v>2140</v>
      </c>
      <c r="C1984" s="150" t="s">
        <v>1785</v>
      </c>
      <c r="D1984" s="150">
        <v>87</v>
      </c>
      <c r="E1984" s="150">
        <v>870</v>
      </c>
      <c r="F1984" s="150">
        <v>8701</v>
      </c>
      <c r="G1984" s="150" t="s">
        <v>1391</v>
      </c>
    </row>
    <row r="1985" spans="2:7">
      <c r="B1985" s="185" t="s">
        <v>2140</v>
      </c>
      <c r="C1985" s="150" t="s">
        <v>1785</v>
      </c>
      <c r="D1985" s="150">
        <v>87</v>
      </c>
      <c r="E1985" s="150">
        <v>871</v>
      </c>
      <c r="F1985" s="150">
        <v>0</v>
      </c>
      <c r="G1985" s="150" t="s">
        <v>1794</v>
      </c>
    </row>
    <row r="1986" spans="2:7">
      <c r="B1986" s="185" t="s">
        <v>2140</v>
      </c>
      <c r="C1986" s="150" t="s">
        <v>1785</v>
      </c>
      <c r="D1986" s="150">
        <v>87</v>
      </c>
      <c r="E1986" s="150">
        <v>871</v>
      </c>
      <c r="F1986" s="150">
        <v>8711</v>
      </c>
      <c r="G1986" s="150" t="s">
        <v>1795</v>
      </c>
    </row>
    <row r="1987" spans="2:7">
      <c r="B1987" s="185" t="s">
        <v>2140</v>
      </c>
      <c r="C1987" s="150" t="s">
        <v>1785</v>
      </c>
      <c r="D1987" s="150">
        <v>87</v>
      </c>
      <c r="E1987" s="150">
        <v>871</v>
      </c>
      <c r="F1987" s="150">
        <v>8712</v>
      </c>
      <c r="G1987" s="150" t="s">
        <v>1796</v>
      </c>
    </row>
    <row r="1988" spans="2:7">
      <c r="B1988" s="185" t="s">
        <v>2140</v>
      </c>
      <c r="C1988" s="150" t="s">
        <v>1785</v>
      </c>
      <c r="D1988" s="150">
        <v>87</v>
      </c>
      <c r="E1988" s="150">
        <v>871</v>
      </c>
      <c r="F1988" s="150">
        <v>8713</v>
      </c>
      <c r="G1988" s="150" t="s">
        <v>1797</v>
      </c>
    </row>
    <row r="1989" spans="2:7">
      <c r="B1989" s="185" t="s">
        <v>2140</v>
      </c>
      <c r="C1989" s="150" t="s">
        <v>1785</v>
      </c>
      <c r="D1989" s="150">
        <v>87</v>
      </c>
      <c r="E1989" s="150">
        <v>871</v>
      </c>
      <c r="F1989" s="150">
        <v>8714</v>
      </c>
      <c r="G1989" s="150" t="s">
        <v>1798</v>
      </c>
    </row>
    <row r="1990" spans="2:7">
      <c r="B1990" s="185" t="s">
        <v>2140</v>
      </c>
      <c r="C1990" s="150" t="s">
        <v>1785</v>
      </c>
      <c r="D1990" s="150">
        <v>87</v>
      </c>
      <c r="E1990" s="150">
        <v>872</v>
      </c>
      <c r="F1990" s="150">
        <v>0</v>
      </c>
      <c r="G1990" s="150" t="s">
        <v>1799</v>
      </c>
    </row>
    <row r="1991" spans="2:7">
      <c r="B1991" s="185" t="s">
        <v>2140</v>
      </c>
      <c r="C1991" s="150" t="s">
        <v>1785</v>
      </c>
      <c r="D1991" s="150">
        <v>87</v>
      </c>
      <c r="E1991" s="150">
        <v>872</v>
      </c>
      <c r="F1991" s="150">
        <v>8721</v>
      </c>
      <c r="G1991" s="150" t="s">
        <v>1799</v>
      </c>
    </row>
    <row r="1992" spans="2:7">
      <c r="B1992" s="185" t="s">
        <v>2140</v>
      </c>
      <c r="C1992" s="150" t="s">
        <v>1800</v>
      </c>
      <c r="D1992" s="150">
        <v>0</v>
      </c>
      <c r="E1992" s="150">
        <v>0</v>
      </c>
      <c r="F1992" s="150">
        <v>0</v>
      </c>
      <c r="G1992" s="150" t="s">
        <v>1801</v>
      </c>
    </row>
    <row r="1993" spans="2:7">
      <c r="B1993" s="185" t="s">
        <v>2140</v>
      </c>
      <c r="C1993" s="150" t="s">
        <v>1800</v>
      </c>
      <c r="D1993" s="150">
        <v>88</v>
      </c>
      <c r="E1993" s="150">
        <v>0</v>
      </c>
      <c r="F1993" s="150">
        <v>0</v>
      </c>
      <c r="G1993" s="150" t="s">
        <v>1802</v>
      </c>
    </row>
    <row r="1994" spans="2:7">
      <c r="B1994" s="185" t="s">
        <v>2140</v>
      </c>
      <c r="C1994" s="150" t="s">
        <v>1800</v>
      </c>
      <c r="D1994" s="150">
        <v>88</v>
      </c>
      <c r="E1994" s="150">
        <v>880</v>
      </c>
      <c r="F1994" s="150">
        <v>0</v>
      </c>
      <c r="G1994" s="150" t="s">
        <v>1803</v>
      </c>
    </row>
    <row r="1995" spans="2:7">
      <c r="B1995" s="185" t="s">
        <v>2140</v>
      </c>
      <c r="C1995" s="150" t="s">
        <v>1800</v>
      </c>
      <c r="D1995" s="150">
        <v>88</v>
      </c>
      <c r="E1995" s="150">
        <v>880</v>
      </c>
      <c r="F1995" s="150">
        <v>8800</v>
      </c>
      <c r="G1995" s="150" t="s">
        <v>351</v>
      </c>
    </row>
    <row r="1996" spans="2:7">
      <c r="B1996" s="185" t="s">
        <v>2140</v>
      </c>
      <c r="C1996" s="150" t="s">
        <v>1800</v>
      </c>
      <c r="D1996" s="150">
        <v>88</v>
      </c>
      <c r="E1996" s="150">
        <v>880</v>
      </c>
      <c r="F1996" s="150">
        <v>8809</v>
      </c>
      <c r="G1996" s="150" t="s">
        <v>352</v>
      </c>
    </row>
    <row r="1997" spans="2:7">
      <c r="B1997" s="185" t="s">
        <v>2140</v>
      </c>
      <c r="C1997" s="150" t="s">
        <v>1800</v>
      </c>
      <c r="D1997" s="150">
        <v>88</v>
      </c>
      <c r="E1997" s="150">
        <v>881</v>
      </c>
      <c r="F1997" s="150">
        <v>0</v>
      </c>
      <c r="G1997" s="150" t="s">
        <v>1804</v>
      </c>
    </row>
    <row r="1998" spans="2:7">
      <c r="B1998" s="185" t="s">
        <v>2140</v>
      </c>
      <c r="C1998" s="150" t="s">
        <v>1800</v>
      </c>
      <c r="D1998" s="150">
        <v>88</v>
      </c>
      <c r="E1998" s="150">
        <v>881</v>
      </c>
      <c r="F1998" s="150">
        <v>8811</v>
      </c>
      <c r="G1998" s="150" t="s">
        <v>1805</v>
      </c>
    </row>
    <row r="1999" spans="2:7">
      <c r="B1999" s="185" t="s">
        <v>2140</v>
      </c>
      <c r="C1999" s="150" t="s">
        <v>1800</v>
      </c>
      <c r="D1999" s="150">
        <v>88</v>
      </c>
      <c r="E1999" s="150">
        <v>881</v>
      </c>
      <c r="F1999" s="150">
        <v>8812</v>
      </c>
      <c r="G1999" s="150" t="s">
        <v>1806</v>
      </c>
    </row>
    <row r="2000" spans="2:7">
      <c r="B2000" s="185" t="s">
        <v>2140</v>
      </c>
      <c r="C2000" s="150" t="s">
        <v>1800</v>
      </c>
      <c r="D2000" s="150">
        <v>88</v>
      </c>
      <c r="E2000" s="150">
        <v>881</v>
      </c>
      <c r="F2000" s="150">
        <v>8813</v>
      </c>
      <c r="G2000" s="150" t="s">
        <v>1807</v>
      </c>
    </row>
    <row r="2001" spans="2:7">
      <c r="B2001" s="185" t="s">
        <v>2140</v>
      </c>
      <c r="C2001" s="150" t="s">
        <v>1800</v>
      </c>
      <c r="D2001" s="150">
        <v>88</v>
      </c>
      <c r="E2001" s="150">
        <v>881</v>
      </c>
      <c r="F2001" s="150">
        <v>8814</v>
      </c>
      <c r="G2001" s="150" t="s">
        <v>1808</v>
      </c>
    </row>
    <row r="2002" spans="2:7">
      <c r="B2002" s="185" t="s">
        <v>2140</v>
      </c>
      <c r="C2002" s="150" t="s">
        <v>1800</v>
      </c>
      <c r="D2002" s="150">
        <v>88</v>
      </c>
      <c r="E2002" s="150">
        <v>881</v>
      </c>
      <c r="F2002" s="150">
        <v>8815</v>
      </c>
      <c r="G2002" s="150" t="s">
        <v>1809</v>
      </c>
    </row>
    <row r="2003" spans="2:7">
      <c r="B2003" s="185" t="s">
        <v>2140</v>
      </c>
      <c r="C2003" s="150" t="s">
        <v>1800</v>
      </c>
      <c r="D2003" s="150">
        <v>88</v>
      </c>
      <c r="E2003" s="150">
        <v>881</v>
      </c>
      <c r="F2003" s="150">
        <v>8816</v>
      </c>
      <c r="G2003" s="150" t="s">
        <v>1810</v>
      </c>
    </row>
    <row r="2004" spans="2:7">
      <c r="B2004" s="185" t="s">
        <v>2140</v>
      </c>
      <c r="C2004" s="150" t="s">
        <v>1800</v>
      </c>
      <c r="D2004" s="150">
        <v>88</v>
      </c>
      <c r="E2004" s="150">
        <v>881</v>
      </c>
      <c r="F2004" s="150">
        <v>8817</v>
      </c>
      <c r="G2004" s="150" t="s">
        <v>1811</v>
      </c>
    </row>
    <row r="2005" spans="2:7">
      <c r="B2005" s="185" t="s">
        <v>2140</v>
      </c>
      <c r="C2005" s="150" t="s">
        <v>1800</v>
      </c>
      <c r="D2005" s="150">
        <v>88</v>
      </c>
      <c r="E2005" s="150">
        <v>882</v>
      </c>
      <c r="F2005" s="150">
        <v>0</v>
      </c>
      <c r="G2005" s="150" t="s">
        <v>1812</v>
      </c>
    </row>
    <row r="2006" spans="2:7">
      <c r="B2006" s="185" t="s">
        <v>2140</v>
      </c>
      <c r="C2006" s="150" t="s">
        <v>1800</v>
      </c>
      <c r="D2006" s="150">
        <v>88</v>
      </c>
      <c r="E2006" s="150">
        <v>882</v>
      </c>
      <c r="F2006" s="150">
        <v>8821</v>
      </c>
      <c r="G2006" s="150" t="s">
        <v>1813</v>
      </c>
    </row>
    <row r="2007" spans="2:7">
      <c r="B2007" s="185" t="s">
        <v>2140</v>
      </c>
      <c r="C2007" s="150" t="s">
        <v>1800</v>
      </c>
      <c r="D2007" s="150">
        <v>88</v>
      </c>
      <c r="E2007" s="150">
        <v>882</v>
      </c>
      <c r="F2007" s="150">
        <v>8822</v>
      </c>
      <c r="G2007" s="150" t="s">
        <v>1814</v>
      </c>
    </row>
    <row r="2008" spans="2:7">
      <c r="B2008" s="185" t="s">
        <v>2140</v>
      </c>
      <c r="C2008" s="150" t="s">
        <v>1800</v>
      </c>
      <c r="D2008" s="150">
        <v>88</v>
      </c>
      <c r="E2008" s="150">
        <v>882</v>
      </c>
      <c r="F2008" s="150">
        <v>8823</v>
      </c>
      <c r="G2008" s="150" t="s">
        <v>1815</v>
      </c>
    </row>
    <row r="2009" spans="2:7">
      <c r="B2009" s="185" t="s">
        <v>2140</v>
      </c>
      <c r="C2009" s="150" t="s">
        <v>1800</v>
      </c>
      <c r="D2009" s="150">
        <v>88</v>
      </c>
      <c r="E2009" s="150">
        <v>882</v>
      </c>
      <c r="F2009" s="150">
        <v>8824</v>
      </c>
      <c r="G2009" s="150" t="s">
        <v>1816</v>
      </c>
    </row>
    <row r="2010" spans="2:7">
      <c r="B2010" s="185" t="s">
        <v>2140</v>
      </c>
      <c r="C2010" s="150" t="s">
        <v>1800</v>
      </c>
      <c r="D2010" s="150">
        <v>88</v>
      </c>
      <c r="E2010" s="150">
        <v>889</v>
      </c>
      <c r="F2010" s="150">
        <v>0</v>
      </c>
      <c r="G2010" s="150" t="s">
        <v>1817</v>
      </c>
    </row>
    <row r="2011" spans="2:7">
      <c r="B2011" s="185" t="s">
        <v>2140</v>
      </c>
      <c r="C2011" s="150" t="s">
        <v>1800</v>
      </c>
      <c r="D2011" s="150">
        <v>88</v>
      </c>
      <c r="E2011" s="150">
        <v>889</v>
      </c>
      <c r="F2011" s="150">
        <v>8891</v>
      </c>
      <c r="G2011" s="150" t="s">
        <v>1818</v>
      </c>
    </row>
    <row r="2012" spans="2:7">
      <c r="B2012" s="185" t="s">
        <v>2140</v>
      </c>
      <c r="C2012" s="150" t="s">
        <v>1800</v>
      </c>
      <c r="D2012" s="150">
        <v>88</v>
      </c>
      <c r="E2012" s="150">
        <v>889</v>
      </c>
      <c r="F2012" s="150">
        <v>8899</v>
      </c>
      <c r="G2012" s="150" t="s">
        <v>1819</v>
      </c>
    </row>
    <row r="2013" spans="2:7">
      <c r="B2013" s="185" t="s">
        <v>2140</v>
      </c>
      <c r="C2013" s="150" t="s">
        <v>1800</v>
      </c>
      <c r="D2013" s="150">
        <v>89</v>
      </c>
      <c r="E2013" s="150">
        <v>0</v>
      </c>
      <c r="F2013" s="150">
        <v>0</v>
      </c>
      <c r="G2013" s="150" t="s">
        <v>1820</v>
      </c>
    </row>
    <row r="2014" spans="2:7">
      <c r="B2014" s="185" t="s">
        <v>2140</v>
      </c>
      <c r="C2014" s="150" t="s">
        <v>1800</v>
      </c>
      <c r="D2014" s="150">
        <v>89</v>
      </c>
      <c r="E2014" s="150">
        <v>890</v>
      </c>
      <c r="F2014" s="150">
        <v>0</v>
      </c>
      <c r="G2014" s="150" t="s">
        <v>1821</v>
      </c>
    </row>
    <row r="2015" spans="2:7">
      <c r="B2015" s="185" t="s">
        <v>2140</v>
      </c>
      <c r="C2015" s="150" t="s">
        <v>1800</v>
      </c>
      <c r="D2015" s="150">
        <v>89</v>
      </c>
      <c r="E2015" s="150">
        <v>890</v>
      </c>
      <c r="F2015" s="150">
        <v>8901</v>
      </c>
      <c r="G2015" s="150" t="s">
        <v>1391</v>
      </c>
    </row>
    <row r="2016" spans="2:7">
      <c r="B2016" s="185" t="s">
        <v>2140</v>
      </c>
      <c r="C2016" s="150" t="s">
        <v>1800</v>
      </c>
      <c r="D2016" s="150">
        <v>89</v>
      </c>
      <c r="E2016" s="150">
        <v>891</v>
      </c>
      <c r="F2016" s="150">
        <v>0</v>
      </c>
      <c r="G2016" s="150" t="s">
        <v>1820</v>
      </c>
    </row>
    <row r="2017" spans="2:7">
      <c r="B2017" s="185" t="s">
        <v>2140</v>
      </c>
      <c r="C2017" s="150" t="s">
        <v>1800</v>
      </c>
      <c r="D2017" s="150">
        <v>89</v>
      </c>
      <c r="E2017" s="150">
        <v>891</v>
      </c>
      <c r="F2017" s="150">
        <v>8911</v>
      </c>
      <c r="G2017" s="150" t="s">
        <v>1822</v>
      </c>
    </row>
    <row r="2018" spans="2:7">
      <c r="B2018" s="185" t="s">
        <v>2140</v>
      </c>
      <c r="C2018" s="150" t="s">
        <v>1800</v>
      </c>
      <c r="D2018" s="150">
        <v>89</v>
      </c>
      <c r="E2018" s="150">
        <v>891</v>
      </c>
      <c r="F2018" s="150">
        <v>8919</v>
      </c>
      <c r="G2018" s="150" t="s">
        <v>1823</v>
      </c>
    </row>
    <row r="2019" spans="2:7">
      <c r="B2019" s="185" t="s">
        <v>2140</v>
      </c>
      <c r="C2019" s="150" t="s">
        <v>1800</v>
      </c>
      <c r="D2019" s="150">
        <v>90</v>
      </c>
      <c r="E2019" s="150">
        <v>0</v>
      </c>
      <c r="F2019" s="150">
        <v>0</v>
      </c>
      <c r="G2019" s="150" t="s">
        <v>1824</v>
      </c>
    </row>
    <row r="2020" spans="2:7">
      <c r="B2020" s="185" t="s">
        <v>2140</v>
      </c>
      <c r="C2020" s="150" t="s">
        <v>1800</v>
      </c>
      <c r="D2020" s="150">
        <v>90</v>
      </c>
      <c r="E2020" s="150">
        <v>900</v>
      </c>
      <c r="F2020" s="150">
        <v>0</v>
      </c>
      <c r="G2020" s="150" t="s">
        <v>1825</v>
      </c>
    </row>
    <row r="2021" spans="2:7">
      <c r="B2021" s="185" t="s">
        <v>2140</v>
      </c>
      <c r="C2021" s="150" t="s">
        <v>1800</v>
      </c>
      <c r="D2021" s="150">
        <v>90</v>
      </c>
      <c r="E2021" s="150">
        <v>900</v>
      </c>
      <c r="F2021" s="150">
        <v>9000</v>
      </c>
      <c r="G2021" s="150" t="s">
        <v>351</v>
      </c>
    </row>
    <row r="2022" spans="2:7">
      <c r="B2022" s="185" t="s">
        <v>2140</v>
      </c>
      <c r="C2022" s="150" t="s">
        <v>1800</v>
      </c>
      <c r="D2022" s="150">
        <v>90</v>
      </c>
      <c r="E2022" s="150">
        <v>900</v>
      </c>
      <c r="F2022" s="150">
        <v>9009</v>
      </c>
      <c r="G2022" s="150" t="s">
        <v>352</v>
      </c>
    </row>
    <row r="2023" spans="2:7">
      <c r="B2023" s="185" t="s">
        <v>2140</v>
      </c>
      <c r="C2023" s="150" t="s">
        <v>1800</v>
      </c>
      <c r="D2023" s="150">
        <v>90</v>
      </c>
      <c r="E2023" s="150">
        <v>901</v>
      </c>
      <c r="F2023" s="150">
        <v>0</v>
      </c>
      <c r="G2023" s="150" t="s">
        <v>1826</v>
      </c>
    </row>
    <row r="2024" spans="2:7">
      <c r="B2024" s="185" t="s">
        <v>2140</v>
      </c>
      <c r="C2024" s="150" t="s">
        <v>1800</v>
      </c>
      <c r="D2024" s="150">
        <v>90</v>
      </c>
      <c r="E2024" s="150">
        <v>901</v>
      </c>
      <c r="F2024" s="150">
        <v>9011</v>
      </c>
      <c r="G2024" s="150" t="s">
        <v>1827</v>
      </c>
    </row>
    <row r="2025" spans="2:7">
      <c r="B2025" s="185" t="s">
        <v>2140</v>
      </c>
      <c r="C2025" s="150" t="s">
        <v>1800</v>
      </c>
      <c r="D2025" s="150">
        <v>90</v>
      </c>
      <c r="E2025" s="150">
        <v>901</v>
      </c>
      <c r="F2025" s="150">
        <v>9012</v>
      </c>
      <c r="G2025" s="150" t="s">
        <v>1828</v>
      </c>
    </row>
    <row r="2026" spans="2:7">
      <c r="B2026" s="185" t="s">
        <v>2140</v>
      </c>
      <c r="C2026" s="150" t="s">
        <v>1800</v>
      </c>
      <c r="D2026" s="150">
        <v>90</v>
      </c>
      <c r="E2026" s="150">
        <v>902</v>
      </c>
      <c r="F2026" s="150">
        <v>0</v>
      </c>
      <c r="G2026" s="150" t="s">
        <v>1829</v>
      </c>
    </row>
    <row r="2027" spans="2:7">
      <c r="B2027" s="185" t="s">
        <v>2140</v>
      </c>
      <c r="C2027" s="150" t="s">
        <v>1800</v>
      </c>
      <c r="D2027" s="150">
        <v>90</v>
      </c>
      <c r="E2027" s="150">
        <v>902</v>
      </c>
      <c r="F2027" s="150">
        <v>9021</v>
      </c>
      <c r="G2027" s="150" t="s">
        <v>1829</v>
      </c>
    </row>
    <row r="2028" spans="2:7">
      <c r="B2028" s="185" t="s">
        <v>2140</v>
      </c>
      <c r="C2028" s="150" t="s">
        <v>1800</v>
      </c>
      <c r="D2028" s="150">
        <v>90</v>
      </c>
      <c r="E2028" s="150">
        <v>903</v>
      </c>
      <c r="F2028" s="150">
        <v>0</v>
      </c>
      <c r="G2028" s="150" t="s">
        <v>1830</v>
      </c>
    </row>
    <row r="2029" spans="2:7">
      <c r="B2029" s="185" t="s">
        <v>2140</v>
      </c>
      <c r="C2029" s="150" t="s">
        <v>1800</v>
      </c>
      <c r="D2029" s="150">
        <v>90</v>
      </c>
      <c r="E2029" s="150">
        <v>903</v>
      </c>
      <c r="F2029" s="150">
        <v>9031</v>
      </c>
      <c r="G2029" s="150" t="s">
        <v>1830</v>
      </c>
    </row>
    <row r="2030" spans="2:7">
      <c r="B2030" s="185" t="s">
        <v>2140</v>
      </c>
      <c r="C2030" s="150" t="s">
        <v>1800</v>
      </c>
      <c r="D2030" s="150">
        <v>90</v>
      </c>
      <c r="E2030" s="150">
        <v>909</v>
      </c>
      <c r="F2030" s="150">
        <v>0</v>
      </c>
      <c r="G2030" s="150" t="s">
        <v>1831</v>
      </c>
    </row>
    <row r="2031" spans="2:7">
      <c r="B2031" s="185" t="s">
        <v>2140</v>
      </c>
      <c r="C2031" s="150" t="s">
        <v>1800</v>
      </c>
      <c r="D2031" s="150">
        <v>90</v>
      </c>
      <c r="E2031" s="150">
        <v>909</v>
      </c>
      <c r="F2031" s="150">
        <v>9091</v>
      </c>
      <c r="G2031" s="150" t="s">
        <v>1832</v>
      </c>
    </row>
    <row r="2032" spans="2:7">
      <c r="B2032" s="185" t="s">
        <v>2140</v>
      </c>
      <c r="C2032" s="150" t="s">
        <v>1800</v>
      </c>
      <c r="D2032" s="150">
        <v>90</v>
      </c>
      <c r="E2032" s="150">
        <v>909</v>
      </c>
      <c r="F2032" s="150">
        <v>9092</v>
      </c>
      <c r="G2032" s="150" t="s">
        <v>1833</v>
      </c>
    </row>
    <row r="2033" spans="2:7">
      <c r="B2033" s="185" t="s">
        <v>2140</v>
      </c>
      <c r="C2033" s="150" t="s">
        <v>1800</v>
      </c>
      <c r="D2033" s="150">
        <v>90</v>
      </c>
      <c r="E2033" s="150">
        <v>909</v>
      </c>
      <c r="F2033" s="150">
        <v>9093</v>
      </c>
      <c r="G2033" s="150" t="s">
        <v>1834</v>
      </c>
    </row>
    <row r="2034" spans="2:7">
      <c r="B2034" s="185" t="s">
        <v>2140</v>
      </c>
      <c r="C2034" s="150" t="s">
        <v>1800</v>
      </c>
      <c r="D2034" s="150">
        <v>90</v>
      </c>
      <c r="E2034" s="150">
        <v>909</v>
      </c>
      <c r="F2034" s="150">
        <v>9094</v>
      </c>
      <c r="G2034" s="150" t="s">
        <v>1835</v>
      </c>
    </row>
    <row r="2035" spans="2:7">
      <c r="B2035" s="185" t="s">
        <v>2140</v>
      </c>
      <c r="C2035" s="150" t="s">
        <v>1800</v>
      </c>
      <c r="D2035" s="150">
        <v>90</v>
      </c>
      <c r="E2035" s="150">
        <v>909</v>
      </c>
      <c r="F2035" s="150">
        <v>9099</v>
      </c>
      <c r="G2035" s="150" t="s">
        <v>1836</v>
      </c>
    </row>
    <row r="2036" spans="2:7">
      <c r="B2036" s="185" t="s">
        <v>2140</v>
      </c>
      <c r="C2036" s="150" t="s">
        <v>1800</v>
      </c>
      <c r="D2036" s="150">
        <v>91</v>
      </c>
      <c r="E2036" s="150">
        <v>0</v>
      </c>
      <c r="F2036" s="150">
        <v>0</v>
      </c>
      <c r="G2036" s="150" t="s">
        <v>1837</v>
      </c>
    </row>
    <row r="2037" spans="2:7">
      <c r="B2037" s="185" t="s">
        <v>2140</v>
      </c>
      <c r="C2037" s="150" t="s">
        <v>1800</v>
      </c>
      <c r="D2037" s="150">
        <v>91</v>
      </c>
      <c r="E2037" s="150">
        <v>910</v>
      </c>
      <c r="F2037" s="150">
        <v>0</v>
      </c>
      <c r="G2037" s="150" t="s">
        <v>1838</v>
      </c>
    </row>
    <row r="2038" spans="2:7">
      <c r="B2038" s="185" t="s">
        <v>2140</v>
      </c>
      <c r="C2038" s="150" t="s">
        <v>1800</v>
      </c>
      <c r="D2038" s="150">
        <v>91</v>
      </c>
      <c r="E2038" s="150">
        <v>910</v>
      </c>
      <c r="F2038" s="150">
        <v>9100</v>
      </c>
      <c r="G2038" s="150" t="s">
        <v>351</v>
      </c>
    </row>
    <row r="2039" spans="2:7">
      <c r="B2039" s="185" t="s">
        <v>2140</v>
      </c>
      <c r="C2039" s="150" t="s">
        <v>1800</v>
      </c>
      <c r="D2039" s="150">
        <v>91</v>
      </c>
      <c r="E2039" s="150">
        <v>910</v>
      </c>
      <c r="F2039" s="150">
        <v>9109</v>
      </c>
      <c r="G2039" s="150" t="s">
        <v>352</v>
      </c>
    </row>
    <row r="2040" spans="2:7">
      <c r="B2040" s="185" t="s">
        <v>2140</v>
      </c>
      <c r="C2040" s="150" t="s">
        <v>1800</v>
      </c>
      <c r="D2040" s="150">
        <v>91</v>
      </c>
      <c r="E2040" s="150">
        <v>911</v>
      </c>
      <c r="F2040" s="150">
        <v>0</v>
      </c>
      <c r="G2040" s="150" t="s">
        <v>1839</v>
      </c>
    </row>
    <row r="2041" spans="2:7">
      <c r="B2041" s="185" t="s">
        <v>2140</v>
      </c>
      <c r="C2041" s="150" t="s">
        <v>1800</v>
      </c>
      <c r="D2041" s="150">
        <v>91</v>
      </c>
      <c r="E2041" s="150">
        <v>911</v>
      </c>
      <c r="F2041" s="150">
        <v>9111</v>
      </c>
      <c r="G2041" s="150" t="s">
        <v>1839</v>
      </c>
    </row>
    <row r="2042" spans="2:7">
      <c r="B2042" s="185" t="s">
        <v>2140</v>
      </c>
      <c r="C2042" s="150" t="s">
        <v>1800</v>
      </c>
      <c r="D2042" s="150">
        <v>91</v>
      </c>
      <c r="E2042" s="150">
        <v>912</v>
      </c>
      <c r="F2042" s="150">
        <v>0</v>
      </c>
      <c r="G2042" s="150" t="s">
        <v>1840</v>
      </c>
    </row>
    <row r="2043" spans="2:7">
      <c r="B2043" s="185" t="s">
        <v>2140</v>
      </c>
      <c r="C2043" s="150" t="s">
        <v>1800</v>
      </c>
      <c r="D2043" s="150">
        <v>91</v>
      </c>
      <c r="E2043" s="150">
        <v>912</v>
      </c>
      <c r="F2043" s="150">
        <v>9121</v>
      </c>
      <c r="G2043" s="150" t="s">
        <v>1840</v>
      </c>
    </row>
    <row r="2044" spans="2:7">
      <c r="B2044" s="185" t="s">
        <v>2140</v>
      </c>
      <c r="C2044" s="150" t="s">
        <v>1800</v>
      </c>
      <c r="D2044" s="150">
        <v>92</v>
      </c>
      <c r="E2044" s="150">
        <v>0</v>
      </c>
      <c r="F2044" s="150">
        <v>0</v>
      </c>
      <c r="G2044" s="150" t="s">
        <v>1841</v>
      </c>
    </row>
    <row r="2045" spans="2:7">
      <c r="B2045" s="185" t="s">
        <v>2140</v>
      </c>
      <c r="C2045" s="150" t="s">
        <v>1800</v>
      </c>
      <c r="D2045" s="150">
        <v>92</v>
      </c>
      <c r="E2045" s="150">
        <v>920</v>
      </c>
      <c r="F2045" s="150">
        <v>0</v>
      </c>
      <c r="G2045" s="150" t="s">
        <v>1842</v>
      </c>
    </row>
    <row r="2046" spans="2:7">
      <c r="B2046" s="185" t="s">
        <v>2140</v>
      </c>
      <c r="C2046" s="150" t="s">
        <v>1800</v>
      </c>
      <c r="D2046" s="150">
        <v>92</v>
      </c>
      <c r="E2046" s="150">
        <v>920</v>
      </c>
      <c r="F2046" s="150">
        <v>9200</v>
      </c>
      <c r="G2046" s="150" t="s">
        <v>351</v>
      </c>
    </row>
    <row r="2047" spans="2:7">
      <c r="B2047" s="185" t="s">
        <v>2140</v>
      </c>
      <c r="C2047" s="150" t="s">
        <v>1800</v>
      </c>
      <c r="D2047" s="150">
        <v>92</v>
      </c>
      <c r="E2047" s="150">
        <v>920</v>
      </c>
      <c r="F2047" s="150">
        <v>9209</v>
      </c>
      <c r="G2047" s="150" t="s">
        <v>352</v>
      </c>
    </row>
    <row r="2048" spans="2:7">
      <c r="B2048" s="185" t="s">
        <v>2140</v>
      </c>
      <c r="C2048" s="150" t="s">
        <v>1800</v>
      </c>
      <c r="D2048" s="150">
        <v>92</v>
      </c>
      <c r="E2048" s="150">
        <v>921</v>
      </c>
      <c r="F2048" s="150">
        <v>0</v>
      </c>
      <c r="G2048" s="150" t="s">
        <v>1843</v>
      </c>
    </row>
    <row r="2049" spans="2:7">
      <c r="B2049" s="185" t="s">
        <v>2140</v>
      </c>
      <c r="C2049" s="150" t="s">
        <v>1800</v>
      </c>
      <c r="D2049" s="150">
        <v>92</v>
      </c>
      <c r="E2049" s="150">
        <v>921</v>
      </c>
      <c r="F2049" s="150">
        <v>9211</v>
      </c>
      <c r="G2049" s="150" t="s">
        <v>1844</v>
      </c>
    </row>
    <row r="2050" spans="2:7">
      <c r="B2050" s="185" t="s">
        <v>2140</v>
      </c>
      <c r="C2050" s="150" t="s">
        <v>1800</v>
      </c>
      <c r="D2050" s="150">
        <v>92</v>
      </c>
      <c r="E2050" s="150">
        <v>921</v>
      </c>
      <c r="F2050" s="150">
        <v>9212</v>
      </c>
      <c r="G2050" s="150" t="s">
        <v>1845</v>
      </c>
    </row>
    <row r="2051" spans="2:7">
      <c r="B2051" s="185" t="s">
        <v>2140</v>
      </c>
      <c r="C2051" s="150" t="s">
        <v>1800</v>
      </c>
      <c r="D2051" s="150">
        <v>92</v>
      </c>
      <c r="E2051" s="150">
        <v>922</v>
      </c>
      <c r="F2051" s="150">
        <v>0</v>
      </c>
      <c r="G2051" s="150" t="s">
        <v>1846</v>
      </c>
    </row>
    <row r="2052" spans="2:7">
      <c r="B2052" s="185" t="s">
        <v>2140</v>
      </c>
      <c r="C2052" s="150" t="s">
        <v>1800</v>
      </c>
      <c r="D2052" s="150">
        <v>92</v>
      </c>
      <c r="E2052" s="150">
        <v>922</v>
      </c>
      <c r="F2052" s="150">
        <v>9221</v>
      </c>
      <c r="G2052" s="150" t="s">
        <v>1847</v>
      </c>
    </row>
    <row r="2053" spans="2:7">
      <c r="B2053" s="185" t="s">
        <v>2140</v>
      </c>
      <c r="C2053" s="150" t="s">
        <v>1800</v>
      </c>
      <c r="D2053" s="150">
        <v>92</v>
      </c>
      <c r="E2053" s="150">
        <v>922</v>
      </c>
      <c r="F2053" s="150">
        <v>9229</v>
      </c>
      <c r="G2053" s="150" t="s">
        <v>1848</v>
      </c>
    </row>
    <row r="2054" spans="2:7">
      <c r="B2054" s="185" t="s">
        <v>2140</v>
      </c>
      <c r="C2054" s="150" t="s">
        <v>1800</v>
      </c>
      <c r="D2054" s="150">
        <v>92</v>
      </c>
      <c r="E2054" s="150">
        <v>923</v>
      </c>
      <c r="F2054" s="150">
        <v>0</v>
      </c>
      <c r="G2054" s="150" t="s">
        <v>1849</v>
      </c>
    </row>
    <row r="2055" spans="2:7">
      <c r="B2055" s="185" t="s">
        <v>2140</v>
      </c>
      <c r="C2055" s="150" t="s">
        <v>1800</v>
      </c>
      <c r="D2055" s="150">
        <v>92</v>
      </c>
      <c r="E2055" s="150">
        <v>923</v>
      </c>
      <c r="F2055" s="150">
        <v>9231</v>
      </c>
      <c r="G2055" s="150" t="s">
        <v>1849</v>
      </c>
    </row>
    <row r="2056" spans="2:7">
      <c r="B2056" s="185" t="s">
        <v>2140</v>
      </c>
      <c r="C2056" s="150" t="s">
        <v>1800</v>
      </c>
      <c r="D2056" s="150">
        <v>92</v>
      </c>
      <c r="E2056" s="150">
        <v>929</v>
      </c>
      <c r="F2056" s="150">
        <v>0</v>
      </c>
      <c r="G2056" s="150" t="s">
        <v>1850</v>
      </c>
    </row>
    <row r="2057" spans="2:7">
      <c r="B2057" s="185" t="s">
        <v>2140</v>
      </c>
      <c r="C2057" s="150" t="s">
        <v>1800</v>
      </c>
      <c r="D2057" s="150">
        <v>92</v>
      </c>
      <c r="E2057" s="150">
        <v>929</v>
      </c>
      <c r="F2057" s="150">
        <v>9291</v>
      </c>
      <c r="G2057" s="150" t="s">
        <v>1851</v>
      </c>
    </row>
    <row r="2058" spans="2:7">
      <c r="B2058" s="185" t="s">
        <v>2140</v>
      </c>
      <c r="C2058" s="150" t="s">
        <v>1800</v>
      </c>
      <c r="D2058" s="150">
        <v>92</v>
      </c>
      <c r="E2058" s="150">
        <v>929</v>
      </c>
      <c r="F2058" s="150">
        <v>9292</v>
      </c>
      <c r="G2058" s="150" t="s">
        <v>1852</v>
      </c>
    </row>
    <row r="2059" spans="2:7">
      <c r="B2059" s="185" t="s">
        <v>2140</v>
      </c>
      <c r="C2059" s="150" t="s">
        <v>1800</v>
      </c>
      <c r="D2059" s="150">
        <v>92</v>
      </c>
      <c r="E2059" s="150">
        <v>929</v>
      </c>
      <c r="F2059" s="150">
        <v>9293</v>
      </c>
      <c r="G2059" s="150" t="s">
        <v>1853</v>
      </c>
    </row>
    <row r="2060" spans="2:7">
      <c r="B2060" s="185" t="s">
        <v>2140</v>
      </c>
      <c r="C2060" s="150" t="s">
        <v>1800</v>
      </c>
      <c r="D2060" s="150">
        <v>92</v>
      </c>
      <c r="E2060" s="150">
        <v>929</v>
      </c>
      <c r="F2060" s="150">
        <v>9294</v>
      </c>
      <c r="G2060" s="150" t="s">
        <v>1854</v>
      </c>
    </row>
    <row r="2061" spans="2:7">
      <c r="B2061" s="185" t="s">
        <v>2140</v>
      </c>
      <c r="C2061" s="150" t="s">
        <v>1800</v>
      </c>
      <c r="D2061" s="150">
        <v>92</v>
      </c>
      <c r="E2061" s="150">
        <v>929</v>
      </c>
      <c r="F2061" s="150">
        <v>9299</v>
      </c>
      <c r="G2061" s="150" t="s">
        <v>1855</v>
      </c>
    </row>
    <row r="2062" spans="2:7">
      <c r="B2062" s="185" t="s">
        <v>2140</v>
      </c>
      <c r="C2062" s="150" t="s">
        <v>1800</v>
      </c>
      <c r="D2062" s="150">
        <v>93</v>
      </c>
      <c r="E2062" s="150">
        <v>0</v>
      </c>
      <c r="F2062" s="150">
        <v>0</v>
      </c>
      <c r="G2062" s="150" t="s">
        <v>1856</v>
      </c>
    </row>
    <row r="2063" spans="2:7">
      <c r="B2063" s="185" t="s">
        <v>2140</v>
      </c>
      <c r="C2063" s="150" t="s">
        <v>1800</v>
      </c>
      <c r="D2063" s="150">
        <v>93</v>
      </c>
      <c r="E2063" s="150">
        <v>931</v>
      </c>
      <c r="F2063" s="150">
        <v>0</v>
      </c>
      <c r="G2063" s="150" t="s">
        <v>1857</v>
      </c>
    </row>
    <row r="2064" spans="2:7">
      <c r="B2064" s="185" t="s">
        <v>2140</v>
      </c>
      <c r="C2064" s="150" t="s">
        <v>1800</v>
      </c>
      <c r="D2064" s="150">
        <v>93</v>
      </c>
      <c r="E2064" s="150">
        <v>931</v>
      </c>
      <c r="F2064" s="150">
        <v>9311</v>
      </c>
      <c r="G2064" s="150" t="s">
        <v>1858</v>
      </c>
    </row>
    <row r="2065" spans="2:7">
      <c r="B2065" s="185" t="s">
        <v>2140</v>
      </c>
      <c r="C2065" s="150" t="s">
        <v>1800</v>
      </c>
      <c r="D2065" s="150">
        <v>93</v>
      </c>
      <c r="E2065" s="150">
        <v>931</v>
      </c>
      <c r="F2065" s="150">
        <v>9312</v>
      </c>
      <c r="G2065" s="150" t="s">
        <v>1859</v>
      </c>
    </row>
    <row r="2066" spans="2:7">
      <c r="B2066" s="185" t="s">
        <v>2140</v>
      </c>
      <c r="C2066" s="150" t="s">
        <v>1800</v>
      </c>
      <c r="D2066" s="150">
        <v>93</v>
      </c>
      <c r="E2066" s="150">
        <v>932</v>
      </c>
      <c r="F2066" s="150">
        <v>0</v>
      </c>
      <c r="G2066" s="150" t="s">
        <v>1860</v>
      </c>
    </row>
    <row r="2067" spans="2:7">
      <c r="B2067" s="185" t="s">
        <v>2140</v>
      </c>
      <c r="C2067" s="150" t="s">
        <v>1800</v>
      </c>
      <c r="D2067" s="150">
        <v>93</v>
      </c>
      <c r="E2067" s="150">
        <v>932</v>
      </c>
      <c r="F2067" s="150">
        <v>9321</v>
      </c>
      <c r="G2067" s="150" t="s">
        <v>1860</v>
      </c>
    </row>
    <row r="2068" spans="2:7">
      <c r="B2068" s="185" t="s">
        <v>2140</v>
      </c>
      <c r="C2068" s="150" t="s">
        <v>1800</v>
      </c>
      <c r="D2068" s="150">
        <v>93</v>
      </c>
      <c r="E2068" s="150">
        <v>933</v>
      </c>
      <c r="F2068" s="150">
        <v>0</v>
      </c>
      <c r="G2068" s="150" t="s">
        <v>1861</v>
      </c>
    </row>
    <row r="2069" spans="2:7">
      <c r="B2069" s="185" t="s">
        <v>2140</v>
      </c>
      <c r="C2069" s="150" t="s">
        <v>1800</v>
      </c>
      <c r="D2069" s="150">
        <v>93</v>
      </c>
      <c r="E2069" s="150">
        <v>933</v>
      </c>
      <c r="F2069" s="150">
        <v>9331</v>
      </c>
      <c r="G2069" s="150" t="s">
        <v>1862</v>
      </c>
    </row>
    <row r="2070" spans="2:7">
      <c r="B2070" s="185" t="s">
        <v>2140</v>
      </c>
      <c r="C2070" s="150" t="s">
        <v>1800</v>
      </c>
      <c r="D2070" s="150">
        <v>93</v>
      </c>
      <c r="E2070" s="150">
        <v>933</v>
      </c>
      <c r="F2070" s="150">
        <v>9332</v>
      </c>
      <c r="G2070" s="150" t="s">
        <v>1863</v>
      </c>
    </row>
    <row r="2071" spans="2:7">
      <c r="B2071" s="185" t="s">
        <v>2140</v>
      </c>
      <c r="C2071" s="150" t="s">
        <v>1800</v>
      </c>
      <c r="D2071" s="150">
        <v>93</v>
      </c>
      <c r="E2071" s="150">
        <v>934</v>
      </c>
      <c r="F2071" s="150">
        <v>0</v>
      </c>
      <c r="G2071" s="150" t="s">
        <v>1864</v>
      </c>
    </row>
    <row r="2072" spans="2:7">
      <c r="B2072" s="185" t="s">
        <v>2140</v>
      </c>
      <c r="C2072" s="150" t="s">
        <v>1800</v>
      </c>
      <c r="D2072" s="150">
        <v>93</v>
      </c>
      <c r="E2072" s="150">
        <v>934</v>
      </c>
      <c r="F2072" s="150">
        <v>9341</v>
      </c>
      <c r="G2072" s="150" t="s">
        <v>1864</v>
      </c>
    </row>
    <row r="2073" spans="2:7">
      <c r="B2073" s="185" t="s">
        <v>2140</v>
      </c>
      <c r="C2073" s="150" t="s">
        <v>1800</v>
      </c>
      <c r="D2073" s="150">
        <v>93</v>
      </c>
      <c r="E2073" s="150">
        <v>939</v>
      </c>
      <c r="F2073" s="150">
        <v>0</v>
      </c>
      <c r="G2073" s="150" t="s">
        <v>1865</v>
      </c>
    </row>
    <row r="2074" spans="2:7">
      <c r="B2074" s="185" t="s">
        <v>2140</v>
      </c>
      <c r="C2074" s="150" t="s">
        <v>1800</v>
      </c>
      <c r="D2074" s="150">
        <v>93</v>
      </c>
      <c r="E2074" s="150">
        <v>939</v>
      </c>
      <c r="F2074" s="150">
        <v>9399</v>
      </c>
      <c r="G2074" s="150" t="s">
        <v>1865</v>
      </c>
    </row>
    <row r="2075" spans="2:7">
      <c r="B2075" s="185" t="s">
        <v>2140</v>
      </c>
      <c r="C2075" s="150" t="s">
        <v>1800</v>
      </c>
      <c r="D2075" s="150">
        <v>94</v>
      </c>
      <c r="E2075" s="150">
        <v>0</v>
      </c>
      <c r="F2075" s="150">
        <v>0</v>
      </c>
      <c r="G2075" s="150" t="s">
        <v>1866</v>
      </c>
    </row>
    <row r="2076" spans="2:7">
      <c r="B2076" s="185" t="s">
        <v>2140</v>
      </c>
      <c r="C2076" s="150" t="s">
        <v>1800</v>
      </c>
      <c r="D2076" s="150">
        <v>94</v>
      </c>
      <c r="E2076" s="150">
        <v>941</v>
      </c>
      <c r="F2076" s="150">
        <v>0</v>
      </c>
      <c r="G2076" s="150" t="s">
        <v>1867</v>
      </c>
    </row>
    <row r="2077" spans="2:7">
      <c r="B2077" s="185" t="s">
        <v>2140</v>
      </c>
      <c r="C2077" s="150" t="s">
        <v>1800</v>
      </c>
      <c r="D2077" s="150">
        <v>94</v>
      </c>
      <c r="E2077" s="150">
        <v>941</v>
      </c>
      <c r="F2077" s="150">
        <v>9411</v>
      </c>
      <c r="G2077" s="150" t="s">
        <v>1868</v>
      </c>
    </row>
    <row r="2078" spans="2:7">
      <c r="B2078" s="185" t="s">
        <v>2140</v>
      </c>
      <c r="C2078" s="150" t="s">
        <v>1800</v>
      </c>
      <c r="D2078" s="150">
        <v>94</v>
      </c>
      <c r="E2078" s="150">
        <v>941</v>
      </c>
      <c r="F2078" s="150">
        <v>9412</v>
      </c>
      <c r="G2078" s="150" t="s">
        <v>1869</v>
      </c>
    </row>
    <row r="2079" spans="2:7">
      <c r="B2079" s="185" t="s">
        <v>2140</v>
      </c>
      <c r="C2079" s="150" t="s">
        <v>1800</v>
      </c>
      <c r="D2079" s="150">
        <v>94</v>
      </c>
      <c r="E2079" s="150">
        <v>942</v>
      </c>
      <c r="F2079" s="150">
        <v>0</v>
      </c>
      <c r="G2079" s="150" t="s">
        <v>1870</v>
      </c>
    </row>
    <row r="2080" spans="2:7">
      <c r="B2080" s="185" t="s">
        <v>2140</v>
      </c>
      <c r="C2080" s="150" t="s">
        <v>1800</v>
      </c>
      <c r="D2080" s="150">
        <v>94</v>
      </c>
      <c r="E2080" s="150">
        <v>942</v>
      </c>
      <c r="F2080" s="150">
        <v>9421</v>
      </c>
      <c r="G2080" s="150" t="s">
        <v>1871</v>
      </c>
    </row>
    <row r="2081" spans="2:7">
      <c r="B2081" s="185" t="s">
        <v>2140</v>
      </c>
      <c r="C2081" s="150" t="s">
        <v>1800</v>
      </c>
      <c r="D2081" s="150">
        <v>94</v>
      </c>
      <c r="E2081" s="150">
        <v>942</v>
      </c>
      <c r="F2081" s="150">
        <v>9422</v>
      </c>
      <c r="G2081" s="150" t="s">
        <v>1872</v>
      </c>
    </row>
    <row r="2082" spans="2:7">
      <c r="B2082" s="185" t="s">
        <v>2140</v>
      </c>
      <c r="C2082" s="150" t="s">
        <v>1800</v>
      </c>
      <c r="D2082" s="150">
        <v>94</v>
      </c>
      <c r="E2082" s="150">
        <v>943</v>
      </c>
      <c r="F2082" s="150">
        <v>0</v>
      </c>
      <c r="G2082" s="150" t="s">
        <v>1873</v>
      </c>
    </row>
    <row r="2083" spans="2:7">
      <c r="B2083" s="185" t="s">
        <v>2140</v>
      </c>
      <c r="C2083" s="150" t="s">
        <v>1800</v>
      </c>
      <c r="D2083" s="150">
        <v>94</v>
      </c>
      <c r="E2083" s="150">
        <v>943</v>
      </c>
      <c r="F2083" s="150">
        <v>9431</v>
      </c>
      <c r="G2083" s="150" t="s">
        <v>1874</v>
      </c>
    </row>
    <row r="2084" spans="2:7">
      <c r="B2084" s="185" t="s">
        <v>2140</v>
      </c>
      <c r="C2084" s="150" t="s">
        <v>1800</v>
      </c>
      <c r="D2084" s="150">
        <v>94</v>
      </c>
      <c r="E2084" s="150">
        <v>943</v>
      </c>
      <c r="F2084" s="150">
        <v>9432</v>
      </c>
      <c r="G2084" s="150" t="s">
        <v>1875</v>
      </c>
    </row>
    <row r="2085" spans="2:7">
      <c r="B2085" s="185" t="s">
        <v>2140</v>
      </c>
      <c r="C2085" s="150" t="s">
        <v>1800</v>
      </c>
      <c r="D2085" s="150">
        <v>94</v>
      </c>
      <c r="E2085" s="150">
        <v>949</v>
      </c>
      <c r="F2085" s="150">
        <v>0</v>
      </c>
      <c r="G2085" s="150" t="s">
        <v>1876</v>
      </c>
    </row>
    <row r="2086" spans="2:7">
      <c r="B2086" s="185" t="s">
        <v>2140</v>
      </c>
      <c r="C2086" s="150" t="s">
        <v>1800</v>
      </c>
      <c r="D2086" s="150">
        <v>94</v>
      </c>
      <c r="E2086" s="150">
        <v>949</v>
      </c>
      <c r="F2086" s="150">
        <v>9491</v>
      </c>
      <c r="G2086" s="150" t="s">
        <v>1877</v>
      </c>
    </row>
    <row r="2087" spans="2:7">
      <c r="B2087" s="185" t="s">
        <v>2140</v>
      </c>
      <c r="C2087" s="150" t="s">
        <v>1800</v>
      </c>
      <c r="D2087" s="150">
        <v>94</v>
      </c>
      <c r="E2087" s="150">
        <v>949</v>
      </c>
      <c r="F2087" s="150">
        <v>9499</v>
      </c>
      <c r="G2087" s="150" t="s">
        <v>1878</v>
      </c>
    </row>
    <row r="2088" spans="2:7">
      <c r="B2088" s="185" t="s">
        <v>2140</v>
      </c>
      <c r="C2088" s="150" t="s">
        <v>1800</v>
      </c>
      <c r="D2088" s="150">
        <v>95</v>
      </c>
      <c r="E2088" s="150">
        <v>0</v>
      </c>
      <c r="F2088" s="150">
        <v>0</v>
      </c>
      <c r="G2088" s="150" t="s">
        <v>1879</v>
      </c>
    </row>
    <row r="2089" spans="2:7">
      <c r="B2089" s="185" t="s">
        <v>2140</v>
      </c>
      <c r="C2089" s="150" t="s">
        <v>1800</v>
      </c>
      <c r="D2089" s="150">
        <v>95</v>
      </c>
      <c r="E2089" s="150">
        <v>950</v>
      </c>
      <c r="F2089" s="150">
        <v>0</v>
      </c>
      <c r="G2089" s="150" t="s">
        <v>1880</v>
      </c>
    </row>
    <row r="2090" spans="2:7">
      <c r="B2090" s="185" t="s">
        <v>2140</v>
      </c>
      <c r="C2090" s="150" t="s">
        <v>1800</v>
      </c>
      <c r="D2090" s="150">
        <v>95</v>
      </c>
      <c r="E2090" s="150">
        <v>950</v>
      </c>
      <c r="F2090" s="150">
        <v>9501</v>
      </c>
      <c r="G2090" s="150" t="s">
        <v>1391</v>
      </c>
    </row>
    <row r="2091" spans="2:7">
      <c r="B2091" s="185" t="s">
        <v>2140</v>
      </c>
      <c r="C2091" s="150" t="s">
        <v>1800</v>
      </c>
      <c r="D2091" s="150">
        <v>95</v>
      </c>
      <c r="E2091" s="150">
        <v>951</v>
      </c>
      <c r="F2091" s="150">
        <v>0</v>
      </c>
      <c r="G2091" s="150" t="s">
        <v>1881</v>
      </c>
    </row>
    <row r="2092" spans="2:7">
      <c r="B2092" s="185" t="s">
        <v>2140</v>
      </c>
      <c r="C2092" s="150" t="s">
        <v>1800</v>
      </c>
      <c r="D2092" s="150">
        <v>95</v>
      </c>
      <c r="E2092" s="150">
        <v>951</v>
      </c>
      <c r="F2092" s="150">
        <v>9511</v>
      </c>
      <c r="G2092" s="150" t="s">
        <v>1881</v>
      </c>
    </row>
    <row r="2093" spans="2:7">
      <c r="B2093" s="185" t="s">
        <v>2140</v>
      </c>
      <c r="C2093" s="150" t="s">
        <v>1800</v>
      </c>
      <c r="D2093" s="150">
        <v>95</v>
      </c>
      <c r="E2093" s="150">
        <v>952</v>
      </c>
      <c r="F2093" s="150">
        <v>0</v>
      </c>
      <c r="G2093" s="150" t="s">
        <v>1882</v>
      </c>
    </row>
    <row r="2094" spans="2:7">
      <c r="B2094" s="185" t="s">
        <v>2140</v>
      </c>
      <c r="C2094" s="150" t="s">
        <v>1800</v>
      </c>
      <c r="D2094" s="150">
        <v>95</v>
      </c>
      <c r="E2094" s="150">
        <v>952</v>
      </c>
      <c r="F2094" s="150">
        <v>9521</v>
      </c>
      <c r="G2094" s="150" t="s">
        <v>1882</v>
      </c>
    </row>
    <row r="2095" spans="2:7">
      <c r="B2095" s="185" t="s">
        <v>2140</v>
      </c>
      <c r="C2095" s="150" t="s">
        <v>1800</v>
      </c>
      <c r="D2095" s="150">
        <v>95</v>
      </c>
      <c r="E2095" s="150">
        <v>959</v>
      </c>
      <c r="F2095" s="150">
        <v>0</v>
      </c>
      <c r="G2095" s="150" t="s">
        <v>1883</v>
      </c>
    </row>
    <row r="2096" spans="2:7">
      <c r="B2096" s="185" t="s">
        <v>2140</v>
      </c>
      <c r="C2096" s="150" t="s">
        <v>1800</v>
      </c>
      <c r="D2096" s="150">
        <v>95</v>
      </c>
      <c r="E2096" s="150">
        <v>959</v>
      </c>
      <c r="F2096" s="150">
        <v>9599</v>
      </c>
      <c r="G2096" s="150" t="s">
        <v>1883</v>
      </c>
    </row>
    <row r="2097" spans="2:7">
      <c r="B2097" s="185" t="s">
        <v>2140</v>
      </c>
      <c r="C2097" s="150" t="s">
        <v>1800</v>
      </c>
      <c r="D2097" s="150">
        <v>96</v>
      </c>
      <c r="E2097" s="150">
        <v>0</v>
      </c>
      <c r="F2097" s="150">
        <v>0</v>
      </c>
      <c r="G2097" s="150" t="s">
        <v>1884</v>
      </c>
    </row>
    <row r="2098" spans="2:7">
      <c r="B2098" s="185" t="s">
        <v>2140</v>
      </c>
      <c r="C2098" s="150" t="s">
        <v>1800</v>
      </c>
      <c r="D2098" s="150">
        <v>96</v>
      </c>
      <c r="E2098" s="150">
        <v>961</v>
      </c>
      <c r="F2098" s="150">
        <v>0</v>
      </c>
      <c r="G2098" s="150" t="s">
        <v>1885</v>
      </c>
    </row>
    <row r="2099" spans="2:7">
      <c r="B2099" s="185" t="s">
        <v>2140</v>
      </c>
      <c r="C2099" s="150" t="s">
        <v>1800</v>
      </c>
      <c r="D2099" s="150">
        <v>96</v>
      </c>
      <c r="E2099" s="150">
        <v>961</v>
      </c>
      <c r="F2099" s="150">
        <v>9611</v>
      </c>
      <c r="G2099" s="150" t="s">
        <v>1885</v>
      </c>
    </row>
    <row r="2100" spans="2:7">
      <c r="B2100" s="185" t="s">
        <v>2140</v>
      </c>
      <c r="C2100" s="150" t="s">
        <v>1800</v>
      </c>
      <c r="D2100" s="150">
        <v>96</v>
      </c>
      <c r="E2100" s="150">
        <v>969</v>
      </c>
      <c r="F2100" s="150">
        <v>0</v>
      </c>
      <c r="G2100" s="150" t="s">
        <v>1886</v>
      </c>
    </row>
    <row r="2101" spans="2:7">
      <c r="B2101" s="185" t="s">
        <v>2140</v>
      </c>
      <c r="C2101" s="150" t="s">
        <v>1800</v>
      </c>
      <c r="D2101" s="150">
        <v>96</v>
      </c>
      <c r="E2101" s="150">
        <v>969</v>
      </c>
      <c r="F2101" s="150">
        <v>9699</v>
      </c>
      <c r="G2101" s="150" t="s">
        <v>1886</v>
      </c>
    </row>
    <row r="2102" spans="2:7">
      <c r="B2102" s="185" t="s">
        <v>2141</v>
      </c>
      <c r="C2102" s="150" t="s">
        <v>1887</v>
      </c>
      <c r="D2102" s="150">
        <v>0</v>
      </c>
      <c r="E2102" s="150">
        <v>0</v>
      </c>
      <c r="F2102" s="150">
        <v>0</v>
      </c>
      <c r="G2102" s="150" t="s">
        <v>1888</v>
      </c>
    </row>
    <row r="2103" spans="2:7">
      <c r="B2103" s="185" t="s">
        <v>2141</v>
      </c>
      <c r="C2103" s="150" t="s">
        <v>1887</v>
      </c>
      <c r="D2103" s="150">
        <v>97</v>
      </c>
      <c r="E2103" s="150">
        <v>0</v>
      </c>
      <c r="F2103" s="150">
        <v>0</v>
      </c>
      <c r="G2103" s="150" t="s">
        <v>1889</v>
      </c>
    </row>
    <row r="2104" spans="2:7">
      <c r="B2104" s="185" t="s">
        <v>2141</v>
      </c>
      <c r="C2104" s="150" t="s">
        <v>1887</v>
      </c>
      <c r="D2104" s="150">
        <v>97</v>
      </c>
      <c r="E2104" s="150">
        <v>971</v>
      </c>
      <c r="F2104" s="150">
        <v>0</v>
      </c>
      <c r="G2104" s="150" t="s">
        <v>1890</v>
      </c>
    </row>
    <row r="2105" spans="2:7">
      <c r="B2105" s="185" t="s">
        <v>2141</v>
      </c>
      <c r="C2105" s="150" t="s">
        <v>1887</v>
      </c>
      <c r="D2105" s="150">
        <v>97</v>
      </c>
      <c r="E2105" s="150">
        <v>971</v>
      </c>
      <c r="F2105" s="150">
        <v>9711</v>
      </c>
      <c r="G2105" s="150" t="s">
        <v>1890</v>
      </c>
    </row>
    <row r="2106" spans="2:7">
      <c r="B2106" s="185" t="s">
        <v>2141</v>
      </c>
      <c r="C2106" s="150" t="s">
        <v>1887</v>
      </c>
      <c r="D2106" s="150">
        <v>97</v>
      </c>
      <c r="E2106" s="150">
        <v>972</v>
      </c>
      <c r="F2106" s="150">
        <v>0</v>
      </c>
      <c r="G2106" s="150" t="s">
        <v>1891</v>
      </c>
    </row>
    <row r="2107" spans="2:7">
      <c r="B2107" s="185" t="s">
        <v>2141</v>
      </c>
      <c r="C2107" s="150" t="s">
        <v>1887</v>
      </c>
      <c r="D2107" s="150">
        <v>97</v>
      </c>
      <c r="E2107" s="150">
        <v>972</v>
      </c>
      <c r="F2107" s="150">
        <v>9721</v>
      </c>
      <c r="G2107" s="150" t="s">
        <v>1891</v>
      </c>
    </row>
    <row r="2108" spans="2:7">
      <c r="B2108" s="185" t="s">
        <v>2141</v>
      </c>
      <c r="C2108" s="150" t="s">
        <v>1887</v>
      </c>
      <c r="D2108" s="150">
        <v>97</v>
      </c>
      <c r="E2108" s="150">
        <v>973</v>
      </c>
      <c r="F2108" s="150">
        <v>0</v>
      </c>
      <c r="G2108" s="150" t="s">
        <v>1892</v>
      </c>
    </row>
    <row r="2109" spans="2:7">
      <c r="B2109" s="185" t="s">
        <v>2141</v>
      </c>
      <c r="C2109" s="150" t="s">
        <v>1887</v>
      </c>
      <c r="D2109" s="150">
        <v>97</v>
      </c>
      <c r="E2109" s="150">
        <v>973</v>
      </c>
      <c r="F2109" s="150">
        <v>9731</v>
      </c>
      <c r="G2109" s="150" t="s">
        <v>1892</v>
      </c>
    </row>
    <row r="2110" spans="2:7">
      <c r="B2110" s="185" t="s">
        <v>2141</v>
      </c>
      <c r="C2110" s="150" t="s">
        <v>1887</v>
      </c>
      <c r="D2110" s="150">
        <v>98</v>
      </c>
      <c r="E2110" s="150">
        <v>0</v>
      </c>
      <c r="F2110" s="150">
        <v>0</v>
      </c>
      <c r="G2110" s="150" t="s">
        <v>1893</v>
      </c>
    </row>
    <row r="2111" spans="2:7">
      <c r="B2111" s="185" t="s">
        <v>2141</v>
      </c>
      <c r="C2111" s="150" t="s">
        <v>1887</v>
      </c>
      <c r="D2111" s="150">
        <v>98</v>
      </c>
      <c r="E2111" s="150">
        <v>981</v>
      </c>
      <c r="F2111" s="150">
        <v>0</v>
      </c>
      <c r="G2111" s="150" t="s">
        <v>1894</v>
      </c>
    </row>
    <row r="2112" spans="2:7">
      <c r="B2112" s="185" t="s">
        <v>2141</v>
      </c>
      <c r="C2112" s="150" t="s">
        <v>1887</v>
      </c>
      <c r="D2112" s="150">
        <v>98</v>
      </c>
      <c r="E2112" s="150">
        <v>981</v>
      </c>
      <c r="F2112" s="150">
        <v>9811</v>
      </c>
      <c r="G2112" s="150" t="s">
        <v>1894</v>
      </c>
    </row>
    <row r="2113" spans="2:7">
      <c r="B2113" s="185" t="s">
        <v>2141</v>
      </c>
      <c r="C2113" s="150" t="s">
        <v>1887</v>
      </c>
      <c r="D2113" s="150">
        <v>98</v>
      </c>
      <c r="E2113" s="150">
        <v>982</v>
      </c>
      <c r="F2113" s="150">
        <v>0</v>
      </c>
      <c r="G2113" s="150" t="s">
        <v>1895</v>
      </c>
    </row>
    <row r="2114" spans="2:7">
      <c r="B2114" s="185" t="s">
        <v>2141</v>
      </c>
      <c r="C2114" s="150" t="s">
        <v>1887</v>
      </c>
      <c r="D2114" s="150">
        <v>98</v>
      </c>
      <c r="E2114" s="150">
        <v>982</v>
      </c>
      <c r="F2114" s="150">
        <v>9821</v>
      </c>
      <c r="G2114" s="150" t="s">
        <v>1895</v>
      </c>
    </row>
    <row r="2115" spans="2:7">
      <c r="B2115" s="185" t="s">
        <v>2141</v>
      </c>
      <c r="C2115" s="150" t="s">
        <v>1896</v>
      </c>
      <c r="D2115" s="150">
        <v>0</v>
      </c>
      <c r="E2115" s="150">
        <v>0</v>
      </c>
      <c r="F2115" s="150">
        <v>0</v>
      </c>
      <c r="G2115" s="150" t="s">
        <v>1897</v>
      </c>
    </row>
    <row r="2116" spans="2:7">
      <c r="B2116" s="185" t="s">
        <v>2141</v>
      </c>
      <c r="C2116" s="150" t="s">
        <v>1896</v>
      </c>
      <c r="D2116" s="150">
        <v>99</v>
      </c>
      <c r="E2116" s="150">
        <v>0</v>
      </c>
      <c r="F2116" s="150">
        <v>0</v>
      </c>
      <c r="G2116" s="150" t="s">
        <v>1897</v>
      </c>
    </row>
    <row r="2117" spans="2:7">
      <c r="B2117" s="185" t="s">
        <v>2141</v>
      </c>
      <c r="C2117" s="150" t="s">
        <v>1896</v>
      </c>
      <c r="D2117" s="150">
        <v>99</v>
      </c>
      <c r="E2117" s="150">
        <v>999</v>
      </c>
      <c r="F2117" s="150">
        <v>0</v>
      </c>
      <c r="G2117" s="150" t="s">
        <v>1897</v>
      </c>
    </row>
    <row r="2118" spans="2:7">
      <c r="B2118" s="185" t="s">
        <v>2141</v>
      </c>
      <c r="C2118" s="150" t="s">
        <v>1896</v>
      </c>
      <c r="D2118" s="150">
        <v>99</v>
      </c>
      <c r="E2118" s="150">
        <v>999</v>
      </c>
      <c r="F2118" s="150">
        <v>9999</v>
      </c>
      <c r="G2118" s="150" t="s">
        <v>1897</v>
      </c>
    </row>
  </sheetData>
  <sheetProtection algorithmName="SHA-512" hashValue="EN8xnlZS64hFTRnFxGTZupJuNjy0ofB7wP6xuv47k2WprQMQxgriNslCY7rFiRen/bA/0FT19D2N5l9RElXqKw==" saltValue="gIOfoTjT9cV+bH3djqcCyQ==" spinCount="100000" sheet="1" objects="1" scenarios="1" autoFilter="0"/>
  <autoFilter ref="B9:G2118"/>
  <mergeCells count="11">
    <mergeCell ref="C8:G8"/>
    <mergeCell ref="C2:D2"/>
    <mergeCell ref="E2:F2"/>
    <mergeCell ref="C3:D3"/>
    <mergeCell ref="C4:D4"/>
    <mergeCell ref="C5:D5"/>
    <mergeCell ref="C6:D6"/>
    <mergeCell ref="E3:F3"/>
    <mergeCell ref="E4:F4"/>
    <mergeCell ref="E5:F5"/>
    <mergeCell ref="E6:F6"/>
  </mergeCells>
  <phoneticPr fontId="58"/>
  <pageMargins left="0.70866141732283472" right="0.70866141732283472" top="0.74803149606299213" bottom="0.74803149606299213" header="0.31496062992125984" footer="0.31496062992125984"/>
  <pageSetup paperSize="9" scale="55"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M113"/>
  <sheetViews>
    <sheetView showGridLines="0" showZeros="0" view="pageBreakPreview" zoomScaleNormal="100" zoomScaleSheetLayoutView="100" workbookViewId="0">
      <selection activeCell="E7" sqref="E7:G7"/>
    </sheetView>
  </sheetViews>
  <sheetFormatPr defaultColWidth="9" defaultRowHeight="14.4"/>
  <cols>
    <col min="1" max="1" width="2.6640625" style="13" customWidth="1"/>
    <col min="2" max="2" width="5.6640625" style="13" customWidth="1"/>
    <col min="3" max="3" width="15.6640625" style="13" customWidth="1"/>
    <col min="4" max="4" width="12.6640625" style="13" customWidth="1"/>
    <col min="5" max="5" width="11.21875" style="13" customWidth="1"/>
    <col min="6" max="7" width="11.21875" style="87" customWidth="1"/>
    <col min="8" max="8" width="3.109375" style="13" customWidth="1"/>
    <col min="9" max="9" width="3.6640625" style="190" customWidth="1"/>
    <col min="10" max="10" width="30.77734375" style="190" customWidth="1"/>
    <col min="11" max="11" width="6" style="190" hidden="1" customWidth="1"/>
    <col min="12" max="12" width="9" style="190" hidden="1" customWidth="1"/>
    <col min="13" max="13" width="9" style="192" hidden="1" customWidth="1"/>
    <col min="14" max="14" width="9.5546875" style="208" hidden="1" customWidth="1"/>
    <col min="15" max="16" width="9.5546875" style="88" hidden="1" customWidth="1"/>
    <col min="17" max="18" width="13.88671875" style="19" hidden="1" customWidth="1"/>
    <col min="19" max="21" width="9.5546875" style="19" hidden="1" customWidth="1"/>
    <col min="22" max="23" width="9.5546875" style="43" hidden="1" customWidth="1"/>
    <col min="24" max="35" width="9.5546875" style="88" hidden="1" customWidth="1"/>
    <col min="36" max="38" width="9.5546875" style="88" customWidth="1"/>
    <col min="39" max="39" width="9" style="88"/>
    <col min="40" max="16384" width="9" style="13"/>
  </cols>
  <sheetData>
    <row r="1" spans="1:24" ht="25.5" customHeight="1">
      <c r="A1" s="1"/>
      <c r="B1" s="1" t="s">
        <v>299</v>
      </c>
      <c r="C1" s="1"/>
      <c r="D1" s="1"/>
      <c r="E1" s="1"/>
      <c r="F1" s="1"/>
      <c r="G1" s="1"/>
      <c r="H1" s="1"/>
      <c r="N1" s="204"/>
      <c r="V1" s="43" t="s">
        <v>262</v>
      </c>
    </row>
    <row r="2" spans="1:24" ht="27.75" customHeight="1">
      <c r="A2" s="1"/>
      <c r="B2" s="1"/>
      <c r="C2" s="1"/>
      <c r="D2" s="1"/>
      <c r="E2" s="1"/>
      <c r="F2" s="1"/>
      <c r="G2" s="1"/>
      <c r="H2" s="1"/>
      <c r="N2" s="204"/>
      <c r="Q2" s="19" t="s">
        <v>267</v>
      </c>
      <c r="R2" s="19" t="s">
        <v>267</v>
      </c>
      <c r="S2" s="19" t="s">
        <v>268</v>
      </c>
      <c r="T2" s="19" t="s">
        <v>269</v>
      </c>
      <c r="V2" s="49" t="s">
        <v>142</v>
      </c>
      <c r="W2" s="49" t="s">
        <v>141</v>
      </c>
    </row>
    <row r="3" spans="1:24" ht="21" customHeight="1">
      <c r="A3" s="1"/>
      <c r="B3" s="1010" t="s">
        <v>35</v>
      </c>
      <c r="C3" s="1011"/>
      <c r="D3" s="1032"/>
      <c r="E3" s="1029" t="s">
        <v>2774</v>
      </c>
      <c r="F3" s="1030"/>
      <c r="G3" s="1031"/>
      <c r="H3" s="1"/>
      <c r="I3" s="190" t="s">
        <v>126</v>
      </c>
      <c r="M3" s="193"/>
      <c r="N3" s="205"/>
      <c r="Q3" s="19" t="s">
        <v>143</v>
      </c>
      <c r="R3" s="19" t="s">
        <v>143</v>
      </c>
      <c r="S3" s="19">
        <f t="shared" ref="S3:S20" si="0">COUNTIF($V$3:$V$112,Q3)</f>
        <v>2</v>
      </c>
      <c r="T3" s="19" t="e">
        <f>"基本情報!V"&amp;R3&amp;":V"&amp;(R3+S3-1)</f>
        <v>#VALUE!</v>
      </c>
      <c r="V3" s="50" t="s">
        <v>143</v>
      </c>
      <c r="W3" s="51" t="s">
        <v>163</v>
      </c>
      <c r="X3" s="88" t="s">
        <v>328</v>
      </c>
    </row>
    <row r="4" spans="1:24" ht="39" customHeight="1">
      <c r="A4" s="1"/>
      <c r="B4" s="1010" t="s">
        <v>300</v>
      </c>
      <c r="C4" s="1011"/>
      <c r="D4" s="1011"/>
      <c r="E4" s="236"/>
      <c r="F4" s="237" t="s">
        <v>2674</v>
      </c>
      <c r="G4" s="238" t="str">
        <f>IF(F4="","",IF(F4&gt;="","設備導入事業","　"))</f>
        <v>設備導入事業</v>
      </c>
      <c r="H4" s="1"/>
      <c r="I4" s="1008" t="s">
        <v>342</v>
      </c>
      <c r="J4" s="1009"/>
      <c r="K4" s="1009"/>
      <c r="L4" s="1009"/>
      <c r="M4" s="1009"/>
      <c r="N4" s="1009"/>
      <c r="Q4" s="19" t="s">
        <v>144</v>
      </c>
      <c r="R4" s="19" t="s">
        <v>144</v>
      </c>
      <c r="S4" s="19">
        <f t="shared" si="0"/>
        <v>2</v>
      </c>
      <c r="T4" s="19" t="e">
        <f t="shared" ref="T4:T20" si="1">"基本情報!V"&amp;R4&amp;":V"&amp;(R4+S4-1)</f>
        <v>#VALUE!</v>
      </c>
      <c r="V4" s="50" t="s">
        <v>143</v>
      </c>
      <c r="W4" s="51" t="s">
        <v>164</v>
      </c>
      <c r="X4" s="88" t="s">
        <v>329</v>
      </c>
    </row>
    <row r="5" spans="1:24" ht="21" customHeight="1">
      <c r="A5" s="1"/>
      <c r="B5" s="1003" t="s">
        <v>301</v>
      </c>
      <c r="C5" s="1002" t="s">
        <v>59</v>
      </c>
      <c r="D5" s="234" t="s">
        <v>58</v>
      </c>
      <c r="E5" s="1015" t="str">
        <f>ASC(PHONETIC(E6))</f>
        <v/>
      </c>
      <c r="F5" s="999"/>
      <c r="G5" s="1000"/>
      <c r="H5" s="1"/>
      <c r="I5" s="190" t="s">
        <v>2166</v>
      </c>
      <c r="M5" s="194"/>
      <c r="N5" s="206"/>
      <c r="Q5" s="19" t="s">
        <v>264</v>
      </c>
      <c r="R5" s="19" t="s">
        <v>264</v>
      </c>
      <c r="S5" s="19">
        <f t="shared" si="0"/>
        <v>1</v>
      </c>
      <c r="T5" s="19" t="e">
        <f t="shared" si="1"/>
        <v>#VALUE!</v>
      </c>
      <c r="V5" s="50" t="s">
        <v>144</v>
      </c>
      <c r="W5" s="51" t="s">
        <v>165</v>
      </c>
      <c r="X5" s="88" t="s">
        <v>320</v>
      </c>
    </row>
    <row r="6" spans="1:24" ht="21" customHeight="1">
      <c r="A6" s="1"/>
      <c r="B6" s="1004"/>
      <c r="C6" s="1002"/>
      <c r="D6" s="234" t="s">
        <v>60</v>
      </c>
      <c r="E6" s="1016"/>
      <c r="F6" s="1017"/>
      <c r="G6" s="1018"/>
      <c r="H6" s="1"/>
      <c r="I6" s="200"/>
      <c r="J6" s="200"/>
      <c r="K6" s="195"/>
      <c r="L6" s="195"/>
      <c r="N6" s="204"/>
      <c r="Q6" s="19" t="s">
        <v>146</v>
      </c>
      <c r="R6" s="19" t="s">
        <v>146</v>
      </c>
      <c r="S6" s="19">
        <f t="shared" si="0"/>
        <v>3</v>
      </c>
      <c r="T6" s="19" t="e">
        <f t="shared" si="1"/>
        <v>#VALUE!</v>
      </c>
      <c r="V6" s="50" t="s">
        <v>144</v>
      </c>
      <c r="W6" s="51" t="s">
        <v>166</v>
      </c>
      <c r="X6" s="88" t="s">
        <v>330</v>
      </c>
    </row>
    <row r="7" spans="1:24" ht="21" customHeight="1">
      <c r="A7" s="1"/>
      <c r="B7" s="1004"/>
      <c r="C7" s="1006" t="s">
        <v>66</v>
      </c>
      <c r="D7" s="235" t="s">
        <v>44</v>
      </c>
      <c r="E7" s="1019"/>
      <c r="F7" s="1020"/>
      <c r="G7" s="1021"/>
      <c r="H7" s="1"/>
      <c r="I7" s="201"/>
      <c r="J7" s="193"/>
      <c r="K7" s="191"/>
      <c r="L7" s="196"/>
      <c r="M7" s="196"/>
      <c r="N7" s="207"/>
      <c r="Q7" s="19" t="s">
        <v>147</v>
      </c>
      <c r="R7" s="19" t="s">
        <v>147</v>
      </c>
      <c r="S7" s="19">
        <f t="shared" si="0"/>
        <v>33</v>
      </c>
      <c r="T7" s="19" t="e">
        <f t="shared" si="1"/>
        <v>#VALUE!</v>
      </c>
      <c r="V7" s="50" t="s">
        <v>145</v>
      </c>
      <c r="W7" s="51" t="s">
        <v>167</v>
      </c>
      <c r="X7" s="88" t="s">
        <v>321</v>
      </c>
    </row>
    <row r="8" spans="1:24" ht="21" customHeight="1">
      <c r="A8" s="1"/>
      <c r="B8" s="1004"/>
      <c r="C8" s="1006"/>
      <c r="D8" s="235" t="s">
        <v>45</v>
      </c>
      <c r="E8" s="1022"/>
      <c r="F8" s="1023"/>
      <c r="G8" s="1024"/>
      <c r="H8" s="1"/>
      <c r="I8" s="201"/>
      <c r="J8" s="193"/>
      <c r="K8" s="191"/>
      <c r="L8" s="196"/>
      <c r="M8" s="196"/>
      <c r="N8" s="207"/>
      <c r="Q8" s="19" t="s">
        <v>148</v>
      </c>
      <c r="R8" s="19" t="s">
        <v>148</v>
      </c>
      <c r="S8" s="19">
        <f t="shared" si="0"/>
        <v>6</v>
      </c>
      <c r="T8" s="19" t="e">
        <f t="shared" si="1"/>
        <v>#VALUE!</v>
      </c>
      <c r="V8" s="50" t="s">
        <v>146</v>
      </c>
      <c r="W8" s="51" t="s">
        <v>168</v>
      </c>
      <c r="X8" s="88" t="s">
        <v>331</v>
      </c>
    </row>
    <row r="9" spans="1:24" ht="21" customHeight="1">
      <c r="A9" s="1"/>
      <c r="B9" s="1004"/>
      <c r="C9" s="1002" t="s">
        <v>40</v>
      </c>
      <c r="D9" s="235" t="s">
        <v>41</v>
      </c>
      <c r="E9" s="1016"/>
      <c r="F9" s="1017"/>
      <c r="G9" s="1018"/>
      <c r="H9" s="1"/>
      <c r="I9" s="201"/>
      <c r="J9" s="193"/>
      <c r="K9" s="191"/>
      <c r="L9" s="196"/>
      <c r="N9" s="204"/>
      <c r="Q9" s="19" t="s">
        <v>149</v>
      </c>
      <c r="R9" s="19" t="s">
        <v>149</v>
      </c>
      <c r="S9" s="19">
        <f t="shared" si="0"/>
        <v>5</v>
      </c>
      <c r="T9" s="19" t="e">
        <f t="shared" si="1"/>
        <v>#VALUE!</v>
      </c>
      <c r="V9" s="50" t="s">
        <v>146</v>
      </c>
      <c r="W9" s="51" t="s">
        <v>169</v>
      </c>
      <c r="X9" s="88" t="s">
        <v>322</v>
      </c>
    </row>
    <row r="10" spans="1:24" ht="21" customHeight="1">
      <c r="A10" s="1"/>
      <c r="B10" s="1004"/>
      <c r="C10" s="1002"/>
      <c r="D10" s="234" t="s">
        <v>58</v>
      </c>
      <c r="E10" s="1015" t="str">
        <f>ASC(PHONETIC(E11))</f>
        <v/>
      </c>
      <c r="F10" s="999"/>
      <c r="G10" s="1000"/>
      <c r="H10" s="1"/>
      <c r="I10" s="202" t="s">
        <v>2167</v>
      </c>
      <c r="J10" s="193"/>
      <c r="K10" s="191"/>
      <c r="L10" s="196"/>
      <c r="N10" s="204"/>
      <c r="Q10" s="19" t="s">
        <v>150</v>
      </c>
      <c r="R10" s="19" t="s">
        <v>150</v>
      </c>
      <c r="S10" s="19">
        <f t="shared" si="0"/>
        <v>8</v>
      </c>
      <c r="T10" s="19" t="e">
        <f t="shared" si="1"/>
        <v>#VALUE!</v>
      </c>
      <c r="V10" s="50" t="s">
        <v>146</v>
      </c>
      <c r="W10" s="51" t="s">
        <v>170</v>
      </c>
      <c r="X10" s="88" t="s">
        <v>332</v>
      </c>
    </row>
    <row r="11" spans="1:24" ht="21" customHeight="1">
      <c r="A11" s="1"/>
      <c r="B11" s="1004"/>
      <c r="C11" s="1002"/>
      <c r="D11" s="235" t="s">
        <v>42</v>
      </c>
      <c r="E11" s="1016"/>
      <c r="F11" s="1017"/>
      <c r="G11" s="1018"/>
      <c r="H11" s="1"/>
      <c r="I11" s="201"/>
      <c r="J11" s="193"/>
      <c r="K11" s="191"/>
      <c r="L11" s="196"/>
      <c r="N11" s="204"/>
      <c r="Q11" s="19" t="s">
        <v>151</v>
      </c>
      <c r="R11" s="19" t="s">
        <v>151</v>
      </c>
      <c r="S11" s="19">
        <f t="shared" si="0"/>
        <v>12</v>
      </c>
      <c r="T11" s="19" t="e">
        <f t="shared" si="1"/>
        <v>#VALUE!</v>
      </c>
      <c r="V11" s="50" t="s">
        <v>147</v>
      </c>
      <c r="W11" s="51" t="s">
        <v>171</v>
      </c>
      <c r="X11" s="88" t="s">
        <v>323</v>
      </c>
    </row>
    <row r="12" spans="1:24" ht="21" customHeight="1">
      <c r="A12" s="1"/>
      <c r="B12" s="1004"/>
      <c r="C12" s="1006" t="s">
        <v>2222</v>
      </c>
      <c r="D12" s="235" t="s">
        <v>48</v>
      </c>
      <c r="E12" s="1016"/>
      <c r="F12" s="1017"/>
      <c r="G12" s="1018"/>
      <c r="H12" s="1"/>
      <c r="I12" s="1001" t="s">
        <v>292</v>
      </c>
      <c r="J12" s="1001"/>
      <c r="K12" s="191"/>
      <c r="L12" s="196"/>
      <c r="N12" s="204"/>
      <c r="Q12" s="19" t="s">
        <v>152</v>
      </c>
      <c r="R12" s="19" t="s">
        <v>152</v>
      </c>
      <c r="S12" s="19">
        <f t="shared" si="0"/>
        <v>6</v>
      </c>
      <c r="T12" s="19" t="e">
        <f t="shared" si="1"/>
        <v>#VALUE!</v>
      </c>
      <c r="V12" s="50" t="s">
        <v>147</v>
      </c>
      <c r="W12" s="51" t="s">
        <v>172</v>
      </c>
      <c r="X12" s="88" t="s">
        <v>333</v>
      </c>
    </row>
    <row r="13" spans="1:24" ht="21" customHeight="1">
      <c r="A13" s="1"/>
      <c r="B13" s="1004"/>
      <c r="C13" s="1006"/>
      <c r="D13" s="234" t="s">
        <v>58</v>
      </c>
      <c r="E13" s="1015" t="str">
        <f>ASC(PHONETIC(E14))</f>
        <v/>
      </c>
      <c r="F13" s="999"/>
      <c r="G13" s="1000"/>
      <c r="H13" s="1"/>
      <c r="I13" s="1001"/>
      <c r="J13" s="1001"/>
      <c r="K13" s="191"/>
      <c r="L13" s="196"/>
      <c r="N13" s="204"/>
      <c r="Q13" s="19" t="s">
        <v>153</v>
      </c>
      <c r="R13" s="19" t="s">
        <v>153</v>
      </c>
      <c r="S13" s="19">
        <f t="shared" si="0"/>
        <v>3</v>
      </c>
      <c r="T13" s="19" t="e">
        <f t="shared" si="1"/>
        <v>#VALUE!</v>
      </c>
      <c r="V13" s="50" t="s">
        <v>147</v>
      </c>
      <c r="W13" s="51" t="s">
        <v>173</v>
      </c>
      <c r="X13" s="88" t="s">
        <v>324</v>
      </c>
    </row>
    <row r="14" spans="1:24" ht="21" customHeight="1">
      <c r="A14" s="1"/>
      <c r="B14" s="1004"/>
      <c r="C14" s="1006"/>
      <c r="D14" s="235" t="s">
        <v>42</v>
      </c>
      <c r="E14" s="1016"/>
      <c r="F14" s="1017"/>
      <c r="G14" s="1018"/>
      <c r="H14" s="1"/>
      <c r="K14" s="191"/>
      <c r="L14" s="196"/>
      <c r="N14" s="204"/>
      <c r="Q14" s="19" t="s">
        <v>2219</v>
      </c>
      <c r="R14" s="19" t="s">
        <v>2219</v>
      </c>
      <c r="S14" s="19">
        <f t="shared" si="0"/>
        <v>0</v>
      </c>
      <c r="T14" s="19" t="e">
        <f t="shared" si="1"/>
        <v>#VALUE!</v>
      </c>
      <c r="V14" s="50" t="s">
        <v>147</v>
      </c>
      <c r="W14" s="51" t="s">
        <v>174</v>
      </c>
      <c r="X14" s="88" t="s">
        <v>325</v>
      </c>
    </row>
    <row r="15" spans="1:24" ht="21" customHeight="1">
      <c r="A15" s="1"/>
      <c r="B15" s="1004"/>
      <c r="C15" s="1006"/>
      <c r="D15" s="235" t="s">
        <v>46</v>
      </c>
      <c r="E15" s="1016"/>
      <c r="F15" s="1017"/>
      <c r="G15" s="1018"/>
      <c r="H15" s="1"/>
      <c r="K15" s="191"/>
      <c r="L15" s="196"/>
      <c r="N15" s="204"/>
      <c r="Q15" s="19" t="s">
        <v>155</v>
      </c>
      <c r="R15" s="19" t="s">
        <v>155</v>
      </c>
      <c r="S15" s="19">
        <f t="shared" si="0"/>
        <v>3</v>
      </c>
      <c r="T15" s="19" t="e">
        <f t="shared" si="1"/>
        <v>#VALUE!</v>
      </c>
      <c r="V15" s="50" t="s">
        <v>147</v>
      </c>
      <c r="W15" s="51" t="s">
        <v>175</v>
      </c>
      <c r="X15" s="88" t="s">
        <v>326</v>
      </c>
    </row>
    <row r="16" spans="1:24" ht="21" customHeight="1">
      <c r="A16" s="1"/>
      <c r="B16" s="1004"/>
      <c r="C16" s="1006"/>
      <c r="D16" s="235" t="s">
        <v>49</v>
      </c>
      <c r="E16" s="1016"/>
      <c r="F16" s="1017"/>
      <c r="G16" s="1018"/>
      <c r="H16" s="1"/>
      <c r="I16" s="201"/>
      <c r="J16" s="193"/>
      <c r="K16" s="191"/>
      <c r="L16" s="196"/>
      <c r="N16" s="204"/>
      <c r="Q16" s="19" t="s">
        <v>156</v>
      </c>
      <c r="R16" s="19" t="s">
        <v>156</v>
      </c>
      <c r="S16" s="19">
        <f t="shared" si="0"/>
        <v>3</v>
      </c>
      <c r="T16" s="19" t="e">
        <f t="shared" si="1"/>
        <v>#VALUE!</v>
      </c>
      <c r="V16" s="50" t="s">
        <v>147</v>
      </c>
      <c r="W16" s="51" t="s">
        <v>176</v>
      </c>
      <c r="X16" s="88" t="s">
        <v>2221</v>
      </c>
    </row>
    <row r="17" spans="1:23" ht="21" customHeight="1">
      <c r="A17" s="1"/>
      <c r="B17" s="1004"/>
      <c r="C17" s="1007"/>
      <c r="D17" s="239" t="s">
        <v>47</v>
      </c>
      <c r="E17" s="1026"/>
      <c r="F17" s="1017"/>
      <c r="G17" s="1018"/>
      <c r="H17" s="1"/>
      <c r="I17" s="201"/>
      <c r="J17" s="193"/>
      <c r="K17" s="197"/>
      <c r="L17" s="196"/>
      <c r="N17" s="204"/>
      <c r="Q17" s="19" t="s">
        <v>157</v>
      </c>
      <c r="R17" s="19" t="s">
        <v>157</v>
      </c>
      <c r="S17" s="19">
        <f t="shared" si="0"/>
        <v>2</v>
      </c>
      <c r="T17" s="19" t="e">
        <f t="shared" si="1"/>
        <v>#VALUE!</v>
      </c>
      <c r="V17" s="50" t="s">
        <v>147</v>
      </c>
      <c r="W17" s="51" t="s">
        <v>177</v>
      </c>
    </row>
    <row r="18" spans="1:23" ht="21" hidden="1" customHeight="1">
      <c r="A18" s="1"/>
      <c r="B18" s="1004"/>
      <c r="C18" s="1007" t="s">
        <v>140</v>
      </c>
      <c r="D18" s="240" t="s">
        <v>62</v>
      </c>
      <c r="E18" s="1027"/>
      <c r="F18" s="995"/>
      <c r="G18" s="996"/>
      <c r="H18" s="1"/>
      <c r="I18" s="190" t="s">
        <v>126</v>
      </c>
      <c r="N18" s="204"/>
      <c r="Q18" s="19" t="s">
        <v>159</v>
      </c>
      <c r="R18" s="19" t="s">
        <v>159</v>
      </c>
      <c r="S18" s="19">
        <f t="shared" si="0"/>
        <v>2</v>
      </c>
      <c r="T18" s="19" t="e">
        <f t="shared" si="1"/>
        <v>#VALUE!</v>
      </c>
      <c r="V18" s="50" t="s">
        <v>147</v>
      </c>
      <c r="W18" s="51" t="s">
        <v>178</v>
      </c>
    </row>
    <row r="19" spans="1:23" ht="21" hidden="1" customHeight="1">
      <c r="A19" s="1"/>
      <c r="B19" s="1004"/>
      <c r="C19" s="1014"/>
      <c r="D19" s="240" t="s">
        <v>63</v>
      </c>
      <c r="E19" s="1027"/>
      <c r="F19" s="995"/>
      <c r="G19" s="996"/>
      <c r="H19" s="1"/>
      <c r="I19" s="190" t="s">
        <v>126</v>
      </c>
      <c r="K19" s="198"/>
      <c r="N19" s="204"/>
      <c r="Q19" s="19" t="s">
        <v>265</v>
      </c>
      <c r="R19" s="19" t="s">
        <v>265</v>
      </c>
      <c r="S19" s="19">
        <f t="shared" si="0"/>
        <v>9</v>
      </c>
      <c r="T19" s="19" t="e">
        <f t="shared" si="1"/>
        <v>#VALUE!</v>
      </c>
      <c r="V19" s="50" t="s">
        <v>147</v>
      </c>
      <c r="W19" s="51" t="s">
        <v>179</v>
      </c>
    </row>
    <row r="20" spans="1:23" ht="21" customHeight="1">
      <c r="A20" s="1"/>
      <c r="B20" s="1004"/>
      <c r="C20" s="1012" t="s">
        <v>64</v>
      </c>
      <c r="D20" s="1013"/>
      <c r="E20" s="1028"/>
      <c r="F20" s="1017"/>
      <c r="G20" s="1018"/>
      <c r="H20" s="1" t="s">
        <v>293</v>
      </c>
      <c r="I20" s="203" t="s">
        <v>2218</v>
      </c>
      <c r="N20" s="204"/>
      <c r="Q20" s="19" t="s">
        <v>266</v>
      </c>
      <c r="R20" s="19" t="s">
        <v>266</v>
      </c>
      <c r="S20" s="19">
        <f t="shared" si="0"/>
        <v>2</v>
      </c>
      <c r="T20" s="19" t="e">
        <f t="shared" si="1"/>
        <v>#VALUE!</v>
      </c>
      <c r="V20" s="50" t="s">
        <v>147</v>
      </c>
      <c r="W20" s="51" t="s">
        <v>180</v>
      </c>
    </row>
    <row r="21" spans="1:23" ht="21" customHeight="1">
      <c r="A21" s="1"/>
      <c r="B21" s="1005"/>
      <c r="C21" s="1012" t="s">
        <v>65</v>
      </c>
      <c r="D21" s="1013"/>
      <c r="E21" s="1028"/>
      <c r="F21" s="1017"/>
      <c r="G21" s="1018"/>
      <c r="H21" s="1" t="s">
        <v>294</v>
      </c>
      <c r="I21" s="1025" t="s">
        <v>296</v>
      </c>
      <c r="J21" s="1025"/>
      <c r="N21" s="204"/>
      <c r="V21" s="50" t="s">
        <v>147</v>
      </c>
      <c r="W21" s="51" t="s">
        <v>181</v>
      </c>
    </row>
    <row r="22" spans="1:23" ht="21" customHeight="1">
      <c r="A22" s="1"/>
      <c r="B22" s="1003" t="s">
        <v>2383</v>
      </c>
      <c r="C22" s="1002" t="s">
        <v>59</v>
      </c>
      <c r="D22" s="234" t="s">
        <v>58</v>
      </c>
      <c r="E22" s="998" t="str">
        <f>ASC(PHONETIC(E23))</f>
        <v/>
      </c>
      <c r="F22" s="999"/>
      <c r="G22" s="1000"/>
      <c r="H22" s="1"/>
      <c r="I22" s="1025"/>
      <c r="J22" s="1025"/>
      <c r="N22" s="204"/>
      <c r="V22" s="50" t="s">
        <v>147</v>
      </c>
      <c r="W22" s="51" t="s">
        <v>183</v>
      </c>
    </row>
    <row r="23" spans="1:23" ht="21" customHeight="1">
      <c r="A23" s="1"/>
      <c r="B23" s="1004"/>
      <c r="C23" s="1002"/>
      <c r="D23" s="234" t="s">
        <v>60</v>
      </c>
      <c r="E23" s="1016"/>
      <c r="F23" s="1017"/>
      <c r="G23" s="1018"/>
      <c r="H23" s="1"/>
      <c r="I23" s="198"/>
      <c r="J23" s="198"/>
      <c r="N23" s="204"/>
      <c r="V23" s="50" t="s">
        <v>147</v>
      </c>
      <c r="W23" s="51" t="s">
        <v>184</v>
      </c>
    </row>
    <row r="24" spans="1:23" ht="21" customHeight="1">
      <c r="A24" s="1"/>
      <c r="B24" s="1004"/>
      <c r="C24" s="1006" t="s">
        <v>43</v>
      </c>
      <c r="D24" s="235" t="s">
        <v>44</v>
      </c>
      <c r="E24" s="994"/>
      <c r="F24" s="995"/>
      <c r="G24" s="996"/>
      <c r="H24" s="1"/>
      <c r="I24" s="198"/>
      <c r="J24" s="198"/>
      <c r="N24" s="204"/>
      <c r="V24" s="50" t="s">
        <v>147</v>
      </c>
      <c r="W24" s="51" t="s">
        <v>185</v>
      </c>
    </row>
    <row r="25" spans="1:23" ht="21" customHeight="1">
      <c r="A25" s="1"/>
      <c r="B25" s="1004"/>
      <c r="C25" s="1006"/>
      <c r="D25" s="235" t="s">
        <v>45</v>
      </c>
      <c r="E25" s="994"/>
      <c r="F25" s="995"/>
      <c r="G25" s="996"/>
      <c r="H25" s="1"/>
      <c r="I25" s="198"/>
      <c r="J25" s="198"/>
      <c r="N25" s="204"/>
      <c r="V25" s="50" t="s">
        <v>147</v>
      </c>
      <c r="W25" s="51" t="s">
        <v>186</v>
      </c>
    </row>
    <row r="26" spans="1:23" ht="21" customHeight="1">
      <c r="A26" s="1"/>
      <c r="B26" s="1004"/>
      <c r="C26" s="1002" t="s">
        <v>40</v>
      </c>
      <c r="D26" s="235" t="s">
        <v>41</v>
      </c>
      <c r="E26" s="994"/>
      <c r="F26" s="995"/>
      <c r="G26" s="996"/>
      <c r="H26" s="1"/>
      <c r="N26" s="204"/>
      <c r="V26" s="50" t="s">
        <v>147</v>
      </c>
      <c r="W26" s="51" t="s">
        <v>187</v>
      </c>
    </row>
    <row r="27" spans="1:23" ht="21" customHeight="1">
      <c r="A27" s="1"/>
      <c r="B27" s="1004"/>
      <c r="C27" s="1002"/>
      <c r="D27" s="234" t="s">
        <v>58</v>
      </c>
      <c r="E27" s="998" t="str">
        <f>ASC(PHONETIC(E28))</f>
        <v/>
      </c>
      <c r="F27" s="999"/>
      <c r="G27" s="1000"/>
      <c r="H27" s="1"/>
      <c r="I27" s="190" t="s">
        <v>2166</v>
      </c>
      <c r="N27" s="204"/>
      <c r="V27" s="50" t="s">
        <v>147</v>
      </c>
      <c r="W27" s="51" t="s">
        <v>188</v>
      </c>
    </row>
    <row r="28" spans="1:23" ht="21" customHeight="1">
      <c r="A28" s="1"/>
      <c r="B28" s="1004"/>
      <c r="C28" s="1002"/>
      <c r="D28" s="235" t="s">
        <v>42</v>
      </c>
      <c r="E28" s="994"/>
      <c r="F28" s="995"/>
      <c r="G28" s="996"/>
      <c r="H28" s="1"/>
      <c r="N28" s="204"/>
      <c r="V28" s="50" t="s">
        <v>147</v>
      </c>
      <c r="W28" s="51" t="s">
        <v>189</v>
      </c>
    </row>
    <row r="29" spans="1:23" ht="21" customHeight="1">
      <c r="A29" s="1"/>
      <c r="B29" s="1004"/>
      <c r="C29" s="1006" t="s">
        <v>2222</v>
      </c>
      <c r="D29" s="235" t="s">
        <v>48</v>
      </c>
      <c r="E29" s="994"/>
      <c r="F29" s="995"/>
      <c r="G29" s="996"/>
      <c r="H29" s="1"/>
      <c r="N29" s="204"/>
      <c r="V29" s="50" t="s">
        <v>147</v>
      </c>
      <c r="W29" s="51" t="s">
        <v>190</v>
      </c>
    </row>
    <row r="30" spans="1:23" ht="21" customHeight="1">
      <c r="A30" s="1"/>
      <c r="B30" s="1004"/>
      <c r="C30" s="1006"/>
      <c r="D30" s="234" t="s">
        <v>58</v>
      </c>
      <c r="E30" s="998" t="str">
        <f>ASC(PHONETIC(E31))</f>
        <v/>
      </c>
      <c r="F30" s="999"/>
      <c r="G30" s="1000"/>
      <c r="H30" s="1"/>
      <c r="I30" s="190" t="s">
        <v>2166</v>
      </c>
      <c r="N30" s="204"/>
      <c r="V30" s="50" t="s">
        <v>147</v>
      </c>
      <c r="W30" s="51" t="s">
        <v>191</v>
      </c>
    </row>
    <row r="31" spans="1:23" ht="21" customHeight="1">
      <c r="A31" s="1"/>
      <c r="B31" s="1004"/>
      <c r="C31" s="1006"/>
      <c r="D31" s="235" t="s">
        <v>42</v>
      </c>
      <c r="E31" s="994"/>
      <c r="F31" s="995"/>
      <c r="G31" s="996"/>
      <c r="H31" s="1"/>
      <c r="N31" s="204"/>
      <c r="V31" s="50" t="s">
        <v>147</v>
      </c>
      <c r="W31" s="51" t="s">
        <v>192</v>
      </c>
    </row>
    <row r="32" spans="1:23" ht="21" customHeight="1">
      <c r="A32" s="1"/>
      <c r="B32" s="1004"/>
      <c r="C32" s="1006"/>
      <c r="D32" s="235" t="s">
        <v>46</v>
      </c>
      <c r="E32" s="994"/>
      <c r="F32" s="995"/>
      <c r="G32" s="996"/>
      <c r="H32" s="1"/>
      <c r="N32" s="204"/>
      <c r="V32" s="50" t="s">
        <v>147</v>
      </c>
      <c r="W32" s="51" t="s">
        <v>193</v>
      </c>
    </row>
    <row r="33" spans="1:39" ht="21" customHeight="1">
      <c r="A33" s="1"/>
      <c r="B33" s="1004"/>
      <c r="C33" s="1006"/>
      <c r="D33" s="235" t="s">
        <v>49</v>
      </c>
      <c r="E33" s="994"/>
      <c r="F33" s="995"/>
      <c r="G33" s="996"/>
      <c r="H33" s="1"/>
      <c r="N33" s="204"/>
      <c r="V33" s="50" t="s">
        <v>148</v>
      </c>
      <c r="W33" s="51" t="s">
        <v>194</v>
      </c>
    </row>
    <row r="34" spans="1:39" ht="21" customHeight="1">
      <c r="A34" s="1"/>
      <c r="B34" s="1005"/>
      <c r="C34" s="1007"/>
      <c r="D34" s="235" t="s">
        <v>47</v>
      </c>
      <c r="E34" s="994"/>
      <c r="F34" s="995"/>
      <c r="G34" s="996"/>
      <c r="H34" s="1"/>
      <c r="N34" s="204"/>
      <c r="V34" s="50" t="s">
        <v>148</v>
      </c>
      <c r="W34" s="51" t="s">
        <v>195</v>
      </c>
    </row>
    <row r="35" spans="1:39" s="87" customFormat="1" ht="21" customHeight="1">
      <c r="A35" s="1"/>
      <c r="B35" s="1003" t="s">
        <v>2211</v>
      </c>
      <c r="C35" s="1002" t="s">
        <v>59</v>
      </c>
      <c r="D35" s="234" t="s">
        <v>58</v>
      </c>
      <c r="E35" s="998" t="str">
        <f>ASC(PHONETIC(E36))</f>
        <v/>
      </c>
      <c r="F35" s="999"/>
      <c r="G35" s="1000"/>
      <c r="H35" s="1"/>
      <c r="I35" s="190" t="s">
        <v>2166</v>
      </c>
      <c r="J35" s="190"/>
      <c r="K35" s="190"/>
      <c r="L35" s="190"/>
      <c r="M35" s="192"/>
      <c r="N35" s="204"/>
      <c r="O35" s="88"/>
      <c r="P35" s="88"/>
      <c r="Q35" s="19"/>
      <c r="R35" s="19"/>
      <c r="S35" s="19"/>
      <c r="T35" s="19"/>
      <c r="U35" s="19"/>
      <c r="V35" s="50" t="s">
        <v>147</v>
      </c>
      <c r="W35" s="51" t="s">
        <v>196</v>
      </c>
      <c r="X35" s="88"/>
      <c r="Y35" s="88"/>
      <c r="Z35" s="88"/>
      <c r="AA35" s="88"/>
      <c r="AB35" s="88"/>
      <c r="AC35" s="88"/>
      <c r="AD35" s="88"/>
      <c r="AE35" s="88"/>
      <c r="AF35" s="88"/>
      <c r="AG35" s="88"/>
      <c r="AH35" s="88"/>
      <c r="AI35" s="88"/>
      <c r="AJ35" s="88"/>
      <c r="AK35" s="88"/>
      <c r="AL35" s="88"/>
      <c r="AM35" s="88"/>
    </row>
    <row r="36" spans="1:39" s="87" customFormat="1" ht="21" customHeight="1">
      <c r="A36" s="1"/>
      <c r="B36" s="1004"/>
      <c r="C36" s="1002"/>
      <c r="D36" s="234" t="s">
        <v>60</v>
      </c>
      <c r="E36" s="994"/>
      <c r="F36" s="995"/>
      <c r="G36" s="996"/>
      <c r="H36" s="1"/>
      <c r="I36" s="198"/>
      <c r="J36" s="198"/>
      <c r="K36" s="190"/>
      <c r="L36" s="190"/>
      <c r="M36" s="192"/>
      <c r="N36" s="204"/>
      <c r="O36" s="88"/>
      <c r="P36" s="88"/>
      <c r="Q36" s="19"/>
      <c r="R36" s="19"/>
      <c r="S36" s="19"/>
      <c r="T36" s="19"/>
      <c r="U36" s="19"/>
      <c r="V36" s="50" t="s">
        <v>147</v>
      </c>
      <c r="W36" s="51" t="s">
        <v>184</v>
      </c>
      <c r="X36" s="88"/>
      <c r="Y36" s="88"/>
      <c r="Z36" s="88"/>
      <c r="AA36" s="88"/>
      <c r="AB36" s="88"/>
      <c r="AC36" s="88"/>
      <c r="AD36" s="88"/>
      <c r="AE36" s="88"/>
      <c r="AF36" s="88"/>
      <c r="AG36" s="88"/>
      <c r="AH36" s="88"/>
      <c r="AI36" s="88"/>
      <c r="AJ36" s="88"/>
      <c r="AK36" s="88"/>
      <c r="AL36" s="88"/>
      <c r="AM36" s="88"/>
    </row>
    <row r="37" spans="1:39" s="87" customFormat="1" ht="21" customHeight="1">
      <c r="A37" s="1"/>
      <c r="B37" s="1004"/>
      <c r="C37" s="1006" t="s">
        <v>43</v>
      </c>
      <c r="D37" s="235" t="s">
        <v>44</v>
      </c>
      <c r="E37" s="994"/>
      <c r="F37" s="995"/>
      <c r="G37" s="996"/>
      <c r="H37" s="1"/>
      <c r="I37" s="198"/>
      <c r="J37" s="198"/>
      <c r="K37" s="190"/>
      <c r="L37" s="190"/>
      <c r="M37" s="192"/>
      <c r="N37" s="204"/>
      <c r="O37" s="88"/>
      <c r="P37" s="88"/>
      <c r="Q37" s="19"/>
      <c r="R37" s="19"/>
      <c r="S37" s="19"/>
      <c r="T37" s="19"/>
      <c r="U37" s="19"/>
      <c r="V37" s="50" t="s">
        <v>147</v>
      </c>
      <c r="W37" s="51" t="s">
        <v>185</v>
      </c>
      <c r="X37" s="88"/>
      <c r="Y37" s="88"/>
      <c r="Z37" s="88"/>
      <c r="AA37" s="88"/>
      <c r="AB37" s="88"/>
      <c r="AC37" s="88"/>
      <c r="AD37" s="88"/>
      <c r="AE37" s="88"/>
      <c r="AF37" s="88"/>
      <c r="AG37" s="88"/>
      <c r="AH37" s="88"/>
      <c r="AI37" s="88"/>
      <c r="AJ37" s="88"/>
      <c r="AK37" s="88"/>
      <c r="AL37" s="88"/>
      <c r="AM37" s="88"/>
    </row>
    <row r="38" spans="1:39" s="87" customFormat="1" ht="21" customHeight="1">
      <c r="A38" s="1"/>
      <c r="B38" s="1004"/>
      <c r="C38" s="1006"/>
      <c r="D38" s="235" t="s">
        <v>45</v>
      </c>
      <c r="E38" s="994"/>
      <c r="F38" s="995"/>
      <c r="G38" s="996"/>
      <c r="H38" s="1"/>
      <c r="I38" s="198"/>
      <c r="J38" s="198"/>
      <c r="K38" s="190"/>
      <c r="L38" s="190"/>
      <c r="M38" s="192"/>
      <c r="N38" s="204"/>
      <c r="O38" s="88"/>
      <c r="P38" s="88"/>
      <c r="Q38" s="19"/>
      <c r="R38" s="19"/>
      <c r="S38" s="19"/>
      <c r="T38" s="19"/>
      <c r="U38" s="19"/>
      <c r="V38" s="50" t="s">
        <v>147</v>
      </c>
      <c r="W38" s="51" t="s">
        <v>186</v>
      </c>
      <c r="X38" s="88"/>
      <c r="Y38" s="88"/>
      <c r="Z38" s="88"/>
      <c r="AA38" s="88"/>
      <c r="AB38" s="88"/>
      <c r="AC38" s="88"/>
      <c r="AD38" s="88"/>
      <c r="AE38" s="88"/>
      <c r="AF38" s="88"/>
      <c r="AG38" s="88"/>
      <c r="AH38" s="88"/>
      <c r="AI38" s="88"/>
      <c r="AJ38" s="88"/>
      <c r="AK38" s="88"/>
      <c r="AL38" s="88"/>
      <c r="AM38" s="88"/>
    </row>
    <row r="39" spans="1:39" s="87" customFormat="1" ht="21" customHeight="1">
      <c r="A39" s="1"/>
      <c r="B39" s="1004"/>
      <c r="C39" s="1002" t="s">
        <v>40</v>
      </c>
      <c r="D39" s="235" t="s">
        <v>41</v>
      </c>
      <c r="E39" s="994"/>
      <c r="F39" s="995"/>
      <c r="G39" s="996"/>
      <c r="H39" s="1"/>
      <c r="I39" s="190"/>
      <c r="J39" s="190"/>
      <c r="K39" s="190"/>
      <c r="L39" s="190"/>
      <c r="M39" s="192"/>
      <c r="N39" s="204"/>
      <c r="O39" s="88"/>
      <c r="P39" s="88"/>
      <c r="Q39" s="19"/>
      <c r="R39" s="19"/>
      <c r="S39" s="19"/>
      <c r="T39" s="19"/>
      <c r="U39" s="19"/>
      <c r="V39" s="50" t="s">
        <v>147</v>
      </c>
      <c r="W39" s="51" t="s">
        <v>187</v>
      </c>
      <c r="X39" s="88"/>
      <c r="Y39" s="88"/>
      <c r="Z39" s="88"/>
      <c r="AA39" s="88"/>
      <c r="AB39" s="88"/>
      <c r="AC39" s="88"/>
      <c r="AD39" s="88"/>
      <c r="AE39" s="88"/>
      <c r="AF39" s="88"/>
      <c r="AG39" s="88"/>
      <c r="AH39" s="88"/>
      <c r="AI39" s="88"/>
      <c r="AJ39" s="88"/>
      <c r="AK39" s="88"/>
      <c r="AL39" s="88"/>
      <c r="AM39" s="88"/>
    </row>
    <row r="40" spans="1:39" s="87" customFormat="1" ht="21" customHeight="1">
      <c r="A40" s="1"/>
      <c r="B40" s="1004"/>
      <c r="C40" s="1002"/>
      <c r="D40" s="234" t="s">
        <v>58</v>
      </c>
      <c r="E40" s="998" t="str">
        <f>ASC(PHONETIC(E41))</f>
        <v/>
      </c>
      <c r="F40" s="999"/>
      <c r="G40" s="1000"/>
      <c r="H40" s="1"/>
      <c r="I40" s="190" t="s">
        <v>2166</v>
      </c>
      <c r="J40" s="190"/>
      <c r="K40" s="190"/>
      <c r="L40" s="190"/>
      <c r="M40" s="192"/>
      <c r="N40" s="204"/>
      <c r="O40" s="88"/>
      <c r="P40" s="88"/>
      <c r="Q40" s="19"/>
      <c r="R40" s="19"/>
      <c r="S40" s="19"/>
      <c r="T40" s="19"/>
      <c r="U40" s="19"/>
      <c r="V40" s="50" t="s">
        <v>147</v>
      </c>
      <c r="W40" s="51" t="s">
        <v>188</v>
      </c>
      <c r="X40" s="88"/>
      <c r="Y40" s="88"/>
      <c r="Z40" s="88"/>
      <c r="AA40" s="88"/>
      <c r="AB40" s="88"/>
      <c r="AC40" s="88"/>
      <c r="AD40" s="88"/>
      <c r="AE40" s="88"/>
      <c r="AF40" s="88"/>
      <c r="AG40" s="88"/>
      <c r="AH40" s="88"/>
      <c r="AI40" s="88"/>
      <c r="AJ40" s="88"/>
      <c r="AK40" s="88"/>
      <c r="AL40" s="88"/>
      <c r="AM40" s="88"/>
    </row>
    <row r="41" spans="1:39" s="87" customFormat="1" ht="21" customHeight="1">
      <c r="A41" s="1"/>
      <c r="B41" s="1004"/>
      <c r="C41" s="1002"/>
      <c r="D41" s="235" t="s">
        <v>42</v>
      </c>
      <c r="E41" s="994"/>
      <c r="F41" s="995"/>
      <c r="G41" s="996"/>
      <c r="H41" s="1"/>
      <c r="I41" s="190"/>
      <c r="J41" s="190"/>
      <c r="K41" s="190"/>
      <c r="L41" s="190"/>
      <c r="M41" s="192"/>
      <c r="N41" s="204"/>
      <c r="O41" s="88"/>
      <c r="P41" s="88"/>
      <c r="Q41" s="19"/>
      <c r="R41" s="19"/>
      <c r="S41" s="19"/>
      <c r="T41" s="19"/>
      <c r="U41" s="19"/>
      <c r="V41" s="50" t="s">
        <v>147</v>
      </c>
      <c r="W41" s="51" t="s">
        <v>189</v>
      </c>
      <c r="X41" s="88"/>
      <c r="Y41" s="88"/>
      <c r="Z41" s="88"/>
      <c r="AA41" s="88"/>
      <c r="AB41" s="88"/>
      <c r="AC41" s="88"/>
      <c r="AD41" s="88"/>
      <c r="AE41" s="88"/>
      <c r="AF41" s="88"/>
      <c r="AG41" s="88"/>
      <c r="AH41" s="88"/>
      <c r="AI41" s="88"/>
      <c r="AJ41" s="88"/>
      <c r="AK41" s="88"/>
      <c r="AL41" s="88"/>
      <c r="AM41" s="88"/>
    </row>
    <row r="42" spans="1:39" s="87" customFormat="1" ht="21" customHeight="1">
      <c r="A42" s="1"/>
      <c r="B42" s="1004"/>
      <c r="C42" s="1006" t="s">
        <v>2222</v>
      </c>
      <c r="D42" s="235" t="s">
        <v>48</v>
      </c>
      <c r="E42" s="994"/>
      <c r="F42" s="995"/>
      <c r="G42" s="996"/>
      <c r="H42" s="1"/>
      <c r="I42" s="190"/>
      <c r="J42" s="190"/>
      <c r="K42" s="190"/>
      <c r="L42" s="190"/>
      <c r="M42" s="192"/>
      <c r="N42" s="204"/>
      <c r="O42" s="88"/>
      <c r="P42" s="88"/>
      <c r="Q42" s="19"/>
      <c r="R42" s="19"/>
      <c r="S42" s="19"/>
      <c r="T42" s="19"/>
      <c r="U42" s="19"/>
      <c r="V42" s="50" t="s">
        <v>147</v>
      </c>
      <c r="W42" s="51" t="s">
        <v>190</v>
      </c>
      <c r="X42" s="88"/>
      <c r="Y42" s="88"/>
      <c r="Z42" s="88"/>
      <c r="AA42" s="88"/>
      <c r="AB42" s="88"/>
      <c r="AC42" s="88"/>
      <c r="AD42" s="88"/>
      <c r="AE42" s="88"/>
      <c r="AF42" s="88"/>
      <c r="AG42" s="88"/>
      <c r="AH42" s="88"/>
      <c r="AI42" s="88"/>
      <c r="AJ42" s="88"/>
      <c r="AK42" s="88"/>
      <c r="AL42" s="88"/>
      <c r="AM42" s="88"/>
    </row>
    <row r="43" spans="1:39" s="87" customFormat="1" ht="21" customHeight="1">
      <c r="A43" s="1"/>
      <c r="B43" s="1004"/>
      <c r="C43" s="1006"/>
      <c r="D43" s="234" t="s">
        <v>58</v>
      </c>
      <c r="E43" s="998" t="str">
        <f>ASC(PHONETIC(E44))</f>
        <v/>
      </c>
      <c r="F43" s="999"/>
      <c r="G43" s="1000"/>
      <c r="H43" s="1"/>
      <c r="I43" s="190" t="s">
        <v>2166</v>
      </c>
      <c r="J43" s="190"/>
      <c r="K43" s="190"/>
      <c r="L43" s="190"/>
      <c r="M43" s="192"/>
      <c r="N43" s="204"/>
      <c r="O43" s="88"/>
      <c r="P43" s="88"/>
      <c r="Q43" s="19"/>
      <c r="R43" s="19"/>
      <c r="S43" s="19"/>
      <c r="T43" s="19"/>
      <c r="U43" s="19"/>
      <c r="V43" s="50" t="s">
        <v>147</v>
      </c>
      <c r="W43" s="51" t="s">
        <v>191</v>
      </c>
      <c r="X43" s="88"/>
      <c r="Y43" s="88"/>
      <c r="Z43" s="88"/>
      <c r="AA43" s="88"/>
      <c r="AB43" s="88"/>
      <c r="AC43" s="88"/>
      <c r="AD43" s="88"/>
      <c r="AE43" s="88"/>
      <c r="AF43" s="88"/>
      <c r="AG43" s="88"/>
      <c r="AH43" s="88"/>
      <c r="AI43" s="88"/>
      <c r="AJ43" s="88"/>
      <c r="AK43" s="88"/>
      <c r="AL43" s="88"/>
      <c r="AM43" s="88"/>
    </row>
    <row r="44" spans="1:39" s="87" customFormat="1" ht="21" customHeight="1">
      <c r="A44" s="1"/>
      <c r="B44" s="1004"/>
      <c r="C44" s="1006"/>
      <c r="D44" s="235" t="s">
        <v>42</v>
      </c>
      <c r="E44" s="994"/>
      <c r="F44" s="995"/>
      <c r="G44" s="996"/>
      <c r="H44" s="1"/>
      <c r="I44" s="190"/>
      <c r="J44" s="190"/>
      <c r="K44" s="190"/>
      <c r="L44" s="190"/>
      <c r="M44" s="192"/>
      <c r="N44" s="204"/>
      <c r="O44" s="88"/>
      <c r="P44" s="88"/>
      <c r="Q44" s="19"/>
      <c r="R44" s="19"/>
      <c r="S44" s="19"/>
      <c r="T44" s="19"/>
      <c r="U44" s="19"/>
      <c r="V44" s="50" t="s">
        <v>147</v>
      </c>
      <c r="W44" s="51" t="s">
        <v>192</v>
      </c>
      <c r="X44" s="88"/>
      <c r="Y44" s="88"/>
      <c r="Z44" s="88"/>
      <c r="AA44" s="88"/>
      <c r="AB44" s="88"/>
      <c r="AC44" s="88"/>
      <c r="AD44" s="88"/>
      <c r="AE44" s="88"/>
      <c r="AF44" s="88"/>
      <c r="AG44" s="88"/>
      <c r="AH44" s="88"/>
      <c r="AI44" s="88"/>
      <c r="AJ44" s="88"/>
      <c r="AK44" s="88"/>
      <c r="AL44" s="88"/>
      <c r="AM44" s="88"/>
    </row>
    <row r="45" spans="1:39" s="87" customFormat="1" ht="21" customHeight="1">
      <c r="A45" s="1"/>
      <c r="B45" s="1004"/>
      <c r="C45" s="1006"/>
      <c r="D45" s="235" t="s">
        <v>46</v>
      </c>
      <c r="E45" s="994"/>
      <c r="F45" s="995"/>
      <c r="G45" s="996"/>
      <c r="H45" s="1"/>
      <c r="I45" s="190"/>
      <c r="J45" s="190"/>
      <c r="K45" s="190"/>
      <c r="L45" s="190"/>
      <c r="M45" s="192"/>
      <c r="N45" s="204"/>
      <c r="O45" s="88"/>
      <c r="P45" s="88"/>
      <c r="Q45" s="19"/>
      <c r="R45" s="19"/>
      <c r="S45" s="19"/>
      <c r="T45" s="19"/>
      <c r="U45" s="19"/>
      <c r="V45" s="50" t="s">
        <v>147</v>
      </c>
      <c r="W45" s="51" t="s">
        <v>193</v>
      </c>
      <c r="X45" s="88"/>
      <c r="Y45" s="88"/>
      <c r="Z45" s="88"/>
      <c r="AA45" s="88"/>
      <c r="AB45" s="88"/>
      <c r="AC45" s="88"/>
      <c r="AD45" s="88"/>
      <c r="AE45" s="88"/>
      <c r="AF45" s="88"/>
      <c r="AG45" s="88"/>
      <c r="AH45" s="88"/>
      <c r="AI45" s="88"/>
      <c r="AJ45" s="88"/>
      <c r="AK45" s="88"/>
      <c r="AL45" s="88"/>
      <c r="AM45" s="88"/>
    </row>
    <row r="46" spans="1:39" s="87" customFormat="1" ht="21" customHeight="1">
      <c r="A46" s="1"/>
      <c r="B46" s="1004"/>
      <c r="C46" s="1006"/>
      <c r="D46" s="235" t="s">
        <v>49</v>
      </c>
      <c r="E46" s="994"/>
      <c r="F46" s="995"/>
      <c r="G46" s="996"/>
      <c r="H46" s="1"/>
      <c r="I46" s="190"/>
      <c r="J46" s="190"/>
      <c r="K46" s="190"/>
      <c r="L46" s="190"/>
      <c r="M46" s="192"/>
      <c r="N46" s="204"/>
      <c r="O46" s="88"/>
      <c r="P46" s="88"/>
      <c r="Q46" s="19"/>
      <c r="R46" s="19"/>
      <c r="S46" s="19"/>
      <c r="T46" s="19"/>
      <c r="U46" s="19"/>
      <c r="V46" s="50" t="s">
        <v>148</v>
      </c>
      <c r="W46" s="51" t="s">
        <v>194</v>
      </c>
      <c r="X46" s="88"/>
      <c r="Y46" s="88"/>
      <c r="Z46" s="88"/>
      <c r="AA46" s="88"/>
      <c r="AB46" s="88"/>
      <c r="AC46" s="88"/>
      <c r="AD46" s="88"/>
      <c r="AE46" s="88"/>
      <c r="AF46" s="88"/>
      <c r="AG46" s="88"/>
      <c r="AH46" s="88"/>
      <c r="AI46" s="88"/>
      <c r="AJ46" s="88"/>
      <c r="AK46" s="88"/>
      <c r="AL46" s="88"/>
      <c r="AM46" s="88"/>
    </row>
    <row r="47" spans="1:39" s="87" customFormat="1" ht="21" customHeight="1">
      <c r="A47" s="1"/>
      <c r="B47" s="1005"/>
      <c r="C47" s="1007"/>
      <c r="D47" s="235" t="s">
        <v>47</v>
      </c>
      <c r="E47" s="994"/>
      <c r="F47" s="995"/>
      <c r="G47" s="996"/>
      <c r="H47" s="1"/>
      <c r="I47" s="190"/>
      <c r="J47" s="190"/>
      <c r="K47" s="190"/>
      <c r="L47" s="190"/>
      <c r="M47" s="192"/>
      <c r="N47" s="204"/>
      <c r="O47" s="88"/>
      <c r="P47" s="88"/>
      <c r="Q47" s="19"/>
      <c r="R47" s="19"/>
      <c r="S47" s="19"/>
      <c r="T47" s="19"/>
      <c r="U47" s="19"/>
      <c r="V47" s="50" t="s">
        <v>148</v>
      </c>
      <c r="W47" s="51" t="s">
        <v>195</v>
      </c>
      <c r="X47" s="88"/>
      <c r="Y47" s="88"/>
      <c r="Z47" s="88"/>
      <c r="AA47" s="88"/>
      <c r="AB47" s="88"/>
      <c r="AC47" s="88"/>
      <c r="AD47" s="88"/>
      <c r="AE47" s="88"/>
      <c r="AF47" s="88"/>
      <c r="AG47" s="88"/>
      <c r="AH47" s="88"/>
      <c r="AI47" s="88"/>
      <c r="AJ47" s="88"/>
      <c r="AK47" s="88"/>
      <c r="AL47" s="88"/>
      <c r="AM47" s="88"/>
    </row>
    <row r="48" spans="1:39" ht="21" customHeight="1">
      <c r="A48" s="1"/>
      <c r="B48" s="1003" t="s">
        <v>50</v>
      </c>
      <c r="C48" s="1006" t="s">
        <v>2223</v>
      </c>
      <c r="D48" s="234" t="s">
        <v>58</v>
      </c>
      <c r="E48" s="998" t="str">
        <f>ASC(PHONETIC(E49))</f>
        <v/>
      </c>
      <c r="F48" s="999"/>
      <c r="G48" s="1000"/>
      <c r="H48" s="1"/>
      <c r="I48" s="190" t="s">
        <v>2166</v>
      </c>
      <c r="N48" s="204"/>
      <c r="V48" s="50" t="s">
        <v>148</v>
      </c>
      <c r="W48" s="51" t="s">
        <v>196</v>
      </c>
    </row>
    <row r="49" spans="1:23" ht="21" customHeight="1">
      <c r="A49" s="1"/>
      <c r="B49" s="1004"/>
      <c r="C49" s="1002"/>
      <c r="D49" s="234" t="s">
        <v>60</v>
      </c>
      <c r="E49" s="994"/>
      <c r="F49" s="995"/>
      <c r="G49" s="996"/>
      <c r="H49" s="1"/>
      <c r="I49" s="190" t="s">
        <v>2220</v>
      </c>
      <c r="N49" s="204"/>
      <c r="V49" s="50" t="s">
        <v>148</v>
      </c>
      <c r="W49" s="51" t="s">
        <v>197</v>
      </c>
    </row>
    <row r="50" spans="1:23" ht="21" customHeight="1">
      <c r="A50" s="1"/>
      <c r="B50" s="1004"/>
      <c r="C50" s="1006" t="s">
        <v>43</v>
      </c>
      <c r="D50" s="235" t="s">
        <v>44</v>
      </c>
      <c r="E50" s="994"/>
      <c r="F50" s="995"/>
      <c r="G50" s="996"/>
      <c r="H50" s="1"/>
      <c r="N50" s="204"/>
      <c r="V50" s="50" t="s">
        <v>149</v>
      </c>
      <c r="W50" s="51" t="s">
        <v>198</v>
      </c>
    </row>
    <row r="51" spans="1:23" ht="21" customHeight="1">
      <c r="A51" s="1"/>
      <c r="B51" s="1004"/>
      <c r="C51" s="1006"/>
      <c r="D51" s="235" t="s">
        <v>45</v>
      </c>
      <c r="E51" s="994"/>
      <c r="F51" s="995"/>
      <c r="G51" s="996"/>
      <c r="H51" s="1"/>
      <c r="N51" s="204"/>
      <c r="V51" s="50" t="s">
        <v>149</v>
      </c>
      <c r="W51" s="51" t="s">
        <v>199</v>
      </c>
    </row>
    <row r="52" spans="1:23" ht="21" customHeight="1">
      <c r="A52" s="1"/>
      <c r="B52" s="1004"/>
      <c r="C52" s="1002" t="s">
        <v>40</v>
      </c>
      <c r="D52" s="235" t="s">
        <v>41</v>
      </c>
      <c r="E52" s="994"/>
      <c r="F52" s="995"/>
      <c r="G52" s="996"/>
      <c r="H52" s="1"/>
      <c r="N52" s="204"/>
      <c r="V52" s="50" t="s">
        <v>149</v>
      </c>
      <c r="W52" s="51" t="s">
        <v>200</v>
      </c>
    </row>
    <row r="53" spans="1:23" ht="21" customHeight="1">
      <c r="A53" s="1"/>
      <c r="B53" s="1004"/>
      <c r="C53" s="1002"/>
      <c r="D53" s="234" t="s">
        <v>58</v>
      </c>
      <c r="E53" s="998" t="str">
        <f>ASC(PHONETIC(E54))</f>
        <v/>
      </c>
      <c r="F53" s="999"/>
      <c r="G53" s="1000"/>
      <c r="H53" s="1"/>
      <c r="I53" s="190" t="s">
        <v>2165</v>
      </c>
      <c r="N53" s="204"/>
      <c r="V53" s="50" t="s">
        <v>149</v>
      </c>
      <c r="W53" s="51" t="s">
        <v>201</v>
      </c>
    </row>
    <row r="54" spans="1:23" ht="21" customHeight="1">
      <c r="A54" s="1"/>
      <c r="B54" s="1004"/>
      <c r="C54" s="1002"/>
      <c r="D54" s="235" t="s">
        <v>42</v>
      </c>
      <c r="E54" s="994"/>
      <c r="F54" s="995"/>
      <c r="G54" s="996"/>
      <c r="H54" s="1"/>
      <c r="I54" s="190" t="s">
        <v>2188</v>
      </c>
      <c r="J54" s="199"/>
      <c r="N54" s="204"/>
      <c r="V54" s="50" t="s">
        <v>149</v>
      </c>
      <c r="W54" s="51" t="s">
        <v>202</v>
      </c>
    </row>
    <row r="55" spans="1:23" ht="21" customHeight="1">
      <c r="A55" s="1"/>
      <c r="B55" s="1004"/>
      <c r="C55" s="1006" t="s">
        <v>2222</v>
      </c>
      <c r="D55" s="235" t="s">
        <v>48</v>
      </c>
      <c r="E55" s="994"/>
      <c r="F55" s="995"/>
      <c r="G55" s="996"/>
      <c r="H55" s="1"/>
      <c r="N55" s="204"/>
      <c r="V55" s="50" t="s">
        <v>150</v>
      </c>
      <c r="W55" s="51" t="s">
        <v>203</v>
      </c>
    </row>
    <row r="56" spans="1:23" ht="21" customHeight="1">
      <c r="A56" s="1"/>
      <c r="B56" s="1004"/>
      <c r="C56" s="1006"/>
      <c r="D56" s="234" t="s">
        <v>58</v>
      </c>
      <c r="E56" s="998" t="str">
        <f>ASC(PHONETIC(E57))</f>
        <v/>
      </c>
      <c r="F56" s="999"/>
      <c r="G56" s="1000"/>
      <c r="H56" s="1"/>
      <c r="N56" s="204"/>
      <c r="V56" s="50" t="s">
        <v>150</v>
      </c>
      <c r="W56" s="51" t="s">
        <v>204</v>
      </c>
    </row>
    <row r="57" spans="1:23" ht="21" customHeight="1">
      <c r="A57" s="1"/>
      <c r="B57" s="1004"/>
      <c r="C57" s="1006"/>
      <c r="D57" s="235" t="s">
        <v>42</v>
      </c>
      <c r="E57" s="994"/>
      <c r="F57" s="995"/>
      <c r="G57" s="996"/>
      <c r="H57" s="1"/>
      <c r="N57" s="204"/>
      <c r="V57" s="50" t="s">
        <v>150</v>
      </c>
      <c r="W57" s="51" t="s">
        <v>205</v>
      </c>
    </row>
    <row r="58" spans="1:23" ht="21" customHeight="1">
      <c r="A58" s="1"/>
      <c r="B58" s="1004"/>
      <c r="C58" s="1006"/>
      <c r="D58" s="235" t="s">
        <v>46</v>
      </c>
      <c r="E58" s="994"/>
      <c r="F58" s="995"/>
      <c r="G58" s="996"/>
      <c r="H58" s="1"/>
      <c r="V58" s="50" t="s">
        <v>150</v>
      </c>
      <c r="W58" s="51" t="s">
        <v>206</v>
      </c>
    </row>
    <row r="59" spans="1:23" ht="21" customHeight="1">
      <c r="A59" s="1"/>
      <c r="B59" s="1004"/>
      <c r="C59" s="1006"/>
      <c r="D59" s="235" t="s">
        <v>49</v>
      </c>
      <c r="E59" s="994"/>
      <c r="F59" s="995"/>
      <c r="G59" s="996"/>
      <c r="H59" s="1"/>
      <c r="V59" s="50" t="s">
        <v>150</v>
      </c>
      <c r="W59" s="51" t="s">
        <v>207</v>
      </c>
    </row>
    <row r="60" spans="1:23" ht="21" customHeight="1">
      <c r="A60" s="1"/>
      <c r="B60" s="1005"/>
      <c r="C60" s="1007"/>
      <c r="D60" s="239" t="s">
        <v>47</v>
      </c>
      <c r="E60" s="997"/>
      <c r="F60" s="995"/>
      <c r="G60" s="996"/>
      <c r="H60" s="1"/>
      <c r="V60" s="50" t="s">
        <v>150</v>
      </c>
      <c r="W60" s="51" t="s">
        <v>208</v>
      </c>
    </row>
    <row r="61" spans="1:23" ht="21" customHeight="1">
      <c r="A61" s="1"/>
      <c r="B61" s="1003" t="s">
        <v>52</v>
      </c>
      <c r="C61" s="1010" t="s">
        <v>58</v>
      </c>
      <c r="D61" s="1011"/>
      <c r="E61" s="998" t="str">
        <f>ASC(PHONETIC(E62))</f>
        <v/>
      </c>
      <c r="F61" s="999"/>
      <c r="G61" s="1000"/>
      <c r="H61" s="1"/>
      <c r="V61" s="50" t="s">
        <v>150</v>
      </c>
      <c r="W61" s="51" t="s">
        <v>209</v>
      </c>
    </row>
    <row r="62" spans="1:23" ht="21" customHeight="1">
      <c r="A62" s="1"/>
      <c r="B62" s="1004"/>
      <c r="C62" s="1010" t="s">
        <v>51</v>
      </c>
      <c r="D62" s="1011"/>
      <c r="E62" s="994"/>
      <c r="F62" s="995"/>
      <c r="G62" s="996"/>
      <c r="H62" s="1"/>
      <c r="V62" s="50" t="s">
        <v>150</v>
      </c>
      <c r="W62" s="51" t="s">
        <v>210</v>
      </c>
    </row>
    <row r="63" spans="1:23" ht="21" customHeight="1">
      <c r="A63" s="1"/>
      <c r="B63" s="1004"/>
      <c r="C63" s="1010" t="s">
        <v>38</v>
      </c>
      <c r="D63" s="1011"/>
      <c r="E63" s="994"/>
      <c r="F63" s="995"/>
      <c r="G63" s="996"/>
      <c r="H63" s="1"/>
      <c r="V63" s="50" t="s">
        <v>151</v>
      </c>
      <c r="W63" s="51" t="s">
        <v>211</v>
      </c>
    </row>
    <row r="64" spans="1:23" ht="21" customHeight="1">
      <c r="A64" s="1"/>
      <c r="B64" s="1005"/>
      <c r="C64" s="1010" t="s">
        <v>2161</v>
      </c>
      <c r="D64" s="1011"/>
      <c r="E64" s="994"/>
      <c r="F64" s="995"/>
      <c r="G64" s="996"/>
      <c r="H64" s="1"/>
      <c r="V64" s="50" t="s">
        <v>151</v>
      </c>
      <c r="W64" s="51" t="s">
        <v>212</v>
      </c>
    </row>
    <row r="65" spans="1:23" ht="21" customHeight="1">
      <c r="A65" s="1"/>
      <c r="B65" s="1"/>
      <c r="C65" s="1"/>
      <c r="D65" s="1"/>
      <c r="E65" s="1"/>
      <c r="F65" s="1"/>
      <c r="G65" s="1"/>
      <c r="H65" s="1"/>
      <c r="V65" s="50" t="s">
        <v>151</v>
      </c>
      <c r="W65" s="51" t="s">
        <v>213</v>
      </c>
    </row>
    <row r="66" spans="1:23" ht="26.4">
      <c r="V66" s="50" t="s">
        <v>151</v>
      </c>
      <c r="W66" s="51" t="s">
        <v>214</v>
      </c>
    </row>
    <row r="67" spans="1:23" ht="52.8">
      <c r="V67" s="50" t="s">
        <v>151</v>
      </c>
      <c r="W67" s="51" t="s">
        <v>215</v>
      </c>
    </row>
    <row r="68" spans="1:23" ht="26.4">
      <c r="V68" s="50" t="s">
        <v>151</v>
      </c>
      <c r="W68" s="51" t="s">
        <v>216</v>
      </c>
    </row>
    <row r="69" spans="1:23" ht="26.4">
      <c r="V69" s="50" t="s">
        <v>151</v>
      </c>
      <c r="W69" s="51" t="s">
        <v>217</v>
      </c>
    </row>
    <row r="70" spans="1:23" ht="26.4">
      <c r="V70" s="50" t="s">
        <v>151</v>
      </c>
      <c r="W70" s="51" t="s">
        <v>218</v>
      </c>
    </row>
    <row r="71" spans="1:23" ht="52.8">
      <c r="V71" s="50" t="s">
        <v>151</v>
      </c>
      <c r="W71" s="51" t="s">
        <v>219</v>
      </c>
    </row>
    <row r="72" spans="1:23" ht="26.4">
      <c r="V72" s="50" t="s">
        <v>151</v>
      </c>
      <c r="W72" s="51" t="s">
        <v>220</v>
      </c>
    </row>
    <row r="73" spans="1:23" ht="26.4">
      <c r="V73" s="50" t="s">
        <v>151</v>
      </c>
      <c r="W73" s="51" t="s">
        <v>221</v>
      </c>
    </row>
    <row r="74" spans="1:23" ht="26.4">
      <c r="V74" s="50" t="s">
        <v>151</v>
      </c>
      <c r="W74" s="51" t="s">
        <v>222</v>
      </c>
    </row>
    <row r="75" spans="1:23" ht="26.4">
      <c r="V75" s="50" t="s">
        <v>152</v>
      </c>
      <c r="W75" s="51" t="s">
        <v>223</v>
      </c>
    </row>
    <row r="76" spans="1:23" ht="26.4">
      <c r="V76" s="50" t="s">
        <v>152</v>
      </c>
      <c r="W76" s="51" t="s">
        <v>224</v>
      </c>
    </row>
    <row r="77" spans="1:23" ht="26.4">
      <c r="V77" s="50" t="s">
        <v>152</v>
      </c>
      <c r="W77" s="51" t="s">
        <v>225</v>
      </c>
    </row>
    <row r="78" spans="1:23" ht="79.2">
      <c r="V78" s="50" t="s">
        <v>152</v>
      </c>
      <c r="W78" s="51" t="s">
        <v>226</v>
      </c>
    </row>
    <row r="79" spans="1:23" ht="66">
      <c r="V79" s="50" t="s">
        <v>152</v>
      </c>
      <c r="W79" s="51" t="s">
        <v>227</v>
      </c>
    </row>
    <row r="80" spans="1:23" ht="26.4">
      <c r="V80" s="50" t="s">
        <v>152</v>
      </c>
      <c r="W80" s="51" t="s">
        <v>228</v>
      </c>
    </row>
    <row r="81" spans="22:23" ht="79.2">
      <c r="V81" s="50" t="s">
        <v>153</v>
      </c>
      <c r="W81" s="50" t="s">
        <v>229</v>
      </c>
    </row>
    <row r="82" spans="22:23" ht="39.6">
      <c r="V82" s="50" t="s">
        <v>153</v>
      </c>
      <c r="W82" s="51" t="s">
        <v>230</v>
      </c>
    </row>
    <row r="83" spans="22:23" ht="39.6">
      <c r="V83" s="50" t="s">
        <v>153</v>
      </c>
      <c r="W83" s="51" t="s">
        <v>231</v>
      </c>
    </row>
    <row r="84" spans="22:23" ht="52.8">
      <c r="V84" s="50" t="s">
        <v>154</v>
      </c>
      <c r="W84" s="51" t="s">
        <v>232</v>
      </c>
    </row>
    <row r="85" spans="22:23" ht="52.8">
      <c r="V85" s="50" t="s">
        <v>154</v>
      </c>
      <c r="W85" s="51" t="s">
        <v>233</v>
      </c>
    </row>
    <row r="86" spans="22:23" ht="66">
      <c r="V86" s="50" t="s">
        <v>154</v>
      </c>
      <c r="W86" s="51" t="s">
        <v>234</v>
      </c>
    </row>
    <row r="87" spans="22:23" ht="52.8">
      <c r="V87" s="50" t="s">
        <v>154</v>
      </c>
      <c r="W87" s="51" t="s">
        <v>235</v>
      </c>
    </row>
    <row r="88" spans="22:23" ht="66">
      <c r="V88" s="50" t="s">
        <v>155</v>
      </c>
      <c r="W88" s="51" t="s">
        <v>236</v>
      </c>
    </row>
    <row r="89" spans="22:23" ht="52.8">
      <c r="V89" s="50" t="s">
        <v>155</v>
      </c>
      <c r="W89" s="51" t="s">
        <v>237</v>
      </c>
    </row>
    <row r="90" spans="22:23" ht="52.8">
      <c r="V90" s="50" t="s">
        <v>155</v>
      </c>
      <c r="W90" s="51" t="s">
        <v>238</v>
      </c>
    </row>
    <row r="91" spans="22:23" ht="52.8">
      <c r="V91" s="50" t="s">
        <v>156</v>
      </c>
      <c r="W91" s="51" t="s">
        <v>239</v>
      </c>
    </row>
    <row r="92" spans="22:23" ht="52.8">
      <c r="V92" s="50" t="s">
        <v>156</v>
      </c>
      <c r="W92" s="51" t="s">
        <v>240</v>
      </c>
    </row>
    <row r="93" spans="22:23" ht="52.8">
      <c r="V93" s="50" t="s">
        <v>156</v>
      </c>
      <c r="W93" s="51" t="s">
        <v>241</v>
      </c>
    </row>
    <row r="94" spans="22:23" ht="39.6">
      <c r="V94" s="50" t="s">
        <v>157</v>
      </c>
      <c r="W94" s="51" t="s">
        <v>242</v>
      </c>
    </row>
    <row r="95" spans="22:23" ht="39.6">
      <c r="V95" s="50" t="s">
        <v>157</v>
      </c>
      <c r="W95" s="51" t="s">
        <v>243</v>
      </c>
    </row>
    <row r="96" spans="22:23" ht="52.8">
      <c r="V96" s="50" t="s">
        <v>158</v>
      </c>
      <c r="W96" s="51" t="s">
        <v>244</v>
      </c>
    </row>
    <row r="97" spans="22:23" ht="26.4">
      <c r="V97" s="50" t="s">
        <v>158</v>
      </c>
      <c r="W97" s="51" t="s">
        <v>245</v>
      </c>
    </row>
    <row r="98" spans="22:23" ht="26.4">
      <c r="V98" s="50" t="s">
        <v>158</v>
      </c>
      <c r="W98" s="51" t="s">
        <v>246</v>
      </c>
    </row>
    <row r="99" spans="22:23" ht="52.8">
      <c r="V99" s="50" t="s">
        <v>159</v>
      </c>
      <c r="W99" s="51" t="s">
        <v>247</v>
      </c>
    </row>
    <row r="100" spans="22:23" ht="39.6">
      <c r="V100" s="50" t="s">
        <v>159</v>
      </c>
      <c r="W100" s="51" t="s">
        <v>248</v>
      </c>
    </row>
    <row r="101" spans="22:23" ht="52.8">
      <c r="V101" s="50" t="s">
        <v>160</v>
      </c>
      <c r="W101" s="51" t="s">
        <v>249</v>
      </c>
    </row>
    <row r="102" spans="22:23" ht="52.8">
      <c r="V102" s="50" t="s">
        <v>160</v>
      </c>
      <c r="W102" s="51" t="s">
        <v>250</v>
      </c>
    </row>
    <row r="103" spans="22:23" ht="52.8">
      <c r="V103" s="50" t="s">
        <v>160</v>
      </c>
      <c r="W103" s="51" t="s">
        <v>251</v>
      </c>
    </row>
    <row r="104" spans="22:23" ht="52.8">
      <c r="V104" s="50" t="s">
        <v>160</v>
      </c>
      <c r="W104" s="51" t="s">
        <v>252</v>
      </c>
    </row>
    <row r="105" spans="22:23" ht="52.8">
      <c r="V105" s="50" t="s">
        <v>160</v>
      </c>
      <c r="W105" s="51" t="s">
        <v>253</v>
      </c>
    </row>
    <row r="106" spans="22:23" ht="52.8">
      <c r="V106" s="50" t="s">
        <v>160</v>
      </c>
      <c r="W106" s="51" t="s">
        <v>254</v>
      </c>
    </row>
    <row r="107" spans="22:23" ht="52.8">
      <c r="V107" s="50" t="s">
        <v>160</v>
      </c>
      <c r="W107" s="51" t="s">
        <v>255</v>
      </c>
    </row>
    <row r="108" spans="22:23" ht="52.8">
      <c r="V108" s="50" t="s">
        <v>160</v>
      </c>
      <c r="W108" s="51" t="s">
        <v>256</v>
      </c>
    </row>
    <row r="109" spans="22:23" ht="52.8">
      <c r="V109" s="50" t="s">
        <v>160</v>
      </c>
      <c r="W109" s="51" t="s">
        <v>257</v>
      </c>
    </row>
    <row r="110" spans="22:23" ht="52.8">
      <c r="V110" s="50" t="s">
        <v>161</v>
      </c>
      <c r="W110" s="51" t="s">
        <v>258</v>
      </c>
    </row>
    <row r="111" spans="22:23" ht="52.8">
      <c r="V111" s="50" t="s">
        <v>161</v>
      </c>
      <c r="W111" s="51" t="s">
        <v>259</v>
      </c>
    </row>
    <row r="112" spans="22:23" ht="26.4">
      <c r="V112" s="50" t="s">
        <v>162</v>
      </c>
      <c r="W112" s="51" t="s">
        <v>260</v>
      </c>
    </row>
    <row r="113" spans="23:23" ht="26.4">
      <c r="W113" s="51" t="s">
        <v>261</v>
      </c>
    </row>
  </sheetData>
  <sheetProtection algorithmName="SHA-512" hashValue="OrMqZZcWbXUnKi/eEfWTlbfQl8Kmol2Ha4iMCezMgnoJOpnuptRNCh7tql5ttNYu3ZVer8G7Nzj6ckoPv2puxg==" saltValue="SZP1IiG3x/Nrzx/v+ljx+w==" spinCount="100000" sheet="1" formatCells="0" formatColumns="0" formatRows="0" selectLockedCells="1"/>
  <mergeCells count="94">
    <mergeCell ref="C22:C23"/>
    <mergeCell ref="C61:D61"/>
    <mergeCell ref="C62:D62"/>
    <mergeCell ref="C64:D64"/>
    <mergeCell ref="C63:D63"/>
    <mergeCell ref="E3:G3"/>
    <mergeCell ref="B3:D3"/>
    <mergeCell ref="B61:B64"/>
    <mergeCell ref="C50:C51"/>
    <mergeCell ref="C52:C54"/>
    <mergeCell ref="C55:C60"/>
    <mergeCell ref="C5:C6"/>
    <mergeCell ref="C48:C49"/>
    <mergeCell ref="C7:C8"/>
    <mergeCell ref="B48:B60"/>
    <mergeCell ref="C26:C28"/>
    <mergeCell ref="C29:C34"/>
    <mergeCell ref="C24:C25"/>
    <mergeCell ref="C21:D21"/>
    <mergeCell ref="E23:G23"/>
    <mergeCell ref="B22:B34"/>
    <mergeCell ref="I21:J22"/>
    <mergeCell ref="E14:G14"/>
    <mergeCell ref="E15:G15"/>
    <mergeCell ref="E16:G16"/>
    <mergeCell ref="E17:G17"/>
    <mergeCell ref="E18:G18"/>
    <mergeCell ref="E19:G19"/>
    <mergeCell ref="E20:G20"/>
    <mergeCell ref="E21:G21"/>
    <mergeCell ref="E22:G22"/>
    <mergeCell ref="E24:G24"/>
    <mergeCell ref="C12:C17"/>
    <mergeCell ref="I4:N4"/>
    <mergeCell ref="B4:D4"/>
    <mergeCell ref="B5:B21"/>
    <mergeCell ref="C20:D20"/>
    <mergeCell ref="C18:C19"/>
    <mergeCell ref="E5:G5"/>
    <mergeCell ref="E6:G6"/>
    <mergeCell ref="E7:G7"/>
    <mergeCell ref="E8:G8"/>
    <mergeCell ref="E9:G9"/>
    <mergeCell ref="E10:G10"/>
    <mergeCell ref="E11:G11"/>
    <mergeCell ref="E12:G12"/>
    <mergeCell ref="E13:G13"/>
    <mergeCell ref="I12:J13"/>
    <mergeCell ref="C9:C11"/>
    <mergeCell ref="B35:B47"/>
    <mergeCell ref="C35:C36"/>
    <mergeCell ref="C37:C38"/>
    <mergeCell ref="C39:C41"/>
    <mergeCell ref="C42:C47"/>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E55:G55"/>
    <mergeCell ref="E56:G56"/>
    <mergeCell ref="E62:G62"/>
    <mergeCell ref="E63:G63"/>
    <mergeCell ref="E64:G64"/>
    <mergeCell ref="E57:G57"/>
    <mergeCell ref="E58:G58"/>
    <mergeCell ref="E59:G59"/>
    <mergeCell ref="E60:G60"/>
    <mergeCell ref="E61:G61"/>
  </mergeCells>
  <phoneticPr fontId="16"/>
  <dataValidations count="3">
    <dataValidation type="list" allowBlank="1" showInputMessage="1" showErrorMessage="1" sqref="E18:G18">
      <formula1>$Q$3:$Q$20</formula1>
    </dataValidation>
    <dataValidation type="list" allowBlank="1" showInputMessage="1" showErrorMessage="1" sqref="E19">
      <formula1>$W$3:$W$112</formula1>
    </dataValidation>
    <dataValidation type="list" allowBlank="1" showInputMessage="1" showErrorMessage="1" sqref="E3:G3">
      <formula1>"蓄電池単体,既設発電設備+蓄電池 ,発電設備設置予定+蓄電池"</formula1>
    </dataValidation>
  </dataValidations>
  <pageMargins left="0.70866141732283472" right="0.70866141732283472" top="0.74803149606299213" bottom="0.74803149606299213" header="0.31496062992125984" footer="0.31496062992125984"/>
  <pageSetup paperSize="9" scale="89" orientation="portrait" blackAndWhite="1" r:id="rId1"/>
  <rowBreaks count="1" manualBreakCount="1">
    <brk id="34" max="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T52"/>
  <sheetViews>
    <sheetView showGridLines="0" showZeros="0" view="pageBreakPreview" topLeftCell="A28" zoomScale="130" zoomScaleNormal="100" zoomScaleSheetLayoutView="130" workbookViewId="0">
      <selection activeCell="U36" sqref="U36"/>
    </sheetView>
  </sheetViews>
  <sheetFormatPr defaultColWidth="9" defaultRowHeight="13.2"/>
  <cols>
    <col min="1" max="1" width="1.6640625" style="56" customWidth="1"/>
    <col min="2" max="2" width="0.88671875" style="56" customWidth="1"/>
    <col min="3" max="3" width="2.6640625" style="56" customWidth="1"/>
    <col min="4" max="4" width="1.21875" style="56" customWidth="1"/>
    <col min="5" max="5" width="13.6640625" style="56" customWidth="1"/>
    <col min="6" max="6" width="11.44140625" style="56" customWidth="1"/>
    <col min="7" max="7" width="0.77734375" style="56" customWidth="1"/>
    <col min="8" max="8" width="11.109375" style="56" customWidth="1"/>
    <col min="9" max="9" width="9.109375" style="56" customWidth="1"/>
    <col min="10" max="11" width="4.88671875" style="56" customWidth="1"/>
    <col min="12" max="12" width="4.6640625" style="56" customWidth="1"/>
    <col min="13" max="17" width="4.6640625" style="57" customWidth="1"/>
    <col min="18" max="18" width="1.33203125" style="57" customWidth="1"/>
    <col min="19" max="19" width="2.77734375" style="56" customWidth="1"/>
    <col min="20" max="20" width="10.6640625" style="56" customWidth="1"/>
    <col min="21" max="16384" width="9" style="56"/>
  </cols>
  <sheetData>
    <row r="1" spans="1:20" ht="15" customHeight="1">
      <c r="A1" s="111" t="s">
        <v>338</v>
      </c>
      <c r="Q1" s="57" t="s">
        <v>339</v>
      </c>
    </row>
    <row r="2" spans="1:20" ht="7.5" customHeight="1">
      <c r="A2" s="4"/>
      <c r="B2" s="4"/>
      <c r="E2" s="4"/>
      <c r="F2" s="4"/>
      <c r="G2" s="4"/>
      <c r="H2" s="4"/>
      <c r="I2" s="4"/>
      <c r="J2" s="4"/>
      <c r="K2" s="58"/>
      <c r="L2" s="58"/>
      <c r="M2" s="59"/>
      <c r="N2" s="59"/>
      <c r="O2" s="59"/>
      <c r="P2" s="59"/>
      <c r="Q2" s="59"/>
      <c r="R2" s="802"/>
      <c r="T2" s="57"/>
    </row>
    <row r="3" spans="1:20">
      <c r="A3" s="4"/>
      <c r="B3" s="4"/>
      <c r="E3" s="4"/>
      <c r="F3" s="803"/>
      <c r="G3" s="803"/>
      <c r="H3" s="803"/>
      <c r="I3" s="803"/>
      <c r="J3" s="798"/>
      <c r="K3" s="1041"/>
      <c r="L3" s="1042"/>
      <c r="M3" s="798" t="s">
        <v>0</v>
      </c>
      <c r="N3" s="52"/>
      <c r="O3" s="60" t="s">
        <v>1</v>
      </c>
      <c r="P3" s="52"/>
      <c r="Q3" s="60" t="s">
        <v>2</v>
      </c>
      <c r="R3" s="802"/>
      <c r="T3" s="72" t="s">
        <v>3</v>
      </c>
    </row>
    <row r="4" spans="1:20" ht="9" customHeight="1">
      <c r="A4" s="4"/>
      <c r="B4" s="4"/>
      <c r="E4" s="4"/>
      <c r="F4" s="803"/>
      <c r="G4" s="803"/>
      <c r="H4" s="803"/>
      <c r="I4" s="803"/>
      <c r="J4" s="798"/>
      <c r="K4" s="798"/>
      <c r="L4" s="798"/>
      <c r="M4" s="798"/>
      <c r="N4" s="798"/>
      <c r="O4" s="697"/>
      <c r="P4" s="798"/>
      <c r="Q4" s="60"/>
      <c r="R4" s="802"/>
      <c r="T4" s="63"/>
    </row>
    <row r="5" spans="1:20">
      <c r="A5" s="9" t="s">
        <v>4</v>
      </c>
      <c r="B5" s="4"/>
      <c r="F5" s="4"/>
      <c r="G5" s="4"/>
      <c r="H5" s="4"/>
      <c r="I5" s="4"/>
      <c r="J5" s="4"/>
      <c r="K5" s="5"/>
      <c r="L5" s="5"/>
      <c r="M5" s="4"/>
      <c r="N5" s="4"/>
      <c r="O5" s="4"/>
      <c r="P5" s="4"/>
      <c r="Q5" s="5"/>
      <c r="R5" s="802"/>
    </row>
    <row r="6" spans="1:20">
      <c r="A6" s="4" t="s">
        <v>5</v>
      </c>
      <c r="B6" s="4"/>
      <c r="F6" s="4"/>
      <c r="G6" s="4"/>
      <c r="H6" s="4"/>
      <c r="I6" s="4"/>
      <c r="J6" s="4"/>
      <c r="K6" s="4"/>
      <c r="L6" s="4"/>
      <c r="M6" s="802"/>
      <c r="N6" s="802"/>
      <c r="O6" s="802"/>
      <c r="P6" s="802"/>
      <c r="Q6" s="802"/>
      <c r="R6" s="802"/>
    </row>
    <row r="7" spans="1:20" ht="6.6" customHeight="1">
      <c r="B7" s="4"/>
      <c r="C7" s="4"/>
      <c r="D7" s="4"/>
      <c r="E7" s="4"/>
      <c r="F7" s="4"/>
      <c r="G7" s="4"/>
      <c r="H7" s="4"/>
      <c r="I7" s="4"/>
      <c r="J7" s="4"/>
      <c r="K7" s="4"/>
      <c r="L7" s="4"/>
      <c r="M7" s="802"/>
      <c r="N7" s="802"/>
      <c r="O7" s="802"/>
      <c r="P7" s="802"/>
      <c r="Q7" s="802"/>
      <c r="R7" s="802"/>
    </row>
    <row r="8" spans="1:20" ht="6.6" customHeight="1">
      <c r="B8" s="4"/>
      <c r="C8" s="4"/>
      <c r="D8" s="4"/>
      <c r="E8" s="4"/>
      <c r="F8" s="4"/>
      <c r="G8" s="4"/>
      <c r="H8" s="4"/>
      <c r="I8" s="4"/>
      <c r="J8" s="4"/>
      <c r="K8" s="4"/>
      <c r="L8" s="4"/>
      <c r="M8" s="802"/>
      <c r="N8" s="802"/>
      <c r="O8" s="802"/>
      <c r="P8" s="802"/>
      <c r="Q8" s="802"/>
      <c r="R8" s="802"/>
    </row>
    <row r="9" spans="1:20" ht="20.25" customHeight="1">
      <c r="B9" s="4"/>
      <c r="C9" s="4"/>
      <c r="D9" s="4"/>
      <c r="E9" s="4"/>
      <c r="F9" s="4"/>
      <c r="G9" s="4"/>
      <c r="H9" s="4"/>
      <c r="I9" s="9" t="s">
        <v>327</v>
      </c>
      <c r="J9" s="4"/>
      <c r="K9" s="4"/>
      <c r="L9" s="4"/>
      <c r="M9" s="802"/>
      <c r="N9" s="802"/>
      <c r="O9" s="802"/>
      <c r="P9" s="802"/>
      <c r="Q9" s="802"/>
      <c r="R9" s="802"/>
    </row>
    <row r="10" spans="1:20" ht="20.25" customHeight="1">
      <c r="B10" s="4"/>
      <c r="C10" s="4"/>
      <c r="D10" s="4"/>
      <c r="E10" s="4"/>
      <c r="F10" s="4"/>
      <c r="G10" s="4"/>
      <c r="I10" s="800" t="s">
        <v>6</v>
      </c>
      <c r="J10" s="1039" t="str">
        <f>IF(基本情報入力シート!$E$7="","",基本情報入力シート!$E$7)</f>
        <v/>
      </c>
      <c r="K10" s="1040"/>
      <c r="L10" s="1035">
        <f>基本情報入力シート!$E$8</f>
        <v>0</v>
      </c>
      <c r="M10" s="1038"/>
      <c r="N10" s="1038"/>
      <c r="O10" s="1038"/>
      <c r="P10" s="1038"/>
      <c r="Q10" s="1038"/>
      <c r="R10" s="802"/>
    </row>
    <row r="11" spans="1:20" ht="20.25" customHeight="1">
      <c r="B11" s="4"/>
      <c r="C11" s="4"/>
      <c r="D11" s="4"/>
      <c r="E11" s="4"/>
      <c r="F11" s="4"/>
      <c r="G11" s="4"/>
      <c r="H11" s="4"/>
      <c r="I11" s="382" t="s">
        <v>7</v>
      </c>
      <c r="J11" s="1035">
        <f>基本情報入力シート!$E$6</f>
        <v>0</v>
      </c>
      <c r="K11" s="1035"/>
      <c r="L11" s="1035"/>
      <c r="M11" s="1035"/>
      <c r="N11" s="1035"/>
      <c r="O11" s="1035"/>
      <c r="P11" s="1035"/>
      <c r="Q11" s="1035"/>
      <c r="R11" s="802"/>
    </row>
    <row r="12" spans="1:20" ht="24" customHeight="1">
      <c r="B12" s="4"/>
      <c r="C12" s="4"/>
      <c r="D12" s="4"/>
      <c r="E12" s="4"/>
      <c r="F12" s="4"/>
      <c r="G12" s="4"/>
      <c r="H12" s="4"/>
      <c r="I12" s="91" t="s">
        <v>8</v>
      </c>
      <c r="J12" s="1036">
        <f>基本情報入力シート!$E$9</f>
        <v>0</v>
      </c>
      <c r="K12" s="1036"/>
      <c r="L12" s="1036"/>
      <c r="M12" s="1037">
        <f>基本情報入力シート!$E$11</f>
        <v>0</v>
      </c>
      <c r="N12" s="1037"/>
      <c r="O12" s="1037"/>
      <c r="P12" s="1037"/>
      <c r="Q12" s="1038"/>
      <c r="R12" s="802"/>
      <c r="T12" s="72"/>
    </row>
    <row r="13" spans="1:20" ht="12.75" customHeight="1">
      <c r="B13" s="4"/>
      <c r="C13" s="4"/>
      <c r="D13" s="4"/>
      <c r="E13" s="4"/>
      <c r="F13" s="4"/>
      <c r="G13" s="4"/>
      <c r="H13" s="4"/>
      <c r="I13" s="4"/>
      <c r="J13" s="1033"/>
      <c r="K13" s="1033"/>
      <c r="L13" s="1034"/>
      <c r="M13" s="1034"/>
      <c r="N13" s="1034"/>
      <c r="O13" s="1034"/>
      <c r="P13" s="1034"/>
      <c r="Q13" s="802"/>
      <c r="R13" s="802"/>
    </row>
    <row r="14" spans="1:20" ht="20.25" customHeight="1">
      <c r="B14" s="4"/>
      <c r="C14" s="4"/>
      <c r="D14" s="4"/>
      <c r="E14" s="4"/>
      <c r="F14" s="4"/>
      <c r="G14" s="4"/>
      <c r="H14" s="4"/>
      <c r="I14" s="9" t="s">
        <v>2385</v>
      </c>
      <c r="J14" s="4"/>
      <c r="K14" s="4"/>
      <c r="L14" s="4"/>
      <c r="M14" s="802"/>
      <c r="N14" s="802"/>
      <c r="O14" s="802"/>
      <c r="P14" s="802"/>
      <c r="Q14" s="802"/>
      <c r="R14" s="802"/>
    </row>
    <row r="15" spans="1:20" ht="20.25" customHeight="1">
      <c r="B15" s="4"/>
      <c r="C15" s="4"/>
      <c r="D15" s="4"/>
      <c r="E15" s="4"/>
      <c r="F15" s="4"/>
      <c r="G15" s="4"/>
      <c r="H15" s="4"/>
      <c r="I15" s="800" t="s">
        <v>6</v>
      </c>
      <c r="J15" s="1039">
        <f>基本情報入力シート!$E$24</f>
        <v>0</v>
      </c>
      <c r="K15" s="1040"/>
      <c r="L15" s="1035">
        <f>基本情報入力シート!$E$25</f>
        <v>0</v>
      </c>
      <c r="M15" s="1038"/>
      <c r="N15" s="1038"/>
      <c r="O15" s="1038"/>
      <c r="P15" s="1038"/>
      <c r="Q15" s="1038"/>
      <c r="R15" s="802"/>
    </row>
    <row r="16" spans="1:20" ht="20.25" customHeight="1">
      <c r="B16" s="4"/>
      <c r="C16" s="4"/>
      <c r="D16" s="4"/>
      <c r="E16" s="4"/>
      <c r="F16" s="4"/>
      <c r="G16" s="4"/>
      <c r="H16" s="4"/>
      <c r="I16" s="382" t="s">
        <v>7</v>
      </c>
      <c r="J16" s="1035">
        <f>基本情報入力シート!$E$23</f>
        <v>0</v>
      </c>
      <c r="K16" s="1035"/>
      <c r="L16" s="1035"/>
      <c r="M16" s="1035"/>
      <c r="N16" s="1035"/>
      <c r="O16" s="1035"/>
      <c r="P16" s="1035"/>
      <c r="Q16" s="1035"/>
      <c r="R16" s="802"/>
    </row>
    <row r="17" spans="2:20" ht="24" customHeight="1">
      <c r="B17" s="4"/>
      <c r="C17" s="4"/>
      <c r="D17" s="4"/>
      <c r="E17" s="4"/>
      <c r="F17" s="4"/>
      <c r="G17" s="4"/>
      <c r="H17" s="4"/>
      <c r="I17" s="91" t="s">
        <v>8</v>
      </c>
      <c r="J17" s="1036">
        <f>基本情報入力シート!$E$26</f>
        <v>0</v>
      </c>
      <c r="K17" s="1036"/>
      <c r="L17" s="1036"/>
      <c r="M17" s="1037">
        <f>基本情報入力シート!$E$28</f>
        <v>0</v>
      </c>
      <c r="N17" s="1037"/>
      <c r="O17" s="1037"/>
      <c r="P17" s="1037"/>
      <c r="Q17" s="1038"/>
      <c r="R17" s="802"/>
      <c r="S17" s="72"/>
      <c r="T17" s="72"/>
    </row>
    <row r="18" spans="2:20" ht="12.75" customHeight="1">
      <c r="B18" s="4"/>
      <c r="C18" s="4"/>
      <c r="D18" s="4"/>
      <c r="E18" s="4"/>
      <c r="F18" s="4"/>
      <c r="G18" s="4"/>
      <c r="H18" s="4"/>
      <c r="I18" s="7"/>
      <c r="J18" s="1033"/>
      <c r="K18" s="1033"/>
      <c r="L18" s="1034"/>
      <c r="M18" s="1034"/>
      <c r="N18" s="1034"/>
      <c r="O18" s="1034"/>
      <c r="P18" s="1034"/>
      <c r="Q18" s="798"/>
      <c r="R18" s="802"/>
    </row>
    <row r="19" spans="2:20" ht="20.25" customHeight="1">
      <c r="B19" s="4"/>
      <c r="C19" s="4"/>
      <c r="D19" s="4"/>
      <c r="E19" s="4"/>
      <c r="F19" s="4"/>
      <c r="G19" s="4"/>
      <c r="H19" s="4"/>
      <c r="I19" s="9" t="s">
        <v>2386</v>
      </c>
      <c r="J19" s="4"/>
      <c r="K19" s="4"/>
      <c r="L19" s="4"/>
      <c r="M19" s="802"/>
      <c r="N19" s="802"/>
      <c r="O19" s="802"/>
      <c r="P19" s="802"/>
      <c r="Q19" s="802"/>
      <c r="R19" s="802"/>
    </row>
    <row r="20" spans="2:20" ht="20.25" customHeight="1">
      <c r="B20" s="4"/>
      <c r="C20" s="4"/>
      <c r="D20" s="4"/>
      <c r="E20" s="4"/>
      <c r="F20" s="4"/>
      <c r="G20" s="4"/>
      <c r="H20" s="4"/>
      <c r="I20" s="800" t="s">
        <v>6</v>
      </c>
      <c r="J20" s="1039">
        <f>基本情報入力シート!$E$37</f>
        <v>0</v>
      </c>
      <c r="K20" s="1040"/>
      <c r="L20" s="1035">
        <f>基本情報入力シート!$E$38</f>
        <v>0</v>
      </c>
      <c r="M20" s="1038"/>
      <c r="N20" s="1038"/>
      <c r="O20" s="1038"/>
      <c r="P20" s="1038"/>
      <c r="Q20" s="1038"/>
      <c r="R20" s="802"/>
    </row>
    <row r="21" spans="2:20" ht="20.25" customHeight="1">
      <c r="B21" s="4"/>
      <c r="C21" s="4"/>
      <c r="D21" s="4"/>
      <c r="E21" s="4"/>
      <c r="F21" s="4"/>
      <c r="G21" s="4"/>
      <c r="H21" s="4"/>
      <c r="I21" s="382" t="s">
        <v>7</v>
      </c>
      <c r="J21" s="1035">
        <f>基本情報入力シート!$E$36</f>
        <v>0</v>
      </c>
      <c r="K21" s="1035"/>
      <c r="L21" s="1035"/>
      <c r="M21" s="1035"/>
      <c r="N21" s="1035"/>
      <c r="O21" s="1035"/>
      <c r="P21" s="1035"/>
      <c r="Q21" s="1035"/>
      <c r="R21" s="802"/>
    </row>
    <row r="22" spans="2:20" ht="24" customHeight="1">
      <c r="B22" s="4"/>
      <c r="C22" s="4"/>
      <c r="D22" s="4"/>
      <c r="E22" s="4"/>
      <c r="F22" s="4"/>
      <c r="G22" s="4"/>
      <c r="H22" s="4"/>
      <c r="I22" s="91" t="s">
        <v>8</v>
      </c>
      <c r="J22" s="1036">
        <f>基本情報入力シート!$E$39</f>
        <v>0</v>
      </c>
      <c r="K22" s="1036"/>
      <c r="L22" s="1036"/>
      <c r="M22" s="1037">
        <f>基本情報入力シート!$E$41</f>
        <v>0</v>
      </c>
      <c r="N22" s="1037"/>
      <c r="O22" s="1037"/>
      <c r="P22" s="1037"/>
      <c r="Q22" s="1038"/>
      <c r="R22" s="802"/>
      <c r="S22" s="72"/>
      <c r="T22" s="72"/>
    </row>
    <row r="23" spans="2:20" ht="9" customHeight="1">
      <c r="B23" s="4"/>
      <c r="C23" s="4"/>
      <c r="D23" s="4"/>
      <c r="E23" s="4"/>
      <c r="F23" s="4"/>
      <c r="G23" s="4"/>
      <c r="H23" s="4"/>
      <c r="I23" s="7"/>
      <c r="J23" s="1033"/>
      <c r="K23" s="1033"/>
      <c r="L23" s="1034"/>
      <c r="M23" s="1034"/>
      <c r="N23" s="1034"/>
      <c r="O23" s="1034"/>
      <c r="P23" s="1034"/>
      <c r="Q23" s="798"/>
      <c r="R23" s="802"/>
    </row>
    <row r="24" spans="2:20" ht="9" customHeight="1">
      <c r="B24" s="4"/>
      <c r="C24" s="4"/>
      <c r="D24" s="4"/>
      <c r="E24" s="4"/>
      <c r="F24" s="4"/>
      <c r="G24" s="4"/>
      <c r="H24" s="4"/>
      <c r="I24" s="4"/>
      <c r="J24" s="1033" t="s">
        <v>9</v>
      </c>
      <c r="K24" s="1033"/>
      <c r="L24" s="1034" t="s">
        <v>9</v>
      </c>
      <c r="M24" s="1034"/>
      <c r="N24" s="1034"/>
      <c r="O24" s="1034"/>
      <c r="P24" s="1034"/>
      <c r="Q24" s="802"/>
      <c r="R24" s="802"/>
    </row>
    <row r="25" spans="2:20" ht="25.8">
      <c r="B25" s="1067" t="s">
        <v>303</v>
      </c>
      <c r="C25" s="1067"/>
      <c r="D25" s="1067"/>
      <c r="E25" s="1067"/>
      <c r="F25" s="1067"/>
      <c r="G25" s="1067"/>
      <c r="H25" s="1067"/>
      <c r="I25" s="1067"/>
      <c r="J25" s="1067"/>
      <c r="K25" s="1067"/>
      <c r="L25" s="1067"/>
      <c r="M25" s="1067"/>
      <c r="N25" s="1067"/>
      <c r="O25" s="1067"/>
      <c r="P25" s="1067"/>
      <c r="Q25" s="1067"/>
      <c r="R25" s="802"/>
    </row>
    <row r="26" spans="2:20" ht="4.95" customHeight="1">
      <c r="B26" s="4"/>
      <c r="C26" s="4"/>
      <c r="D26" s="4"/>
      <c r="E26" s="4"/>
      <c r="F26" s="4"/>
      <c r="G26" s="4"/>
      <c r="H26" s="4"/>
      <c r="I26" s="4"/>
      <c r="J26" s="4"/>
      <c r="K26" s="4"/>
      <c r="L26" s="4"/>
      <c r="M26" s="802"/>
      <c r="N26" s="802"/>
      <c r="O26" s="802"/>
      <c r="P26" s="802"/>
      <c r="Q26" s="66"/>
      <c r="R26" s="802"/>
    </row>
    <row r="27" spans="2:20" ht="23.4" customHeight="1">
      <c r="B27" s="4"/>
      <c r="C27" s="210" t="s">
        <v>2192</v>
      </c>
      <c r="D27" s="209"/>
      <c r="E27" s="209"/>
      <c r="F27" s="209"/>
      <c r="G27" s="209"/>
      <c r="H27" s="209"/>
      <c r="I27" s="209"/>
      <c r="J27" s="209"/>
      <c r="K27" s="209"/>
      <c r="L27" s="209"/>
      <c r="M27" s="209"/>
      <c r="N27" s="209"/>
      <c r="O27" s="209"/>
      <c r="P27" s="209"/>
      <c r="Q27" s="209"/>
      <c r="R27" s="802"/>
    </row>
    <row r="28" spans="2:20" ht="45" customHeight="1">
      <c r="B28" s="1068" t="s">
        <v>2756</v>
      </c>
      <c r="C28" s="1069"/>
      <c r="D28" s="1069"/>
      <c r="E28" s="1069"/>
      <c r="F28" s="1069"/>
      <c r="G28" s="1069"/>
      <c r="H28" s="1069"/>
      <c r="I28" s="1069"/>
      <c r="J28" s="1069"/>
      <c r="K28" s="1069"/>
      <c r="L28" s="1069"/>
      <c r="M28" s="1069"/>
      <c r="N28" s="1069"/>
      <c r="O28" s="1069"/>
      <c r="P28" s="1069"/>
      <c r="Q28" s="1069"/>
      <c r="R28" s="802"/>
    </row>
    <row r="29" spans="2:20" ht="18" customHeight="1">
      <c r="B29" s="1063" t="s">
        <v>10</v>
      </c>
      <c r="C29" s="1063"/>
      <c r="D29" s="1063"/>
      <c r="E29" s="1063"/>
      <c r="F29" s="1063"/>
      <c r="G29" s="1063"/>
      <c r="H29" s="1063"/>
      <c r="I29" s="1063"/>
      <c r="J29" s="1063"/>
      <c r="K29" s="1063"/>
      <c r="L29" s="1063"/>
      <c r="M29" s="1063"/>
      <c r="N29" s="1063"/>
      <c r="O29" s="1063"/>
      <c r="P29" s="1063"/>
      <c r="Q29" s="1063"/>
      <c r="R29" s="802"/>
    </row>
    <row r="30" spans="2:20" ht="36" customHeight="1">
      <c r="B30" s="94"/>
      <c r="C30" s="1064" t="s">
        <v>304</v>
      </c>
      <c r="D30" s="1065"/>
      <c r="E30" s="1065"/>
      <c r="F30" s="1066"/>
      <c r="G30" s="1070">
        <f>基本情報入力シート!$E$4</f>
        <v>0</v>
      </c>
      <c r="H30" s="1071"/>
      <c r="I30" s="1071"/>
      <c r="J30" s="1071"/>
      <c r="K30" s="1071"/>
      <c r="L30" s="1072" t="str">
        <f>基本情報入力シート!$F$4</f>
        <v>蓄電池</v>
      </c>
      <c r="M30" s="1073"/>
      <c r="N30" s="1073"/>
      <c r="O30" s="1074" t="str">
        <f>基本情報入力シート!$G$4</f>
        <v>設備導入事業</v>
      </c>
      <c r="P30" s="1071"/>
      <c r="Q30" s="1075"/>
      <c r="R30" s="802"/>
    </row>
    <row r="31" spans="2:20" ht="21" customHeight="1">
      <c r="B31" s="94"/>
      <c r="C31" s="1043" t="s">
        <v>305</v>
      </c>
      <c r="D31" s="1043"/>
      <c r="E31" s="1043"/>
      <c r="F31" s="1049"/>
      <c r="G31" s="95"/>
      <c r="H31" s="6" t="s">
        <v>12</v>
      </c>
      <c r="I31" s="1051">
        <f>基本情報入力シート!$E$6</f>
        <v>0</v>
      </c>
      <c r="J31" s="1051"/>
      <c r="K31" s="1051"/>
      <c r="L31" s="1051"/>
      <c r="M31" s="1051"/>
      <c r="N31" s="1051"/>
      <c r="O31" s="1051"/>
      <c r="P31" s="1051"/>
      <c r="Q31" s="949"/>
      <c r="R31" s="802"/>
    </row>
    <row r="32" spans="2:20" ht="21" customHeight="1">
      <c r="B32" s="96"/>
      <c r="C32" s="1046"/>
      <c r="D32" s="1046"/>
      <c r="E32" s="1046"/>
      <c r="F32" s="1050"/>
      <c r="G32" s="4"/>
      <c r="H32" s="7" t="s">
        <v>13</v>
      </c>
      <c r="I32" s="1056">
        <f>基本情報入力シート!$E$12</f>
        <v>0</v>
      </c>
      <c r="J32" s="1056"/>
      <c r="K32" s="1056"/>
      <c r="L32" s="1056"/>
      <c r="M32" s="1056"/>
      <c r="N32" s="1056"/>
      <c r="O32" s="1056"/>
      <c r="P32" s="1056"/>
      <c r="Q32" s="950"/>
      <c r="R32" s="802"/>
    </row>
    <row r="33" spans="1:20" ht="21" customHeight="1">
      <c r="B33" s="96"/>
      <c r="C33" s="1046"/>
      <c r="D33" s="1046"/>
      <c r="E33" s="1046"/>
      <c r="F33" s="1050"/>
      <c r="G33" s="4"/>
      <c r="H33" s="8" t="s">
        <v>14</v>
      </c>
      <c r="I33" s="1035">
        <f>基本情報入力シート!$E$14</f>
        <v>0</v>
      </c>
      <c r="J33" s="1035"/>
      <c r="K33" s="1035"/>
      <c r="L33" s="1035"/>
      <c r="M33" s="1035"/>
      <c r="N33" s="1035"/>
      <c r="O33" s="1035"/>
      <c r="P33" s="1035"/>
      <c r="Q33" s="950"/>
      <c r="R33" s="802"/>
    </row>
    <row r="34" spans="1:20" ht="21" customHeight="1">
      <c r="B34" s="96"/>
      <c r="C34" s="1046"/>
      <c r="D34" s="1046"/>
      <c r="E34" s="1046"/>
      <c r="F34" s="1050"/>
      <c r="G34" s="4"/>
      <c r="H34" s="9" t="s">
        <v>311</v>
      </c>
      <c r="I34" s="1056">
        <f>基本情報入力シート!$E$15</f>
        <v>0</v>
      </c>
      <c r="J34" s="1057"/>
      <c r="K34" s="1057"/>
      <c r="L34" s="1056" t="str">
        <f>IF(基本情報入力シート!$E$16="","",IF(基本情報入力シート!$E$16&gt;="","携帯電話","　"))</f>
        <v/>
      </c>
      <c r="M34" s="1056"/>
      <c r="N34" s="1058">
        <f>基本情報入力シート!$E$16</f>
        <v>0</v>
      </c>
      <c r="O34" s="1058"/>
      <c r="P34" s="1058"/>
      <c r="Q34" s="1059"/>
      <c r="R34" s="802"/>
    </row>
    <row r="35" spans="1:20" ht="21" customHeight="1">
      <c r="B35" s="96"/>
      <c r="C35" s="1046"/>
      <c r="D35" s="1046"/>
      <c r="E35" s="1046"/>
      <c r="F35" s="1050"/>
      <c r="G35" s="4"/>
      <c r="H35" s="9" t="s">
        <v>309</v>
      </c>
      <c r="I35" s="1035">
        <f>基本情報入力シート!$E$17</f>
        <v>0</v>
      </c>
      <c r="J35" s="1035"/>
      <c r="K35" s="1035"/>
      <c r="L35" s="1035"/>
      <c r="M35" s="1035"/>
      <c r="N35" s="1035"/>
      <c r="O35" s="1035"/>
      <c r="P35" s="1053"/>
      <c r="Q35" s="951"/>
      <c r="R35" s="802"/>
    </row>
    <row r="36" spans="1:20" ht="23.4" customHeight="1">
      <c r="B36" s="94"/>
      <c r="C36" s="1043" t="s">
        <v>2210</v>
      </c>
      <c r="D36" s="1044"/>
      <c r="E36" s="1044"/>
      <c r="F36" s="1045"/>
      <c r="G36" s="95"/>
      <c r="H36" s="95" t="s">
        <v>306</v>
      </c>
      <c r="I36" s="1054">
        <f>基本情報入力シート!$E$36</f>
        <v>0</v>
      </c>
      <c r="J36" s="1055"/>
      <c r="K36" s="1055"/>
      <c r="L36" s="1055"/>
      <c r="M36" s="1055"/>
      <c r="N36" s="1055"/>
      <c r="O36" s="1055"/>
      <c r="P36" s="1055"/>
      <c r="Q36" s="952"/>
      <c r="R36" s="802"/>
      <c r="T36" s="72"/>
    </row>
    <row r="37" spans="1:20" ht="23.4" customHeight="1">
      <c r="B37" s="96"/>
      <c r="C37" s="1046"/>
      <c r="D37" s="1047"/>
      <c r="E37" s="1047"/>
      <c r="F37" s="1048"/>
      <c r="G37" s="4"/>
      <c r="H37" s="4" t="s">
        <v>307</v>
      </c>
      <c r="I37" s="1035">
        <f>基本情報入力シート!$E$42</f>
        <v>0</v>
      </c>
      <c r="J37" s="1052"/>
      <c r="K37" s="1052"/>
      <c r="L37" s="1052"/>
      <c r="M37" s="1052"/>
      <c r="N37" s="1052"/>
      <c r="O37" s="1052"/>
      <c r="P37" s="1052"/>
      <c r="Q37" s="953"/>
      <c r="R37" s="802"/>
      <c r="T37" s="97"/>
    </row>
    <row r="38" spans="1:20" ht="23.4" customHeight="1">
      <c r="B38" s="96"/>
      <c r="C38" s="1047"/>
      <c r="D38" s="1047"/>
      <c r="E38" s="1047"/>
      <c r="F38" s="1048"/>
      <c r="G38" s="4"/>
      <c r="H38" s="4" t="s">
        <v>308</v>
      </c>
      <c r="I38" s="1035">
        <f>基本情報入力シート!$E$44</f>
        <v>0</v>
      </c>
      <c r="J38" s="1052"/>
      <c r="K38" s="1052"/>
      <c r="L38" s="1052"/>
      <c r="M38" s="1052"/>
      <c r="N38" s="1052"/>
      <c r="O38" s="1052"/>
      <c r="P38" s="1052"/>
      <c r="Q38" s="953"/>
      <c r="R38" s="802"/>
      <c r="T38" s="72"/>
    </row>
    <row r="39" spans="1:20" ht="23.4" customHeight="1">
      <c r="B39" s="96"/>
      <c r="C39" s="1047"/>
      <c r="D39" s="1047"/>
      <c r="E39" s="1047"/>
      <c r="F39" s="1048"/>
      <c r="G39" s="4"/>
      <c r="H39" s="4" t="s">
        <v>310</v>
      </c>
      <c r="I39" s="1056">
        <f>基本情報入力シート!$E$45</f>
        <v>0</v>
      </c>
      <c r="J39" s="1057"/>
      <c r="K39" s="1057"/>
      <c r="L39" s="1056" t="str">
        <f>IF(基本情報入力シート!E46="","",IF(基本情報入力シート!E46&gt;="","携帯電話","　"))</f>
        <v/>
      </c>
      <c r="M39" s="1060"/>
      <c r="N39" s="1058">
        <f>基本情報入力シート!$E$46</f>
        <v>0</v>
      </c>
      <c r="O39" s="1061"/>
      <c r="P39" s="1061"/>
      <c r="Q39" s="1062"/>
      <c r="R39" s="802"/>
      <c r="T39" s="72"/>
    </row>
    <row r="40" spans="1:20" ht="23.4" customHeight="1">
      <c r="B40" s="96"/>
      <c r="C40" s="1047"/>
      <c r="D40" s="1047"/>
      <c r="E40" s="1047"/>
      <c r="F40" s="1048"/>
      <c r="G40" s="96"/>
      <c r="H40" s="4" t="s">
        <v>309</v>
      </c>
      <c r="I40" s="1035">
        <f>基本情報入力シート!$E$47</f>
        <v>0</v>
      </c>
      <c r="J40" s="1053"/>
      <c r="K40" s="1053"/>
      <c r="L40" s="1053"/>
      <c r="M40" s="1053"/>
      <c r="N40" s="1053"/>
      <c r="O40" s="1053"/>
      <c r="P40" s="1053"/>
      <c r="Q40" s="953"/>
      <c r="R40" s="802"/>
      <c r="T40" s="72"/>
    </row>
    <row r="41" spans="1:20" ht="16.5" customHeight="1">
      <c r="A41" s="801"/>
      <c r="B41" s="219"/>
      <c r="C41" s="220"/>
      <c r="D41" s="221"/>
      <c r="E41" s="217"/>
      <c r="F41" s="217"/>
      <c r="G41" s="217"/>
      <c r="H41" s="217"/>
      <c r="I41" s="217"/>
      <c r="J41" s="217"/>
      <c r="K41" s="217"/>
      <c r="L41" s="217"/>
      <c r="M41" s="217"/>
      <c r="N41" s="217"/>
      <c r="O41" s="218"/>
      <c r="P41" s="218"/>
      <c r="Q41" s="218"/>
      <c r="R41" s="802"/>
    </row>
    <row r="42" spans="1:20" ht="16.95" customHeight="1">
      <c r="A42" s="801"/>
      <c r="B42" s="222"/>
      <c r="C42" s="799" t="s">
        <v>2208</v>
      </c>
      <c r="D42" s="801"/>
      <c r="E42" s="801"/>
      <c r="F42" s="801"/>
      <c r="G42" s="801"/>
      <c r="H42" s="801"/>
      <c r="I42" s="801"/>
      <c r="J42" s="801"/>
      <c r="K42" s="801"/>
      <c r="L42" s="801"/>
      <c r="M42" s="801"/>
      <c r="N42" s="801"/>
      <c r="O42" s="801"/>
      <c r="P42" s="801"/>
      <c r="Q42" s="801"/>
      <c r="R42" s="802"/>
      <c r="T42" s="98"/>
    </row>
    <row r="43" spans="1:20" ht="16.95" customHeight="1">
      <c r="A43" s="801"/>
      <c r="B43" s="222"/>
      <c r="C43" s="801"/>
      <c r="D43" s="801" t="s">
        <v>2209</v>
      </c>
      <c r="E43" s="801"/>
      <c r="F43" s="801"/>
      <c r="G43" s="801"/>
      <c r="H43" s="801"/>
      <c r="I43" s="801"/>
      <c r="J43" s="801"/>
      <c r="K43" s="801"/>
      <c r="L43" s="801"/>
      <c r="M43" s="801"/>
      <c r="N43" s="801"/>
      <c r="O43" s="801"/>
      <c r="P43" s="801"/>
      <c r="Q43" s="801"/>
      <c r="R43" s="802"/>
      <c r="T43" s="99"/>
    </row>
    <row r="44" spans="1:20" ht="16.95" customHeight="1">
      <c r="B44" s="4"/>
      <c r="C44" s="100"/>
      <c r="D44" s="4" t="s">
        <v>2213</v>
      </c>
      <c r="F44" s="4"/>
      <c r="G44" s="4"/>
      <c r="H44" s="4"/>
      <c r="I44" s="4"/>
      <c r="J44" s="4"/>
      <c r="K44" s="4"/>
      <c r="L44" s="4"/>
      <c r="M44" s="802"/>
      <c r="N44" s="802"/>
      <c r="O44" s="802"/>
      <c r="P44" s="802"/>
      <c r="Q44" s="802"/>
      <c r="R44" s="802"/>
    </row>
    <row r="45" spans="1:20" ht="11.25" customHeight="1">
      <c r="B45" s="4"/>
      <c r="C45" s="101"/>
      <c r="D45" s="4"/>
      <c r="F45" s="4"/>
      <c r="G45" s="4"/>
      <c r="H45" s="4"/>
      <c r="I45" s="4"/>
      <c r="J45" s="4"/>
      <c r="K45" s="4"/>
      <c r="L45" s="4"/>
      <c r="M45" s="802"/>
      <c r="N45" s="802"/>
      <c r="O45" s="802"/>
      <c r="P45" s="802"/>
      <c r="Q45" s="802"/>
      <c r="R45" s="802"/>
    </row>
    <row r="46" spans="1:20" ht="13.5" customHeight="1">
      <c r="C46" s="101"/>
      <c r="Q46" s="102"/>
    </row>
    <row r="48" spans="1:20">
      <c r="F48" s="57"/>
      <c r="G48" s="57"/>
      <c r="H48" s="57"/>
      <c r="I48" s="57"/>
      <c r="J48" s="57"/>
      <c r="K48" s="57"/>
      <c r="L48" s="57"/>
      <c r="M48" s="56"/>
      <c r="N48" s="56"/>
      <c r="O48" s="56"/>
      <c r="P48" s="56"/>
      <c r="Q48" s="56"/>
      <c r="R48" s="56"/>
    </row>
    <row r="49" spans="6:18">
      <c r="F49" s="57"/>
      <c r="G49" s="57"/>
      <c r="H49" s="57"/>
      <c r="I49" s="57"/>
      <c r="J49" s="57"/>
      <c r="K49" s="57"/>
      <c r="L49" s="57"/>
      <c r="M49" s="56"/>
      <c r="N49" s="56"/>
      <c r="O49" s="56"/>
      <c r="P49" s="56"/>
      <c r="Q49" s="56"/>
      <c r="R49" s="56"/>
    </row>
    <row r="50" spans="6:18">
      <c r="F50" s="57"/>
      <c r="G50" s="57"/>
      <c r="H50" s="57"/>
      <c r="I50" s="57"/>
      <c r="J50" s="57"/>
      <c r="K50" s="57"/>
      <c r="L50" s="57"/>
      <c r="M50" s="56"/>
      <c r="N50" s="56"/>
      <c r="O50" s="56"/>
      <c r="P50" s="56"/>
      <c r="Q50" s="56"/>
      <c r="R50" s="56"/>
    </row>
    <row r="51" spans="6:18">
      <c r="F51" s="57"/>
      <c r="G51" s="57"/>
      <c r="H51" s="57"/>
      <c r="I51" s="57"/>
      <c r="J51" s="57"/>
      <c r="K51" s="57"/>
      <c r="L51" s="57"/>
      <c r="M51" s="56"/>
      <c r="N51" s="56"/>
      <c r="O51" s="56"/>
      <c r="P51" s="56"/>
      <c r="Q51" s="56"/>
      <c r="R51" s="56"/>
    </row>
    <row r="52" spans="6:18">
      <c r="F52" s="57"/>
      <c r="G52" s="57"/>
      <c r="H52" s="57"/>
      <c r="I52" s="57"/>
      <c r="J52" s="57"/>
      <c r="K52" s="57"/>
      <c r="L52" s="57"/>
      <c r="M52" s="56"/>
      <c r="N52" s="56"/>
      <c r="O52" s="56"/>
      <c r="P52" s="56"/>
      <c r="Q52" s="56"/>
      <c r="R52" s="56"/>
    </row>
  </sheetData>
  <sheetProtection algorithmName="SHA-512" hashValue="TwDl9lJ61LWJGMv0moqWEX57q6a/uMDpdVbM4kbCK2H/0fIJA2UY7tz9rqgPr0xy3GgGEBIfafNxuwUmBNGexg==" saltValue="G1UYiU+jYUUL7HaXcfNsvQ==" spinCount="100000" sheet="1" formatCells="0"/>
  <mergeCells count="47">
    <mergeCell ref="J23:K23"/>
    <mergeCell ref="B29:Q29"/>
    <mergeCell ref="L23:P23"/>
    <mergeCell ref="C30:F30"/>
    <mergeCell ref="J24:K24"/>
    <mergeCell ref="L24:P24"/>
    <mergeCell ref="B25:Q25"/>
    <mergeCell ref="B28:Q28"/>
    <mergeCell ref="G30:K30"/>
    <mergeCell ref="L30:N30"/>
    <mergeCell ref="O30:Q30"/>
    <mergeCell ref="C36:F40"/>
    <mergeCell ref="C31:F35"/>
    <mergeCell ref="I31:P31"/>
    <mergeCell ref="I37:P37"/>
    <mergeCell ref="I38:P38"/>
    <mergeCell ref="I40:P40"/>
    <mergeCell ref="I36:P36"/>
    <mergeCell ref="I35:P35"/>
    <mergeCell ref="I32:P32"/>
    <mergeCell ref="I34:K34"/>
    <mergeCell ref="I39:K39"/>
    <mergeCell ref="L34:M34"/>
    <mergeCell ref="N34:Q34"/>
    <mergeCell ref="L39:M39"/>
    <mergeCell ref="N39:Q39"/>
    <mergeCell ref="I33:P33"/>
    <mergeCell ref="J11:Q11"/>
    <mergeCell ref="J12:L12"/>
    <mergeCell ref="K3:L3"/>
    <mergeCell ref="J10:K10"/>
    <mergeCell ref="L10:Q10"/>
    <mergeCell ref="M12:Q12"/>
    <mergeCell ref="J13:K13"/>
    <mergeCell ref="L13:P13"/>
    <mergeCell ref="J16:Q16"/>
    <mergeCell ref="J17:L17"/>
    <mergeCell ref="M17:Q17"/>
    <mergeCell ref="J15:K15"/>
    <mergeCell ref="L15:Q15"/>
    <mergeCell ref="J18:K18"/>
    <mergeCell ref="L18:P18"/>
    <mergeCell ref="J21:Q21"/>
    <mergeCell ref="J22:L22"/>
    <mergeCell ref="M22:Q22"/>
    <mergeCell ref="J20:K20"/>
    <mergeCell ref="L20:Q20"/>
  </mergeCells>
  <phoneticPr fontId="7"/>
  <pageMargins left="0.70866141732283472" right="0.70866141732283472" top="0.74803149606299213" bottom="0.74803149606299213" header="0.31496062992125984" footer="0.31496062992125984"/>
  <pageSetup paperSize="9" scale="89" orientation="portrait" blackAndWhite="1" copies="2" r:id="rId1"/>
  <ignoredErrors>
    <ignoredError sqref="G33:H33 J38:P38 G34:H34 J40:P40 J39:K39 J35:P35 H30:J30 G31:H31 J31:Q31 G32:H32 J32:Q32 J33:Q33 J34:K34 J36:P36 J37:P37"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66"/>
  </sheetPr>
  <dimension ref="A1:Y59"/>
  <sheetViews>
    <sheetView showGridLines="0" showZeros="0" view="pageBreakPreview" zoomScaleNormal="100" zoomScaleSheetLayoutView="100" workbookViewId="0">
      <selection activeCell="F22" sqref="F22:Q22"/>
    </sheetView>
  </sheetViews>
  <sheetFormatPr defaultColWidth="9" defaultRowHeight="13.2"/>
  <cols>
    <col min="1" max="1" width="1.6640625" style="56" customWidth="1"/>
    <col min="2" max="2" width="0.88671875" style="56" customWidth="1"/>
    <col min="3" max="3" width="2.6640625" style="56" customWidth="1"/>
    <col min="4" max="4" width="0.88671875" style="56" customWidth="1"/>
    <col min="5" max="5" width="13.6640625" style="56" customWidth="1"/>
    <col min="6" max="6" width="11.44140625" style="56" customWidth="1"/>
    <col min="7" max="7" width="0.77734375" style="56" customWidth="1"/>
    <col min="8" max="8" width="11.109375" style="56" customWidth="1"/>
    <col min="9" max="9" width="9.109375" style="56" customWidth="1"/>
    <col min="10" max="10" width="5.5546875" style="56" customWidth="1"/>
    <col min="11" max="12" width="3.6640625" style="56" customWidth="1"/>
    <col min="13" max="15" width="3.6640625" style="57" customWidth="1"/>
    <col min="16" max="17" width="4.6640625" style="57" customWidth="1"/>
    <col min="18" max="18" width="1.88671875" style="57" customWidth="1"/>
    <col min="19" max="19" width="2.77734375" style="56" customWidth="1"/>
    <col min="20" max="20" width="2.44140625" style="56" customWidth="1"/>
    <col min="21" max="16384" width="9" style="56"/>
  </cols>
  <sheetData>
    <row r="1" spans="1:20" ht="15" customHeight="1">
      <c r="A1" s="111" t="s">
        <v>302</v>
      </c>
      <c r="Q1" s="57" t="s">
        <v>340</v>
      </c>
    </row>
    <row r="2" spans="1:20" ht="7.5" customHeight="1">
      <c r="A2" s="4"/>
      <c r="B2" s="4"/>
      <c r="E2" s="4"/>
      <c r="F2" s="4"/>
      <c r="G2" s="4"/>
      <c r="H2" s="4"/>
      <c r="I2" s="4"/>
      <c r="J2" s="83"/>
      <c r="K2" s="148"/>
      <c r="L2" s="148"/>
      <c r="M2" s="698"/>
      <c r="N2" s="698"/>
      <c r="O2" s="698"/>
      <c r="P2" s="698"/>
      <c r="Q2" s="698"/>
      <c r="R2" s="643"/>
      <c r="T2" s="57"/>
    </row>
    <row r="3" spans="1:20" ht="27" customHeight="1">
      <c r="B3" s="4"/>
      <c r="C3" s="210" t="s">
        <v>2193</v>
      </c>
      <c r="D3" s="210"/>
      <c r="E3" s="210"/>
      <c r="F3" s="210"/>
      <c r="G3" s="210"/>
      <c r="H3" s="699"/>
      <c r="I3" s="700"/>
      <c r="J3" s="699"/>
      <c r="K3" s="699"/>
      <c r="L3" s="699"/>
      <c r="M3" s="699"/>
      <c r="N3" s="699"/>
      <c r="O3" s="699"/>
      <c r="P3" s="699"/>
      <c r="Q3" s="699"/>
      <c r="R3" s="643"/>
    </row>
    <row r="4" spans="1:20" ht="9.6" customHeight="1">
      <c r="A4" s="641"/>
      <c r="B4" s="637"/>
      <c r="C4" s="637"/>
      <c r="D4" s="637"/>
      <c r="E4" s="637"/>
      <c r="F4" s="637"/>
      <c r="G4" s="637"/>
      <c r="H4" s="82"/>
      <c r="I4" s="82"/>
      <c r="J4" s="638"/>
      <c r="K4" s="638"/>
      <c r="L4" s="148"/>
      <c r="M4" s="148"/>
      <c r="N4" s="148"/>
      <c r="O4" s="148"/>
      <c r="P4" s="148"/>
      <c r="Q4" s="638"/>
      <c r="R4" s="643"/>
    </row>
    <row r="5" spans="1:20" ht="12.75" customHeight="1">
      <c r="B5" s="4"/>
      <c r="C5" s="637" t="s">
        <v>2206</v>
      </c>
      <c r="D5" s="637"/>
      <c r="E5" s="637"/>
      <c r="F5" s="637"/>
      <c r="G5" s="637"/>
      <c r="H5" s="82"/>
      <c r="I5" s="82"/>
      <c r="J5" s="638"/>
      <c r="K5" s="638"/>
      <c r="L5" s="148"/>
      <c r="M5" s="148"/>
      <c r="N5" s="148"/>
      <c r="O5" s="148"/>
      <c r="P5" s="148"/>
      <c r="Q5" s="638"/>
      <c r="R5" s="643"/>
    </row>
    <row r="6" spans="1:20">
      <c r="A6" s="4"/>
      <c r="B6" s="4"/>
      <c r="E6" s="4"/>
      <c r="F6" s="644"/>
      <c r="G6" s="644"/>
      <c r="H6" s="644"/>
      <c r="I6" s="644"/>
      <c r="J6" s="1076"/>
      <c r="K6" s="1076"/>
      <c r="L6" s="145"/>
      <c r="M6" s="638"/>
      <c r="N6" s="145"/>
      <c r="O6" s="701"/>
      <c r="P6" s="145"/>
      <c r="Q6" s="701"/>
      <c r="R6" s="643"/>
      <c r="T6" s="72"/>
    </row>
    <row r="7" spans="1:20" ht="9" customHeight="1">
      <c r="A7" s="4"/>
      <c r="B7" s="4"/>
      <c r="E7" s="4"/>
      <c r="F7" s="644"/>
      <c r="G7" s="85"/>
      <c r="H7" s="85"/>
      <c r="I7" s="644"/>
      <c r="J7" s="638"/>
      <c r="K7" s="638"/>
      <c r="L7" s="638"/>
      <c r="M7" s="638"/>
      <c r="N7" s="638"/>
      <c r="O7" s="701"/>
      <c r="P7" s="638"/>
      <c r="Q7" s="701"/>
      <c r="R7" s="643"/>
      <c r="T7" s="63"/>
    </row>
    <row r="8" spans="1:20" ht="21" customHeight="1">
      <c r="B8" s="645"/>
      <c r="C8" s="1077" t="s">
        <v>2678</v>
      </c>
      <c r="D8" s="1078"/>
      <c r="E8" s="1078"/>
      <c r="F8" s="1079"/>
      <c r="G8" s="95"/>
      <c r="H8" s="95" t="s">
        <v>312</v>
      </c>
      <c r="I8" s="95"/>
      <c r="J8" s="95"/>
      <c r="K8" s="1091">
        <f>'共通様式1 '!$D$40</f>
        <v>0</v>
      </c>
      <c r="L8" s="1092"/>
      <c r="M8" s="1092"/>
      <c r="N8" s="1092"/>
      <c r="O8" s="1092"/>
      <c r="P8" s="702" t="s">
        <v>11</v>
      </c>
      <c r="Q8" s="703" t="s">
        <v>273</v>
      </c>
      <c r="R8" s="643"/>
      <c r="T8" s="72"/>
    </row>
    <row r="9" spans="1:20" ht="3" customHeight="1">
      <c r="B9" s="704"/>
      <c r="C9" s="1080"/>
      <c r="D9" s="1081"/>
      <c r="E9" s="1081"/>
      <c r="F9" s="1082"/>
      <c r="G9" s="4"/>
      <c r="H9" s="4"/>
      <c r="I9" s="4"/>
      <c r="J9" s="83"/>
      <c r="K9" s="155"/>
      <c r="L9" s="156"/>
      <c r="M9" s="156"/>
      <c r="N9" s="156"/>
      <c r="O9" s="156"/>
      <c r="P9" s="705"/>
      <c r="Q9" s="706"/>
      <c r="R9" s="643"/>
      <c r="T9" s="97"/>
    </row>
    <row r="10" spans="1:20" ht="21" customHeight="1">
      <c r="B10" s="704"/>
      <c r="C10" s="1083"/>
      <c r="D10" s="1081"/>
      <c r="E10" s="1081"/>
      <c r="F10" s="1082"/>
      <c r="G10" s="4"/>
      <c r="H10" s="4" t="s">
        <v>2380</v>
      </c>
      <c r="I10" s="4"/>
      <c r="J10" s="4"/>
      <c r="K10" s="1093">
        <f>'共通様式1 '!$H$40</f>
        <v>0</v>
      </c>
      <c r="L10" s="1094"/>
      <c r="M10" s="1094"/>
      <c r="N10" s="1094"/>
      <c r="O10" s="1094"/>
      <c r="P10" s="705" t="s">
        <v>11</v>
      </c>
      <c r="Q10" s="706"/>
      <c r="R10" s="643"/>
      <c r="T10" s="72"/>
    </row>
    <row r="11" spans="1:20" ht="3" customHeight="1">
      <c r="B11" s="704"/>
      <c r="C11" s="1083"/>
      <c r="D11" s="1081"/>
      <c r="E11" s="1081"/>
      <c r="F11" s="1082"/>
      <c r="G11" s="4"/>
      <c r="H11" s="4"/>
      <c r="I11" s="4"/>
      <c r="J11" s="4"/>
      <c r="K11" s="707"/>
      <c r="L11" s="708"/>
      <c r="M11" s="708"/>
      <c r="N11" s="708"/>
      <c r="O11" s="708"/>
      <c r="P11" s="705"/>
      <c r="Q11" s="706"/>
      <c r="R11" s="643"/>
      <c r="T11" s="72"/>
    </row>
    <row r="12" spans="1:20" ht="21" customHeight="1">
      <c r="B12" s="704"/>
      <c r="C12" s="1081"/>
      <c r="D12" s="1081"/>
      <c r="E12" s="1081"/>
      <c r="F12" s="1082"/>
      <c r="G12" s="4"/>
      <c r="H12" s="4" t="s">
        <v>313</v>
      </c>
      <c r="I12" s="4"/>
      <c r="J12" s="4"/>
      <c r="K12" s="1093">
        <f>'共通様式1 '!$J$40</f>
        <v>0</v>
      </c>
      <c r="L12" s="1095"/>
      <c r="M12" s="1095"/>
      <c r="N12" s="1095"/>
      <c r="O12" s="1095"/>
      <c r="P12" s="705" t="s">
        <v>11</v>
      </c>
      <c r="Q12" s="706"/>
      <c r="R12" s="643"/>
      <c r="T12" s="72"/>
    </row>
    <row r="13" spans="1:20" ht="3.6" customHeight="1">
      <c r="B13" s="704"/>
      <c r="C13" s="1081"/>
      <c r="D13" s="1081"/>
      <c r="E13" s="1081"/>
      <c r="F13" s="1082"/>
      <c r="G13" s="4"/>
      <c r="H13" s="4"/>
      <c r="I13" s="4"/>
      <c r="J13" s="4"/>
      <c r="K13" s="709"/>
      <c r="L13" s="710"/>
      <c r="M13" s="710"/>
      <c r="N13" s="710"/>
      <c r="O13" s="710"/>
      <c r="P13" s="705"/>
      <c r="Q13" s="706"/>
      <c r="R13" s="643"/>
    </row>
    <row r="14" spans="1:20" ht="20.25" customHeight="1">
      <c r="B14" s="646"/>
      <c r="C14" s="1084"/>
      <c r="D14" s="1084"/>
      <c r="E14" s="1084"/>
      <c r="F14" s="1085"/>
      <c r="G14" s="113"/>
      <c r="H14" s="134" t="s">
        <v>314</v>
      </c>
      <c r="I14" s="134"/>
      <c r="J14" s="134"/>
      <c r="K14" s="1086">
        <f>'共通様式1 '!$N$40</f>
        <v>0</v>
      </c>
      <c r="L14" s="1087"/>
      <c r="M14" s="1087"/>
      <c r="N14" s="1087"/>
      <c r="O14" s="1087"/>
      <c r="P14" s="711" t="s">
        <v>11</v>
      </c>
      <c r="Q14" s="712"/>
      <c r="R14" s="643"/>
    </row>
    <row r="15" spans="1:20" ht="24.6" customHeight="1">
      <c r="A15" s="82"/>
      <c r="B15" s="82"/>
      <c r="C15" s="82" t="s">
        <v>2679</v>
      </c>
      <c r="D15" s="82"/>
      <c r="E15" s="82"/>
      <c r="F15" s="82"/>
      <c r="G15" s="82"/>
      <c r="H15" s="82"/>
      <c r="I15" s="153"/>
      <c r="J15" s="145"/>
      <c r="K15" s="145"/>
      <c r="L15" s="145"/>
      <c r="M15" s="146"/>
      <c r="N15" s="146"/>
      <c r="O15" s="146"/>
      <c r="P15" s="146"/>
      <c r="Q15" s="147"/>
      <c r="R15" s="643"/>
      <c r="T15" s="72"/>
    </row>
    <row r="16" spans="1:20" ht="24.6" customHeight="1">
      <c r="A16" s="84"/>
      <c r="B16" s="83"/>
      <c r="C16" s="83"/>
      <c r="D16" s="83"/>
      <c r="E16" s="83"/>
      <c r="F16" s="83"/>
      <c r="G16" s="83"/>
      <c r="H16" s="83"/>
      <c r="I16" s="83"/>
      <c r="J16" s="83"/>
      <c r="K16" s="81"/>
      <c r="L16" s="81"/>
      <c r="M16" s="83"/>
      <c r="N16" s="83"/>
      <c r="O16" s="83"/>
      <c r="P16" s="83"/>
      <c r="Q16" s="81"/>
      <c r="R16" s="643"/>
    </row>
    <row r="17" spans="1:25" ht="20.25" customHeight="1">
      <c r="B17" s="4"/>
      <c r="C17" s="4"/>
      <c r="D17" s="4"/>
      <c r="E17" s="4"/>
      <c r="F17" s="4"/>
      <c r="G17" s="4"/>
      <c r="H17" s="83"/>
      <c r="I17" s="83"/>
      <c r="J17" s="83"/>
      <c r="K17" s="83"/>
      <c r="L17" s="83"/>
      <c r="M17" s="638"/>
      <c r="N17" s="638"/>
      <c r="O17" s="638"/>
      <c r="P17" s="638"/>
      <c r="Q17" s="638"/>
      <c r="R17" s="643"/>
    </row>
    <row r="18" spans="1:25" ht="24" customHeight="1">
      <c r="A18" s="82"/>
      <c r="B18" s="638"/>
      <c r="C18" s="154"/>
      <c r="D18" s="638"/>
      <c r="E18" s="638"/>
      <c r="F18" s="638"/>
      <c r="G18" s="82"/>
      <c r="H18" s="82"/>
      <c r="I18" s="82"/>
      <c r="J18" s="82"/>
      <c r="K18" s="155"/>
      <c r="L18" s="156"/>
      <c r="M18" s="156"/>
      <c r="N18" s="156"/>
      <c r="O18" s="156"/>
      <c r="P18" s="157"/>
      <c r="Q18" s="158"/>
      <c r="R18" s="643"/>
      <c r="T18" s="72"/>
    </row>
    <row r="19" spans="1:25" ht="4.2" customHeight="1">
      <c r="A19" s="82"/>
      <c r="B19" s="638"/>
      <c r="C19" s="154"/>
      <c r="D19" s="638"/>
      <c r="E19" s="638"/>
      <c r="F19" s="638"/>
      <c r="G19" s="82"/>
      <c r="H19" s="82"/>
      <c r="I19" s="82"/>
      <c r="J19" s="82"/>
      <c r="K19" s="155"/>
      <c r="L19" s="156"/>
      <c r="M19" s="156"/>
      <c r="N19" s="156"/>
      <c r="O19" s="156"/>
      <c r="P19" s="157"/>
      <c r="Q19" s="158"/>
      <c r="R19" s="643"/>
      <c r="T19" s="72"/>
    </row>
    <row r="20" spans="1:25" ht="24" customHeight="1">
      <c r="A20" s="82"/>
      <c r="B20" s="638"/>
      <c r="C20" s="1096" t="s">
        <v>2207</v>
      </c>
      <c r="D20" s="1097"/>
      <c r="E20" s="1097"/>
      <c r="F20" s="1097"/>
      <c r="G20" s="1097"/>
      <c r="H20" s="1097"/>
      <c r="I20" s="1097"/>
      <c r="J20" s="1097"/>
      <c r="K20" s="1097"/>
      <c r="L20" s="1097"/>
      <c r="M20" s="1097"/>
      <c r="N20" s="1097"/>
      <c r="O20" s="1097"/>
      <c r="P20" s="1097"/>
      <c r="Q20" s="1097"/>
      <c r="R20" s="643"/>
      <c r="T20" s="97"/>
    </row>
    <row r="21" spans="1:25" ht="4.2" customHeight="1">
      <c r="A21" s="82"/>
      <c r="B21" s="638"/>
      <c r="C21" s="1098"/>
      <c r="D21" s="1098"/>
      <c r="E21" s="1098"/>
      <c r="F21" s="1098"/>
      <c r="G21" s="1098"/>
      <c r="H21" s="1098"/>
      <c r="I21" s="1098"/>
      <c r="J21" s="1098"/>
      <c r="K21" s="1098"/>
      <c r="L21" s="1098"/>
      <c r="M21" s="1098"/>
      <c r="N21" s="1098"/>
      <c r="O21" s="1098"/>
      <c r="P21" s="1098"/>
      <c r="Q21" s="1098"/>
      <c r="R21" s="643"/>
      <c r="T21" s="97"/>
    </row>
    <row r="22" spans="1:25" ht="31.95" customHeight="1">
      <c r="A22" s="82"/>
      <c r="B22" s="638"/>
      <c r="C22" s="1088" t="s">
        <v>336</v>
      </c>
      <c r="D22" s="1089"/>
      <c r="E22" s="1090"/>
      <c r="F22" s="1105"/>
      <c r="G22" s="1106"/>
      <c r="H22" s="1106"/>
      <c r="I22" s="1106"/>
      <c r="J22" s="1106"/>
      <c r="K22" s="1106"/>
      <c r="L22" s="1107"/>
      <c r="M22" s="1107"/>
      <c r="N22" s="1107"/>
      <c r="O22" s="1107"/>
      <c r="P22" s="1107"/>
      <c r="Q22" s="1108"/>
      <c r="R22" s="643"/>
      <c r="T22" s="72"/>
    </row>
    <row r="23" spans="1:25" ht="31.95" customHeight="1">
      <c r="A23" s="82"/>
      <c r="B23" s="638"/>
      <c r="C23" s="1088" t="s">
        <v>2198</v>
      </c>
      <c r="D23" s="1089"/>
      <c r="E23" s="1090"/>
      <c r="F23" s="1105"/>
      <c r="G23" s="1106"/>
      <c r="H23" s="1106"/>
      <c r="I23" s="1106"/>
      <c r="J23" s="1106"/>
      <c r="K23" s="1106"/>
      <c r="L23" s="1107"/>
      <c r="M23" s="1107"/>
      <c r="N23" s="1107"/>
      <c r="O23" s="1107"/>
      <c r="P23" s="1107"/>
      <c r="Q23" s="1108"/>
      <c r="R23" s="643"/>
      <c r="T23" s="72"/>
    </row>
    <row r="24" spans="1:25" ht="31.95" customHeight="1">
      <c r="A24" s="82"/>
      <c r="B24" s="638"/>
      <c r="C24" s="1088" t="s">
        <v>337</v>
      </c>
      <c r="D24" s="1089"/>
      <c r="E24" s="1090"/>
      <c r="F24" s="1105"/>
      <c r="G24" s="1106"/>
      <c r="H24" s="1106"/>
      <c r="I24" s="1106"/>
      <c r="J24" s="1106"/>
      <c r="K24" s="1106"/>
      <c r="L24" s="1107"/>
      <c r="M24" s="1107"/>
      <c r="N24" s="1107"/>
      <c r="O24" s="1107"/>
      <c r="P24" s="1107"/>
      <c r="Q24" s="1108"/>
      <c r="R24" s="643"/>
      <c r="T24" s="72"/>
    </row>
    <row r="25" spans="1:25" ht="31.95" customHeight="1">
      <c r="A25" s="82"/>
      <c r="B25" s="82"/>
      <c r="C25" s="1088" t="s">
        <v>2153</v>
      </c>
      <c r="D25" s="1089"/>
      <c r="E25" s="1090"/>
      <c r="F25" s="1105"/>
      <c r="G25" s="1110"/>
      <c r="H25" s="1110"/>
      <c r="I25" s="1110"/>
      <c r="J25" s="1110"/>
      <c r="K25" s="1110"/>
      <c r="L25" s="1110"/>
      <c r="M25" s="1110"/>
      <c r="N25" s="1110"/>
      <c r="O25" s="1110"/>
      <c r="P25" s="1110"/>
      <c r="Q25" s="1111"/>
      <c r="R25" s="643"/>
    </row>
    <row r="26" spans="1:25" ht="31.95" customHeight="1">
      <c r="A26" s="82"/>
      <c r="B26" s="82"/>
      <c r="C26" s="1088" t="s">
        <v>2154</v>
      </c>
      <c r="D26" s="1089"/>
      <c r="E26" s="1090"/>
      <c r="F26" s="1105"/>
      <c r="G26" s="1110"/>
      <c r="H26" s="1110"/>
      <c r="I26" s="1110"/>
      <c r="J26" s="1110"/>
      <c r="K26" s="1110"/>
      <c r="L26" s="1110"/>
      <c r="M26" s="1110"/>
      <c r="N26" s="1110"/>
      <c r="O26" s="1110"/>
      <c r="P26" s="1110"/>
      <c r="Q26" s="1111"/>
      <c r="R26" s="643"/>
    </row>
    <row r="27" spans="1:25" ht="31.95" customHeight="1">
      <c r="A27" s="641"/>
      <c r="B27" s="637"/>
      <c r="C27" s="1088" t="s">
        <v>97</v>
      </c>
      <c r="D27" s="1089"/>
      <c r="E27" s="1090"/>
      <c r="F27" s="1109"/>
      <c r="G27" s="1110"/>
      <c r="H27" s="1110"/>
      <c r="I27" s="1110"/>
      <c r="J27" s="1110"/>
      <c r="K27" s="1110"/>
      <c r="L27" s="1110"/>
      <c r="M27" s="1110"/>
      <c r="N27" s="1110"/>
      <c r="O27" s="1110"/>
      <c r="P27" s="1110"/>
      <c r="Q27" s="1111"/>
      <c r="R27" s="643"/>
    </row>
    <row r="28" spans="1:25" ht="31.95" customHeight="1">
      <c r="A28" s="641"/>
      <c r="B28" s="637"/>
      <c r="C28" s="1088" t="s">
        <v>98</v>
      </c>
      <c r="D28" s="1089"/>
      <c r="E28" s="1090"/>
      <c r="F28" s="1102"/>
      <c r="G28" s="1103"/>
      <c r="H28" s="1103"/>
      <c r="I28" s="1103"/>
      <c r="J28" s="1103"/>
      <c r="K28" s="1103"/>
      <c r="L28" s="1103"/>
      <c r="M28" s="1103"/>
      <c r="N28" s="1104"/>
      <c r="O28" s="1099" t="s">
        <v>2157</v>
      </c>
      <c r="P28" s="1100"/>
      <c r="Q28" s="1101"/>
      <c r="R28" s="643"/>
    </row>
    <row r="29" spans="1:25" ht="20.25" customHeight="1">
      <c r="A29" s="641"/>
      <c r="B29" s="637"/>
      <c r="C29" s="637"/>
      <c r="D29" s="637"/>
      <c r="E29" s="637"/>
      <c r="F29" s="637"/>
      <c r="G29" s="637"/>
      <c r="H29" s="82"/>
      <c r="I29" s="82"/>
      <c r="J29" s="147"/>
      <c r="K29" s="147"/>
      <c r="L29" s="147"/>
      <c r="M29" s="147"/>
      <c r="N29" s="147"/>
      <c r="O29" s="147"/>
      <c r="P29" s="147"/>
      <c r="Q29" s="147"/>
      <c r="R29" s="643"/>
    </row>
    <row r="30" spans="1:25" ht="20.25" customHeight="1">
      <c r="A30" s="641"/>
      <c r="B30" s="637"/>
      <c r="C30" s="637"/>
      <c r="D30" s="637"/>
      <c r="E30" s="637"/>
      <c r="F30" s="637"/>
      <c r="G30" s="637"/>
      <c r="H30" s="82"/>
      <c r="I30" s="227"/>
      <c r="J30" s="147"/>
      <c r="K30" s="147"/>
      <c r="L30" s="147"/>
      <c r="M30" s="147"/>
      <c r="N30" s="147"/>
      <c r="O30" s="147"/>
      <c r="P30" s="147"/>
      <c r="Q30" s="147"/>
      <c r="R30" s="643"/>
    </row>
    <row r="31" spans="1:25" ht="24" customHeight="1">
      <c r="A31" s="641"/>
      <c r="B31" s="637"/>
      <c r="C31" s="637"/>
      <c r="D31" s="637"/>
      <c r="E31" s="637"/>
      <c r="F31" s="637"/>
      <c r="G31" s="637"/>
      <c r="H31" s="82"/>
      <c r="I31" s="153"/>
      <c r="J31" s="145"/>
      <c r="K31" s="145"/>
      <c r="L31" s="145"/>
      <c r="M31" s="146"/>
      <c r="N31" s="146"/>
      <c r="O31" s="146"/>
      <c r="P31" s="146"/>
      <c r="Q31" s="145"/>
      <c r="R31" s="643"/>
      <c r="S31" s="72"/>
      <c r="T31" s="72"/>
      <c r="Y31" s="713"/>
    </row>
    <row r="32" spans="1:25" ht="20.25" customHeight="1">
      <c r="A32" s="641"/>
      <c r="B32" s="637"/>
      <c r="C32" s="714"/>
      <c r="D32" s="714"/>
      <c r="E32" s="714"/>
      <c r="F32" s="715"/>
      <c r="G32" s="715"/>
      <c r="H32" s="715"/>
      <c r="I32" s="715"/>
      <c r="J32" s="715"/>
      <c r="K32" s="715"/>
      <c r="L32" s="715"/>
      <c r="M32" s="715"/>
      <c r="N32" s="715"/>
      <c r="O32" s="716"/>
      <c r="P32" s="716"/>
      <c r="Q32" s="717"/>
      <c r="R32" s="718"/>
      <c r="S32" s="718"/>
      <c r="T32" s="718"/>
    </row>
    <row r="33" spans="1:20" ht="24" customHeight="1">
      <c r="A33" s="641"/>
      <c r="B33" s="637"/>
      <c r="C33" s="637"/>
      <c r="D33" s="637"/>
      <c r="E33" s="637"/>
      <c r="F33" s="637"/>
      <c r="G33" s="637"/>
      <c r="H33" s="82"/>
      <c r="I33" s="719"/>
      <c r="J33" s="145"/>
      <c r="K33" s="145"/>
      <c r="L33" s="145"/>
      <c r="M33" s="145"/>
      <c r="N33" s="145"/>
      <c r="O33" s="145"/>
      <c r="P33" s="145"/>
      <c r="Q33" s="145"/>
      <c r="R33" s="643"/>
      <c r="S33" s="72"/>
      <c r="T33" s="72"/>
    </row>
    <row r="34" spans="1:20" ht="9" customHeight="1">
      <c r="A34" s="641"/>
      <c r="B34" s="637"/>
      <c r="C34" s="637"/>
      <c r="D34" s="637"/>
      <c r="E34" s="637"/>
      <c r="F34" s="637"/>
      <c r="G34" s="637"/>
      <c r="H34" s="82"/>
      <c r="I34" s="82"/>
      <c r="J34" s="638"/>
      <c r="K34" s="638"/>
      <c r="L34" s="148"/>
      <c r="M34" s="148"/>
      <c r="N34" s="148"/>
      <c r="O34" s="148"/>
      <c r="P34" s="148"/>
      <c r="Q34" s="638"/>
      <c r="R34" s="643"/>
    </row>
    <row r="35" spans="1:20" ht="9" customHeight="1">
      <c r="A35" s="641"/>
      <c r="B35" s="637"/>
      <c r="C35" s="637"/>
      <c r="D35" s="637"/>
      <c r="E35" s="637"/>
      <c r="F35" s="637"/>
      <c r="G35" s="637"/>
      <c r="H35" s="637"/>
      <c r="I35" s="637"/>
      <c r="J35" s="633" t="s">
        <v>9</v>
      </c>
      <c r="K35" s="633"/>
      <c r="L35" s="634" t="s">
        <v>9</v>
      </c>
      <c r="M35" s="634"/>
      <c r="N35" s="634"/>
      <c r="O35" s="634"/>
      <c r="P35" s="634"/>
      <c r="Q35" s="643"/>
      <c r="R35" s="643"/>
    </row>
    <row r="36" spans="1:20" ht="9" customHeight="1">
      <c r="A36" s="641"/>
      <c r="B36" s="637"/>
      <c r="C36" s="637"/>
      <c r="D36" s="637"/>
      <c r="E36" s="637"/>
      <c r="F36" s="637"/>
      <c r="G36" s="637"/>
      <c r="H36" s="637"/>
      <c r="I36" s="637"/>
      <c r="J36" s="637"/>
      <c r="K36" s="637"/>
      <c r="L36" s="637"/>
      <c r="M36" s="643"/>
      <c r="N36" s="643"/>
      <c r="O36" s="643"/>
      <c r="P36" s="643"/>
      <c r="Q36" s="66"/>
      <c r="R36" s="643"/>
    </row>
    <row r="37" spans="1:20" ht="25.8">
      <c r="A37" s="641"/>
      <c r="B37" s="635"/>
      <c r="C37" s="635"/>
      <c r="D37" s="635"/>
      <c r="E37" s="635"/>
      <c r="F37" s="635"/>
      <c r="G37" s="635"/>
      <c r="H37" s="635"/>
      <c r="I37" s="635"/>
      <c r="J37" s="635"/>
      <c r="K37" s="635"/>
      <c r="L37" s="635"/>
      <c r="M37" s="635"/>
      <c r="N37" s="635"/>
      <c r="O37" s="635"/>
      <c r="P37" s="635"/>
      <c r="Q37" s="635"/>
      <c r="R37" s="643"/>
    </row>
    <row r="38" spans="1:20" ht="10.5" customHeight="1">
      <c r="A38" s="641"/>
      <c r="B38" s="637"/>
      <c r="C38" s="637"/>
      <c r="D38" s="637"/>
      <c r="E38" s="637"/>
      <c r="F38" s="637"/>
      <c r="G38" s="637"/>
      <c r="H38" s="637"/>
      <c r="I38" s="637"/>
      <c r="J38" s="637"/>
      <c r="K38" s="637"/>
      <c r="L38" s="637"/>
      <c r="M38" s="643"/>
      <c r="N38" s="643"/>
      <c r="O38" s="643"/>
      <c r="P38" s="643"/>
      <c r="Q38" s="643"/>
      <c r="R38" s="643"/>
    </row>
    <row r="39" spans="1:20" ht="45" customHeight="1">
      <c r="A39" s="641"/>
      <c r="B39" s="720"/>
      <c r="C39" s="636"/>
      <c r="D39" s="636"/>
      <c r="E39" s="636"/>
      <c r="F39" s="636"/>
      <c r="G39" s="636"/>
      <c r="H39" s="636"/>
      <c r="I39" s="636"/>
      <c r="J39" s="636"/>
      <c r="K39" s="636"/>
      <c r="L39" s="636"/>
      <c r="M39" s="636"/>
      <c r="N39" s="636"/>
      <c r="O39" s="636"/>
      <c r="P39" s="636"/>
      <c r="Q39" s="636"/>
      <c r="R39" s="643"/>
    </row>
    <row r="40" spans="1:20" ht="18" customHeight="1">
      <c r="A40" s="641"/>
      <c r="B40" s="721"/>
      <c r="C40" s="721"/>
      <c r="D40" s="721"/>
      <c r="E40" s="721"/>
      <c r="F40" s="721"/>
      <c r="G40" s="721"/>
      <c r="H40" s="721"/>
      <c r="I40" s="721"/>
      <c r="J40" s="721"/>
      <c r="K40" s="721"/>
      <c r="L40" s="721"/>
      <c r="M40" s="721"/>
      <c r="N40" s="721"/>
      <c r="O40" s="721"/>
      <c r="P40" s="721"/>
      <c r="Q40" s="721"/>
      <c r="R40" s="638"/>
    </row>
    <row r="41" spans="1:20" ht="36" customHeight="1">
      <c r="A41" s="641"/>
      <c r="B41" s="82"/>
      <c r="C41" s="639"/>
      <c r="D41" s="722"/>
      <c r="E41" s="722"/>
      <c r="F41" s="722"/>
      <c r="G41" s="82"/>
      <c r="H41" s="723"/>
      <c r="I41" s="723"/>
      <c r="J41" s="723"/>
      <c r="K41" s="723"/>
      <c r="L41" s="723"/>
      <c r="M41" s="723"/>
      <c r="N41" s="723"/>
      <c r="O41" s="723"/>
      <c r="P41" s="723"/>
      <c r="Q41" s="723"/>
      <c r="R41" s="638"/>
    </row>
    <row r="42" spans="1:20" ht="21" customHeight="1">
      <c r="A42" s="641"/>
      <c r="B42" s="82"/>
      <c r="C42" s="152"/>
      <c r="D42" s="152"/>
      <c r="E42" s="152"/>
      <c r="F42" s="152"/>
      <c r="G42" s="82"/>
      <c r="H42" s="82"/>
      <c r="I42" s="149"/>
      <c r="J42" s="149"/>
      <c r="K42" s="149"/>
      <c r="L42" s="149"/>
      <c r="M42" s="149"/>
      <c r="N42" s="149"/>
      <c r="O42" s="149"/>
      <c r="P42" s="149"/>
      <c r="Q42" s="638"/>
      <c r="R42" s="638"/>
    </row>
    <row r="43" spans="1:20" ht="21" customHeight="1">
      <c r="A43" s="641"/>
      <c r="B43" s="82"/>
      <c r="C43" s="152"/>
      <c r="D43" s="152"/>
      <c r="E43" s="152"/>
      <c r="F43" s="152"/>
      <c r="G43" s="82"/>
      <c r="H43" s="82"/>
      <c r="I43" s="149"/>
      <c r="J43" s="149"/>
      <c r="K43" s="149"/>
      <c r="L43" s="149"/>
      <c r="M43" s="149"/>
      <c r="N43" s="149"/>
      <c r="O43" s="149"/>
      <c r="P43" s="149"/>
      <c r="Q43" s="638"/>
      <c r="R43" s="638"/>
    </row>
    <row r="44" spans="1:20" ht="21" customHeight="1">
      <c r="A44" s="641"/>
      <c r="B44" s="82"/>
      <c r="C44" s="152"/>
      <c r="D44" s="152"/>
      <c r="E44" s="152"/>
      <c r="F44" s="152"/>
      <c r="G44" s="82"/>
      <c r="H44" s="147"/>
      <c r="I44" s="147"/>
      <c r="J44" s="147"/>
      <c r="K44" s="147"/>
      <c r="L44" s="147"/>
      <c r="M44" s="147"/>
      <c r="N44" s="147"/>
      <c r="O44" s="147"/>
      <c r="P44" s="147"/>
      <c r="Q44" s="638"/>
      <c r="R44" s="638"/>
    </row>
    <row r="45" spans="1:20" ht="21" customHeight="1">
      <c r="A45" s="641"/>
      <c r="B45" s="82"/>
      <c r="C45" s="152"/>
      <c r="D45" s="152"/>
      <c r="E45" s="152"/>
      <c r="F45" s="152"/>
      <c r="G45" s="82"/>
      <c r="H45" s="82"/>
      <c r="I45" s="147"/>
      <c r="J45" s="147"/>
      <c r="K45" s="147"/>
      <c r="L45" s="147"/>
      <c r="M45" s="147"/>
      <c r="N45" s="82"/>
      <c r="O45" s="82"/>
      <c r="P45" s="82"/>
      <c r="Q45" s="638"/>
      <c r="R45" s="638"/>
    </row>
    <row r="46" spans="1:20" ht="21" customHeight="1">
      <c r="A46" s="641"/>
      <c r="B46" s="82"/>
      <c r="C46" s="152"/>
      <c r="D46" s="152"/>
      <c r="E46" s="152"/>
      <c r="F46" s="152"/>
      <c r="G46" s="82"/>
      <c r="H46" s="82"/>
      <c r="I46" s="147"/>
      <c r="J46" s="147"/>
      <c r="K46" s="147"/>
      <c r="L46" s="147"/>
      <c r="M46" s="147"/>
      <c r="N46" s="82"/>
      <c r="O46" s="82"/>
      <c r="P46" s="82"/>
      <c r="Q46" s="638"/>
      <c r="R46" s="638"/>
    </row>
    <row r="47" spans="1:20" ht="21" customHeight="1">
      <c r="A47" s="641"/>
      <c r="B47" s="82"/>
      <c r="C47" s="152"/>
      <c r="D47" s="152"/>
      <c r="E47" s="152"/>
      <c r="F47" s="152"/>
      <c r="G47" s="82"/>
      <c r="H47" s="152"/>
      <c r="I47" s="147"/>
      <c r="J47" s="147"/>
      <c r="K47" s="147"/>
      <c r="L47" s="147"/>
      <c r="M47" s="147"/>
      <c r="N47" s="147"/>
      <c r="O47" s="147"/>
      <c r="P47" s="724"/>
      <c r="Q47" s="148"/>
      <c r="R47" s="638"/>
    </row>
    <row r="48" spans="1:20" ht="16.5" customHeight="1">
      <c r="B48" s="1112"/>
      <c r="C48" s="1112"/>
      <c r="D48" s="725"/>
      <c r="E48" s="1113"/>
      <c r="F48" s="1113"/>
      <c r="G48" s="1113"/>
      <c r="H48" s="1113"/>
      <c r="I48" s="1113"/>
      <c r="J48" s="1113"/>
      <c r="K48" s="1113"/>
      <c r="L48" s="1113"/>
      <c r="M48" s="1113"/>
      <c r="N48" s="1113"/>
      <c r="O48" s="1114"/>
      <c r="P48" s="1115"/>
      <c r="Q48" s="1115"/>
      <c r="R48" s="638"/>
    </row>
    <row r="49" spans="2:20" ht="16.5" customHeight="1">
      <c r="B49" s="1112"/>
      <c r="C49" s="1112"/>
      <c r="D49" s="725"/>
      <c r="E49" s="1113"/>
      <c r="F49" s="1113"/>
      <c r="G49" s="1113"/>
      <c r="H49" s="1113"/>
      <c r="I49" s="1113"/>
      <c r="J49" s="1113"/>
      <c r="K49" s="1113"/>
      <c r="L49" s="1113"/>
      <c r="M49" s="1113"/>
      <c r="N49" s="1113"/>
      <c r="O49" s="1115"/>
      <c r="P49" s="1115"/>
      <c r="Q49" s="1115"/>
      <c r="R49" s="638"/>
      <c r="T49" s="98"/>
    </row>
    <row r="50" spans="2:20" ht="30" customHeight="1">
      <c r="B50" s="1112"/>
      <c r="C50" s="1112"/>
      <c r="D50" s="725"/>
      <c r="E50" s="1116"/>
      <c r="F50" s="1116"/>
      <c r="G50" s="1116"/>
      <c r="H50" s="1116"/>
      <c r="I50" s="1116"/>
      <c r="J50" s="1116"/>
      <c r="K50" s="1116"/>
      <c r="L50" s="1116"/>
      <c r="M50" s="1116"/>
      <c r="N50" s="1116"/>
      <c r="O50" s="1115"/>
      <c r="P50" s="1115"/>
      <c r="Q50" s="1115"/>
      <c r="R50" s="638"/>
      <c r="T50" s="99"/>
    </row>
    <row r="51" spans="2:20" ht="17.25" customHeight="1">
      <c r="B51" s="83"/>
      <c r="C51" s="726"/>
      <c r="D51" s="83"/>
      <c r="E51" s="83"/>
      <c r="F51" s="83"/>
      <c r="G51" s="83"/>
      <c r="H51" s="83"/>
      <c r="I51" s="83"/>
      <c r="J51" s="83"/>
      <c r="K51" s="83"/>
      <c r="L51" s="83"/>
      <c r="M51" s="638"/>
      <c r="N51" s="638"/>
      <c r="O51" s="638"/>
      <c r="P51" s="638"/>
      <c r="Q51" s="638"/>
      <c r="R51" s="638"/>
    </row>
    <row r="52" spans="2:20" ht="11.25" customHeight="1">
      <c r="B52" s="83"/>
      <c r="C52" s="727"/>
      <c r="D52" s="83"/>
      <c r="E52" s="83"/>
      <c r="F52" s="83"/>
      <c r="G52" s="83"/>
      <c r="H52" s="83"/>
      <c r="I52" s="83"/>
      <c r="J52" s="83"/>
      <c r="K52" s="83"/>
      <c r="L52" s="83"/>
      <c r="M52" s="638"/>
      <c r="N52" s="638"/>
      <c r="O52" s="638"/>
      <c r="P52" s="638"/>
      <c r="Q52" s="638"/>
      <c r="R52" s="638"/>
    </row>
    <row r="53" spans="2:20" ht="13.5" customHeight="1">
      <c r="C53" s="101"/>
      <c r="Q53" s="102"/>
    </row>
    <row r="55" spans="2:20">
      <c r="F55" s="57"/>
      <c r="G55" s="57"/>
      <c r="H55" s="57"/>
      <c r="I55" s="57"/>
      <c r="J55" s="57"/>
      <c r="K55" s="57"/>
      <c r="L55" s="57"/>
      <c r="M55" s="56"/>
      <c r="N55" s="56"/>
      <c r="O55" s="56"/>
      <c r="P55" s="56"/>
      <c r="Q55" s="56"/>
      <c r="R55" s="56"/>
    </row>
    <row r="56" spans="2:20">
      <c r="F56" s="57"/>
      <c r="G56" s="57"/>
      <c r="H56" s="57"/>
      <c r="I56" s="57"/>
      <c r="J56" s="57"/>
      <c r="K56" s="57"/>
      <c r="L56" s="57"/>
      <c r="M56" s="56"/>
      <c r="N56" s="56"/>
      <c r="O56" s="56"/>
      <c r="P56" s="56"/>
      <c r="Q56" s="56"/>
      <c r="R56" s="56"/>
    </row>
    <row r="57" spans="2:20">
      <c r="F57" s="57"/>
      <c r="G57" s="57"/>
      <c r="H57" s="57"/>
      <c r="I57" s="57"/>
      <c r="J57" s="57"/>
      <c r="K57" s="57"/>
      <c r="L57" s="57"/>
      <c r="M57" s="56"/>
      <c r="N57" s="56"/>
      <c r="O57" s="56"/>
      <c r="P57" s="56"/>
      <c r="Q57" s="56"/>
      <c r="R57" s="56"/>
    </row>
    <row r="58" spans="2:20">
      <c r="F58" s="57"/>
      <c r="G58" s="57"/>
      <c r="H58" s="57"/>
      <c r="I58" s="57"/>
      <c r="J58" s="57"/>
      <c r="K58" s="57"/>
      <c r="L58" s="57"/>
      <c r="M58" s="56"/>
      <c r="N58" s="56"/>
      <c r="O58" s="56"/>
      <c r="P58" s="56"/>
      <c r="Q58" s="56"/>
      <c r="R58" s="56"/>
    </row>
    <row r="59" spans="2:20">
      <c r="F59" s="57"/>
      <c r="G59" s="57"/>
      <c r="H59" s="57"/>
      <c r="I59" s="57"/>
      <c r="J59" s="57"/>
      <c r="K59" s="57"/>
      <c r="L59" s="57"/>
      <c r="M59" s="56"/>
      <c r="N59" s="56"/>
      <c r="O59" s="56"/>
      <c r="P59" s="56"/>
      <c r="Q59" s="56"/>
      <c r="R59" s="56"/>
    </row>
  </sheetData>
  <sheetProtection algorithmName="SHA-512" hashValue="FNOAUQOxVXwmcwX8S5Q/gNlCih5gFFl5Q4xSSNowbNQy4IzjiWVt4DINGJdiigfJuMXqfO3DOWWYqxTKlXjAOQ==" saltValue="CL5lYsBi/tLH+jGa22E8pA==" spinCount="100000" sheet="1" formatCells="0"/>
  <mergeCells count="27">
    <mergeCell ref="B48:C50"/>
    <mergeCell ref="E48:N48"/>
    <mergeCell ref="O48:Q50"/>
    <mergeCell ref="E49:N49"/>
    <mergeCell ref="E50:N50"/>
    <mergeCell ref="O28:Q28"/>
    <mergeCell ref="F28:N28"/>
    <mergeCell ref="C27:E27"/>
    <mergeCell ref="C28:E28"/>
    <mergeCell ref="F22:Q22"/>
    <mergeCell ref="F23:Q23"/>
    <mergeCell ref="F24:Q24"/>
    <mergeCell ref="F27:Q27"/>
    <mergeCell ref="C26:E26"/>
    <mergeCell ref="C23:E23"/>
    <mergeCell ref="C24:E24"/>
    <mergeCell ref="C25:E25"/>
    <mergeCell ref="F25:Q25"/>
    <mergeCell ref="F26:Q26"/>
    <mergeCell ref="J6:K6"/>
    <mergeCell ref="C8:F14"/>
    <mergeCell ref="K14:O14"/>
    <mergeCell ref="C22:E22"/>
    <mergeCell ref="K8:O8"/>
    <mergeCell ref="K10:O10"/>
    <mergeCell ref="K12:O12"/>
    <mergeCell ref="C20:Q21"/>
  </mergeCells>
  <phoneticPr fontId="58"/>
  <pageMargins left="0.70866141732283472" right="0.70866141732283472" top="0.74803149606299213" bottom="0.74803149606299213" header="0.31496062992125984" footer="0.31496062992125984"/>
  <pageSetup paperSize="9" orientation="portrait" blackAndWhite="1" copies="2" r:id="rId1"/>
  <ignoredErrors>
    <ignoredError sqref="K9:O9 L8:O8 K11:O11 L10:O10 K13:O13 L12:O12 L14:O14"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BF38"/>
  <sheetViews>
    <sheetView showGridLines="0" showZeros="0" view="pageBreakPreview" zoomScale="85" zoomScaleNormal="100" zoomScaleSheetLayoutView="85" workbookViewId="0">
      <selection activeCell="B10" sqref="B10:O10"/>
    </sheetView>
  </sheetViews>
  <sheetFormatPr defaultColWidth="8.88671875" defaultRowHeight="13.2"/>
  <cols>
    <col min="1" max="1" width="1.6640625" style="104" customWidth="1"/>
    <col min="2" max="4" width="2.77734375" style="104" customWidth="1"/>
    <col min="5" max="8" width="4.33203125" style="104" customWidth="1"/>
    <col min="9" max="10" width="4.77734375" style="104" customWidth="1"/>
    <col min="11" max="11" width="3.44140625" style="104" customWidth="1"/>
    <col min="12" max="14" width="8.88671875" style="104"/>
    <col min="15" max="15" width="11.88671875" style="104" customWidth="1"/>
    <col min="16" max="16" width="3.44140625" style="104" customWidth="1"/>
    <col min="17" max="17" width="5.33203125" style="104" customWidth="1"/>
    <col min="18" max="18" width="2.109375" style="104" customWidth="1"/>
    <col min="19" max="16384" width="8.88671875" style="104"/>
  </cols>
  <sheetData>
    <row r="1" spans="1:17">
      <c r="A1" s="56"/>
      <c r="B1" s="56" t="s">
        <v>276</v>
      </c>
      <c r="C1" s="56"/>
      <c r="D1" s="56"/>
      <c r="E1" s="56"/>
      <c r="F1" s="56"/>
      <c r="G1" s="56"/>
      <c r="H1" s="56"/>
      <c r="I1" s="56"/>
      <c r="J1" s="56"/>
      <c r="K1" s="56"/>
      <c r="L1" s="56"/>
      <c r="M1" s="56"/>
      <c r="N1" s="56"/>
      <c r="O1" s="56"/>
      <c r="P1" s="56"/>
      <c r="Q1" s="56"/>
    </row>
    <row r="2" spans="1:17">
      <c r="A2" s="56"/>
      <c r="B2" s="56"/>
      <c r="C2" s="56"/>
      <c r="D2" s="56"/>
      <c r="E2" s="56"/>
      <c r="F2" s="56"/>
      <c r="G2" s="56"/>
      <c r="H2" s="56"/>
      <c r="I2" s="56"/>
      <c r="J2" s="56"/>
      <c r="K2" s="56"/>
      <c r="L2" s="56"/>
      <c r="M2" s="56"/>
      <c r="N2" s="56"/>
      <c r="O2" s="56"/>
      <c r="P2" s="56"/>
      <c r="Q2" s="56"/>
    </row>
    <row r="3" spans="1:17" ht="25.8">
      <c r="A3" s="56"/>
      <c r="B3" s="1118" t="s">
        <v>15</v>
      </c>
      <c r="C3" s="1118"/>
      <c r="D3" s="1118"/>
      <c r="E3" s="1118"/>
      <c r="F3" s="1118"/>
      <c r="G3" s="1118"/>
      <c r="H3" s="1118"/>
      <c r="I3" s="1118"/>
      <c r="J3" s="1118"/>
      <c r="K3" s="1118"/>
      <c r="L3" s="1118"/>
      <c r="M3" s="1118"/>
      <c r="N3" s="1118"/>
      <c r="O3" s="1118"/>
      <c r="P3" s="56"/>
      <c r="Q3" s="56"/>
    </row>
    <row r="4" spans="1:17" ht="30" customHeight="1">
      <c r="A4" s="56"/>
      <c r="B4" s="56"/>
      <c r="C4" s="56"/>
      <c r="D4" s="56"/>
      <c r="E4" s="56"/>
      <c r="F4" s="56"/>
      <c r="G4" s="56"/>
      <c r="H4" s="56"/>
      <c r="I4" s="56"/>
      <c r="J4" s="215" t="s">
        <v>2196</v>
      </c>
      <c r="K4" s="56"/>
      <c r="L4" s="56"/>
      <c r="M4" s="56"/>
      <c r="N4" s="56"/>
      <c r="O4" s="56"/>
      <c r="P4" s="56"/>
      <c r="Q4" s="56"/>
    </row>
    <row r="5" spans="1:17" ht="16.5" customHeight="1">
      <c r="A5" s="56"/>
      <c r="B5" s="56"/>
      <c r="C5" s="56"/>
      <c r="D5" s="56"/>
      <c r="E5" s="56"/>
      <c r="F5" s="56"/>
      <c r="G5" s="56"/>
      <c r="H5" s="56"/>
      <c r="I5" s="56"/>
      <c r="J5" s="56"/>
      <c r="K5" s="56"/>
      <c r="L5" s="56"/>
      <c r="M5" s="56"/>
      <c r="N5" s="56"/>
      <c r="O5" s="56"/>
      <c r="P5" s="56"/>
      <c r="Q5" s="56"/>
    </row>
    <row r="6" spans="1:17" ht="16.5" customHeight="1">
      <c r="A6" s="56"/>
      <c r="B6" s="78" t="s">
        <v>16</v>
      </c>
      <c r="C6" s="56"/>
      <c r="D6" s="56"/>
      <c r="E6" s="56"/>
      <c r="F6" s="56"/>
      <c r="G6" s="56"/>
      <c r="H6" s="56"/>
      <c r="I6" s="56"/>
      <c r="J6" s="56"/>
      <c r="K6" s="56"/>
      <c r="L6" s="56"/>
      <c r="M6" s="56"/>
      <c r="N6" s="56"/>
      <c r="O6" s="56"/>
      <c r="P6" s="56"/>
      <c r="Q6" s="56"/>
    </row>
    <row r="7" spans="1:17" ht="16.5" customHeight="1">
      <c r="A7" s="56"/>
      <c r="B7" s="78" t="s">
        <v>17</v>
      </c>
      <c r="C7" s="56"/>
      <c r="D7" s="56"/>
      <c r="E7" s="56"/>
      <c r="F7" s="56"/>
      <c r="G7" s="56"/>
      <c r="H7" s="56"/>
      <c r="I7" s="56"/>
      <c r="J7" s="56"/>
      <c r="K7" s="56"/>
      <c r="L7" s="56"/>
      <c r="M7" s="56"/>
      <c r="N7" s="56"/>
      <c r="O7" s="56"/>
      <c r="P7" s="56"/>
      <c r="Q7" s="56"/>
    </row>
    <row r="8" spans="1:17" ht="16.5" customHeight="1">
      <c r="A8" s="56"/>
      <c r="B8" s="56"/>
      <c r="C8" s="56"/>
      <c r="D8" s="56"/>
      <c r="E8" s="56"/>
      <c r="F8" s="56"/>
      <c r="G8" s="56"/>
      <c r="H8" s="56"/>
      <c r="I8" s="56"/>
      <c r="J8" s="56"/>
      <c r="K8" s="56"/>
      <c r="L8" s="56"/>
      <c r="M8" s="56"/>
      <c r="N8" s="56"/>
      <c r="O8" s="56"/>
      <c r="P8" s="56"/>
      <c r="Q8" s="56"/>
    </row>
    <row r="9" spans="1:17" s="214" customFormat="1" ht="101.25" customHeight="1">
      <c r="A9" s="56"/>
      <c r="B9" s="1119" t="s">
        <v>2757</v>
      </c>
      <c r="C9" s="1119"/>
      <c r="D9" s="1119"/>
      <c r="E9" s="1119"/>
      <c r="F9" s="1119"/>
      <c r="G9" s="1119"/>
      <c r="H9" s="1119"/>
      <c r="I9" s="1119"/>
      <c r="J9" s="1119"/>
      <c r="K9" s="1119"/>
      <c r="L9" s="1119"/>
      <c r="M9" s="1119"/>
      <c r="N9" s="1119"/>
      <c r="O9" s="1119"/>
      <c r="P9" s="399"/>
      <c r="Q9" s="56"/>
    </row>
    <row r="10" spans="1:17" s="214" customFormat="1" ht="60.75" customHeight="1">
      <c r="A10" s="56"/>
      <c r="B10" s="1119" t="s">
        <v>2720</v>
      </c>
      <c r="C10" s="1119"/>
      <c r="D10" s="1119"/>
      <c r="E10" s="1119"/>
      <c r="F10" s="1119"/>
      <c r="G10" s="1119"/>
      <c r="H10" s="1119"/>
      <c r="I10" s="1119"/>
      <c r="J10" s="1119"/>
      <c r="K10" s="1119"/>
      <c r="L10" s="1119"/>
      <c r="M10" s="1119"/>
      <c r="N10" s="1119"/>
      <c r="O10" s="1119"/>
      <c r="P10" s="399"/>
      <c r="Q10" s="56"/>
    </row>
    <row r="11" spans="1:17" s="214" customFormat="1" ht="31.95" customHeight="1">
      <c r="A11" s="56"/>
      <c r="B11" s="1119" t="s">
        <v>2194</v>
      </c>
      <c r="C11" s="1119"/>
      <c r="D11" s="1119"/>
      <c r="E11" s="1119"/>
      <c r="F11" s="1119"/>
      <c r="G11" s="1119"/>
      <c r="H11" s="1119"/>
      <c r="I11" s="1119"/>
      <c r="J11" s="1119"/>
      <c r="K11" s="1119"/>
      <c r="L11" s="1119"/>
      <c r="M11" s="1119"/>
      <c r="N11" s="1119"/>
      <c r="O11" s="1119"/>
      <c r="P11" s="399"/>
      <c r="Q11" s="56"/>
    </row>
    <row r="12" spans="1:17" s="214" customFormat="1" ht="16.5" customHeight="1">
      <c r="A12" s="56"/>
      <c r="B12" s="959"/>
      <c r="C12" s="1120" t="s">
        <v>22</v>
      </c>
      <c r="D12" s="1120"/>
      <c r="E12" s="1120"/>
      <c r="F12" s="1120"/>
      <c r="G12" s="1120"/>
      <c r="H12" s="1120"/>
      <c r="I12" s="1120"/>
      <c r="J12" s="1120"/>
      <c r="K12" s="1120"/>
      <c r="L12" s="1120"/>
      <c r="M12" s="1120"/>
      <c r="N12" s="1120"/>
      <c r="O12" s="1120"/>
      <c r="P12" s="399"/>
    </row>
    <row r="13" spans="1:17" s="214" customFormat="1" ht="16.5" customHeight="1">
      <c r="A13" s="56"/>
      <c r="B13" s="959"/>
      <c r="C13" s="399"/>
      <c r="D13" s="399" t="s">
        <v>23</v>
      </c>
      <c r="E13" s="399"/>
      <c r="F13" s="399"/>
      <c r="G13" s="399"/>
      <c r="H13" s="399"/>
      <c r="I13" s="399"/>
      <c r="J13" s="399"/>
      <c r="K13" s="399"/>
      <c r="L13" s="399"/>
      <c r="M13" s="399"/>
      <c r="N13" s="399"/>
      <c r="O13" s="399"/>
      <c r="P13" s="399"/>
    </row>
    <row r="14" spans="1:17" s="214" customFormat="1" ht="16.5" customHeight="1">
      <c r="A14" s="56"/>
      <c r="B14" s="959"/>
      <c r="C14" s="399"/>
      <c r="D14" s="399" t="s">
        <v>24</v>
      </c>
      <c r="E14" s="399"/>
      <c r="F14" s="399"/>
      <c r="G14" s="399"/>
      <c r="H14" s="399"/>
      <c r="I14" s="399"/>
      <c r="J14" s="399"/>
      <c r="K14" s="399"/>
      <c r="L14" s="399"/>
      <c r="M14" s="399"/>
      <c r="N14" s="399"/>
      <c r="O14" s="399"/>
      <c r="P14" s="399"/>
    </row>
    <row r="15" spans="1:17" s="214" customFormat="1" ht="16.5" customHeight="1">
      <c r="A15" s="56"/>
      <c r="B15" s="959"/>
      <c r="C15" s="399"/>
      <c r="D15" s="399" t="s">
        <v>25</v>
      </c>
      <c r="E15" s="399"/>
      <c r="F15" s="399"/>
      <c r="G15" s="399"/>
      <c r="H15" s="399"/>
      <c r="I15" s="399"/>
      <c r="J15" s="399"/>
      <c r="K15" s="399"/>
      <c r="L15" s="399"/>
      <c r="M15" s="399"/>
      <c r="N15" s="399"/>
      <c r="O15" s="399"/>
      <c r="P15" s="399"/>
    </row>
    <row r="16" spans="1:17" s="214" customFormat="1" ht="16.5" customHeight="1">
      <c r="A16" s="56"/>
      <c r="B16" s="959"/>
      <c r="C16" s="399"/>
      <c r="D16" s="399" t="s">
        <v>26</v>
      </c>
      <c r="E16" s="399"/>
      <c r="F16" s="399"/>
      <c r="G16" s="399"/>
      <c r="H16" s="399"/>
      <c r="I16" s="399"/>
      <c r="J16" s="399"/>
      <c r="K16" s="399"/>
      <c r="L16" s="399"/>
      <c r="M16" s="399"/>
      <c r="N16" s="399"/>
      <c r="O16" s="399"/>
      <c r="P16" s="399"/>
    </row>
    <row r="17" spans="1:58" s="214" customFormat="1" ht="16.5" customHeight="1">
      <c r="A17" s="56"/>
      <c r="B17" s="959"/>
      <c r="C17" s="399"/>
      <c r="D17" s="399" t="s">
        <v>27</v>
      </c>
      <c r="E17" s="399"/>
      <c r="F17" s="399"/>
      <c r="G17" s="399"/>
      <c r="H17" s="399"/>
      <c r="I17" s="399"/>
      <c r="J17" s="399"/>
      <c r="K17" s="399"/>
      <c r="L17" s="399"/>
      <c r="M17" s="399"/>
      <c r="N17" s="399"/>
      <c r="O17" s="399"/>
      <c r="P17" s="399"/>
    </row>
    <row r="18" spans="1:58" s="214" customFormat="1" ht="10.199999999999999" customHeight="1">
      <c r="A18" s="56"/>
      <c r="B18" s="399"/>
      <c r="C18" s="399"/>
      <c r="D18" s="399"/>
      <c r="E18" s="399"/>
      <c r="F18" s="399"/>
      <c r="G18" s="399"/>
      <c r="H18" s="399"/>
      <c r="I18" s="399"/>
      <c r="J18" s="399"/>
      <c r="K18" s="399"/>
      <c r="L18" s="399"/>
      <c r="M18" s="399"/>
      <c r="N18" s="399"/>
      <c r="O18" s="399"/>
      <c r="P18" s="399"/>
      <c r="Q18" s="56"/>
    </row>
    <row r="19" spans="1:58" s="214" customFormat="1" ht="45" customHeight="1">
      <c r="A19" s="56"/>
      <c r="B19" s="1121" t="s">
        <v>2677</v>
      </c>
      <c r="C19" s="1121"/>
      <c r="D19" s="1121"/>
      <c r="E19" s="1121"/>
      <c r="F19" s="1121"/>
      <c r="G19" s="1121"/>
      <c r="H19" s="1121"/>
      <c r="I19" s="1121"/>
      <c r="J19" s="1121"/>
      <c r="K19" s="1121"/>
      <c r="L19" s="1121"/>
      <c r="M19" s="1121"/>
      <c r="N19" s="1121"/>
      <c r="O19" s="1121"/>
      <c r="P19" s="1121"/>
      <c r="Q19" s="56"/>
    </row>
    <row r="20" spans="1:58" s="214" customFormat="1" ht="10.199999999999999" customHeight="1">
      <c r="A20" s="56"/>
      <c r="B20" s="960"/>
      <c r="C20" s="960"/>
      <c r="D20" s="960"/>
      <c r="E20" s="960"/>
      <c r="F20" s="960"/>
      <c r="G20" s="960"/>
      <c r="H20" s="960"/>
      <c r="I20" s="960"/>
      <c r="J20" s="960"/>
      <c r="K20" s="960"/>
      <c r="L20" s="960"/>
      <c r="M20" s="960"/>
      <c r="N20" s="960"/>
      <c r="O20" s="960"/>
      <c r="P20" s="960"/>
      <c r="Q20" s="143"/>
      <c r="S20" s="72"/>
    </row>
    <row r="21" spans="1:58" s="214" customFormat="1" ht="33" customHeight="1">
      <c r="A21" s="56"/>
      <c r="B21" s="1121" t="s">
        <v>2721</v>
      </c>
      <c r="C21" s="1121"/>
      <c r="D21" s="1121"/>
      <c r="E21" s="1121"/>
      <c r="F21" s="1121"/>
      <c r="G21" s="1121"/>
      <c r="H21" s="1121"/>
      <c r="I21" s="1121"/>
      <c r="J21" s="1121"/>
      <c r="K21" s="1121"/>
      <c r="L21" s="1121"/>
      <c r="M21" s="1121"/>
      <c r="N21" s="1121"/>
      <c r="O21" s="1121"/>
      <c r="P21" s="1121"/>
      <c r="Q21" s="56"/>
    </row>
    <row r="22" spans="1:58" s="214" customFormat="1" ht="10.199999999999999" customHeight="1">
      <c r="A22" s="56"/>
      <c r="B22" s="399"/>
      <c r="C22" s="399"/>
      <c r="D22" s="399"/>
      <c r="E22" s="399"/>
      <c r="F22" s="399"/>
      <c r="G22" s="399"/>
      <c r="H22" s="399"/>
      <c r="I22" s="399"/>
      <c r="J22" s="399"/>
      <c r="K22" s="399"/>
      <c r="L22" s="399"/>
      <c r="M22" s="399"/>
      <c r="N22" s="399"/>
      <c r="O22" s="399"/>
      <c r="P22" s="399"/>
      <c r="Q22" s="56"/>
    </row>
    <row r="23" spans="1:58" s="214" customFormat="1" ht="33" customHeight="1">
      <c r="A23" s="56"/>
      <c r="B23" s="1121" t="s">
        <v>2197</v>
      </c>
      <c r="C23" s="1121"/>
      <c r="D23" s="1121"/>
      <c r="E23" s="1121"/>
      <c r="F23" s="1121"/>
      <c r="G23" s="1121"/>
      <c r="H23" s="1121"/>
      <c r="I23" s="1121"/>
      <c r="J23" s="1121"/>
      <c r="K23" s="1121"/>
      <c r="L23" s="1121"/>
      <c r="M23" s="1121"/>
      <c r="N23" s="1121"/>
      <c r="O23" s="1121"/>
      <c r="P23" s="1121"/>
      <c r="Q23" s="143"/>
      <c r="S23" s="72"/>
    </row>
    <row r="24" spans="1:58" s="211" customFormat="1" ht="10.95" customHeight="1">
      <c r="A24" s="78"/>
      <c r="B24" s="213"/>
      <c r="C24" s="213"/>
      <c r="D24" s="213"/>
      <c r="E24" s="213"/>
      <c r="F24" s="213"/>
      <c r="G24" s="213"/>
      <c r="H24" s="213"/>
      <c r="I24" s="213"/>
      <c r="J24" s="213"/>
      <c r="K24" s="213"/>
      <c r="L24" s="213"/>
      <c r="M24" s="213"/>
      <c r="N24" s="213"/>
      <c r="O24" s="213"/>
      <c r="P24" s="213"/>
      <c r="Q24" s="78"/>
    </row>
    <row r="25" spans="1:58" s="211" customFormat="1" ht="19.2" customHeight="1">
      <c r="A25" s="212"/>
      <c r="B25" s="1122" t="s">
        <v>2680</v>
      </c>
      <c r="C25" s="1122"/>
      <c r="D25" s="1122"/>
      <c r="E25" s="1122"/>
      <c r="F25" s="1122"/>
      <c r="G25" s="1122"/>
      <c r="H25" s="1122"/>
      <c r="I25" s="1122"/>
      <c r="J25" s="1122"/>
      <c r="K25" s="1122"/>
      <c r="L25" s="1122"/>
      <c r="M25" s="1122"/>
      <c r="N25" s="1122"/>
      <c r="O25" s="1122"/>
      <c r="P25" s="1122"/>
      <c r="Q25" s="212"/>
      <c r="R25" s="212"/>
      <c r="S25" s="564" t="s">
        <v>2681</v>
      </c>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row>
    <row r="26" spans="1:58" ht="13.2" customHeight="1">
      <c r="A26" s="56"/>
      <c r="B26" s="78"/>
      <c r="C26" s="78"/>
      <c r="D26" s="78"/>
      <c r="E26" s="78"/>
      <c r="F26" s="78"/>
      <c r="G26" s="78"/>
      <c r="H26" s="78"/>
      <c r="I26" s="78"/>
      <c r="J26" s="78"/>
      <c r="K26" s="78"/>
      <c r="L26" s="78"/>
      <c r="M26" s="78"/>
      <c r="N26" s="78"/>
      <c r="O26" s="56"/>
      <c r="P26" s="56"/>
      <c r="Q26" s="56"/>
    </row>
    <row r="27" spans="1:58" ht="17.25" customHeight="1">
      <c r="A27" s="56"/>
      <c r="B27" s="78"/>
      <c r="C27" s="231"/>
      <c r="D27" s="1123">
        <f>第1号様式!$K$3</f>
        <v>0</v>
      </c>
      <c r="E27" s="1124"/>
      <c r="F27" s="78" t="s">
        <v>0</v>
      </c>
      <c r="G27" s="642">
        <f>第1号様式!$N$3</f>
        <v>0</v>
      </c>
      <c r="H27" s="78" t="s">
        <v>18</v>
      </c>
      <c r="I27" s="642">
        <f>第1号様式!P3</f>
        <v>0</v>
      </c>
      <c r="J27" s="78" t="s">
        <v>19</v>
      </c>
      <c r="K27" s="78"/>
      <c r="L27" s="78"/>
      <c r="M27" s="78"/>
      <c r="N27" s="78"/>
      <c r="O27" s="56"/>
      <c r="P27" s="56"/>
      <c r="Q27" s="56"/>
    </row>
    <row r="28" spans="1:58" ht="17.25" customHeight="1">
      <c r="A28" s="56"/>
      <c r="B28" s="78"/>
      <c r="C28" s="78"/>
      <c r="D28" s="78"/>
      <c r="E28" s="78"/>
      <c r="F28" s="78"/>
      <c r="G28" s="78"/>
      <c r="H28" s="78"/>
      <c r="I28" s="78"/>
      <c r="J28" s="78"/>
      <c r="K28" s="78"/>
      <c r="L28" s="78"/>
      <c r="M28" s="78"/>
      <c r="N28" s="78"/>
      <c r="O28" s="56"/>
      <c r="P28" s="56"/>
      <c r="Q28" s="56"/>
    </row>
    <row r="29" spans="1:58" ht="17.25" customHeight="1">
      <c r="A29" s="56"/>
      <c r="B29" s="78"/>
      <c r="C29" s="56"/>
      <c r="D29" s="78" t="s">
        <v>20</v>
      </c>
      <c r="E29" s="78"/>
      <c r="F29" s="78"/>
      <c r="G29" s="78"/>
      <c r="H29" s="78"/>
      <c r="I29" s="78"/>
      <c r="J29" s="78"/>
      <c r="K29" s="78"/>
      <c r="L29" s="78"/>
      <c r="M29" s="78"/>
      <c r="N29" s="78"/>
      <c r="O29" s="56"/>
      <c r="P29" s="56"/>
      <c r="Q29" s="56"/>
    </row>
    <row r="30" spans="1:58" ht="17.25" customHeight="1">
      <c r="A30" s="56"/>
      <c r="B30" s="78"/>
      <c r="C30" s="78"/>
      <c r="D30" s="78"/>
      <c r="E30" s="1125">
        <f>基本情報入力シート!E8</f>
        <v>0</v>
      </c>
      <c r="F30" s="1125"/>
      <c r="G30" s="1125"/>
      <c r="H30" s="1125"/>
      <c r="I30" s="1125"/>
      <c r="J30" s="1125"/>
      <c r="K30" s="1125"/>
      <c r="L30" s="1125"/>
      <c r="M30" s="1125"/>
      <c r="N30" s="1125"/>
      <c r="O30" s="1126"/>
      <c r="P30" s="1126"/>
      <c r="Q30" s="56"/>
    </row>
    <row r="31" spans="1:58" ht="17.25" customHeight="1">
      <c r="A31" s="56"/>
      <c r="B31" s="78"/>
      <c r="C31" s="78"/>
      <c r="D31" s="78" t="s">
        <v>21</v>
      </c>
      <c r="E31" s="86"/>
      <c r="F31" s="86"/>
      <c r="G31" s="86"/>
      <c r="H31" s="86"/>
      <c r="I31" s="86"/>
      <c r="J31" s="86"/>
      <c r="K31" s="86"/>
      <c r="L31" s="86"/>
      <c r="M31" s="86"/>
      <c r="N31" s="86"/>
      <c r="O31" s="86"/>
      <c r="P31" s="56"/>
      <c r="Q31" s="56"/>
    </row>
    <row r="32" spans="1:58" ht="17.25" customHeight="1">
      <c r="A32" s="56"/>
      <c r="B32" s="78"/>
      <c r="C32" s="78"/>
      <c r="D32" s="78"/>
      <c r="E32" s="1125">
        <f>基本情報入力シート!E6</f>
        <v>0</v>
      </c>
      <c r="F32" s="1125"/>
      <c r="G32" s="1125"/>
      <c r="H32" s="1125"/>
      <c r="I32" s="1125"/>
      <c r="J32" s="1125"/>
      <c r="K32" s="1125"/>
      <c r="L32" s="1125"/>
      <c r="M32" s="1125"/>
      <c r="N32" s="1125"/>
      <c r="O32" s="1126"/>
      <c r="P32" s="1126"/>
      <c r="Q32" s="56"/>
    </row>
    <row r="33" spans="1:18" ht="14.4">
      <c r="A33" s="56"/>
      <c r="B33" s="78"/>
      <c r="C33" s="78"/>
      <c r="D33" s="78" t="s">
        <v>8</v>
      </c>
      <c r="E33" s="78"/>
      <c r="F33" s="78"/>
      <c r="G33" s="78"/>
      <c r="H33" s="78"/>
      <c r="I33" s="78"/>
      <c r="J33" s="78"/>
      <c r="K33" s="78"/>
      <c r="L33" s="78"/>
      <c r="M33" s="78"/>
      <c r="N33" s="78"/>
      <c r="O33" s="56"/>
      <c r="P33" s="56"/>
      <c r="Q33" s="56"/>
    </row>
    <row r="34" spans="1:18" ht="19.2" customHeight="1">
      <c r="A34" s="56"/>
      <c r="B34" s="78"/>
      <c r="C34" s="78"/>
      <c r="D34" s="78"/>
      <c r="E34" s="1117">
        <f>基本情報入力シート!E9</f>
        <v>0</v>
      </c>
      <c r="F34" s="1117"/>
      <c r="G34" s="1117"/>
      <c r="H34" s="1117"/>
      <c r="I34" s="1117"/>
      <c r="J34" s="233"/>
      <c r="K34" s="1117">
        <f>基本情報入力シート!E11</f>
        <v>0</v>
      </c>
      <c r="L34" s="1117"/>
      <c r="M34" s="1117"/>
      <c r="N34" s="1117"/>
      <c r="O34" s="1127"/>
      <c r="P34" s="56"/>
      <c r="Q34" s="56"/>
    </row>
    <row r="35" spans="1:18" ht="7.95" customHeight="1">
      <c r="A35" s="56"/>
      <c r="B35" s="78"/>
      <c r="C35" s="78"/>
      <c r="D35" s="78"/>
      <c r="E35" s="78"/>
      <c r="F35" s="78"/>
      <c r="G35" s="78"/>
      <c r="H35" s="78"/>
      <c r="I35" s="78"/>
      <c r="J35" s="78"/>
      <c r="K35" s="78"/>
      <c r="L35" s="78"/>
      <c r="M35" s="78"/>
      <c r="N35" s="78"/>
      <c r="O35" s="105"/>
      <c r="P35" s="56"/>
      <c r="Q35" s="56"/>
    </row>
    <row r="36" spans="1:18" ht="14.4">
      <c r="E36" s="78"/>
      <c r="F36" s="78"/>
      <c r="G36" s="78"/>
      <c r="H36" s="78"/>
      <c r="I36" s="78"/>
      <c r="J36" s="78"/>
      <c r="K36" s="78"/>
      <c r="L36" s="78"/>
      <c r="M36" s="78"/>
      <c r="N36" s="78"/>
      <c r="O36" s="78"/>
      <c r="P36" s="78"/>
      <c r="Q36" s="56"/>
      <c r="R36" s="56"/>
    </row>
    <row r="37" spans="1:18" ht="14.4">
      <c r="E37" s="78"/>
      <c r="F37" s="78"/>
      <c r="G37" s="78"/>
      <c r="H37" s="78"/>
      <c r="I37" s="78"/>
      <c r="J37" s="78"/>
      <c r="K37" s="78"/>
      <c r="L37" s="78"/>
      <c r="M37" s="78"/>
      <c r="N37" s="78"/>
      <c r="O37" s="78"/>
      <c r="P37" s="78"/>
      <c r="Q37" s="56"/>
      <c r="R37" s="56"/>
    </row>
    <row r="38" spans="1:18" ht="14.4">
      <c r="E38" s="78"/>
      <c r="F38" s="78"/>
      <c r="G38" s="78"/>
      <c r="H38" s="78"/>
      <c r="I38" s="78"/>
      <c r="J38" s="78"/>
      <c r="K38" s="78"/>
      <c r="L38" s="78"/>
      <c r="M38" s="78"/>
      <c r="N38" s="78"/>
      <c r="O38" s="78"/>
      <c r="P38" s="78"/>
      <c r="Q38" s="56"/>
      <c r="R38" s="56"/>
    </row>
  </sheetData>
  <sheetProtection algorithmName="SHA-512" hashValue="iGMxz2TMmI3bPALmM/ipV2Fi30+iBXPwVSKRi41Q6/7QOIU0YVJC2uV4ky4gssvgbDl6bts1l+/VNayDWspnHA==" saltValue="mm70v8XpYEPIFKn11+tvjQ==" spinCount="100000" sheet="1" formatCells="0"/>
  <mergeCells count="14">
    <mergeCell ref="E34:I34"/>
    <mergeCell ref="B3:O3"/>
    <mergeCell ref="B9:O9"/>
    <mergeCell ref="B10:O10"/>
    <mergeCell ref="B11:O11"/>
    <mergeCell ref="C12:O12"/>
    <mergeCell ref="B21:P21"/>
    <mergeCell ref="B23:P23"/>
    <mergeCell ref="B25:P25"/>
    <mergeCell ref="B19:P19"/>
    <mergeCell ref="D27:E27"/>
    <mergeCell ref="E30:P30"/>
    <mergeCell ref="E32:P32"/>
    <mergeCell ref="K34:O34"/>
  </mergeCells>
  <phoneticPr fontId="58"/>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1</xdr:col>
                    <xdr:colOff>114300</xdr:colOff>
                    <xdr:row>23</xdr:row>
                    <xdr:rowOff>60960</xdr:rowOff>
                  </from>
                  <to>
                    <xdr:col>5</xdr:col>
                    <xdr:colOff>160020</xdr:colOff>
                    <xdr:row>25</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F40"/>
  <sheetViews>
    <sheetView showGridLines="0" showZeros="0" view="pageBreakPreview" zoomScaleNormal="100" zoomScaleSheetLayoutView="100" workbookViewId="0">
      <selection activeCell="B10" sqref="B10:O10"/>
    </sheetView>
  </sheetViews>
  <sheetFormatPr defaultRowHeight="13.2"/>
  <cols>
    <col min="1" max="1" width="1.6640625" style="104" customWidth="1"/>
    <col min="2" max="4" width="2.77734375" style="104" customWidth="1"/>
    <col min="5" max="8" width="4.33203125" style="104" customWidth="1"/>
    <col min="9" max="10" width="4.77734375" style="104" customWidth="1"/>
    <col min="11" max="11" width="3.44140625" style="104" customWidth="1"/>
    <col min="12" max="14" width="8.88671875" style="104"/>
    <col min="15" max="15" width="13.77734375" style="104" customWidth="1"/>
    <col min="16" max="16" width="3.44140625" style="104" customWidth="1"/>
    <col min="17" max="17" width="3" style="104" customWidth="1"/>
    <col min="18" max="18" width="2.109375" style="104" customWidth="1"/>
    <col min="19" max="16384" width="8.88671875" style="104"/>
  </cols>
  <sheetData>
    <row r="1" spans="1:17">
      <c r="A1" s="56"/>
      <c r="B1" s="56" t="s">
        <v>2389</v>
      </c>
      <c r="C1" s="56"/>
      <c r="D1" s="56"/>
      <c r="E1" s="56"/>
      <c r="F1" s="56"/>
      <c r="G1" s="56"/>
      <c r="H1" s="56"/>
      <c r="I1" s="56"/>
      <c r="J1" s="56"/>
      <c r="K1" s="56"/>
      <c r="L1" s="56"/>
      <c r="M1" s="56"/>
      <c r="N1" s="56"/>
      <c r="O1" s="56"/>
      <c r="P1" s="56"/>
      <c r="Q1" s="56"/>
    </row>
    <row r="2" spans="1:17">
      <c r="A2" s="56"/>
      <c r="B2" s="56"/>
      <c r="C2" s="56"/>
      <c r="D2" s="56"/>
      <c r="E2" s="56"/>
      <c r="F2" s="56"/>
      <c r="G2" s="56"/>
      <c r="H2" s="56"/>
      <c r="I2" s="56"/>
      <c r="J2" s="56"/>
      <c r="K2" s="56"/>
      <c r="L2" s="56"/>
      <c r="M2" s="56"/>
      <c r="N2" s="56"/>
      <c r="O2" s="56"/>
      <c r="P2" s="56"/>
      <c r="Q2" s="56"/>
    </row>
    <row r="3" spans="1:17" ht="25.8">
      <c r="A3" s="56"/>
      <c r="B3" s="1118" t="s">
        <v>2390</v>
      </c>
      <c r="C3" s="1118"/>
      <c r="D3" s="1118"/>
      <c r="E3" s="1118"/>
      <c r="F3" s="1118"/>
      <c r="G3" s="1118"/>
      <c r="H3" s="1118"/>
      <c r="I3" s="1118"/>
      <c r="J3" s="1118"/>
      <c r="K3" s="1118"/>
      <c r="L3" s="1118"/>
      <c r="M3" s="1118"/>
      <c r="N3" s="1118"/>
      <c r="O3" s="1118"/>
      <c r="P3" s="56"/>
      <c r="Q3" s="56"/>
    </row>
    <row r="4" spans="1:17" ht="30" customHeight="1">
      <c r="A4" s="56"/>
      <c r="B4" s="56"/>
      <c r="C4" s="56"/>
      <c r="D4" s="56"/>
      <c r="E4" s="56"/>
      <c r="F4" s="56"/>
      <c r="G4" s="56"/>
      <c r="H4" s="56"/>
      <c r="I4" s="56"/>
      <c r="J4" s="215" t="s">
        <v>2196</v>
      </c>
      <c r="K4" s="56"/>
      <c r="L4" s="56"/>
      <c r="M4" s="56"/>
      <c r="N4" s="56"/>
      <c r="O4" s="56"/>
      <c r="P4" s="56"/>
      <c r="Q4" s="56"/>
    </row>
    <row r="5" spans="1:17" ht="16.5" customHeight="1">
      <c r="A5" s="56"/>
      <c r="B5" s="56"/>
      <c r="C5" s="56"/>
      <c r="D5" s="56"/>
      <c r="E5" s="56"/>
      <c r="F5" s="56"/>
      <c r="G5" s="56"/>
      <c r="H5" s="56"/>
      <c r="I5" s="56"/>
      <c r="J5" s="56"/>
      <c r="K5" s="56"/>
      <c r="L5" s="56"/>
      <c r="M5" s="56"/>
      <c r="N5" s="56"/>
      <c r="O5" s="56"/>
      <c r="P5" s="56"/>
      <c r="Q5" s="56"/>
    </row>
    <row r="6" spans="1:17" ht="16.5" customHeight="1">
      <c r="A6" s="56"/>
      <c r="B6" s="78" t="s">
        <v>2391</v>
      </c>
      <c r="C6" s="56"/>
      <c r="D6" s="56"/>
      <c r="E6" s="56"/>
      <c r="F6" s="56"/>
      <c r="G6" s="56"/>
      <c r="H6" s="56"/>
      <c r="I6" s="56"/>
      <c r="J6" s="56"/>
      <c r="K6" s="56"/>
      <c r="L6" s="56"/>
      <c r="M6" s="56"/>
      <c r="N6" s="56"/>
      <c r="O6" s="56"/>
      <c r="P6" s="56"/>
      <c r="Q6" s="56"/>
    </row>
    <row r="7" spans="1:17" ht="16.5" customHeight="1">
      <c r="A7" s="56"/>
      <c r="B7" s="78" t="s">
        <v>2392</v>
      </c>
      <c r="C7" s="56"/>
      <c r="D7" s="56"/>
      <c r="E7" s="56"/>
      <c r="F7" s="56"/>
      <c r="G7" s="56"/>
      <c r="H7" s="56"/>
      <c r="I7" s="56"/>
      <c r="J7" s="56"/>
      <c r="K7" s="56"/>
      <c r="L7" s="56"/>
      <c r="M7" s="56"/>
      <c r="N7" s="56"/>
      <c r="O7" s="56"/>
      <c r="P7" s="56"/>
      <c r="Q7" s="56"/>
    </row>
    <row r="8" spans="1:17" ht="16.5" customHeight="1">
      <c r="A8" s="56"/>
      <c r="B8" s="56"/>
      <c r="C8" s="56"/>
      <c r="D8" s="56"/>
      <c r="E8" s="56"/>
      <c r="F8" s="56"/>
      <c r="G8" s="56"/>
      <c r="H8" s="56"/>
      <c r="I8" s="56"/>
      <c r="J8" s="56"/>
      <c r="K8" s="56"/>
      <c r="L8" s="56"/>
      <c r="M8" s="56"/>
      <c r="N8" s="56"/>
      <c r="O8" s="56"/>
      <c r="P8" s="56"/>
      <c r="Q8" s="56"/>
    </row>
    <row r="9" spans="1:17" s="214" customFormat="1" ht="101.25" customHeight="1">
      <c r="A9" s="56"/>
      <c r="B9" s="1119" t="s">
        <v>2758</v>
      </c>
      <c r="C9" s="1119"/>
      <c r="D9" s="1119"/>
      <c r="E9" s="1119"/>
      <c r="F9" s="1119"/>
      <c r="G9" s="1119"/>
      <c r="H9" s="1119"/>
      <c r="I9" s="1119"/>
      <c r="J9" s="1119"/>
      <c r="K9" s="1119"/>
      <c r="L9" s="1119"/>
      <c r="M9" s="1119"/>
      <c r="N9" s="1119"/>
      <c r="O9" s="1119"/>
      <c r="P9" s="399"/>
      <c r="Q9" s="56"/>
    </row>
    <row r="10" spans="1:17" s="214" customFormat="1" ht="60.75" customHeight="1">
      <c r="A10" s="56"/>
      <c r="B10" s="1119" t="s">
        <v>2722</v>
      </c>
      <c r="C10" s="1119"/>
      <c r="D10" s="1119"/>
      <c r="E10" s="1119"/>
      <c r="F10" s="1119"/>
      <c r="G10" s="1119"/>
      <c r="H10" s="1119"/>
      <c r="I10" s="1119"/>
      <c r="J10" s="1119"/>
      <c r="K10" s="1119"/>
      <c r="L10" s="1119"/>
      <c r="M10" s="1119"/>
      <c r="N10" s="1119"/>
      <c r="O10" s="1119"/>
      <c r="P10" s="399"/>
      <c r="Q10" s="56"/>
    </row>
    <row r="11" spans="1:17" s="214" customFormat="1" ht="31.8" customHeight="1">
      <c r="A11" s="56"/>
      <c r="B11" s="1119" t="s">
        <v>2393</v>
      </c>
      <c r="C11" s="1119"/>
      <c r="D11" s="1119"/>
      <c r="E11" s="1119"/>
      <c r="F11" s="1119"/>
      <c r="G11" s="1119"/>
      <c r="H11" s="1119"/>
      <c r="I11" s="1119"/>
      <c r="J11" s="1119"/>
      <c r="K11" s="1119"/>
      <c r="L11" s="1119"/>
      <c r="M11" s="1119"/>
      <c r="N11" s="1119"/>
      <c r="O11" s="1119"/>
      <c r="P11" s="399"/>
      <c r="Q11" s="56"/>
    </row>
    <row r="12" spans="1:17" s="214" customFormat="1" ht="16.5" customHeight="1">
      <c r="A12" s="56"/>
      <c r="B12" s="959"/>
      <c r="C12" s="1120" t="s">
        <v>2394</v>
      </c>
      <c r="D12" s="1120"/>
      <c r="E12" s="1120"/>
      <c r="F12" s="1120"/>
      <c r="G12" s="1120"/>
      <c r="H12" s="1120"/>
      <c r="I12" s="1120"/>
      <c r="J12" s="1120"/>
      <c r="K12" s="1120"/>
      <c r="L12" s="1120"/>
      <c r="M12" s="1120"/>
      <c r="N12" s="1120"/>
      <c r="O12" s="1120"/>
      <c r="P12" s="399"/>
    </row>
    <row r="13" spans="1:17" s="214" customFormat="1" ht="16.5" customHeight="1">
      <c r="A13" s="56"/>
      <c r="B13" s="959"/>
      <c r="C13" s="399"/>
      <c r="D13" s="399" t="s">
        <v>2395</v>
      </c>
      <c r="E13" s="399"/>
      <c r="F13" s="399"/>
      <c r="G13" s="399"/>
      <c r="H13" s="399"/>
      <c r="I13" s="399"/>
      <c r="J13" s="399"/>
      <c r="K13" s="399"/>
      <c r="L13" s="399"/>
      <c r="M13" s="399"/>
      <c r="N13" s="399"/>
      <c r="O13" s="399"/>
      <c r="P13" s="399"/>
    </row>
    <row r="14" spans="1:17" s="214" customFormat="1" ht="16.5" customHeight="1">
      <c r="A14" s="56"/>
      <c r="B14" s="959"/>
      <c r="C14" s="399"/>
      <c r="D14" s="399" t="s">
        <v>2396</v>
      </c>
      <c r="E14" s="399"/>
      <c r="F14" s="399"/>
      <c r="G14" s="399"/>
      <c r="H14" s="399"/>
      <c r="I14" s="399"/>
      <c r="J14" s="399"/>
      <c r="K14" s="399"/>
      <c r="L14" s="399"/>
      <c r="M14" s="399"/>
      <c r="N14" s="399"/>
      <c r="O14" s="399"/>
      <c r="P14" s="399"/>
    </row>
    <row r="15" spans="1:17" s="214" customFormat="1" ht="16.5" customHeight="1">
      <c r="A15" s="56"/>
      <c r="B15" s="959"/>
      <c r="C15" s="399"/>
      <c r="D15" s="399" t="s">
        <v>2397</v>
      </c>
      <c r="E15" s="399"/>
      <c r="F15" s="399"/>
      <c r="G15" s="399"/>
      <c r="H15" s="399"/>
      <c r="I15" s="399"/>
      <c r="J15" s="399"/>
      <c r="K15" s="399"/>
      <c r="L15" s="399"/>
      <c r="M15" s="399"/>
      <c r="N15" s="399"/>
      <c r="O15" s="399"/>
      <c r="P15" s="399"/>
    </row>
    <row r="16" spans="1:17" s="214" customFormat="1" ht="16.5" customHeight="1">
      <c r="A16" s="56"/>
      <c r="B16" s="959"/>
      <c r="C16" s="399"/>
      <c r="D16" s="399" t="s">
        <v>2398</v>
      </c>
      <c r="E16" s="399"/>
      <c r="F16" s="399"/>
      <c r="G16" s="399"/>
      <c r="H16" s="399"/>
      <c r="I16" s="399"/>
      <c r="J16" s="399"/>
      <c r="K16" s="399"/>
      <c r="L16" s="399"/>
      <c r="M16" s="399"/>
      <c r="N16" s="399"/>
      <c r="O16" s="399"/>
      <c r="P16" s="399"/>
    </row>
    <row r="17" spans="1:58" s="214" customFormat="1" ht="16.5" customHeight="1">
      <c r="A17" s="56"/>
      <c r="B17" s="959"/>
      <c r="C17" s="399"/>
      <c r="D17" s="399" t="s">
        <v>2399</v>
      </c>
      <c r="E17" s="399"/>
      <c r="F17" s="399"/>
      <c r="G17" s="399"/>
      <c r="H17" s="399"/>
      <c r="I17" s="399"/>
      <c r="J17" s="399"/>
      <c r="K17" s="399"/>
      <c r="L17" s="399"/>
      <c r="M17" s="399"/>
      <c r="N17" s="399"/>
      <c r="O17" s="399"/>
      <c r="P17" s="399"/>
    </row>
    <row r="18" spans="1:58" s="214" customFormat="1" ht="10.050000000000001" customHeight="1">
      <c r="A18" s="56"/>
      <c r="B18" s="399"/>
      <c r="C18" s="399"/>
      <c r="D18" s="399"/>
      <c r="E18" s="399"/>
      <c r="F18" s="399"/>
      <c r="G18" s="399"/>
      <c r="H18" s="399"/>
      <c r="I18" s="399"/>
      <c r="J18" s="399"/>
      <c r="K18" s="399"/>
      <c r="L18" s="399"/>
      <c r="M18" s="399"/>
      <c r="N18" s="399"/>
      <c r="O18" s="399"/>
      <c r="P18" s="399"/>
      <c r="Q18" s="56"/>
    </row>
    <row r="19" spans="1:58" s="214" customFormat="1" ht="45" customHeight="1">
      <c r="A19" s="56"/>
      <c r="B19" s="1121" t="s">
        <v>2400</v>
      </c>
      <c r="C19" s="1121"/>
      <c r="D19" s="1121"/>
      <c r="E19" s="1121"/>
      <c r="F19" s="1121"/>
      <c r="G19" s="1121"/>
      <c r="H19" s="1121"/>
      <c r="I19" s="1121"/>
      <c r="J19" s="1121"/>
      <c r="K19" s="1121"/>
      <c r="L19" s="1121"/>
      <c r="M19" s="1121"/>
      <c r="N19" s="1121"/>
      <c r="O19" s="1121"/>
      <c r="P19" s="1121"/>
      <c r="Q19" s="56"/>
    </row>
    <row r="20" spans="1:58" s="214" customFormat="1" ht="10.050000000000001" customHeight="1">
      <c r="A20" s="56"/>
      <c r="B20" s="960"/>
      <c r="C20" s="960"/>
      <c r="D20" s="960"/>
      <c r="E20" s="960"/>
      <c r="F20" s="960"/>
      <c r="G20" s="960"/>
      <c r="H20" s="960"/>
      <c r="I20" s="960"/>
      <c r="J20" s="960"/>
      <c r="K20" s="960"/>
      <c r="L20" s="960"/>
      <c r="M20" s="960"/>
      <c r="N20" s="960"/>
      <c r="O20" s="960"/>
      <c r="P20" s="960"/>
      <c r="Q20" s="143"/>
      <c r="S20" s="72"/>
    </row>
    <row r="21" spans="1:58" s="214" customFormat="1" ht="33" customHeight="1">
      <c r="A21" s="56"/>
      <c r="B21" s="1121" t="s">
        <v>2723</v>
      </c>
      <c r="C21" s="1121"/>
      <c r="D21" s="1121"/>
      <c r="E21" s="1121"/>
      <c r="F21" s="1121"/>
      <c r="G21" s="1121"/>
      <c r="H21" s="1121"/>
      <c r="I21" s="1121"/>
      <c r="J21" s="1121"/>
      <c r="K21" s="1121"/>
      <c r="L21" s="1121"/>
      <c r="M21" s="1121"/>
      <c r="N21" s="1121"/>
      <c r="O21" s="1121"/>
      <c r="P21" s="1121"/>
      <c r="Q21" s="56"/>
    </row>
    <row r="22" spans="1:58" s="214" customFormat="1" ht="10.050000000000001" customHeight="1">
      <c r="A22" s="56"/>
      <c r="B22" s="56"/>
      <c r="C22" s="56"/>
      <c r="D22" s="56"/>
      <c r="E22" s="56"/>
      <c r="F22" s="56"/>
      <c r="G22" s="56"/>
      <c r="H22" s="56"/>
      <c r="I22" s="56"/>
      <c r="J22" s="56"/>
      <c r="K22" s="56"/>
      <c r="L22" s="56"/>
      <c r="M22" s="56"/>
      <c r="N22" s="56"/>
      <c r="O22" s="56"/>
      <c r="P22" s="56"/>
      <c r="Q22" s="56"/>
    </row>
    <row r="23" spans="1:58" s="214" customFormat="1" ht="33" customHeight="1">
      <c r="A23" s="56"/>
      <c r="B23" s="1128" t="s">
        <v>2197</v>
      </c>
      <c r="C23" s="1128"/>
      <c r="D23" s="1128"/>
      <c r="E23" s="1128"/>
      <c r="F23" s="1128"/>
      <c r="G23" s="1128"/>
      <c r="H23" s="1128"/>
      <c r="I23" s="1128"/>
      <c r="J23" s="1128"/>
      <c r="K23" s="1128"/>
      <c r="L23" s="1128"/>
      <c r="M23" s="1128"/>
      <c r="N23" s="1128"/>
      <c r="O23" s="1128"/>
      <c r="P23" s="1128"/>
      <c r="Q23" s="143"/>
      <c r="S23" s="72"/>
    </row>
    <row r="24" spans="1:58" s="211" customFormat="1" ht="10.8" customHeight="1">
      <c r="A24" s="78"/>
      <c r="B24" s="213"/>
      <c r="C24" s="213"/>
      <c r="D24" s="213"/>
      <c r="E24" s="213"/>
      <c r="F24" s="213"/>
      <c r="G24" s="213"/>
      <c r="H24" s="213"/>
      <c r="I24" s="213"/>
      <c r="J24" s="213"/>
      <c r="K24" s="213"/>
      <c r="L24" s="213"/>
      <c r="M24" s="213"/>
      <c r="N24" s="213"/>
      <c r="O24" s="213"/>
      <c r="P24" s="213"/>
      <c r="Q24" s="78"/>
    </row>
    <row r="25" spans="1:58" s="211" customFormat="1" ht="19.2" customHeight="1">
      <c r="A25" s="212"/>
      <c r="B25" s="1122" t="s">
        <v>2680</v>
      </c>
      <c r="C25" s="1122"/>
      <c r="D25" s="1122"/>
      <c r="E25" s="1122"/>
      <c r="F25" s="1122"/>
      <c r="G25" s="1122"/>
      <c r="H25" s="1122"/>
      <c r="I25" s="1122"/>
      <c r="J25" s="1122"/>
      <c r="K25" s="1122"/>
      <c r="L25" s="1122"/>
      <c r="M25" s="1122"/>
      <c r="N25" s="1122"/>
      <c r="O25" s="1122"/>
      <c r="P25" s="1122"/>
      <c r="Q25" s="212"/>
      <c r="R25" s="212"/>
      <c r="S25" s="564" t="s">
        <v>2681</v>
      </c>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row>
    <row r="26" spans="1:58" ht="13.2" customHeight="1">
      <c r="A26" s="56"/>
      <c r="B26" s="78"/>
      <c r="C26" s="78"/>
      <c r="D26" s="78"/>
      <c r="E26" s="78"/>
      <c r="F26" s="78"/>
      <c r="G26" s="78"/>
      <c r="H26" s="78"/>
      <c r="I26" s="78"/>
      <c r="J26" s="78"/>
      <c r="K26" s="78"/>
      <c r="L26" s="78"/>
      <c r="M26" s="78"/>
      <c r="N26" s="78"/>
      <c r="O26" s="56"/>
      <c r="P26" s="56"/>
      <c r="Q26" s="56"/>
    </row>
    <row r="27" spans="1:58" ht="17.25" customHeight="1">
      <c r="A27" s="56"/>
      <c r="B27" s="78"/>
      <c r="C27" s="231"/>
      <c r="D27" s="1129">
        <f>'第2号様式 (助成対象事業者用)'!$D$27:$E$27</f>
        <v>0</v>
      </c>
      <c r="E27" s="1130"/>
      <c r="F27" s="78" t="s">
        <v>2401</v>
      </c>
      <c r="G27" s="642">
        <f>'第2号様式 (助成対象事業者用)'!G27</f>
        <v>0</v>
      </c>
      <c r="H27" s="78" t="s">
        <v>2402</v>
      </c>
      <c r="I27" s="642">
        <f>'第2号様式 (助成対象事業者用)'!I27</f>
        <v>0</v>
      </c>
      <c r="J27" s="78" t="s">
        <v>2403</v>
      </c>
      <c r="K27" s="78"/>
      <c r="L27" s="78"/>
      <c r="M27" s="78"/>
      <c r="N27" s="78"/>
      <c r="O27" s="56"/>
      <c r="P27" s="56"/>
      <c r="Q27" s="56"/>
    </row>
    <row r="28" spans="1:58" ht="17.25" customHeight="1">
      <c r="A28" s="56"/>
      <c r="B28" s="78"/>
      <c r="C28" s="78"/>
      <c r="D28" s="78"/>
      <c r="E28" s="78"/>
      <c r="F28" s="78"/>
      <c r="G28" s="78"/>
      <c r="H28" s="78"/>
      <c r="I28" s="78"/>
      <c r="J28" s="78"/>
      <c r="K28" s="78"/>
      <c r="L28" s="78"/>
      <c r="M28" s="78"/>
      <c r="N28" s="78"/>
      <c r="O28" s="56"/>
      <c r="P28" s="56"/>
      <c r="Q28" s="56"/>
    </row>
    <row r="29" spans="1:58" ht="17.25" customHeight="1">
      <c r="A29" s="56"/>
      <c r="B29" s="78"/>
      <c r="C29" s="56"/>
      <c r="D29" s="78" t="s">
        <v>334</v>
      </c>
      <c r="E29" s="78"/>
      <c r="F29" s="78"/>
      <c r="G29" s="78"/>
      <c r="H29" s="78"/>
      <c r="I29" s="78"/>
      <c r="J29" s="78"/>
      <c r="K29" s="78"/>
      <c r="L29" s="78"/>
      <c r="M29" s="78"/>
      <c r="N29" s="78"/>
      <c r="O29" s="56"/>
      <c r="P29" s="56"/>
      <c r="Q29" s="56"/>
    </row>
    <row r="30" spans="1:58" ht="17.25" customHeight="1">
      <c r="A30" s="56"/>
      <c r="B30" s="78"/>
      <c r="C30" s="78"/>
      <c r="D30" s="78"/>
      <c r="E30" s="1125">
        <f>基本情報入力シート!$E$25</f>
        <v>0</v>
      </c>
      <c r="F30" s="1125"/>
      <c r="G30" s="1125"/>
      <c r="H30" s="1125"/>
      <c r="I30" s="1125"/>
      <c r="J30" s="1125"/>
      <c r="K30" s="1125"/>
      <c r="L30" s="1125"/>
      <c r="M30" s="1125"/>
      <c r="N30" s="1125"/>
      <c r="O30" s="1126"/>
      <c r="P30" s="56"/>
      <c r="Q30" s="56"/>
    </row>
    <row r="31" spans="1:58" ht="17.25" customHeight="1">
      <c r="A31" s="56"/>
      <c r="B31" s="78"/>
      <c r="C31" s="78"/>
      <c r="D31" s="78" t="s">
        <v>2404</v>
      </c>
      <c r="E31" s="86"/>
      <c r="F31" s="86"/>
      <c r="G31" s="86"/>
      <c r="H31" s="86"/>
      <c r="I31" s="86"/>
      <c r="J31" s="86"/>
      <c r="K31" s="86"/>
      <c r="L31" s="86"/>
      <c r="M31" s="86"/>
      <c r="N31" s="86"/>
      <c r="O31" s="86"/>
      <c r="P31" s="56"/>
      <c r="Q31" s="56"/>
    </row>
    <row r="32" spans="1:58" ht="17.25" customHeight="1">
      <c r="A32" s="56"/>
      <c r="B32" s="78"/>
      <c r="C32" s="78"/>
      <c r="D32" s="78"/>
      <c r="E32" s="1125">
        <f>基本情報入力シート!$E$23</f>
        <v>0</v>
      </c>
      <c r="F32" s="1125"/>
      <c r="G32" s="1125"/>
      <c r="H32" s="1125"/>
      <c r="I32" s="1125"/>
      <c r="J32" s="1125"/>
      <c r="K32" s="1125"/>
      <c r="L32" s="1125"/>
      <c r="M32" s="1125"/>
      <c r="N32" s="1125"/>
      <c r="O32" s="1126"/>
      <c r="P32" s="56"/>
      <c r="Q32" s="56"/>
    </row>
    <row r="33" spans="1:18" ht="14.4">
      <c r="A33" s="56"/>
      <c r="B33" s="78"/>
      <c r="C33" s="78"/>
      <c r="D33" s="78" t="s">
        <v>2405</v>
      </c>
      <c r="E33" s="78"/>
      <c r="F33" s="78"/>
      <c r="G33" s="78"/>
      <c r="H33" s="78"/>
      <c r="I33" s="78"/>
      <c r="J33" s="78"/>
      <c r="K33" s="78"/>
      <c r="L33" s="78"/>
      <c r="M33" s="78"/>
      <c r="N33" s="78"/>
      <c r="O33" s="56"/>
      <c r="P33" s="56"/>
      <c r="Q33" s="56"/>
    </row>
    <row r="34" spans="1:18" ht="19.2" customHeight="1">
      <c r="A34" s="56"/>
      <c r="B34" s="78"/>
      <c r="C34" s="78"/>
      <c r="D34" s="78"/>
      <c r="E34" s="1117">
        <f>基本情報入力シート!$E$26</f>
        <v>0</v>
      </c>
      <c r="F34" s="1117"/>
      <c r="G34" s="1117"/>
      <c r="H34" s="1117"/>
      <c r="I34" s="1117"/>
      <c r="J34" s="233"/>
      <c r="K34" s="1117">
        <f>基本情報入力シート!$E$28</f>
        <v>0</v>
      </c>
      <c r="L34" s="1117"/>
      <c r="M34" s="1117"/>
      <c r="N34" s="1117"/>
      <c r="O34" s="1127"/>
      <c r="P34" s="56"/>
      <c r="Q34" s="56"/>
    </row>
    <row r="35" spans="1:18" ht="7.8" customHeight="1">
      <c r="A35" s="56"/>
      <c r="B35" s="78"/>
      <c r="C35" s="78"/>
      <c r="D35" s="78"/>
      <c r="E35" s="78"/>
      <c r="F35" s="78"/>
      <c r="G35" s="78"/>
      <c r="H35" s="78"/>
      <c r="I35" s="78"/>
      <c r="J35" s="78"/>
      <c r="K35" s="78"/>
      <c r="L35" s="78"/>
      <c r="M35" s="78"/>
      <c r="N35" s="78"/>
      <c r="O35" s="105"/>
      <c r="P35" s="56"/>
      <c r="Q35" s="56"/>
    </row>
    <row r="36" spans="1:18" ht="17.399999999999999" customHeight="1">
      <c r="B36" s="640" t="s">
        <v>2195</v>
      </c>
      <c r="C36" s="640"/>
      <c r="D36" s="640"/>
      <c r="E36" s="213"/>
      <c r="F36" s="213"/>
      <c r="G36" s="213"/>
      <c r="H36" s="213"/>
      <c r="I36" s="213"/>
      <c r="J36" s="213"/>
      <c r="K36" s="213"/>
      <c r="L36" s="213"/>
      <c r="M36" s="213"/>
      <c r="N36" s="213"/>
      <c r="O36" s="213"/>
      <c r="P36" s="213"/>
      <c r="Q36" s="213"/>
      <c r="R36" s="56"/>
    </row>
    <row r="37" spans="1:18" ht="14.4">
      <c r="A37" s="56"/>
      <c r="B37" s="78"/>
      <c r="C37" s="78"/>
      <c r="D37" s="78"/>
      <c r="E37" s="78"/>
      <c r="F37" s="78"/>
      <c r="G37" s="78"/>
      <c r="H37" s="78"/>
      <c r="I37" s="78"/>
      <c r="J37" s="78"/>
      <c r="K37" s="78"/>
      <c r="L37" s="78"/>
      <c r="M37" s="78"/>
      <c r="N37" s="78"/>
      <c r="O37" s="105"/>
      <c r="P37" s="56"/>
      <c r="Q37" s="56"/>
    </row>
    <row r="38" spans="1:18" ht="14.4">
      <c r="E38" s="78"/>
      <c r="F38" s="78"/>
      <c r="G38" s="78"/>
      <c r="H38" s="78"/>
      <c r="I38" s="78"/>
      <c r="J38" s="78"/>
      <c r="K38" s="78"/>
      <c r="L38" s="78"/>
      <c r="M38" s="78"/>
      <c r="N38" s="78"/>
      <c r="O38" s="78"/>
      <c r="P38" s="78"/>
      <c r="Q38" s="56"/>
      <c r="R38" s="56"/>
    </row>
    <row r="39" spans="1:18" ht="14.4">
      <c r="E39" s="78"/>
      <c r="F39" s="78"/>
      <c r="G39" s="78"/>
      <c r="H39" s="78"/>
      <c r="I39" s="78"/>
      <c r="J39" s="78"/>
      <c r="K39" s="78"/>
      <c r="L39" s="78"/>
      <c r="M39" s="78"/>
      <c r="N39" s="78"/>
      <c r="O39" s="78"/>
      <c r="P39" s="78"/>
      <c r="Q39" s="56"/>
      <c r="R39" s="56"/>
    </row>
    <row r="40" spans="1:18" ht="14.4">
      <c r="E40" s="78"/>
      <c r="F40" s="78"/>
      <c r="G40" s="78"/>
      <c r="H40" s="78"/>
      <c r="I40" s="78"/>
      <c r="J40" s="78"/>
      <c r="K40" s="78"/>
      <c r="L40" s="78"/>
      <c r="M40" s="78"/>
      <c r="N40" s="78"/>
      <c r="O40" s="78"/>
      <c r="P40" s="78"/>
      <c r="Q40" s="56"/>
      <c r="R40" s="56"/>
    </row>
  </sheetData>
  <sheetProtection algorithmName="SHA-512" hashValue="u2w1ectkP37dGwyj5hfTNdub2LoWHKWyJMXUMBFrOqW/8D6QtTkOp9wRnZKmfMDxaVHrfUcNT8en+qsVHX24Pw==" saltValue="zyO9WAy5B74KFNkFZwEcpA==" spinCount="100000" sheet="1" formatCells="0"/>
  <mergeCells count="14">
    <mergeCell ref="E34:I34"/>
    <mergeCell ref="K34:O34"/>
    <mergeCell ref="B21:P21"/>
    <mergeCell ref="B23:P23"/>
    <mergeCell ref="B25:P25"/>
    <mergeCell ref="D27:E27"/>
    <mergeCell ref="E30:O30"/>
    <mergeCell ref="E32:O32"/>
    <mergeCell ref="B19:P19"/>
    <mergeCell ref="B3:O3"/>
    <mergeCell ref="B9:O9"/>
    <mergeCell ref="B10:O10"/>
    <mergeCell ref="B11:O11"/>
    <mergeCell ref="C12:O12"/>
  </mergeCells>
  <phoneticPr fontId="58"/>
  <pageMargins left="1.03" right="0.70866141732283472" top="0.74803149606299213" bottom="0.74803149606299213"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114300</xdr:colOff>
                    <xdr:row>23</xdr:row>
                    <xdr:rowOff>60960</xdr:rowOff>
                  </from>
                  <to>
                    <xdr:col>5</xdr:col>
                    <xdr:colOff>160020</xdr:colOff>
                    <xdr:row>25</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目次</vt:lpstr>
      <vt:lpstr>記載要領</vt:lpstr>
      <vt:lpstr>日本標準産業中分類</vt:lpstr>
      <vt:lpstr>会社規模判断資料</vt:lpstr>
      <vt:lpstr>基本情報入力シート</vt:lpstr>
      <vt:lpstr>第1号様式</vt:lpstr>
      <vt:lpstr>第1号様式 第二面</vt:lpstr>
      <vt:lpstr>第2号様式 (助成対象事業者用)</vt:lpstr>
      <vt:lpstr>第2号様式 (共同申請者用) </vt:lpstr>
      <vt:lpstr>第2号様式 (手続き代行者用)</vt:lpstr>
      <vt:lpstr>第3号様式</vt:lpstr>
      <vt:lpstr>第4様式</vt:lpstr>
      <vt:lpstr>第4様式_別紙1</vt:lpstr>
      <vt:lpstr>第4様式_別紙2</vt:lpstr>
      <vt:lpstr>共通様式1 </vt:lpstr>
      <vt:lpstr>按分補助資料（機器按分参考資料）</vt:lpstr>
      <vt:lpstr>第7号様式</vt:lpstr>
      <vt:lpstr>第8号様式</vt:lpstr>
      <vt:lpstr>第9号様式</vt:lpstr>
      <vt:lpstr>第11号様式</vt:lpstr>
      <vt:lpstr>第13号様式</vt:lpstr>
      <vt:lpstr>第14号様式</vt:lpstr>
      <vt:lpstr>第15号様式</vt:lpstr>
      <vt:lpstr>第17号様式</vt:lpstr>
      <vt:lpstr>第21号様式</vt:lpstr>
      <vt:lpstr>第22号様式</vt:lpstr>
      <vt:lpstr>第24号様式</vt:lpstr>
      <vt:lpstr>'按分補助資料（機器按分参考資料）'!Print_Area</vt:lpstr>
      <vt:lpstr>会社規模判断資料!Print_Area</vt:lpstr>
      <vt:lpstr>基本情報入力シート!Print_Area</vt:lpstr>
      <vt:lpstr>記載要領!Print_Area</vt:lpstr>
      <vt:lpstr>'共通様式1 '!Print_Area</vt:lpstr>
      <vt:lpstr>第11号様式!Print_Area</vt:lpstr>
      <vt:lpstr>第13号様式!Print_Area</vt:lpstr>
      <vt:lpstr>第14号様式!Print_Area</vt:lpstr>
      <vt:lpstr>第15号様式!Print_Area</vt:lpstr>
      <vt:lpstr>第17号様式!Print_Area</vt:lpstr>
      <vt:lpstr>第1号様式!Print_Area</vt:lpstr>
      <vt:lpstr>'第1号様式 第二面'!Print_Area</vt:lpstr>
      <vt:lpstr>第21号様式!Print_Area</vt:lpstr>
      <vt:lpstr>第22号様式!Print_Area</vt:lpstr>
      <vt:lpstr>第24号様式!Print_Area</vt:lpstr>
      <vt:lpstr>'第2号様式 (共同申請者用) '!Print_Area</vt:lpstr>
      <vt:lpstr>'第2号様式 (手続き代行者用)'!Print_Area</vt:lpstr>
      <vt:lpstr>'第2号様式 (助成対象事業者用)'!Print_Area</vt:lpstr>
      <vt:lpstr>第3号様式!Print_Area</vt:lpstr>
      <vt:lpstr>第4様式!Print_Area</vt:lpstr>
      <vt:lpstr>第4様式_別紙1!Print_Area</vt:lpstr>
      <vt:lpstr>第4様式_別紙2!Print_Area</vt:lpstr>
      <vt:lpstr>第7号様式!Print_Area</vt:lpstr>
      <vt:lpstr>第8号様式!Print_Area</vt:lpstr>
      <vt:lpstr>第9号様式!Print_Area</vt:lpstr>
      <vt:lpstr>日本標準産業中分類!Print_Area</vt:lpstr>
      <vt:lpstr>日本標準産業中分類!Print_Titles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東京都環境公社</dc:creator>
  <cp:lastModifiedBy>Administrator</cp:lastModifiedBy>
  <cp:lastPrinted>2022-06-19T23:39:18Z</cp:lastPrinted>
  <dcterms:created xsi:type="dcterms:W3CDTF">2016-07-27T08:24:34Z</dcterms:created>
  <dcterms:modified xsi:type="dcterms:W3CDTF">2022-06-20T05:09:26Z</dcterms:modified>
</cp:coreProperties>
</file>