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6DC" lockStructure="1"/>
  <bookViews>
    <workbookView xWindow="600" yWindow="21720" windowWidth="19395" windowHeight="7830" tabRatio="756"/>
  </bookViews>
  <sheets>
    <sheet name="第12号_内訳書" sheetId="1" r:id="rId1"/>
    <sheet name="内訳明細集計表" sheetId="2" state="hidden" r:id="rId2"/>
    <sheet name="換気設備" sheetId="4" r:id="rId3"/>
    <sheet name="熱交換器" sheetId="5" r:id="rId4"/>
    <sheet name="換気・空調" sheetId="21" r:id="rId5"/>
    <sheet name="EP形空調" sheetId="6" r:id="rId6"/>
    <sheet name="GHP式空調" sheetId="7" r:id="rId7"/>
    <sheet name="熱源式空調" sheetId="8" r:id="rId8"/>
    <sheet name="エアコン" sheetId="9" r:id="rId9"/>
    <sheet name="その他" sheetId="20" r:id="rId10"/>
  </sheets>
  <definedNames>
    <definedName name="_xlnm.Print_Area" localSheetId="5">EP形空調!$A$9:$P$203</definedName>
    <definedName name="_xlnm.Print_Area" localSheetId="6">GHP式空調!$A$9:$P$203</definedName>
    <definedName name="_xlnm.Print_Area" localSheetId="8">エアコン!$A$9:$P$203</definedName>
    <definedName name="_xlnm.Print_Area" localSheetId="9">その他!$A$9:$P$203</definedName>
    <definedName name="_xlnm.Print_Area" localSheetId="4">換気・空調!$A$9:$P$203</definedName>
    <definedName name="_xlnm.Print_Area" localSheetId="2">換気設備!$A$9:$P$203</definedName>
    <definedName name="_xlnm.Print_Area" localSheetId="0">第12号_内訳書!$A$5:$K$33</definedName>
    <definedName name="_xlnm.Print_Area" localSheetId="1">内訳明細集計表!$A$1:$J$32</definedName>
    <definedName name="_xlnm.Print_Area" localSheetId="7">熱源式空調!$A$9:$P$203</definedName>
    <definedName name="_xlnm.Print_Area" localSheetId="3">熱交換器!$A$9:$P$203</definedName>
  </definedNames>
  <calcPr calcId="162913"/>
</workbook>
</file>

<file path=xl/calcChain.xml><?xml version="1.0" encoding="utf-8"?>
<calcChain xmlns="http://schemas.openxmlformats.org/spreadsheetml/2006/main">
  <c r="I28" i="1" l="1"/>
  <c r="I19" i="1"/>
  <c r="I20" i="1" s="1"/>
  <c r="I21" i="1" s="1"/>
  <c r="I29" i="1" l="1"/>
  <c r="I31" i="1" l="1"/>
  <c r="D166" i="20"/>
  <c r="D127" i="20"/>
  <c r="D88" i="20"/>
  <c r="D49" i="20"/>
  <c r="D10" i="20"/>
  <c r="H27" i="2"/>
  <c r="E27" i="2" s="1"/>
  <c r="D166" i="9" l="1"/>
  <c r="D127" i="9"/>
  <c r="D88" i="9"/>
  <c r="D49" i="9"/>
  <c r="D10" i="9"/>
  <c r="D166" i="8"/>
  <c r="D127" i="8"/>
  <c r="D88" i="8"/>
  <c r="D49" i="8"/>
  <c r="D10" i="8"/>
  <c r="D166" i="7"/>
  <c r="D127" i="7"/>
  <c r="D88" i="7"/>
  <c r="D49" i="7"/>
  <c r="D10" i="7"/>
  <c r="D166" i="6"/>
  <c r="D127" i="6"/>
  <c r="D88" i="6"/>
  <c r="D49" i="6"/>
  <c r="D10" i="6"/>
  <c r="D166" i="21"/>
  <c r="D127" i="21"/>
  <c r="D88" i="21"/>
  <c r="D49" i="21"/>
  <c r="D10" i="21"/>
  <c r="D88" i="5"/>
  <c r="D166" i="5"/>
  <c r="D127" i="5"/>
  <c r="D49" i="5"/>
  <c r="D10" i="5"/>
  <c r="D166" i="4"/>
  <c r="D127" i="4"/>
  <c r="D88" i="4"/>
  <c r="D49" i="4"/>
  <c r="D10" i="4"/>
  <c r="O166" i="20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B166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O127" i="6"/>
  <c r="B127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O88" i="6"/>
  <c r="B8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M51" i="6"/>
  <c r="M90" i="6" s="1"/>
  <c r="M129" i="6" s="1"/>
  <c r="M168" i="6" s="1"/>
  <c r="L51" i="6"/>
  <c r="L90" i="6" s="1"/>
  <c r="L129" i="6" s="1"/>
  <c r="L168" i="6" s="1"/>
  <c r="K51" i="6"/>
  <c r="K90" i="6" s="1"/>
  <c r="K129" i="6" s="1"/>
  <c r="K168" i="6" s="1"/>
  <c r="J51" i="6"/>
  <c r="J90" i="6" s="1"/>
  <c r="J129" i="6" s="1"/>
  <c r="J168" i="6" s="1"/>
  <c r="I51" i="6"/>
  <c r="I90" i="6" s="1"/>
  <c r="I129" i="6" s="1"/>
  <c r="I168" i="6" s="1"/>
  <c r="D51" i="6"/>
  <c r="D90" i="6" s="1"/>
  <c r="D129" i="6" s="1"/>
  <c r="D168" i="6" s="1"/>
  <c r="C51" i="6"/>
  <c r="C90" i="6" s="1"/>
  <c r="C129" i="6" s="1"/>
  <c r="C168" i="6" s="1"/>
  <c r="B51" i="6"/>
  <c r="B90" i="6" s="1"/>
  <c r="B129" i="6" s="1"/>
  <c r="B168" i="6" s="1"/>
  <c r="O49" i="6"/>
  <c r="B49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46" i="6" s="1"/>
  <c r="D11" i="6" s="1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B166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O127" i="7"/>
  <c r="B127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O88" i="7"/>
  <c r="B88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M51" i="7"/>
  <c r="M90" i="7" s="1"/>
  <c r="M129" i="7" s="1"/>
  <c r="M168" i="7" s="1"/>
  <c r="L51" i="7"/>
  <c r="L90" i="7" s="1"/>
  <c r="L129" i="7" s="1"/>
  <c r="L168" i="7" s="1"/>
  <c r="K51" i="7"/>
  <c r="K90" i="7" s="1"/>
  <c r="K129" i="7" s="1"/>
  <c r="K168" i="7" s="1"/>
  <c r="J51" i="7"/>
  <c r="J90" i="7" s="1"/>
  <c r="J129" i="7" s="1"/>
  <c r="J168" i="7" s="1"/>
  <c r="I51" i="7"/>
  <c r="I90" i="7" s="1"/>
  <c r="I129" i="7" s="1"/>
  <c r="I168" i="7" s="1"/>
  <c r="D51" i="7"/>
  <c r="D90" i="7" s="1"/>
  <c r="D129" i="7" s="1"/>
  <c r="D168" i="7" s="1"/>
  <c r="C51" i="7"/>
  <c r="C90" i="7" s="1"/>
  <c r="C129" i="7" s="1"/>
  <c r="C168" i="7" s="1"/>
  <c r="B51" i="7"/>
  <c r="B90" i="7" s="1"/>
  <c r="B129" i="7" s="1"/>
  <c r="B168" i="7" s="1"/>
  <c r="O49" i="7"/>
  <c r="B49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B166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O127" i="8"/>
  <c r="B127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O88" i="8"/>
  <c r="B88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85" i="8" s="1"/>
  <c r="D50" i="8" s="1"/>
  <c r="M51" i="8"/>
  <c r="M90" i="8" s="1"/>
  <c r="M129" i="8" s="1"/>
  <c r="M168" i="8" s="1"/>
  <c r="L51" i="8"/>
  <c r="L90" i="8" s="1"/>
  <c r="L129" i="8" s="1"/>
  <c r="L168" i="8" s="1"/>
  <c r="K51" i="8"/>
  <c r="K90" i="8" s="1"/>
  <c r="K129" i="8" s="1"/>
  <c r="K168" i="8" s="1"/>
  <c r="J51" i="8"/>
  <c r="J90" i="8" s="1"/>
  <c r="J129" i="8" s="1"/>
  <c r="J168" i="8" s="1"/>
  <c r="I51" i="8"/>
  <c r="I90" i="8" s="1"/>
  <c r="I129" i="8" s="1"/>
  <c r="I168" i="8" s="1"/>
  <c r="D51" i="8"/>
  <c r="D90" i="8" s="1"/>
  <c r="D129" i="8" s="1"/>
  <c r="D168" i="8" s="1"/>
  <c r="C51" i="8"/>
  <c r="C90" i="8" s="1"/>
  <c r="C129" i="8" s="1"/>
  <c r="C168" i="8" s="1"/>
  <c r="B51" i="8"/>
  <c r="B90" i="8" s="1"/>
  <c r="B129" i="8" s="1"/>
  <c r="B168" i="8" s="1"/>
  <c r="O49" i="8"/>
  <c r="B49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B166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O127" i="9"/>
  <c r="B127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O88" i="9"/>
  <c r="B88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M51" i="9"/>
  <c r="M90" i="9" s="1"/>
  <c r="M129" i="9" s="1"/>
  <c r="M168" i="9" s="1"/>
  <c r="L51" i="9"/>
  <c r="L90" i="9" s="1"/>
  <c r="L129" i="9" s="1"/>
  <c r="L168" i="9" s="1"/>
  <c r="K51" i="9"/>
  <c r="K90" i="9" s="1"/>
  <c r="K129" i="9" s="1"/>
  <c r="K168" i="9" s="1"/>
  <c r="J51" i="9"/>
  <c r="J90" i="9" s="1"/>
  <c r="J129" i="9" s="1"/>
  <c r="J168" i="9" s="1"/>
  <c r="I51" i="9"/>
  <c r="I90" i="9" s="1"/>
  <c r="I129" i="9" s="1"/>
  <c r="I168" i="9" s="1"/>
  <c r="D51" i="9"/>
  <c r="D90" i="9" s="1"/>
  <c r="D129" i="9" s="1"/>
  <c r="D168" i="9" s="1"/>
  <c r="C51" i="9"/>
  <c r="C90" i="9" s="1"/>
  <c r="C129" i="9" s="1"/>
  <c r="C168" i="9" s="1"/>
  <c r="B51" i="9"/>
  <c r="B90" i="9" s="1"/>
  <c r="B129" i="9" s="1"/>
  <c r="B168" i="9" s="1"/>
  <c r="O49" i="9"/>
  <c r="B49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B166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O127" i="20"/>
  <c r="B127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O88" i="20"/>
  <c r="B88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M51" i="20"/>
  <c r="M90" i="20" s="1"/>
  <c r="M129" i="20" s="1"/>
  <c r="M168" i="20" s="1"/>
  <c r="L51" i="20"/>
  <c r="L90" i="20" s="1"/>
  <c r="L129" i="20" s="1"/>
  <c r="L168" i="20" s="1"/>
  <c r="K51" i="20"/>
  <c r="K90" i="20" s="1"/>
  <c r="K129" i="20" s="1"/>
  <c r="K168" i="20" s="1"/>
  <c r="J51" i="20"/>
  <c r="J90" i="20" s="1"/>
  <c r="J129" i="20" s="1"/>
  <c r="J168" i="20" s="1"/>
  <c r="I51" i="20"/>
  <c r="I90" i="20" s="1"/>
  <c r="I129" i="20" s="1"/>
  <c r="I168" i="20" s="1"/>
  <c r="D51" i="20"/>
  <c r="D90" i="20" s="1"/>
  <c r="D129" i="20" s="1"/>
  <c r="D168" i="20" s="1"/>
  <c r="C51" i="20"/>
  <c r="C90" i="20" s="1"/>
  <c r="C129" i="20" s="1"/>
  <c r="C168" i="20" s="1"/>
  <c r="B51" i="20"/>
  <c r="B90" i="20" s="1"/>
  <c r="B129" i="20" s="1"/>
  <c r="B168" i="20" s="1"/>
  <c r="O49" i="20"/>
  <c r="B49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201" i="21"/>
  <c r="L200" i="21"/>
  <c r="L199" i="21"/>
  <c r="L198" i="21"/>
  <c r="L197" i="21"/>
  <c r="L196" i="21"/>
  <c r="L195" i="21"/>
  <c r="L194" i="21"/>
  <c r="L193" i="21"/>
  <c r="L192" i="21"/>
  <c r="L191" i="21"/>
  <c r="L190" i="21"/>
  <c r="L189" i="21"/>
  <c r="L188" i="21"/>
  <c r="L187" i="21"/>
  <c r="L186" i="21"/>
  <c r="L185" i="21"/>
  <c r="L184" i="21"/>
  <c r="L183" i="21"/>
  <c r="L182" i="21"/>
  <c r="L181" i="21"/>
  <c r="L180" i="21"/>
  <c r="L179" i="21"/>
  <c r="L178" i="21"/>
  <c r="L177" i="21"/>
  <c r="L176" i="21"/>
  <c r="L175" i="21"/>
  <c r="L174" i="21"/>
  <c r="L173" i="21"/>
  <c r="L172" i="21"/>
  <c r="L171" i="21"/>
  <c r="L170" i="21"/>
  <c r="B166" i="21"/>
  <c r="L162" i="21"/>
  <c r="L161" i="21"/>
  <c r="L160" i="21"/>
  <c r="L159" i="21"/>
  <c r="L158" i="21"/>
  <c r="L157" i="21"/>
  <c r="L156" i="21"/>
  <c r="L155" i="21"/>
  <c r="L154" i="21"/>
  <c r="L153" i="21"/>
  <c r="L152" i="21"/>
  <c r="L151" i="21"/>
  <c r="L150" i="21"/>
  <c r="L149" i="21"/>
  <c r="L148" i="21"/>
  <c r="L147" i="21"/>
  <c r="L146" i="21"/>
  <c r="L145" i="21"/>
  <c r="L144" i="21"/>
  <c r="L143" i="21"/>
  <c r="L142" i="21"/>
  <c r="L141" i="21"/>
  <c r="L140" i="21"/>
  <c r="L139" i="21"/>
  <c r="L138" i="21"/>
  <c r="L137" i="21"/>
  <c r="L136" i="21"/>
  <c r="L135" i="21"/>
  <c r="L134" i="21"/>
  <c r="L133" i="21"/>
  <c r="L132" i="21"/>
  <c r="L131" i="21"/>
  <c r="O127" i="21"/>
  <c r="B127" i="21"/>
  <c r="L123" i="21"/>
  <c r="L122" i="21"/>
  <c r="L121" i="21"/>
  <c r="L120" i="21"/>
  <c r="L119" i="21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O88" i="21"/>
  <c r="B88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M51" i="21"/>
  <c r="M90" i="21" s="1"/>
  <c r="M129" i="21" s="1"/>
  <c r="M168" i="21" s="1"/>
  <c r="L51" i="21"/>
  <c r="L90" i="21" s="1"/>
  <c r="L129" i="21" s="1"/>
  <c r="L168" i="21" s="1"/>
  <c r="K51" i="21"/>
  <c r="K90" i="21" s="1"/>
  <c r="K129" i="21" s="1"/>
  <c r="K168" i="21" s="1"/>
  <c r="J51" i="21"/>
  <c r="J90" i="21" s="1"/>
  <c r="J129" i="21" s="1"/>
  <c r="J168" i="21" s="1"/>
  <c r="I51" i="21"/>
  <c r="I90" i="21" s="1"/>
  <c r="I129" i="21" s="1"/>
  <c r="I168" i="21" s="1"/>
  <c r="D51" i="21"/>
  <c r="D90" i="21" s="1"/>
  <c r="D129" i="21" s="1"/>
  <c r="D168" i="21" s="1"/>
  <c r="C51" i="21"/>
  <c r="C90" i="21" s="1"/>
  <c r="C129" i="21" s="1"/>
  <c r="C168" i="21" s="1"/>
  <c r="B51" i="21"/>
  <c r="B90" i="21" s="1"/>
  <c r="B129" i="21" s="1"/>
  <c r="B168" i="21" s="1"/>
  <c r="O49" i="21"/>
  <c r="B49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B166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O127" i="5"/>
  <c r="B127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O88" i="5"/>
  <c r="B88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M51" i="5"/>
  <c r="M90" i="5" s="1"/>
  <c r="M129" i="5" s="1"/>
  <c r="M168" i="5" s="1"/>
  <c r="L51" i="5"/>
  <c r="L90" i="5" s="1"/>
  <c r="L129" i="5" s="1"/>
  <c r="L168" i="5" s="1"/>
  <c r="K51" i="5"/>
  <c r="K90" i="5" s="1"/>
  <c r="K129" i="5" s="1"/>
  <c r="K168" i="5" s="1"/>
  <c r="J51" i="5"/>
  <c r="J90" i="5" s="1"/>
  <c r="J129" i="5" s="1"/>
  <c r="J168" i="5" s="1"/>
  <c r="I51" i="5"/>
  <c r="I90" i="5" s="1"/>
  <c r="I129" i="5" s="1"/>
  <c r="I168" i="5" s="1"/>
  <c r="D51" i="5"/>
  <c r="D90" i="5" s="1"/>
  <c r="D129" i="5" s="1"/>
  <c r="D168" i="5" s="1"/>
  <c r="C51" i="5"/>
  <c r="C90" i="5" s="1"/>
  <c r="C129" i="5" s="1"/>
  <c r="C168" i="5" s="1"/>
  <c r="B51" i="5"/>
  <c r="B90" i="5" s="1"/>
  <c r="B129" i="5" s="1"/>
  <c r="B168" i="5" s="1"/>
  <c r="O49" i="5"/>
  <c r="B49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B166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O127" i="4"/>
  <c r="B127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I90" i="4"/>
  <c r="I129" i="4" s="1"/>
  <c r="I168" i="4" s="1"/>
  <c r="O88" i="4"/>
  <c r="B88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B51" i="4"/>
  <c r="B90" i="4" s="1"/>
  <c r="B129" i="4" s="1"/>
  <c r="B168" i="4" s="1"/>
  <c r="C51" i="4"/>
  <c r="C90" i="4" s="1"/>
  <c r="C129" i="4" s="1"/>
  <c r="C168" i="4" s="1"/>
  <c r="D51" i="4"/>
  <c r="D90" i="4" s="1"/>
  <c r="D129" i="4" s="1"/>
  <c r="D168" i="4" s="1"/>
  <c r="I51" i="4"/>
  <c r="J51" i="4"/>
  <c r="J90" i="4" s="1"/>
  <c r="J129" i="4" s="1"/>
  <c r="J168" i="4" s="1"/>
  <c r="K51" i="4"/>
  <c r="K90" i="4" s="1"/>
  <c r="K129" i="4" s="1"/>
  <c r="K168" i="4" s="1"/>
  <c r="L51" i="4"/>
  <c r="L90" i="4" s="1"/>
  <c r="L129" i="4" s="1"/>
  <c r="L168" i="4" s="1"/>
  <c r="M51" i="4"/>
  <c r="M90" i="4" s="1"/>
  <c r="M129" i="4" s="1"/>
  <c r="M168" i="4" s="1"/>
  <c r="O49" i="4"/>
  <c r="L202" i="21" l="1"/>
  <c r="D167" i="21" s="1"/>
  <c r="L202" i="7"/>
  <c r="L124" i="6"/>
  <c r="D89" i="6" s="1"/>
  <c r="L124" i="20"/>
  <c r="D89" i="20" s="1"/>
  <c r="L163" i="8"/>
  <c r="L46" i="20"/>
  <c r="D11" i="20" s="1"/>
  <c r="L202" i="4"/>
  <c r="L124" i="4"/>
  <c r="D89" i="4" s="1"/>
  <c r="L46" i="21"/>
  <c r="L124" i="21"/>
  <c r="D89" i="21" s="1"/>
  <c r="L85" i="9"/>
  <c r="D50" i="9" s="1"/>
  <c r="L163" i="9"/>
  <c r="L202" i="8"/>
  <c r="L46" i="7"/>
  <c r="D11" i="7" s="1"/>
  <c r="L124" i="7"/>
  <c r="D89" i="7" s="1"/>
  <c r="L124" i="5"/>
  <c r="D89" i="5" s="1"/>
  <c r="L85" i="20"/>
  <c r="L163" i="20"/>
  <c r="D128" i="20" s="1"/>
  <c r="L202" i="9"/>
  <c r="L46" i="8"/>
  <c r="D11" i="8" s="1"/>
  <c r="L124" i="8"/>
  <c r="D89" i="8" s="1"/>
  <c r="L85" i="6"/>
  <c r="D50" i="6" s="1"/>
  <c r="L163" i="6"/>
  <c r="L46" i="5"/>
  <c r="D11" i="5" s="1"/>
  <c r="L85" i="4"/>
  <c r="D50" i="4" s="1"/>
  <c r="L163" i="4"/>
  <c r="L85" i="21"/>
  <c r="D50" i="21" s="1"/>
  <c r="L163" i="21"/>
  <c r="L202" i="20"/>
  <c r="L46" i="9"/>
  <c r="D11" i="9" s="1"/>
  <c r="L124" i="9"/>
  <c r="D89" i="9" s="1"/>
  <c r="L85" i="7"/>
  <c r="D50" i="7" s="1"/>
  <c r="L163" i="7"/>
  <c r="L202" i="6"/>
  <c r="D167" i="7"/>
  <c r="L85" i="5"/>
  <c r="D50" i="5" s="1"/>
  <c r="L163" i="5"/>
  <c r="L202" i="5"/>
  <c r="D50" i="20" l="1"/>
  <c r="H26" i="2"/>
  <c r="D11" i="21"/>
  <c r="H8" i="2"/>
  <c r="D167" i="4"/>
  <c r="H25" i="2"/>
  <c r="D128" i="9"/>
  <c r="H12" i="2"/>
  <c r="D128" i="8"/>
  <c r="H11" i="2"/>
  <c r="D128" i="7"/>
  <c r="H10" i="2"/>
  <c r="D128" i="6"/>
  <c r="H9" i="2"/>
  <c r="D128" i="21"/>
  <c r="D128" i="5"/>
  <c r="H7" i="2"/>
  <c r="D128" i="4"/>
  <c r="D167" i="20"/>
  <c r="D167" i="5"/>
  <c r="D167" i="8"/>
  <c r="D167" i="6"/>
  <c r="D167" i="9"/>
  <c r="B49" i="4"/>
  <c r="H28" i="2" l="1"/>
  <c r="E8" i="2"/>
  <c r="F8" i="2" s="1"/>
  <c r="G8" i="2" l="1"/>
  <c r="E21" i="2"/>
  <c r="E22" i="2"/>
  <c r="F21" i="2" l="1"/>
  <c r="B21" i="2"/>
  <c r="G22" i="2"/>
  <c r="B22" i="2"/>
  <c r="G21" i="2"/>
  <c r="F22" i="2"/>
  <c r="L45" i="4" l="1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E13" i="2" l="1"/>
  <c r="B13" i="2" s="1"/>
  <c r="E15" i="2"/>
  <c r="B15" i="2" s="1"/>
  <c r="L46" i="4"/>
  <c r="E19" i="2"/>
  <c r="B19" i="2" s="1"/>
  <c r="E16" i="2"/>
  <c r="B16" i="2" s="1"/>
  <c r="E20" i="2"/>
  <c r="B20" i="2" s="1"/>
  <c r="E18" i="2"/>
  <c r="E17" i="2"/>
  <c r="B17" i="2" s="1"/>
  <c r="E14" i="2"/>
  <c r="B14" i="2" s="1"/>
  <c r="F14" i="2"/>
  <c r="G18" i="2" l="1"/>
  <c r="B18" i="2"/>
  <c r="D11" i="4"/>
  <c r="H6" i="2"/>
  <c r="E25" i="2"/>
  <c r="E10" i="2"/>
  <c r="F18" i="2"/>
  <c r="F17" i="2"/>
  <c r="G14" i="2"/>
  <c r="G16" i="2"/>
  <c r="G19" i="2"/>
  <c r="E12" i="2"/>
  <c r="E9" i="2"/>
  <c r="E11" i="2"/>
  <c r="G17" i="2"/>
  <c r="G13" i="2"/>
  <c r="F13" i="2"/>
  <c r="G20" i="2"/>
  <c r="F20" i="2"/>
  <c r="F15" i="2"/>
  <c r="G15" i="2"/>
  <c r="E7" i="2"/>
  <c r="G7" i="2" s="1"/>
  <c r="F19" i="2"/>
  <c r="F16" i="2"/>
  <c r="E26" i="2" l="1"/>
  <c r="F27" i="2"/>
  <c r="G27" i="2"/>
  <c r="G25" i="2"/>
  <c r="B25" i="2"/>
  <c r="F25" i="2"/>
  <c r="G9" i="2"/>
  <c r="F9" i="2"/>
  <c r="F12" i="2"/>
  <c r="G12" i="2"/>
  <c r="G10" i="2"/>
  <c r="F10" i="2"/>
  <c r="F11" i="2"/>
  <c r="G11" i="2"/>
  <c r="B9" i="2"/>
  <c r="B8" i="2"/>
  <c r="H23" i="2"/>
  <c r="J23" i="2" s="1"/>
  <c r="E6" i="2"/>
  <c r="F7" i="2"/>
  <c r="I23" i="2" l="1"/>
  <c r="H29" i="2"/>
  <c r="F26" i="2"/>
  <c r="G26" i="2"/>
  <c r="B27" i="2"/>
  <c r="B26" i="2"/>
  <c r="H19" i="1"/>
  <c r="J19" i="1" s="1"/>
  <c r="B11" i="2"/>
  <c r="B12" i="2"/>
  <c r="B6" i="2"/>
  <c r="B7" i="2"/>
  <c r="B10" i="2"/>
  <c r="F6" i="2"/>
  <c r="G6" i="2"/>
  <c r="H31" i="2" l="1"/>
  <c r="H24" i="1"/>
  <c r="J24" i="1" s="1"/>
  <c r="F22" i="1"/>
  <c r="J22" i="1" s="1"/>
  <c r="D24" i="1"/>
  <c r="H10" i="1"/>
  <c r="J10" i="1" s="1"/>
  <c r="H11" i="1"/>
  <c r="J11" i="1" s="1"/>
  <c r="H26" i="1"/>
  <c r="H25" i="1"/>
  <c r="J25" i="1" s="1"/>
  <c r="H27" i="1"/>
  <c r="J27" i="1" s="1"/>
  <c r="D26" i="1"/>
  <c r="D27" i="1"/>
  <c r="D25" i="1"/>
  <c r="D13" i="1"/>
  <c r="D10" i="1"/>
  <c r="D18" i="1"/>
  <c r="D14" i="1"/>
  <c r="D17" i="1"/>
  <c r="H16" i="1"/>
  <c r="J16" i="1" s="1"/>
  <c r="H17" i="1"/>
  <c r="J17" i="1" s="1"/>
  <c r="D16" i="1"/>
  <c r="H18" i="1"/>
  <c r="J18" i="1" s="1"/>
  <c r="H14" i="1"/>
  <c r="J14" i="1" s="1"/>
  <c r="F20" i="1"/>
  <c r="D11" i="1"/>
  <c r="D12" i="1"/>
  <c r="D15" i="1"/>
  <c r="H15" i="1"/>
  <c r="J15" i="1" s="1"/>
  <c r="H13" i="1"/>
  <c r="J13" i="1" s="1"/>
  <c r="H12" i="1"/>
  <c r="J12" i="1" s="1"/>
  <c r="F26" i="1" l="1"/>
  <c r="G26" i="1" s="1"/>
  <c r="J26" i="1"/>
  <c r="F21" i="1"/>
  <c r="J20" i="1"/>
  <c r="F17" i="1"/>
  <c r="G17" i="1" s="1"/>
  <c r="F16" i="1"/>
  <c r="G16" i="1" s="1"/>
  <c r="F11" i="1"/>
  <c r="G11" i="1" s="1"/>
  <c r="F18" i="1"/>
  <c r="G18" i="1" s="1"/>
  <c r="F10" i="1"/>
  <c r="G10" i="1" s="1"/>
  <c r="F24" i="1"/>
  <c r="G24" i="1" s="1"/>
  <c r="H28" i="1"/>
  <c r="F25" i="1"/>
  <c r="G25" i="1" s="1"/>
  <c r="F15" i="1"/>
  <c r="G15" i="1" s="1"/>
  <c r="F14" i="1"/>
  <c r="G14" i="1" s="1"/>
  <c r="F12" i="1"/>
  <c r="G12" i="1" s="1"/>
  <c r="F13" i="1"/>
  <c r="G13" i="1" s="1"/>
  <c r="F29" i="1" l="1"/>
  <c r="J29" i="1" s="1"/>
  <c r="J28" i="1"/>
  <c r="J21" i="1"/>
  <c r="F31" i="1" l="1"/>
  <c r="J31" i="1" s="1"/>
</calcChain>
</file>

<file path=xl/comments1.xml><?xml version="1.0" encoding="utf-8"?>
<comments xmlns="http://schemas.openxmlformats.org/spreadsheetml/2006/main">
  <authors>
    <author>作成者</author>
  </authors>
  <commentList>
    <comment ref="J30" authorId="0" shapeId="0">
      <text>
        <r>
          <rPr>
            <sz val="12"/>
            <color indexed="10"/>
            <rFont val="メイリオ"/>
            <family val="3"/>
            <charset val="128"/>
          </rPr>
          <t>工事完了時の消費税等相当額を
直接入力してください。</t>
        </r>
      </text>
    </comment>
  </commentList>
</comments>
</file>

<file path=xl/sharedStrings.xml><?xml version="1.0" encoding="utf-8"?>
<sst xmlns="http://schemas.openxmlformats.org/spreadsheetml/2006/main" count="693" uniqueCount="116">
  <si>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</si>
  <si>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</si>
  <si>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</si>
  <si>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区分</t>
    <rPh sb="0" eb="2">
      <t>クブン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</si>
  <si>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</si>
  <si>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合計</t>
    <rPh sb="0" eb="2">
      <t>ゴウケイ</t>
    </rPh>
    <phoneticPr fontId="1"/>
  </si>
  <si>
    <t>諸経費</t>
    <rPh sb="0" eb="3">
      <t>ショケイヒ</t>
    </rPh>
    <phoneticPr fontId="1"/>
  </si>
  <si>
    <t>-</t>
    <phoneticPr fontId="1"/>
  </si>
  <si>
    <t>申請の
可否</t>
    <rPh sb="0" eb="2">
      <t>シンセイ</t>
    </rPh>
    <rPh sb="4" eb="6">
      <t>カヒ</t>
    </rPh>
    <phoneticPr fontId="1"/>
  </si>
  <si>
    <t>設備費</t>
    <rPh sb="0" eb="3">
      <t>セツビヒ</t>
    </rPh>
    <phoneticPr fontId="1"/>
  </si>
  <si>
    <t>総計（円）</t>
    <rPh sb="0" eb="2">
      <t>ソウケイ</t>
    </rPh>
    <rPh sb="3" eb="4">
      <t>エン</t>
    </rPh>
    <phoneticPr fontId="1"/>
  </si>
  <si>
    <t>消費税等相当額（円）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エン</t>
    </rPh>
    <phoneticPr fontId="1"/>
  </si>
  <si>
    <t>総工事金額（円）</t>
    <rPh sb="0" eb="1">
      <t>ソウ</t>
    </rPh>
    <rPh sb="1" eb="3">
      <t>コウジ</t>
    </rPh>
    <rPh sb="3" eb="5">
      <t>キンガク</t>
    </rPh>
    <rPh sb="6" eb="7">
      <t>エン</t>
    </rPh>
    <phoneticPr fontId="1"/>
  </si>
  <si>
    <t>整理</t>
    <rPh sb="0" eb="2">
      <t>セイリ</t>
    </rPh>
    <phoneticPr fontId="1"/>
  </si>
  <si>
    <t>No.</t>
    <phoneticPr fontId="1"/>
  </si>
  <si>
    <t>費用区分</t>
    <rPh sb="0" eb="2">
      <t>ヒヨウ</t>
    </rPh>
    <rPh sb="2" eb="4">
      <t>クブン</t>
    </rPh>
    <phoneticPr fontId="1"/>
  </si>
  <si>
    <t>費用の種類</t>
    <rPh sb="0" eb="2">
      <t>ヒヨウ</t>
    </rPh>
    <rPh sb="3" eb="5">
      <t>シュルイ</t>
    </rPh>
    <phoneticPr fontId="1"/>
  </si>
  <si>
    <t>備考</t>
    <rPh sb="0" eb="2">
      <t>ビコウ</t>
    </rPh>
    <phoneticPr fontId="1"/>
  </si>
  <si>
    <t>費用の内容</t>
    <rPh sb="0" eb="2">
      <t>ヒヨウ</t>
    </rPh>
    <rPh sb="3" eb="5">
      <t>ナイヨウ</t>
    </rPh>
    <phoneticPr fontId="1"/>
  </si>
  <si>
    <t>工事費</t>
    <rPh sb="0" eb="2">
      <t>コウジ</t>
    </rPh>
    <rPh sb="2" eb="3">
      <t>ヒ</t>
    </rPh>
    <phoneticPr fontId="1"/>
  </si>
  <si>
    <t>対象外工事</t>
    <rPh sb="0" eb="2">
      <t>タイショウ</t>
    </rPh>
    <rPh sb="2" eb="3">
      <t>ガイ</t>
    </rPh>
    <rPh sb="3" eb="5">
      <t>コウジ</t>
    </rPh>
    <phoneticPr fontId="1"/>
  </si>
  <si>
    <t>機器費</t>
    <rPh sb="0" eb="2">
      <t>キキ</t>
    </rPh>
    <rPh sb="2" eb="3">
      <t>ヒ</t>
    </rPh>
    <phoneticPr fontId="1"/>
  </si>
  <si>
    <t>計測装置</t>
    <rPh sb="0" eb="2">
      <t>ケイソク</t>
    </rPh>
    <rPh sb="2" eb="4">
      <t>ソウチ</t>
    </rPh>
    <phoneticPr fontId="1"/>
  </si>
  <si>
    <t>付属機器</t>
    <rPh sb="0" eb="2">
      <t>フゾク</t>
    </rPh>
    <rPh sb="2" eb="4">
      <t>キキ</t>
    </rPh>
    <phoneticPr fontId="1"/>
  </si>
  <si>
    <t>労務費</t>
    <rPh sb="0" eb="3">
      <t>ロウムヒ</t>
    </rPh>
    <phoneticPr fontId="1"/>
  </si>
  <si>
    <t>材料費</t>
    <rPh sb="0" eb="3">
      <t>ザイリョウヒ</t>
    </rPh>
    <phoneticPr fontId="1"/>
  </si>
  <si>
    <t>消耗・雑材費</t>
    <rPh sb="0" eb="2">
      <t>ショウモウ</t>
    </rPh>
    <rPh sb="3" eb="5">
      <t>ザツザイ</t>
    </rPh>
    <rPh sb="5" eb="6">
      <t>ヒ</t>
    </rPh>
    <phoneticPr fontId="1"/>
  </si>
  <si>
    <t>試験調整費</t>
    <rPh sb="0" eb="2">
      <t>シケン</t>
    </rPh>
    <rPh sb="2" eb="5">
      <t>チョウセイヒ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</si>
  <si>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</si>
  <si>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</si>
  <si>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機（器）</t>
    <rPh sb="0" eb="1">
      <t>キ</t>
    </rPh>
    <rPh sb="2" eb="3">
      <t>キ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</si>
  <si>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</si>
  <si>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</si>
  <si>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‐</t>
    <phoneticPr fontId="1"/>
  </si>
  <si>
    <t>その他</t>
    <rPh sb="2" eb="3">
      <t>タ</t>
    </rPh>
    <phoneticPr fontId="1"/>
  </si>
  <si>
    <t>色のセルは、プルダウンメニューから選択</t>
    <rPh sb="0" eb="1">
      <t>イロ</t>
    </rPh>
    <rPh sb="17" eb="19">
      <t>センタク</t>
    </rPh>
    <phoneticPr fontId="1"/>
  </si>
  <si>
    <t>色のセルは、文字又は数値を入力</t>
    <rPh sb="0" eb="1">
      <t>イロ</t>
    </rPh>
    <rPh sb="6" eb="8">
      <t>モジ</t>
    </rPh>
    <rPh sb="8" eb="9">
      <t>マタ</t>
    </rPh>
    <rPh sb="10" eb="12">
      <t>スウチ</t>
    </rPh>
    <rPh sb="13" eb="15">
      <t>ニュウリョク</t>
    </rPh>
    <phoneticPr fontId="1"/>
  </si>
  <si>
    <t>人工</t>
    <rPh sb="0" eb="2">
      <t>ニンク</t>
    </rPh>
    <phoneticPr fontId="1"/>
  </si>
  <si>
    <t>助成率
(b/a)</t>
    <rPh sb="0" eb="2">
      <t>ジョセイ</t>
    </rPh>
    <rPh sb="2" eb="3">
      <t>リツ</t>
    </rPh>
    <phoneticPr fontId="1"/>
  </si>
  <si>
    <t>金額(a)
（円）</t>
    <rPh sb="0" eb="2">
      <t>キンガク</t>
    </rPh>
    <rPh sb="7" eb="8">
      <t>エン</t>
    </rPh>
    <phoneticPr fontId="1"/>
  </si>
  <si>
    <t>助成金額(b)
（円）</t>
    <rPh sb="0" eb="2">
      <t>ジョセイ</t>
    </rPh>
    <rPh sb="2" eb="4">
      <t>キンガク</t>
    </rPh>
    <rPh sb="9" eb="10">
      <t>エン</t>
    </rPh>
    <phoneticPr fontId="1"/>
  </si>
  <si>
    <t>個</t>
    <rPh sb="0" eb="1">
      <t>コ</t>
    </rPh>
    <phoneticPr fontId="1"/>
  </si>
  <si>
    <t>ｍ</t>
    <phoneticPr fontId="1"/>
  </si>
  <si>
    <t>kg(T)</t>
    <phoneticPr fontId="1"/>
  </si>
  <si>
    <t>箇所</t>
    <rPh sb="0" eb="2">
      <t>カショ</t>
    </rPh>
    <phoneticPr fontId="1"/>
  </si>
  <si>
    <t>日</t>
    <rPh sb="0" eb="1">
      <t>ニチ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</si>
  <si>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</si>
  <si>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</si>
  <si>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</si>
  <si>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①設備改修費</t>
    <rPh sb="1" eb="3">
      <t>セツビ</t>
    </rPh>
    <rPh sb="3" eb="5">
      <t>カイシュウ</t>
    </rPh>
    <rPh sb="5" eb="6">
      <t>ヒ</t>
    </rPh>
    <phoneticPr fontId="1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</si>
  <si>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1"/>
  </si>
  <si>
    <t>ver.1.0</t>
    <phoneticPr fontId="1"/>
  </si>
  <si>
    <t>-</t>
    <phoneticPr fontId="1"/>
  </si>
  <si>
    <t>処分費</t>
    <rPh sb="0" eb="2">
      <t>ショブン</t>
    </rPh>
    <rPh sb="2" eb="3">
      <t>ヒ</t>
    </rPh>
    <phoneticPr fontId="2"/>
  </si>
  <si>
    <t>合　計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</si>
  <si>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</si>
  <si>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【　提　出　不　要　】</t>
    <rPh sb="2" eb="3">
      <t>テイ</t>
    </rPh>
    <rPh sb="4" eb="5">
      <t>デ</t>
    </rPh>
    <rPh sb="6" eb="7">
      <t>フ</t>
    </rPh>
    <rPh sb="8" eb="9">
      <t>ヨウ</t>
    </rPh>
    <phoneticPr fontId="1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</si>
  <si>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1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</si>
  <si>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1"/>
  </si>
  <si>
    <t>　　　　　助成率　（ｂ/ａ）</t>
    <rPh sb="5" eb="7">
      <t>ジョセイ</t>
    </rPh>
    <rPh sb="7" eb="8">
      <t>リツ</t>
    </rPh>
    <phoneticPr fontId="1"/>
  </si>
  <si>
    <t>区分</t>
    <rPh sb="0" eb="2">
      <t>クブン</t>
    </rPh>
    <phoneticPr fontId="1"/>
  </si>
  <si>
    <t>高効率換気設備の導入</t>
    <rPh sb="0" eb="3">
      <t>コウコウリツ</t>
    </rPh>
    <rPh sb="3" eb="7">
      <t>カンキセツビ</t>
    </rPh>
    <rPh sb="8" eb="10">
      <t>ドウニュウ</t>
    </rPh>
    <phoneticPr fontId="1"/>
  </si>
  <si>
    <t>熱交換型換気設備の導入</t>
    <phoneticPr fontId="1"/>
  </si>
  <si>
    <t>換気・空調一体型設備の導入</t>
    <rPh sb="0" eb="2">
      <t>カンキ</t>
    </rPh>
    <rPh sb="3" eb="5">
      <t>クウチョウ</t>
    </rPh>
    <rPh sb="5" eb="8">
      <t>イッタイガタ</t>
    </rPh>
    <rPh sb="8" eb="10">
      <t>セツビ</t>
    </rPh>
    <rPh sb="11" eb="13">
      <t>ドウニュウ</t>
    </rPh>
    <phoneticPr fontId="1"/>
  </si>
  <si>
    <t>電気式パッケージ形空調機の導入</t>
    <rPh sb="0" eb="2">
      <t>デンキ</t>
    </rPh>
    <rPh sb="2" eb="3">
      <t>シキ</t>
    </rPh>
    <rPh sb="8" eb="9">
      <t>カタ</t>
    </rPh>
    <rPh sb="9" eb="11">
      <t>クウチョウ</t>
    </rPh>
    <rPh sb="11" eb="12">
      <t>キ</t>
    </rPh>
    <rPh sb="13" eb="15">
      <t>ドウニュウ</t>
    </rPh>
    <phoneticPr fontId="1"/>
  </si>
  <si>
    <t>ガスヒートポンプ式空調機の導入</t>
    <rPh sb="8" eb="9">
      <t>シキ</t>
    </rPh>
    <rPh sb="9" eb="11">
      <t>クウチョウ</t>
    </rPh>
    <rPh sb="11" eb="12">
      <t>キ</t>
    </rPh>
    <rPh sb="13" eb="15">
      <t>ドウニュウ</t>
    </rPh>
    <phoneticPr fontId="1"/>
  </si>
  <si>
    <t>中央熱源式空調機の導入</t>
    <rPh sb="0" eb="2">
      <t>チュウオウ</t>
    </rPh>
    <rPh sb="2" eb="4">
      <t>ネツゲン</t>
    </rPh>
    <rPh sb="4" eb="5">
      <t>シキ</t>
    </rPh>
    <rPh sb="5" eb="7">
      <t>クウチョウ</t>
    </rPh>
    <rPh sb="7" eb="8">
      <t>キ</t>
    </rPh>
    <rPh sb="9" eb="11">
      <t>ドウニュウ</t>
    </rPh>
    <phoneticPr fontId="1"/>
  </si>
  <si>
    <t>ルームエアコンの導入</t>
    <rPh sb="8" eb="10">
      <t>ドウニュウ</t>
    </rPh>
    <phoneticPr fontId="1"/>
  </si>
  <si>
    <t>※本シートは、各内訳明細書から自動集計により作成されます。印刷後、提出ください。</t>
    <rPh sb="1" eb="2">
      <t>ホン</t>
    </rPh>
    <rPh sb="7" eb="8">
      <t>カク</t>
    </rPh>
    <rPh sb="8" eb="10">
      <t>ウチワケ</t>
    </rPh>
    <rPh sb="10" eb="13">
      <t>メイサイショ</t>
    </rPh>
    <rPh sb="15" eb="17">
      <t>ジドウ</t>
    </rPh>
    <rPh sb="17" eb="19">
      <t>シュウケイ</t>
    </rPh>
    <rPh sb="22" eb="24">
      <t>サクセイ</t>
    </rPh>
    <rPh sb="29" eb="31">
      <t>インサツ</t>
    </rPh>
    <rPh sb="31" eb="32">
      <t>ゴ</t>
    </rPh>
    <rPh sb="33" eb="35">
      <t>テイシュツ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</si>
  <si>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</si>
  <si>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kg</t>
    <phoneticPr fontId="1"/>
  </si>
  <si>
    <t>設計費</t>
    <rPh sb="0" eb="2">
      <t>セッケイ</t>
    </rPh>
    <rPh sb="2" eb="3">
      <t>ヒ</t>
    </rPh>
    <phoneticPr fontId="1"/>
  </si>
  <si>
    <t>処分費</t>
    <rPh sb="0" eb="2">
      <t>ショブン</t>
    </rPh>
    <rPh sb="2" eb="3">
      <t>ヒ</t>
    </rPh>
    <phoneticPr fontId="1"/>
  </si>
  <si>
    <t>助成対象外</t>
    <rPh sb="0" eb="4">
      <t>ジョセイタイショウ</t>
    </rPh>
    <rPh sb="4" eb="5">
      <t>ガイ</t>
    </rPh>
    <phoneticPr fontId="1"/>
  </si>
  <si>
    <t>その他</t>
    <rPh sb="2" eb="3">
      <t>タ</t>
    </rPh>
    <phoneticPr fontId="1"/>
  </si>
  <si>
    <t>撤去・処分費</t>
    <rPh sb="0" eb="2">
      <t>テッキョ</t>
    </rPh>
    <rPh sb="3" eb="5">
      <t>ショブン</t>
    </rPh>
    <rPh sb="5" eb="6">
      <t>ヒ</t>
    </rPh>
    <phoneticPr fontId="2"/>
  </si>
  <si>
    <t>調整費</t>
    <rPh sb="0" eb="3">
      <t>チョウセイヒ</t>
    </rPh>
    <phoneticPr fontId="1"/>
  </si>
  <si>
    <t>付帯設備費</t>
    <rPh sb="0" eb="2">
      <t>フタイ</t>
    </rPh>
    <rPh sb="2" eb="4">
      <t>セツビ</t>
    </rPh>
    <rPh sb="4" eb="5">
      <t>ヒ</t>
    </rPh>
    <phoneticPr fontId="1"/>
  </si>
  <si>
    <t>設備・機器費</t>
    <rPh sb="0" eb="2">
      <t>セツビ</t>
    </rPh>
    <rPh sb="3" eb="5">
      <t>キキ</t>
    </rPh>
    <rPh sb="5" eb="6">
      <t>ヒ</t>
    </rPh>
    <phoneticPr fontId="1"/>
  </si>
  <si>
    <t>付属機器費</t>
    <rPh sb="0" eb="2">
      <t>フゾク</t>
    </rPh>
    <rPh sb="2" eb="4">
      <t>キキ</t>
    </rPh>
    <rPh sb="4" eb="5">
      <t>ヒ</t>
    </rPh>
    <phoneticPr fontId="1"/>
  </si>
  <si>
    <t>時間</t>
    <rPh sb="0" eb="2">
      <t>ジカン</t>
    </rPh>
    <phoneticPr fontId="1"/>
  </si>
  <si>
    <t>色のセルは、自動計算、入力不可</t>
    <rPh sb="0" eb="1">
      <t>イロ</t>
    </rPh>
    <rPh sb="6" eb="8">
      <t>ジドウ</t>
    </rPh>
    <rPh sb="8" eb="10">
      <t>ケイサン</t>
    </rPh>
    <rPh sb="11" eb="13">
      <t>ニュウリョク</t>
    </rPh>
    <rPh sb="13" eb="15">
      <t>フカ</t>
    </rPh>
    <phoneticPr fontId="1"/>
  </si>
  <si>
    <t>単価（税抜）
（円）</t>
    <rPh sb="0" eb="2">
      <t>タンカ</t>
    </rPh>
    <rPh sb="3" eb="4">
      <t>ゼイ</t>
    </rPh>
    <rPh sb="4" eb="5">
      <t>ヌ</t>
    </rPh>
    <rPh sb="8" eb="9">
      <t>エン</t>
    </rPh>
    <phoneticPr fontId="1"/>
  </si>
  <si>
    <t>金額（税抜）
（円）</t>
    <rPh sb="0" eb="2">
      <t>キンガク</t>
    </rPh>
    <rPh sb="3" eb="5">
      <t>ゼイヌ</t>
    </rPh>
    <rPh sb="8" eb="9">
      <t>エン</t>
    </rPh>
    <phoneticPr fontId="1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</si>
  <si>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</si>
  <si>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小計（2）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</si>
  <si>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小計（3）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</si>
  <si>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小計（4）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</si>
  <si>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</si>
  <si>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</si>
  <si>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①助成対象経費</t>
    <phoneticPr fontId="1"/>
  </si>
  <si>
    <t>その他の助成対象外工事</t>
    <rPh sb="2" eb="3">
      <t>タ</t>
    </rPh>
    <phoneticPr fontId="1"/>
  </si>
  <si>
    <t>補助対象経費は、整理No.1～128（１ページ～4ページ）に記入ください。</t>
    <rPh sb="0" eb="2">
      <t>ホジョ</t>
    </rPh>
    <rPh sb="2" eb="4">
      <t>タイショウ</t>
    </rPh>
    <rPh sb="4" eb="6">
      <t>ケイヒ</t>
    </rPh>
    <rPh sb="8" eb="10">
      <t>セイリ</t>
    </rPh>
    <rPh sb="30" eb="32">
      <t>キニュウ</t>
    </rPh>
    <phoneticPr fontId="2"/>
  </si>
  <si>
    <t>【注意】</t>
    <rPh sb="1" eb="3">
      <t>チュウイ</t>
    </rPh>
    <phoneticPr fontId="2"/>
  </si>
  <si>
    <t>補助対象外経費は、整理No.201～232（5ページ）に記入ください。</t>
    <rPh sb="0" eb="2">
      <t>ホジョ</t>
    </rPh>
    <rPh sb="2" eb="4">
      <t>タイショウ</t>
    </rPh>
    <rPh sb="4" eb="5">
      <t>ガイ</t>
    </rPh>
    <rPh sb="5" eb="7">
      <t>ケイヒ</t>
    </rPh>
    <rPh sb="9" eb="11">
      <t>セイリ</t>
    </rPh>
    <rPh sb="28" eb="30">
      <t>キニュウ</t>
    </rPh>
    <phoneticPr fontId="2"/>
  </si>
  <si>
    <t>助成対象外経費　小計（4）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</si>
  <si>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小計（5）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</si>
  <si>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小計（3）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</si>
  <si>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小計（2）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</si>
  <si>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小計（1）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</si>
  <si>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前回交付
申請額
（円）</t>
    <rPh sb="0" eb="2">
      <t>ゼンカイ</t>
    </rPh>
    <rPh sb="2" eb="4">
      <t>コウフ</t>
    </rPh>
    <rPh sb="5" eb="8">
      <t>シンセイガク</t>
    </rPh>
    <rPh sb="10" eb="11">
      <t>エン</t>
    </rPh>
    <phoneticPr fontId="1"/>
  </si>
  <si>
    <t>　（c）　交付決定額　（円）</t>
    <rPh sb="5" eb="7">
      <t>コウフ</t>
    </rPh>
    <rPh sb="7" eb="9">
      <t>ケッテイ</t>
    </rPh>
    <rPh sb="9" eb="10">
      <t>ガク</t>
    </rPh>
    <phoneticPr fontId="1"/>
  </si>
  <si>
    <r>
      <t>　　　　　↑　前回の提出と違う値のセルを</t>
    </r>
    <r>
      <rPr>
        <sz val="11"/>
        <color rgb="FFC00000"/>
        <rFont val="ＭＳ Ｐゴシック"/>
        <family val="3"/>
        <charset val="128"/>
        <scheme val="minor"/>
      </rPr>
      <t>“赤字”</t>
    </r>
    <r>
      <rPr>
        <sz val="11"/>
        <color theme="1"/>
        <rFont val="ＭＳ Ｐゴシック"/>
        <family val="3"/>
        <charset val="128"/>
        <scheme val="minor"/>
      </rPr>
      <t>で表示</t>
    </r>
    <rPh sb="7" eb="9">
      <t>ゼンカイ</t>
    </rPh>
    <rPh sb="10" eb="12">
      <t>テイシュツ</t>
    </rPh>
    <rPh sb="13" eb="14">
      <t>チガ</t>
    </rPh>
    <rPh sb="15" eb="16">
      <t>アタイ</t>
    </rPh>
    <rPh sb="21" eb="23">
      <t>アカジ</t>
    </rPh>
    <rPh sb="25" eb="27">
      <t>ヒョウジ</t>
    </rPh>
    <phoneticPr fontId="1"/>
  </si>
  <si>
    <t>　色のセルに、前回提出の申請額を入力</t>
    <rPh sb="1" eb="2">
      <t>イロ</t>
    </rPh>
    <rPh sb="7" eb="9">
      <t>ゼンカイ</t>
    </rPh>
    <rPh sb="9" eb="11">
      <t>テイシュツ</t>
    </rPh>
    <rPh sb="12" eb="14">
      <t>シンセイ</t>
    </rPh>
    <rPh sb="14" eb="15">
      <t>ガク</t>
    </rPh>
    <rPh sb="16" eb="18">
      <t>ニュウリョク</t>
    </rPh>
    <phoneticPr fontId="1"/>
  </si>
  <si>
    <t>助成事業経費内訳書（工事完了）</t>
    <rPh sb="0" eb="2">
      <t>ジョセイ</t>
    </rPh>
    <rPh sb="2" eb="4">
      <t>ジギョウ</t>
    </rPh>
    <rPh sb="4" eb="6">
      <t>ケイヒ</t>
    </rPh>
    <rPh sb="6" eb="9">
      <t>ウチワケショ</t>
    </rPh>
    <rPh sb="10" eb="12">
      <t>コウジ</t>
    </rPh>
    <rPh sb="12" eb="14">
      <t>カンリョウ</t>
    </rPh>
    <phoneticPr fontId="1"/>
  </si>
  <si>
    <t>内訳明細集計表（工事完了）</t>
    <rPh sb="0" eb="2">
      <t>ウチワケ</t>
    </rPh>
    <rPh sb="2" eb="4">
      <t>メイサイ</t>
    </rPh>
    <rPh sb="4" eb="6">
      <t>シュウケイ</t>
    </rPh>
    <rPh sb="6" eb="7">
      <t>ヒョウ</t>
    </rPh>
    <rPh sb="8" eb="10">
      <t>コウジ</t>
    </rPh>
    <rPh sb="10" eb="12">
      <t>カンリョウ</t>
    </rPh>
    <phoneticPr fontId="1"/>
  </si>
  <si>
    <t>内訳明細表（工事完了）</t>
    <rPh sb="0" eb="2">
      <t>ウチワケ</t>
    </rPh>
    <rPh sb="2" eb="4">
      <t>メイサイ</t>
    </rPh>
    <rPh sb="4" eb="5">
      <t>ヒョウ</t>
    </rPh>
    <rPh sb="6" eb="8">
      <t>コウジ</t>
    </rPh>
    <rPh sb="8" eb="10">
      <t>カンリョウ</t>
    </rPh>
    <phoneticPr fontId="1"/>
  </si>
  <si>
    <t>工事完了時
交付申請額
（円）</t>
    <rPh sb="0" eb="2">
      <t>コウジ</t>
    </rPh>
    <rPh sb="2" eb="4">
      <t>カンリョウ</t>
    </rPh>
    <rPh sb="4" eb="5">
      <t>ジ</t>
    </rPh>
    <rPh sb="6" eb="8">
      <t>コウフ</t>
    </rPh>
    <rPh sb="8" eb="11">
      <t>シンセイガク</t>
    </rPh>
    <rPh sb="13" eb="14">
      <t>エン</t>
    </rPh>
    <phoneticPr fontId="1"/>
  </si>
  <si>
    <r>
      <t>※交付要綱第10条３項の規定に基づき通知した「助成金交付決定通知書」記載の交付決定額を
　</t>
    </r>
    <r>
      <rPr>
        <sz val="10"/>
        <color rgb="FFFF0000"/>
        <rFont val="ＭＳ Ｐ明朝"/>
        <family val="1"/>
        <charset val="128"/>
      </rPr>
      <t xml:space="preserve">　【　（c）　交付決定額　】 </t>
    </r>
    <r>
      <rPr>
        <sz val="10"/>
        <rFont val="ＭＳ Ｐ明朝"/>
        <family val="1"/>
        <charset val="128"/>
      </rPr>
      <t>欄に、記入すること。
　なお、工事完了時の交付申請額は、「（c）　交付決定額」、「前回提出の交付決定額」のいずれかの低い額とする。</t>
    </r>
    <rPh sb="1" eb="3">
      <t>コウフ</t>
    </rPh>
    <rPh sb="23" eb="25">
      <t>ジョセイ</t>
    </rPh>
    <rPh sb="25" eb="26">
      <t>キン</t>
    </rPh>
    <rPh sb="30" eb="33">
      <t>ツウチショ</t>
    </rPh>
    <rPh sb="34" eb="36">
      <t>キサイ</t>
    </rPh>
    <rPh sb="37" eb="39">
      <t>コウフ</t>
    </rPh>
    <rPh sb="39" eb="41">
      <t>ケッテイ</t>
    </rPh>
    <rPh sb="41" eb="42">
      <t>ガク</t>
    </rPh>
    <rPh sb="52" eb="54">
      <t>コウフ</t>
    </rPh>
    <rPh sb="54" eb="56">
      <t>ケッテイ</t>
    </rPh>
    <rPh sb="56" eb="57">
      <t>ガク</t>
    </rPh>
    <rPh sb="60" eb="61">
      <t>ラン</t>
    </rPh>
    <rPh sb="75" eb="77">
      <t>コウジ</t>
    </rPh>
    <rPh sb="77" eb="79">
      <t>カンリョウ</t>
    </rPh>
    <rPh sb="79" eb="80">
      <t>ジ</t>
    </rPh>
    <rPh sb="81" eb="83">
      <t>コウフ</t>
    </rPh>
    <rPh sb="83" eb="85">
      <t>シンセイ</t>
    </rPh>
    <rPh sb="85" eb="86">
      <t>ガク</t>
    </rPh>
    <rPh sb="106" eb="108">
      <t>コウフ</t>
    </rPh>
    <rPh sb="108" eb="110">
      <t>ケッテイ</t>
    </rPh>
    <rPh sb="110" eb="111">
      <t>ガク</t>
    </rPh>
    <rPh sb="118" eb="119">
      <t>ヒク</t>
    </rPh>
    <rPh sb="120" eb="121">
      <t>ガク</t>
    </rPh>
    <phoneticPr fontId="1"/>
  </si>
  <si>
    <t>工事完了時経費</t>
    <rPh sb="0" eb="2">
      <t>コウジ</t>
    </rPh>
    <rPh sb="2" eb="4">
      <t>カンリョウ</t>
    </rPh>
    <rPh sb="4" eb="5">
      <t>ジ</t>
    </rPh>
    <rPh sb="5" eb="7">
      <t>ケイヒ</t>
    </rPh>
    <phoneticPr fontId="1"/>
  </si>
  <si>
    <t>第12号様式：別紙</t>
    <rPh sb="0" eb="1">
      <t>ダイ</t>
    </rPh>
    <rPh sb="3" eb="4">
      <t>ゴウ</t>
    </rPh>
    <rPh sb="4" eb="6">
      <t>ヨウシキ</t>
    </rPh>
    <rPh sb="7" eb="9">
      <t>ベッシ</t>
    </rPh>
    <phoneticPr fontId="1"/>
  </si>
  <si>
    <t>本シートには、その他の助成対象外工事の経費を、整理No.1～160（１ページ～5ページ）に記入ください。</t>
    <rPh sb="0" eb="1">
      <t>ホン</t>
    </rPh>
    <rPh sb="9" eb="10">
      <t>タ</t>
    </rPh>
    <rPh sb="11" eb="13">
      <t>ジョセイ</t>
    </rPh>
    <rPh sb="13" eb="15">
      <t>タイショウ</t>
    </rPh>
    <rPh sb="15" eb="16">
      <t>ガイ</t>
    </rPh>
    <rPh sb="16" eb="18">
      <t>コウジ</t>
    </rPh>
    <rPh sb="19" eb="21">
      <t>ケイヒ</t>
    </rPh>
    <rPh sb="23" eb="25">
      <t>セイリ</t>
    </rPh>
    <rPh sb="45" eb="47">
      <t>キニュウ</t>
    </rPh>
    <phoneticPr fontId="2"/>
  </si>
  <si>
    <t>　色のセルに、「助成金交付決定通知書」に記載された交付決定額と消費税額を入力</t>
    <rPh sb="1" eb="2">
      <t>イロ</t>
    </rPh>
    <rPh sb="8" eb="11">
      <t>ジョセイキン</t>
    </rPh>
    <rPh sb="11" eb="13">
      <t>コウフ</t>
    </rPh>
    <rPh sb="13" eb="15">
      <t>ケッテイ</t>
    </rPh>
    <rPh sb="15" eb="18">
      <t>ツウチショ</t>
    </rPh>
    <rPh sb="20" eb="22">
      <t>キサイ</t>
    </rPh>
    <rPh sb="25" eb="27">
      <t>コウフ</t>
    </rPh>
    <rPh sb="27" eb="29">
      <t>ケッテイ</t>
    </rPh>
    <rPh sb="29" eb="30">
      <t>ガク</t>
    </rPh>
    <rPh sb="31" eb="33">
      <t>ショウヒ</t>
    </rPh>
    <rPh sb="33" eb="34">
      <t>ゼイ</t>
    </rPh>
    <rPh sb="34" eb="35">
      <t>ガク</t>
    </rPh>
    <rPh sb="36" eb="38">
      <t>ニュウリョク</t>
    </rPh>
    <phoneticPr fontId="1"/>
  </si>
  <si>
    <t>①＋②　総　計　［税抜］（円）</t>
    <rPh sb="4" eb="5">
      <t>ソウ</t>
    </rPh>
    <rPh sb="6" eb="7">
      <t>ケイ</t>
    </rPh>
    <rPh sb="9" eb="11">
      <t>ゼイヌキ</t>
    </rPh>
    <phoneticPr fontId="1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</si>
  <si>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1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</si>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</sst>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;[Red]\-#,##0.0000"/>
    <numFmt numFmtId="177" formatCode="#,##0_ ;[Red]\-#,##0\ "/>
    <numFmt numFmtId="178" formatCode="#,##0_);[Red]\(#,##0\)"/>
    <numFmt numFmtId="179" formatCode="#,##0.000_);[Red]\(#,##0.00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2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Protection="1">
      <alignment vertical="center"/>
      <protection locked="0"/>
    </xf>
    <xf numFmtId="38" fontId="7" fillId="2" borderId="2" xfId="1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38" fontId="7" fillId="2" borderId="6" xfId="1" applyFont="1" applyFill="1" applyBorder="1" applyProtection="1">
      <alignment vertical="center"/>
      <protection locked="0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0" xfId="1" applyFont="1" applyFill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0" fillId="0" borderId="11" xfId="0" applyFill="1" applyBorder="1">
      <alignment vertical="center"/>
    </xf>
    <xf numFmtId="0" fontId="6" fillId="0" borderId="19" xfId="0" applyFont="1" applyFill="1" applyBorder="1">
      <alignment vertical="center"/>
    </xf>
    <xf numFmtId="38" fontId="6" fillId="0" borderId="15" xfId="1" applyFont="1" applyFill="1" applyBorder="1">
      <alignment vertical="center"/>
    </xf>
    <xf numFmtId="0" fontId="6" fillId="0" borderId="9" xfId="0" applyFont="1" applyFill="1" applyBorder="1">
      <alignment vertical="center"/>
    </xf>
    <xf numFmtId="38" fontId="6" fillId="0" borderId="8" xfId="0" applyNumberFormat="1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5" xfId="1" applyFont="1" applyFill="1" applyBorder="1">
      <alignment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38" fontId="6" fillId="0" borderId="58" xfId="1" applyFont="1" applyFill="1" applyBorder="1">
      <alignment vertical="center"/>
    </xf>
    <xf numFmtId="176" fontId="6" fillId="0" borderId="58" xfId="1" applyNumberFormat="1" applyFont="1" applyFill="1" applyBorder="1" applyAlignment="1">
      <alignment vertical="center"/>
    </xf>
    <xf numFmtId="38" fontId="9" fillId="0" borderId="55" xfId="1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52" xfId="0" applyFont="1" applyFill="1" applyBorder="1" applyAlignment="1" applyProtection="1">
      <alignment vertical="center"/>
      <protection hidden="1"/>
    </xf>
    <xf numFmtId="0" fontId="6" fillId="0" borderId="53" xfId="0" applyFont="1" applyFill="1" applyBorder="1" applyAlignment="1" applyProtection="1">
      <alignment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58" xfId="0" applyFont="1" applyFill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54" xfId="0" applyFont="1" applyFill="1" applyBorder="1" applyAlignment="1" applyProtection="1">
      <alignment horizontal="center" vertical="center"/>
      <protection hidden="1"/>
    </xf>
    <xf numFmtId="0" fontId="6" fillId="0" borderId="59" xfId="0" applyFont="1" applyFill="1" applyBorder="1" applyProtection="1">
      <alignment vertical="center"/>
      <protection hidden="1"/>
    </xf>
    <xf numFmtId="0" fontId="6" fillId="0" borderId="56" xfId="0" applyFont="1" applyFill="1" applyBorder="1" applyProtection="1">
      <alignment vertical="center"/>
      <protection hidden="1"/>
    </xf>
    <xf numFmtId="0" fontId="6" fillId="0" borderId="60" xfId="0" applyFont="1" applyFill="1" applyBorder="1" applyAlignment="1" applyProtection="1">
      <alignment horizontal="center" vertical="center"/>
      <protection hidden="1"/>
    </xf>
    <xf numFmtId="177" fontId="6" fillId="0" borderId="10" xfId="1" applyNumberFormat="1" applyFont="1" applyFill="1" applyBorder="1" applyAlignment="1" applyProtection="1">
      <alignment horizontal="right" vertical="center" indent="1"/>
      <protection hidden="1"/>
    </xf>
    <xf numFmtId="177" fontId="6" fillId="0" borderId="55" xfId="1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38" fontId="7" fillId="0" borderId="0" xfId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2" borderId="2" xfId="0" applyFont="1" applyFill="1" applyBorder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67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38" fontId="7" fillId="0" borderId="5" xfId="1" applyFont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38" fontId="7" fillId="6" borderId="2" xfId="1" applyFont="1" applyFill="1" applyBorder="1" applyProtection="1">
      <alignment vertical="center"/>
      <protection hidden="1"/>
    </xf>
    <xf numFmtId="38" fontId="7" fillId="6" borderId="5" xfId="1" applyFont="1" applyFill="1" applyBorder="1" applyProtection="1">
      <alignment vertical="center"/>
      <protection hidden="1"/>
    </xf>
    <xf numFmtId="0" fontId="7" fillId="6" borderId="2" xfId="0" applyFont="1" applyFill="1" applyBorder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178" fontId="6" fillId="0" borderId="10" xfId="1" applyNumberFormat="1" applyFont="1" applyFill="1" applyBorder="1" applyAlignment="1" applyProtection="1">
      <alignment horizontal="right" vertical="center"/>
      <protection hidden="1"/>
    </xf>
    <xf numFmtId="178" fontId="6" fillId="0" borderId="71" xfId="1" applyNumberFormat="1" applyFont="1" applyFill="1" applyBorder="1" applyAlignment="1" applyProtection="1">
      <alignment horizontal="right" vertical="center"/>
      <protection hidden="1"/>
    </xf>
    <xf numFmtId="178" fontId="6" fillId="0" borderId="44" xfId="1" applyNumberFormat="1" applyFont="1" applyFill="1" applyBorder="1" applyAlignment="1" applyProtection="1">
      <alignment vertical="center"/>
      <protection hidden="1"/>
    </xf>
    <xf numFmtId="178" fontId="6" fillId="0" borderId="68" xfId="1" applyNumberFormat="1" applyFont="1" applyFill="1" applyBorder="1" applyAlignment="1" applyProtection="1">
      <alignment vertical="center"/>
      <protection hidden="1"/>
    </xf>
    <xf numFmtId="179" fontId="6" fillId="0" borderId="42" xfId="1" applyNumberFormat="1" applyFont="1" applyFill="1" applyBorder="1" applyAlignment="1" applyProtection="1">
      <alignment vertical="center"/>
      <protection hidden="1"/>
    </xf>
    <xf numFmtId="179" fontId="6" fillId="0" borderId="72" xfId="1" applyNumberFormat="1" applyFont="1" applyFill="1" applyBorder="1" applyAlignment="1" applyProtection="1">
      <alignment vertical="center"/>
      <protection hidden="1"/>
    </xf>
    <xf numFmtId="178" fontId="19" fillId="0" borderId="12" xfId="1" applyNumberFormat="1" applyFont="1" applyFill="1" applyBorder="1" applyAlignment="1" applyProtection="1">
      <alignment vertical="center"/>
      <protection hidden="1"/>
    </xf>
    <xf numFmtId="178" fontId="6" fillId="0" borderId="73" xfId="1" applyNumberFormat="1" applyFont="1" applyFill="1" applyBorder="1" applyAlignment="1" applyProtection="1">
      <alignment vertical="center"/>
      <protection hidden="1"/>
    </xf>
    <xf numFmtId="178" fontId="20" fillId="0" borderId="74" xfId="1" applyNumberFormat="1" applyFont="1" applyFill="1" applyBorder="1" applyAlignment="1" applyProtection="1">
      <alignment vertical="center"/>
      <protection hidden="1"/>
    </xf>
    <xf numFmtId="177" fontId="6" fillId="0" borderId="26" xfId="1" applyNumberFormat="1" applyFont="1" applyFill="1" applyBorder="1" applyAlignment="1" applyProtection="1">
      <alignment horizontal="right" vertical="center"/>
      <protection hidden="1"/>
    </xf>
    <xf numFmtId="178" fontId="6" fillId="0" borderId="60" xfId="1" applyNumberFormat="1" applyFont="1" applyFill="1" applyBorder="1" applyProtection="1">
      <alignment vertical="center"/>
      <protection hidden="1"/>
    </xf>
    <xf numFmtId="177" fontId="6" fillId="0" borderId="55" xfId="1" applyNumberFormat="1" applyFont="1" applyFill="1" applyBorder="1" applyAlignment="1" applyProtection="1">
      <alignment horizontal="right" vertical="center"/>
      <protection hidden="1"/>
    </xf>
    <xf numFmtId="178" fontId="6" fillId="0" borderId="43" xfId="1" applyNumberFormat="1" applyFont="1" applyFill="1" applyBorder="1" applyAlignment="1" applyProtection="1">
      <alignment vertical="center"/>
      <protection hidden="1"/>
    </xf>
    <xf numFmtId="178" fontId="6" fillId="0" borderId="28" xfId="1" applyNumberFormat="1" applyFont="1" applyFill="1" applyBorder="1" applyAlignment="1" applyProtection="1">
      <alignment vertical="center"/>
      <protection hidden="1"/>
    </xf>
    <xf numFmtId="178" fontId="6" fillId="0" borderId="70" xfId="1" applyNumberFormat="1" applyFont="1" applyFill="1" applyBorder="1" applyProtection="1">
      <alignment vertical="center"/>
      <protection hidden="1"/>
    </xf>
    <xf numFmtId="178" fontId="6" fillId="2" borderId="54" xfId="1" applyNumberFormat="1" applyFont="1" applyFill="1" applyBorder="1" applyAlignment="1" applyProtection="1">
      <alignment horizontal="right" vertical="center"/>
      <protection locked="0"/>
    </xf>
    <xf numFmtId="177" fontId="6" fillId="2" borderId="43" xfId="1" applyNumberFormat="1" applyFont="1" applyFill="1" applyBorder="1" applyProtection="1">
      <alignment vertical="center"/>
      <protection locked="0"/>
    </xf>
    <xf numFmtId="177" fontId="6" fillId="2" borderId="42" xfId="1" applyNumberFormat="1" applyFont="1" applyFill="1" applyBorder="1" applyProtection="1">
      <alignment vertical="center"/>
      <protection locked="0"/>
    </xf>
    <xf numFmtId="178" fontId="6" fillId="2" borderId="28" xfId="1" applyNumberFormat="1" applyFont="1" applyFill="1" applyBorder="1" applyAlignment="1" applyProtection="1">
      <alignment vertical="center"/>
      <protection locked="0"/>
    </xf>
    <xf numFmtId="177" fontId="6" fillId="7" borderId="17" xfId="0" applyNumberFormat="1" applyFont="1" applyFill="1" applyBorder="1" applyAlignment="1" applyProtection="1">
      <alignment vertical="center"/>
      <protection locked="0"/>
    </xf>
    <xf numFmtId="177" fontId="6" fillId="2" borderId="42" xfId="0" applyNumberFormat="1" applyFont="1" applyFill="1" applyBorder="1" applyAlignment="1" applyProtection="1">
      <alignment vertical="center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68" xfId="0" applyFont="1" applyFill="1" applyBorder="1" applyAlignment="1" applyProtection="1">
      <alignment horizontal="center" vertical="center" wrapText="1"/>
      <protection hidden="1"/>
    </xf>
    <xf numFmtId="0" fontId="7" fillId="0" borderId="6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6" fillId="0" borderId="75" xfId="0" applyFont="1" applyFill="1" applyBorder="1" applyAlignment="1">
      <alignment horizontal="left" vertical="center" wrapText="1" indent="4"/>
    </xf>
    <xf numFmtId="0" fontId="6" fillId="0" borderId="76" xfId="0" applyFont="1" applyFill="1" applyBorder="1" applyAlignment="1">
      <alignment horizontal="left" vertical="center" wrapText="1" indent="4"/>
    </xf>
    <xf numFmtId="0" fontId="6" fillId="0" borderId="56" xfId="0" applyFont="1" applyFill="1" applyBorder="1" applyAlignment="1">
      <alignment horizontal="left" vertical="center" wrapText="1" indent="4"/>
    </xf>
    <xf numFmtId="38" fontId="9" fillId="3" borderId="75" xfId="1" applyFont="1" applyFill="1" applyBorder="1" applyAlignment="1" applyProtection="1">
      <alignment horizontal="center" vertical="center"/>
      <protection locked="0"/>
    </xf>
    <xf numFmtId="38" fontId="9" fillId="3" borderId="76" xfId="1" applyFont="1" applyFill="1" applyBorder="1" applyAlignment="1" applyProtection="1">
      <alignment horizontal="center" vertical="center"/>
      <protection locked="0"/>
    </xf>
    <xf numFmtId="38" fontId="9" fillId="3" borderId="56" xfId="1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 textRotation="255" wrapText="1"/>
      <protection hidden="1"/>
    </xf>
    <xf numFmtId="0" fontId="6" fillId="0" borderId="13" xfId="0" applyFont="1" applyFill="1" applyBorder="1" applyAlignment="1" applyProtection="1">
      <alignment horizontal="center" vertical="center" textRotation="255" wrapText="1"/>
      <protection hidden="1"/>
    </xf>
    <xf numFmtId="0" fontId="6" fillId="0" borderId="45" xfId="0" applyFont="1" applyFill="1" applyBorder="1" applyAlignment="1" applyProtection="1">
      <alignment horizontal="center" vertical="center" textRotation="255" wrapText="1"/>
      <protection hidden="1"/>
    </xf>
    <xf numFmtId="0" fontId="6" fillId="0" borderId="3" xfId="0" applyFont="1" applyFill="1" applyBorder="1" applyAlignment="1" applyProtection="1">
      <alignment horizontal="left" vertical="center" indent="1" shrinkToFit="1"/>
      <protection hidden="1"/>
    </xf>
    <xf numFmtId="0" fontId="6" fillId="0" borderId="17" xfId="0" applyFont="1" applyFill="1" applyBorder="1" applyAlignment="1" applyProtection="1">
      <alignment horizontal="left" vertical="center" indent="1" shrinkToFi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6" fillId="0" borderId="35" xfId="0" applyFont="1" applyFill="1" applyBorder="1" applyAlignment="1" applyProtection="1">
      <alignment horizontal="center" vertical="center" wrapText="1"/>
      <protection hidden="1"/>
    </xf>
    <xf numFmtId="0" fontId="6" fillId="0" borderId="36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>
      <alignment horizontal="left" vertical="center" wrapText="1" indent="4"/>
    </xf>
    <xf numFmtId="0" fontId="6" fillId="0" borderId="39" xfId="0" applyFont="1" applyFill="1" applyBorder="1" applyAlignment="1">
      <alignment horizontal="left" vertical="center" wrapText="1" indent="4"/>
    </xf>
    <xf numFmtId="0" fontId="6" fillId="0" borderId="40" xfId="0" applyFont="1" applyFill="1" applyBorder="1" applyAlignment="1">
      <alignment horizontal="left" vertical="center" wrapText="1" indent="4"/>
    </xf>
    <xf numFmtId="0" fontId="6" fillId="0" borderId="21" xfId="0" applyFont="1" applyFill="1" applyBorder="1" applyAlignment="1">
      <alignment horizontal="left" vertical="center" wrapText="1" indent="4"/>
    </xf>
    <xf numFmtId="0" fontId="6" fillId="0" borderId="30" xfId="0" applyFont="1" applyFill="1" applyBorder="1" applyAlignment="1">
      <alignment horizontal="left" vertical="center" wrapText="1" indent="4"/>
    </xf>
    <xf numFmtId="0" fontId="6" fillId="0" borderId="17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4"/>
    </xf>
    <xf numFmtId="0" fontId="6" fillId="0" borderId="63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Fill="1" applyBorder="1" applyAlignment="1" applyProtection="1">
      <alignment horizontal="center" vertical="center" wrapText="1"/>
      <protection hidden="1"/>
    </xf>
    <xf numFmtId="0" fontId="6" fillId="0" borderId="63" xfId="0" applyFont="1" applyFill="1" applyBorder="1" applyAlignment="1" applyProtection="1">
      <alignment horizontal="center" vertical="center" wrapText="1"/>
      <protection hidden="1"/>
    </xf>
    <xf numFmtId="38" fontId="6" fillId="0" borderId="61" xfId="1" applyFont="1" applyFill="1" applyBorder="1" applyAlignment="1" applyProtection="1">
      <alignment horizontal="center" vertical="center"/>
      <protection hidden="1"/>
    </xf>
    <xf numFmtId="38" fontId="6" fillId="0" borderId="62" xfId="1" applyFont="1" applyFill="1" applyBorder="1" applyAlignment="1" applyProtection="1">
      <alignment horizontal="center" vertical="center"/>
      <protection hidden="1"/>
    </xf>
    <xf numFmtId="38" fontId="6" fillId="0" borderId="63" xfId="1" applyFont="1" applyFill="1" applyBorder="1" applyAlignment="1" applyProtection="1">
      <alignment horizontal="center" vertical="center"/>
      <protection hidden="1"/>
    </xf>
    <xf numFmtId="0" fontId="1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38" fontId="6" fillId="0" borderId="38" xfId="1" applyFont="1" applyFill="1" applyBorder="1" applyAlignment="1" applyProtection="1">
      <alignment horizontal="center" vertical="center"/>
      <protection hidden="1"/>
    </xf>
    <xf numFmtId="38" fontId="6" fillId="0" borderId="39" xfId="1" applyFont="1" applyFill="1" applyBorder="1" applyAlignment="1" applyProtection="1">
      <alignment horizontal="center" vertical="center"/>
      <protection hidden="1"/>
    </xf>
    <xf numFmtId="38" fontId="6" fillId="0" borderId="40" xfId="1" applyFont="1" applyFill="1" applyBorder="1" applyAlignment="1" applyProtection="1">
      <alignment horizontal="center" vertical="center"/>
      <protection hidden="1"/>
    </xf>
    <xf numFmtId="176" fontId="6" fillId="0" borderId="21" xfId="1" applyNumberFormat="1" applyFont="1" applyFill="1" applyBorder="1" applyAlignment="1" applyProtection="1">
      <alignment horizontal="center" vertical="center"/>
      <protection hidden="1"/>
    </xf>
    <xf numFmtId="176" fontId="6" fillId="0" borderId="30" xfId="1" applyNumberFormat="1" applyFont="1" applyFill="1" applyBorder="1" applyAlignment="1" applyProtection="1">
      <alignment horizontal="center" vertical="center"/>
      <protection hidden="1"/>
    </xf>
    <xf numFmtId="176" fontId="6" fillId="0" borderId="17" xfId="1" applyNumberFormat="1" applyFont="1" applyFill="1" applyBorder="1" applyAlignment="1" applyProtection="1">
      <alignment horizontal="center" vertical="center"/>
      <protection hidden="1"/>
    </xf>
    <xf numFmtId="38" fontId="9" fillId="0" borderId="61" xfId="1" applyFont="1" applyFill="1" applyBorder="1" applyAlignment="1" applyProtection="1">
      <alignment horizontal="center" vertical="center"/>
      <protection hidden="1"/>
    </xf>
    <xf numFmtId="38" fontId="9" fillId="0" borderId="62" xfId="1" applyFont="1" applyFill="1" applyBorder="1" applyAlignment="1" applyProtection="1">
      <alignment horizontal="center" vertical="center"/>
      <protection hidden="1"/>
    </xf>
    <xf numFmtId="38" fontId="9" fillId="0" borderId="63" xfId="1" applyFont="1" applyFill="1" applyBorder="1" applyAlignment="1" applyProtection="1">
      <alignment horizontal="center" vertical="center"/>
      <protection hidden="1"/>
    </xf>
    <xf numFmtId="38" fontId="6" fillId="0" borderId="43" xfId="1" applyFont="1" applyFill="1" applyBorder="1" applyAlignment="1" applyProtection="1">
      <alignment horizontal="center" vertical="center"/>
      <protection hidden="1"/>
    </xf>
    <xf numFmtId="38" fontId="6" fillId="0" borderId="4" xfId="1" applyFont="1" applyFill="1" applyBorder="1" applyAlignment="1" applyProtection="1">
      <alignment horizontal="center" vertical="center"/>
      <protection hidden="1"/>
    </xf>
    <xf numFmtId="38" fontId="6" fillId="0" borderId="16" xfId="1" applyFont="1" applyFill="1" applyBorder="1" applyAlignment="1" applyProtection="1">
      <alignment horizontal="center" vertical="center"/>
      <protection hidden="1"/>
    </xf>
    <xf numFmtId="38" fontId="6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30" xfId="0" applyFont="1" applyFill="1" applyBorder="1" applyAlignment="1" applyProtection="1">
      <alignment horizontal="center" vertical="center"/>
      <protection hidden="1"/>
    </xf>
    <xf numFmtId="0" fontId="18" fillId="0" borderId="41" xfId="0" applyFont="1" applyBorder="1" applyAlignment="1" applyProtection="1">
      <alignment horizontal="center" vertical="center"/>
      <protection hidden="1"/>
    </xf>
    <xf numFmtId="38" fontId="7" fillId="0" borderId="2" xfId="1" applyFont="1" applyBorder="1" applyAlignment="1" applyProtection="1">
      <alignment horizontal="center" vertical="center" wrapText="1"/>
      <protection hidden="1"/>
    </xf>
    <xf numFmtId="38" fontId="7" fillId="0" borderId="2" xfId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7" fillId="0" borderId="65" xfId="0" applyFont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30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66FF66"/>
      <color rgb="FFCCFFFF"/>
      <color rgb="FFFFFFCC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220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43600" y="203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67250" y="213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67250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10</xdr:row>
      <xdr:rowOff>95250</xdr:rowOff>
    </xdr:from>
    <xdr:ext cx="65" cy="1722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67250" y="24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11</xdr:row>
      <xdr:rowOff>95250</xdr:rowOff>
    </xdr:from>
    <xdr:ext cx="65" cy="1722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6725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12</xdr:row>
      <xdr:rowOff>95250</xdr:rowOff>
    </xdr:from>
    <xdr:ext cx="65" cy="1722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67250" y="313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13</xdr:row>
      <xdr:rowOff>95250</xdr:rowOff>
    </xdr:from>
    <xdr:ext cx="65" cy="17222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67250" y="346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14</xdr:row>
      <xdr:rowOff>95250</xdr:rowOff>
    </xdr:from>
    <xdr:ext cx="65" cy="17222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67250" y="380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95250</xdr:rowOff>
    </xdr:from>
    <xdr:ext cx="65" cy="172227"/>
    <xdr:sp macro="" textlink="">
      <xdr:nvSpPr>
        <xdr:cNvPr id="11" name="テキスト ボックス 10"/>
        <xdr:cNvSpPr txBox="1"/>
      </xdr:nvSpPr>
      <xdr:spPr>
        <a:xfrm>
          <a:off x="4714875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9" name="テキスト ボックス 18"/>
        <xdr:cNvSpPr txBox="1"/>
      </xdr:nvSpPr>
      <xdr:spPr>
        <a:xfrm>
          <a:off x="4714875" y="176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11</xdr:row>
      <xdr:rowOff>95250</xdr:rowOff>
    </xdr:from>
    <xdr:ext cx="65" cy="172227"/>
    <xdr:sp macro="" textlink="">
      <xdr:nvSpPr>
        <xdr:cNvPr id="20" name="テキスト ボックス 19"/>
        <xdr:cNvSpPr txBox="1"/>
      </xdr:nvSpPr>
      <xdr:spPr>
        <a:xfrm>
          <a:off x="4714875" y="218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12</xdr:row>
      <xdr:rowOff>95250</xdr:rowOff>
    </xdr:from>
    <xdr:ext cx="65" cy="172227"/>
    <xdr:sp macro="" textlink="">
      <xdr:nvSpPr>
        <xdr:cNvPr id="21" name="テキスト ボックス 20"/>
        <xdr:cNvSpPr txBox="1"/>
      </xdr:nvSpPr>
      <xdr:spPr>
        <a:xfrm>
          <a:off x="4714875" y="250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13</xdr:row>
      <xdr:rowOff>95250</xdr:rowOff>
    </xdr:from>
    <xdr:ext cx="65" cy="172227"/>
    <xdr:sp macro="" textlink="">
      <xdr:nvSpPr>
        <xdr:cNvPr id="22" name="テキスト ボックス 21"/>
        <xdr:cNvSpPr txBox="1"/>
      </xdr:nvSpPr>
      <xdr:spPr>
        <a:xfrm>
          <a:off x="4714875" y="2828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14</xdr:row>
      <xdr:rowOff>95250</xdr:rowOff>
    </xdr:from>
    <xdr:ext cx="65" cy="172227"/>
    <xdr:sp macro="" textlink="">
      <xdr:nvSpPr>
        <xdr:cNvPr id="23" name="テキスト ボックス 22"/>
        <xdr:cNvSpPr txBox="1"/>
      </xdr:nvSpPr>
      <xdr:spPr>
        <a:xfrm>
          <a:off x="4714875" y="31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15</xdr:row>
      <xdr:rowOff>95250</xdr:rowOff>
    </xdr:from>
    <xdr:ext cx="65" cy="172227"/>
    <xdr:sp macro="" textlink="">
      <xdr:nvSpPr>
        <xdr:cNvPr id="24" name="テキスト ボックス 23"/>
        <xdr:cNvSpPr txBox="1"/>
      </xdr:nvSpPr>
      <xdr:spPr>
        <a:xfrm>
          <a:off x="4714875" y="34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showGridLines="0" tabSelected="1" zoomScale="90" zoomScaleNormal="90" zoomScaleSheetLayoutView="100" workbookViewId="0">
      <selection activeCell="I10" sqref="I10"/>
    </sheetView>
  </sheetViews>
  <sheetFormatPr defaultRowHeight="13.5" x14ac:dyDescent="0.15"/>
  <cols>
    <col min="1" max="1" width="1.625" style="56" customWidth="1"/>
    <col min="2" max="2" width="3.75" style="56" hidden="1" customWidth="1"/>
    <col min="3" max="4" width="4.875" style="56" customWidth="1"/>
    <col min="5" max="5" width="26.375" style="56" customWidth="1"/>
    <col min="6" max="7" width="5.75" style="56" customWidth="1"/>
    <col min="8" max="10" width="13.375" style="56" customWidth="1"/>
    <col min="11" max="11" width="1.625" style="56" customWidth="1"/>
    <col min="12" max="13" width="9" style="56"/>
    <col min="14" max="14" width="9.75" style="56" bestFit="1" customWidth="1"/>
    <col min="15" max="15" width="9" style="56"/>
    <col min="16" max="16" width="11.5" style="56" bestFit="1" customWidth="1"/>
    <col min="17" max="18" width="9" style="56"/>
    <col min="19" max="19" width="12" style="56" customWidth="1"/>
    <col min="20" max="20" width="9" style="56"/>
    <col min="21" max="21" width="9.75" style="56" bestFit="1" customWidth="1"/>
    <col min="22" max="16384" width="9" style="56"/>
  </cols>
  <sheetData>
    <row r="1" spans="1:11" ht="18" customHeight="1" x14ac:dyDescent="0.15"/>
    <row r="2" spans="1:11" ht="18" customHeight="1" x14ac:dyDescent="0.15">
      <c r="D2" s="95"/>
      <c r="E2" s="75" t="s">
        <v>112</v>
      </c>
    </row>
    <row r="3" spans="1:11" ht="18" customHeight="1" x14ac:dyDescent="0.15">
      <c r="A3" s="90"/>
      <c r="B3" s="90"/>
      <c r="C3" s="90"/>
      <c r="D3" s="82"/>
      <c r="E3" s="75" t="s">
        <v>103</v>
      </c>
      <c r="F3" s="90"/>
      <c r="G3" s="90"/>
      <c r="H3" s="90"/>
      <c r="I3" s="90"/>
      <c r="J3" s="90"/>
      <c r="K3" s="90"/>
    </row>
    <row r="4" spans="1:11" ht="32.25" customHeight="1" x14ac:dyDescent="0.15">
      <c r="B4" s="100"/>
      <c r="C4" s="100"/>
      <c r="D4" s="100" t="s">
        <v>68</v>
      </c>
      <c r="E4" s="100"/>
      <c r="F4" s="100"/>
      <c r="G4" s="100"/>
      <c r="H4" s="100"/>
      <c r="I4" s="100"/>
      <c r="J4" s="100"/>
      <c r="K4" s="100"/>
    </row>
    <row r="5" spans="1:11" ht="24" customHeight="1" x14ac:dyDescent="0.15">
      <c r="B5" s="57"/>
      <c r="C5" s="58" t="s">
        <v>110</v>
      </c>
      <c r="D5" s="58"/>
      <c r="E5" s="58"/>
      <c r="F5" s="58"/>
      <c r="G5" s="58"/>
      <c r="H5" s="58"/>
      <c r="I5" s="58"/>
      <c r="J5" s="58"/>
      <c r="K5" s="100"/>
    </row>
    <row r="6" spans="1:11" ht="24.75" customHeight="1" x14ac:dyDescent="0.15">
      <c r="B6" s="57"/>
      <c r="C6" s="126" t="s">
        <v>104</v>
      </c>
      <c r="D6" s="126"/>
      <c r="E6" s="126"/>
      <c r="F6" s="126"/>
      <c r="G6" s="126"/>
      <c r="H6" s="126"/>
      <c r="I6" s="126"/>
      <c r="J6" s="126"/>
      <c r="K6" s="100"/>
    </row>
    <row r="7" spans="1:11" ht="24.75" customHeight="1" thickBot="1" x14ac:dyDescent="0.2">
      <c r="B7" s="57"/>
      <c r="C7" s="58"/>
      <c r="D7" s="58"/>
      <c r="E7" s="58"/>
      <c r="F7" s="58"/>
      <c r="G7" s="58"/>
      <c r="H7" s="58"/>
    </row>
    <row r="8" spans="1:11" ht="25.5" customHeight="1" x14ac:dyDescent="0.15">
      <c r="B8" s="57"/>
      <c r="C8" s="138" t="s">
        <v>3</v>
      </c>
      <c r="D8" s="139"/>
      <c r="E8" s="140"/>
      <c r="F8" s="163" t="s">
        <v>109</v>
      </c>
      <c r="G8" s="164"/>
      <c r="H8" s="165"/>
      <c r="I8" s="122" t="s">
        <v>100</v>
      </c>
      <c r="J8" s="124" t="s">
        <v>107</v>
      </c>
    </row>
    <row r="9" spans="1:11" ht="25.5" customHeight="1" thickBot="1" x14ac:dyDescent="0.2">
      <c r="B9" s="57"/>
      <c r="C9" s="141"/>
      <c r="D9" s="142"/>
      <c r="E9" s="143"/>
      <c r="F9" s="59" t="s">
        <v>0</v>
      </c>
      <c r="G9" s="60" t="s">
        <v>1</v>
      </c>
      <c r="H9" s="61" t="s">
        <v>2</v>
      </c>
      <c r="I9" s="123"/>
      <c r="J9" s="125"/>
    </row>
    <row r="10" spans="1:11" ht="27" customHeight="1" x14ac:dyDescent="0.15">
      <c r="B10" s="57">
        <v>101</v>
      </c>
      <c r="C10" s="133" t="s">
        <v>90</v>
      </c>
      <c r="D10" s="136" t="str">
        <f>IFERROR(VLOOKUP(B10,内訳明細集計表!$B$6:$D$22,3,FALSE),"")</f>
        <v/>
      </c>
      <c r="E10" s="137"/>
      <c r="F10" s="62" t="str">
        <f>IF(H10="","",1)</f>
        <v/>
      </c>
      <c r="G10" s="63" t="str">
        <f>IF(F10="","","式")</f>
        <v/>
      </c>
      <c r="H10" s="73" t="str">
        <f>IFERROR(VLOOKUP(B10,内訳明細集計表!$B$6:$H$22,7,FALSE),"")</f>
        <v/>
      </c>
      <c r="I10" s="116"/>
      <c r="J10" s="101" t="str">
        <f t="shared" ref="J10:J19" si="0">IF(H10="","",H10)</f>
        <v/>
      </c>
    </row>
    <row r="11" spans="1:11" ht="27" customHeight="1" x14ac:dyDescent="0.15">
      <c r="B11" s="57">
        <v>102</v>
      </c>
      <c r="C11" s="134"/>
      <c r="D11" s="136" t="str">
        <f>IFERROR(VLOOKUP(B11,内訳明細集計表!$B$6:$D$22,3,FALSE),"")</f>
        <v/>
      </c>
      <c r="E11" s="137"/>
      <c r="F11" s="62" t="str">
        <f t="shared" ref="F11:F18" si="1">IF(H11="","",1)</f>
        <v/>
      </c>
      <c r="G11" s="63" t="str">
        <f t="shared" ref="G11:G18" si="2">IF(F11="","","式")</f>
        <v/>
      </c>
      <c r="H11" s="73" t="str">
        <f>IFERROR(VLOOKUP(B11,内訳明細集計表!$B$6:$H$22,7,FALSE),"")</f>
        <v/>
      </c>
      <c r="I11" s="116"/>
      <c r="J11" s="101" t="str">
        <f t="shared" si="0"/>
        <v/>
      </c>
    </row>
    <row r="12" spans="1:11" ht="27" customHeight="1" x14ac:dyDescent="0.15">
      <c r="B12" s="57">
        <v>103</v>
      </c>
      <c r="C12" s="134"/>
      <c r="D12" s="136" t="str">
        <f>IFERROR(VLOOKUP(B12,内訳明細集計表!$B$6:$D$22,3,FALSE),"")</f>
        <v/>
      </c>
      <c r="E12" s="137"/>
      <c r="F12" s="62" t="str">
        <f t="shared" si="1"/>
        <v/>
      </c>
      <c r="G12" s="63" t="str">
        <f t="shared" si="2"/>
        <v/>
      </c>
      <c r="H12" s="73" t="str">
        <f>IFERROR(VLOOKUP(B12,内訳明細集計表!$B$6:$H$22,7,FALSE),"")</f>
        <v/>
      </c>
      <c r="I12" s="116"/>
      <c r="J12" s="101" t="str">
        <f t="shared" si="0"/>
        <v/>
      </c>
    </row>
    <row r="13" spans="1:11" ht="27" customHeight="1" x14ac:dyDescent="0.15">
      <c r="B13" s="57">
        <v>104</v>
      </c>
      <c r="C13" s="134"/>
      <c r="D13" s="136" t="str">
        <f>IFERROR(VLOOKUP(B13,内訳明細集計表!$B$6:$D$22,3,FALSE),"")</f>
        <v/>
      </c>
      <c r="E13" s="137"/>
      <c r="F13" s="62" t="str">
        <f t="shared" si="1"/>
        <v/>
      </c>
      <c r="G13" s="63" t="str">
        <f t="shared" si="2"/>
        <v/>
      </c>
      <c r="H13" s="73" t="str">
        <f>IFERROR(VLOOKUP(B13,内訳明細集計表!$B$6:$H$22,7,FALSE),"")</f>
        <v/>
      </c>
      <c r="I13" s="116"/>
      <c r="J13" s="101" t="str">
        <f t="shared" si="0"/>
        <v/>
      </c>
    </row>
    <row r="14" spans="1:11" ht="27" customHeight="1" x14ac:dyDescent="0.15">
      <c r="B14" s="57">
        <v>105</v>
      </c>
      <c r="C14" s="134"/>
      <c r="D14" s="136" t="str">
        <f>IFERROR(VLOOKUP(B14,内訳明細集計表!$B$6:$D$22,3,FALSE),"")</f>
        <v/>
      </c>
      <c r="E14" s="137"/>
      <c r="F14" s="62" t="str">
        <f t="shared" si="1"/>
        <v/>
      </c>
      <c r="G14" s="63" t="str">
        <f t="shared" si="2"/>
        <v/>
      </c>
      <c r="H14" s="73" t="str">
        <f>IFERROR(VLOOKUP(B14,内訳明細集計表!$B$6:$H$22,7,FALSE),"")</f>
        <v/>
      </c>
      <c r="I14" s="116"/>
      <c r="J14" s="101" t="str">
        <f t="shared" si="0"/>
        <v/>
      </c>
    </row>
    <row r="15" spans="1:11" ht="27" customHeight="1" x14ac:dyDescent="0.15">
      <c r="B15" s="57">
        <v>106</v>
      </c>
      <c r="C15" s="134"/>
      <c r="D15" s="136" t="str">
        <f>IFERROR(VLOOKUP(B15,内訳明細集計表!$B$6:$D$22,3,FALSE),"")</f>
        <v/>
      </c>
      <c r="E15" s="137"/>
      <c r="F15" s="62" t="str">
        <f t="shared" si="1"/>
        <v/>
      </c>
      <c r="G15" s="63" t="str">
        <f t="shared" si="2"/>
        <v/>
      </c>
      <c r="H15" s="73" t="str">
        <f>IFERROR(VLOOKUP(B15,内訳明細集計表!$B$6:$H$22,7,FALSE),"")</f>
        <v/>
      </c>
      <c r="I15" s="116"/>
      <c r="J15" s="101" t="str">
        <f t="shared" si="0"/>
        <v/>
      </c>
    </row>
    <row r="16" spans="1:11" ht="27" customHeight="1" x14ac:dyDescent="0.15">
      <c r="B16" s="57">
        <v>107</v>
      </c>
      <c r="C16" s="134"/>
      <c r="D16" s="136" t="str">
        <f>IFERROR(VLOOKUP(B16,内訳明細集計表!$B$6:$D$22,3,FALSE),"")</f>
        <v/>
      </c>
      <c r="E16" s="137"/>
      <c r="F16" s="62" t="str">
        <f t="shared" si="1"/>
        <v/>
      </c>
      <c r="G16" s="63" t="str">
        <f t="shared" si="2"/>
        <v/>
      </c>
      <c r="H16" s="73" t="str">
        <f>IFERROR(VLOOKUP(B16,内訳明細集計表!$B$6:$H$22,7,FALSE),"")</f>
        <v/>
      </c>
      <c r="I16" s="116"/>
      <c r="J16" s="101" t="str">
        <f t="shared" si="0"/>
        <v/>
      </c>
    </row>
    <row r="17" spans="2:10" ht="27" customHeight="1" x14ac:dyDescent="0.15">
      <c r="B17" s="57">
        <v>108</v>
      </c>
      <c r="C17" s="134"/>
      <c r="D17" s="136" t="str">
        <f>IFERROR(VLOOKUP(B17,内訳明細集計表!$B$6:$D$22,3,FALSE),"")</f>
        <v/>
      </c>
      <c r="E17" s="137"/>
      <c r="F17" s="62" t="str">
        <f t="shared" si="1"/>
        <v/>
      </c>
      <c r="G17" s="63" t="str">
        <f t="shared" si="2"/>
        <v/>
      </c>
      <c r="H17" s="73" t="str">
        <f>IFERROR(VLOOKUP(B17,内訳明細集計表!$B$6:$H$22,7,FALSE),"")</f>
        <v/>
      </c>
      <c r="I17" s="116"/>
      <c r="J17" s="101" t="str">
        <f t="shared" si="0"/>
        <v/>
      </c>
    </row>
    <row r="18" spans="2:10" ht="27" customHeight="1" thickBot="1" x14ac:dyDescent="0.2">
      <c r="B18" s="57">
        <v>109</v>
      </c>
      <c r="C18" s="134"/>
      <c r="D18" s="136" t="str">
        <f>IFERROR(VLOOKUP(B18,内訳明細集計表!$B$6:$D$22,3,FALSE),"")</f>
        <v/>
      </c>
      <c r="E18" s="137"/>
      <c r="F18" s="62" t="str">
        <f t="shared" si="1"/>
        <v/>
      </c>
      <c r="G18" s="63" t="str">
        <f t="shared" si="2"/>
        <v/>
      </c>
      <c r="H18" s="73" t="str">
        <f>IFERROR(VLOOKUP(B18,内訳明細集計表!$B$6:$H$22,7,FALSE),"")</f>
        <v/>
      </c>
      <c r="I18" s="116"/>
      <c r="J18" s="101" t="str">
        <f t="shared" si="0"/>
        <v/>
      </c>
    </row>
    <row r="19" spans="2:10" ht="27" customHeight="1" thickTop="1" thickBot="1" x14ac:dyDescent="0.2">
      <c r="C19" s="135"/>
      <c r="D19" s="64"/>
      <c r="E19" s="65" t="s">
        <v>55</v>
      </c>
      <c r="F19" s="66" t="s">
        <v>52</v>
      </c>
      <c r="G19" s="67" t="s">
        <v>52</v>
      </c>
      <c r="H19" s="74" t="str">
        <f>内訳明細集計表!H23</f>
        <v/>
      </c>
      <c r="I19" s="115" t="str">
        <f>IF(SUM(I10:I18)=0,"",SUM(I10:I18))</f>
        <v/>
      </c>
      <c r="J19" s="102" t="str">
        <f t="shared" si="0"/>
        <v/>
      </c>
    </row>
    <row r="20" spans="2:10" ht="28.5" customHeight="1" x14ac:dyDescent="0.15">
      <c r="C20" s="147" t="s">
        <v>57</v>
      </c>
      <c r="D20" s="148"/>
      <c r="E20" s="149"/>
      <c r="F20" s="166" t="str">
        <f>IF(H19="","",H19)</f>
        <v/>
      </c>
      <c r="G20" s="167"/>
      <c r="H20" s="168"/>
      <c r="I20" s="103" t="str">
        <f>IF(I19="","",I19)</f>
        <v/>
      </c>
      <c r="J20" s="104" t="str">
        <f>IF(F20="","",F20)</f>
        <v/>
      </c>
    </row>
    <row r="21" spans="2:10" ht="28.5" customHeight="1" x14ac:dyDescent="0.15">
      <c r="C21" s="150" t="s">
        <v>59</v>
      </c>
      <c r="D21" s="151"/>
      <c r="E21" s="152"/>
      <c r="F21" s="169" t="str">
        <f>IF(F20="","",ROUND(F22/F20,4))</f>
        <v/>
      </c>
      <c r="G21" s="170"/>
      <c r="H21" s="171"/>
      <c r="I21" s="105" t="str">
        <f>IFERROR(ROUND(I22/I20,4),"")</f>
        <v/>
      </c>
      <c r="J21" s="106" t="str">
        <f>IFERROR(ROUND(J22/J20,4),"")</f>
        <v/>
      </c>
    </row>
    <row r="22" spans="2:10" ht="28.5" customHeight="1" thickBot="1" x14ac:dyDescent="0.2">
      <c r="C22" s="153" t="s">
        <v>58</v>
      </c>
      <c r="D22" s="154"/>
      <c r="E22" s="155"/>
      <c r="F22" s="172" t="str">
        <f>IF(内訳明細集計表!J23="","",内訳明細集計表!J23)</f>
        <v/>
      </c>
      <c r="G22" s="173"/>
      <c r="H22" s="174"/>
      <c r="I22" s="119"/>
      <c r="J22" s="107" t="str">
        <f>IF(F22="","",MIN(F22,I22,F23))</f>
        <v/>
      </c>
    </row>
    <row r="23" spans="2:10" ht="28.5" customHeight="1" thickTop="1" thickBot="1" x14ac:dyDescent="0.2">
      <c r="B23" s="57"/>
      <c r="C23" s="127" t="s">
        <v>101</v>
      </c>
      <c r="D23" s="128"/>
      <c r="E23" s="129"/>
      <c r="F23" s="130"/>
      <c r="G23" s="131"/>
      <c r="H23" s="132"/>
      <c r="I23" s="108"/>
      <c r="J23" s="109"/>
    </row>
    <row r="24" spans="2:10" ht="26.25" customHeight="1" x14ac:dyDescent="0.15">
      <c r="B24" s="57">
        <v>201</v>
      </c>
      <c r="C24" s="133" t="s">
        <v>50</v>
      </c>
      <c r="D24" s="136" t="str">
        <f>IFERROR(VLOOKUP(B24,内訳明細集計表!$B$25:$D$27,3,FALSE),"")</f>
        <v/>
      </c>
      <c r="E24" s="137"/>
      <c r="F24" s="68" t="str">
        <f>IF(H24="","",1)</f>
        <v/>
      </c>
      <c r="G24" s="63" t="str">
        <f>IF(F24="","","式")</f>
        <v/>
      </c>
      <c r="H24" s="73" t="str">
        <f>IFERROR(VLOOKUP(B24,内訳明細集計表!$B$25:$H$27,7,FALSE),"")</f>
        <v/>
      </c>
      <c r="I24" s="117"/>
      <c r="J24" s="110" t="str">
        <f>IF(H24="","",H24)</f>
        <v/>
      </c>
    </row>
    <row r="25" spans="2:10" ht="26.25" customHeight="1" x14ac:dyDescent="0.15">
      <c r="B25" s="57">
        <v>202</v>
      </c>
      <c r="C25" s="134"/>
      <c r="D25" s="136" t="str">
        <f>IFERROR(VLOOKUP(B25,内訳明細集計表!$B$25:$D$27,3,FALSE),"")</f>
        <v/>
      </c>
      <c r="E25" s="137"/>
      <c r="F25" s="68" t="str">
        <f>IF(H25="","",1)</f>
        <v/>
      </c>
      <c r="G25" s="63" t="str">
        <f>IF(F25="","","式")</f>
        <v/>
      </c>
      <c r="H25" s="73" t="str">
        <f>IFERROR(VLOOKUP(B25,内訳明細集計表!$B$25:$H$27,7,FALSE),"")</f>
        <v/>
      </c>
      <c r="I25" s="118"/>
      <c r="J25" s="110" t="str">
        <f t="shared" ref="J25:J26" si="3">IF(H25="","",H25)</f>
        <v/>
      </c>
    </row>
    <row r="26" spans="2:10" ht="26.25" customHeight="1" x14ac:dyDescent="0.15">
      <c r="B26" s="57">
        <v>203</v>
      </c>
      <c r="C26" s="134"/>
      <c r="D26" s="136" t="str">
        <f>IFERROR(VLOOKUP(B26,内訳明細集計表!$B$25:$D$27,3,FALSE),"")</f>
        <v/>
      </c>
      <c r="E26" s="137"/>
      <c r="F26" s="68" t="str">
        <f>IF(H26="","",1)</f>
        <v/>
      </c>
      <c r="G26" s="63" t="str">
        <f>IF(F26="","","式")</f>
        <v/>
      </c>
      <c r="H26" s="73" t="str">
        <f>IFERROR(VLOOKUP(B26,内訳明細集計表!$B$25:$H$27,7,FALSE),"")</f>
        <v/>
      </c>
      <c r="I26" s="118"/>
      <c r="J26" s="110" t="str">
        <f t="shared" si="3"/>
        <v/>
      </c>
    </row>
    <row r="27" spans="2:10" ht="26.25" customHeight="1" thickBot="1" x14ac:dyDescent="0.2">
      <c r="B27" s="57">
        <v>204</v>
      </c>
      <c r="C27" s="134"/>
      <c r="D27" s="136" t="str">
        <f>IFERROR(VLOOKUP(B27,内訳明細集計表!$B$25:$D$27,3,FALSE),"")</f>
        <v/>
      </c>
      <c r="E27" s="137"/>
      <c r="F27" s="69"/>
      <c r="G27" s="91"/>
      <c r="H27" s="73" t="str">
        <f>IFERROR(VLOOKUP(B27,内訳明細集計表!$B$25:$H$27,7,FALSE),"")</f>
        <v/>
      </c>
      <c r="I27" s="118"/>
      <c r="J27" s="110" t="str">
        <f>IF(H27="","",H27)</f>
        <v/>
      </c>
    </row>
    <row r="28" spans="2:10" ht="26.25" customHeight="1" thickTop="1" thickBot="1" x14ac:dyDescent="0.2">
      <c r="B28" s="57"/>
      <c r="C28" s="135"/>
      <c r="D28" s="70"/>
      <c r="E28" s="71" t="s">
        <v>54</v>
      </c>
      <c r="F28" s="72" t="s">
        <v>7</v>
      </c>
      <c r="G28" s="67" t="s">
        <v>7</v>
      </c>
      <c r="H28" s="74" t="str">
        <f>IF(SUM(H24:H27)=0,"",SUM(H24:H27))</f>
        <v/>
      </c>
      <c r="I28" s="111" t="str">
        <f>IF(SUM(I24:I27)=0,"",SUM(I24:I27))</f>
        <v/>
      </c>
      <c r="J28" s="112" t="str">
        <f>IF(H28="","",H28)</f>
        <v/>
      </c>
    </row>
    <row r="29" spans="2:10" ht="26.25" customHeight="1" x14ac:dyDescent="0.15">
      <c r="B29" s="57"/>
      <c r="C29" s="163" t="s">
        <v>113</v>
      </c>
      <c r="D29" s="164"/>
      <c r="E29" s="165"/>
      <c r="F29" s="175" t="str">
        <f>IF(SUM(H19,H28)=0,"",SUM(H19,H28))</f>
        <v/>
      </c>
      <c r="G29" s="176"/>
      <c r="H29" s="177"/>
      <c r="I29" s="113" t="str">
        <f>IF(SUM(I19,I28)=0,"",SUM(I19,I28))</f>
        <v/>
      </c>
      <c r="J29" s="110" t="str">
        <f>IF(F29="","",F29)</f>
        <v/>
      </c>
    </row>
    <row r="30" spans="2:10" ht="26.25" customHeight="1" x14ac:dyDescent="0.15">
      <c r="B30" s="57"/>
      <c r="C30" s="144" t="s">
        <v>114</v>
      </c>
      <c r="D30" s="145"/>
      <c r="E30" s="146"/>
      <c r="F30" s="178"/>
      <c r="G30" s="179"/>
      <c r="H30" s="180"/>
      <c r="I30" s="121"/>
      <c r="J30" s="120"/>
    </row>
    <row r="31" spans="2:10" ht="39" customHeight="1" thickBot="1" x14ac:dyDescent="0.2">
      <c r="B31" s="57"/>
      <c r="C31" s="156" t="s">
        <v>115</v>
      </c>
      <c r="D31" s="157"/>
      <c r="E31" s="158"/>
      <c r="F31" s="159" t="str">
        <f>IF(SUM(F29,F30)=0,"",SUM(F29,F30))</f>
        <v/>
      </c>
      <c r="G31" s="160"/>
      <c r="H31" s="161"/>
      <c r="I31" s="114" t="str">
        <f>IF(SUM(I29,I30)=0,"",SUM(I29,I30))</f>
        <v/>
      </c>
      <c r="J31" s="110" t="str">
        <f>IF(F31="","",F31)</f>
        <v/>
      </c>
    </row>
    <row r="32" spans="2:10" ht="56.25" customHeight="1" x14ac:dyDescent="0.15">
      <c r="B32" s="57"/>
      <c r="C32" s="162" t="s">
        <v>108</v>
      </c>
      <c r="D32" s="162"/>
      <c r="E32" s="162"/>
      <c r="F32" s="162"/>
      <c r="G32" s="162"/>
      <c r="H32" s="162"/>
      <c r="I32" s="162"/>
      <c r="J32" s="162"/>
    </row>
    <row r="33" spans="2:10" ht="12" customHeight="1" x14ac:dyDescent="0.15">
      <c r="B33" s="57"/>
      <c r="C33" s="57"/>
      <c r="D33" s="57"/>
      <c r="E33" s="57"/>
      <c r="F33" s="57"/>
      <c r="G33" s="57"/>
      <c r="H33" s="57"/>
    </row>
    <row r="34" spans="2:10" ht="18" customHeight="1" x14ac:dyDescent="0.15">
      <c r="B34" s="57"/>
      <c r="C34" s="57"/>
      <c r="D34" s="57"/>
      <c r="E34" s="57"/>
      <c r="F34" s="57"/>
      <c r="G34" s="57"/>
      <c r="H34" s="57"/>
      <c r="J34" s="56" t="s">
        <v>102</v>
      </c>
    </row>
    <row r="35" spans="2:10" ht="12" customHeight="1" x14ac:dyDescent="0.15"/>
    <row r="36" spans="2:10" ht="20.100000000000001" customHeight="1" x14ac:dyDescent="0.15"/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sheetProtection password="E6DC" sheet="1" formatCells="0" selectLockedCells="1"/>
  <mergeCells count="35">
    <mergeCell ref="C31:E31"/>
    <mergeCell ref="F31:H31"/>
    <mergeCell ref="C32:J32"/>
    <mergeCell ref="F8:H8"/>
    <mergeCell ref="F20:H20"/>
    <mergeCell ref="F21:H21"/>
    <mergeCell ref="F22:H22"/>
    <mergeCell ref="D10:E10"/>
    <mergeCell ref="D11:E11"/>
    <mergeCell ref="D12:E12"/>
    <mergeCell ref="D15:E15"/>
    <mergeCell ref="F29:H29"/>
    <mergeCell ref="F30:H30"/>
    <mergeCell ref="D24:E24"/>
    <mergeCell ref="D25:E25"/>
    <mergeCell ref="C29:E29"/>
    <mergeCell ref="C30:E30"/>
    <mergeCell ref="D26:E26"/>
    <mergeCell ref="D27:E27"/>
    <mergeCell ref="C20:E20"/>
    <mergeCell ref="C21:E21"/>
    <mergeCell ref="C22:E22"/>
    <mergeCell ref="C24:C28"/>
    <mergeCell ref="I8:I9"/>
    <mergeCell ref="J8:J9"/>
    <mergeCell ref="C6:J6"/>
    <mergeCell ref="C23:E23"/>
    <mergeCell ref="F23:H23"/>
    <mergeCell ref="C10:C19"/>
    <mergeCell ref="D17:E17"/>
    <mergeCell ref="D14:E14"/>
    <mergeCell ref="D18:E18"/>
    <mergeCell ref="D13:E13"/>
    <mergeCell ref="D16:E16"/>
    <mergeCell ref="C8:E9"/>
  </mergeCells>
  <phoneticPr fontId="1"/>
  <conditionalFormatting sqref="J10:J29 J31">
    <cfRule type="expression" dxfId="2" priority="21">
      <formula>I10&lt;&gt;J10</formula>
    </cfRule>
  </conditionalFormatting>
  <conditionalFormatting sqref="F23 F30 I10:I18 I22 I24:I27 I30">
    <cfRule type="expression" dxfId="1" priority="2">
      <formula>F10&lt;&gt;""</formula>
    </cfRule>
  </conditionalFormatting>
  <conditionalFormatting sqref="J30">
    <cfRule type="expression" dxfId="0" priority="1">
      <formula>J30&lt;&gt;""</formula>
    </cfRule>
  </conditionalFormatting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&amp;R&amp;10Ver.2.1</oddHeader>
    <oddFooter>&amp;R&amp;"ＭＳ 明朝,標準"&amp;10（日本産業規格A列4番）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76"/>
  <sheetViews>
    <sheetView showGridLines="0" topLeftCell="A16" zoomScaleNormal="100" zoomScaleSheetLayoutView="100" workbookViewId="0">
      <selection activeCell="J23" sqref="J23"/>
    </sheetView>
  </sheetViews>
  <sheetFormatPr defaultRowHeight="13.5" x14ac:dyDescent="0.15"/>
  <cols>
    <col min="1" max="1" width="1.875" style="7" customWidth="1"/>
    <col min="2" max="2" width="5.5" style="7" customWidth="1"/>
    <col min="3" max="3" width="4.125" style="7" customWidth="1"/>
    <col min="4" max="4" width="30" style="7" customWidth="1"/>
    <col min="5" max="5" width="6.625" style="7" customWidth="1"/>
    <col min="6" max="6" width="5.5" style="7" customWidth="1"/>
    <col min="7" max="7" width="5.625" style="7" customWidth="1"/>
    <col min="8" max="8" width="14.125" style="7" customWidth="1"/>
    <col min="9" max="9" width="8.625" style="7" customWidth="1"/>
    <col min="10" max="10" width="14.125" style="7" customWidth="1"/>
    <col min="11" max="11" width="1.375" style="7" customWidth="1"/>
    <col min="12" max="12" width="9" style="7"/>
    <col min="13" max="13" width="12.125" style="7" customWidth="1"/>
    <col min="14" max="16384" width="9" style="7"/>
  </cols>
  <sheetData>
    <row r="1" spans="2:16" ht="24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6" ht="24" customHeight="1" x14ac:dyDescent="0.15">
      <c r="B2" s="6"/>
      <c r="C2" s="181" t="s">
        <v>105</v>
      </c>
      <c r="D2" s="181"/>
      <c r="E2" s="181"/>
      <c r="F2" s="181"/>
      <c r="G2" s="181"/>
      <c r="H2" s="181"/>
      <c r="I2" s="181"/>
      <c r="J2" s="181"/>
      <c r="K2" s="6"/>
      <c r="L2" s="6"/>
      <c r="M2" s="6"/>
      <c r="N2" s="6"/>
      <c r="O2" s="6"/>
    </row>
    <row r="3" spans="2:16" ht="24" customHeight="1" thickBot="1" x14ac:dyDescent="0.2">
      <c r="B3" s="6"/>
      <c r="C3" s="190" t="s">
        <v>56</v>
      </c>
      <c r="D3" s="190"/>
      <c r="E3" s="190"/>
      <c r="F3" s="190"/>
      <c r="G3" s="190"/>
      <c r="H3" s="190"/>
      <c r="I3" s="190"/>
      <c r="J3" s="190"/>
      <c r="K3" s="6"/>
      <c r="L3" s="6"/>
      <c r="M3" s="6"/>
      <c r="O3" s="6"/>
    </row>
    <row r="4" spans="2:16" ht="42" customHeight="1" thickBot="1" x14ac:dyDescent="0.2">
      <c r="B4" s="6"/>
      <c r="C4" s="199" t="s">
        <v>60</v>
      </c>
      <c r="D4" s="200"/>
      <c r="E4" s="52" t="s">
        <v>8</v>
      </c>
      <c r="F4" s="53" t="s">
        <v>0</v>
      </c>
      <c r="G4" s="53" t="s">
        <v>1</v>
      </c>
      <c r="H4" s="54" t="s">
        <v>39</v>
      </c>
      <c r="I4" s="54" t="s">
        <v>38</v>
      </c>
      <c r="J4" s="55" t="s">
        <v>40</v>
      </c>
      <c r="K4" s="6"/>
      <c r="L4" s="6"/>
      <c r="M4" s="8"/>
      <c r="O4" s="6"/>
    </row>
    <row r="5" spans="2:16" ht="24" customHeight="1" x14ac:dyDescent="0.15">
      <c r="B5" s="6"/>
      <c r="C5" s="182" t="s">
        <v>49</v>
      </c>
      <c r="D5" s="183"/>
      <c r="E5" s="10" t="s">
        <v>7</v>
      </c>
      <c r="F5" s="11" t="s">
        <v>7</v>
      </c>
      <c r="G5" s="11" t="s">
        <v>7</v>
      </c>
      <c r="H5" s="11" t="s">
        <v>7</v>
      </c>
      <c r="I5" s="195"/>
      <c r="J5" s="196"/>
      <c r="K5" s="6"/>
      <c r="L5" s="6"/>
      <c r="M5" s="1" t="s">
        <v>15</v>
      </c>
      <c r="N5" s="1" t="s">
        <v>16</v>
      </c>
      <c r="O5" s="1"/>
      <c r="P5" s="1" t="s">
        <v>1</v>
      </c>
    </row>
    <row r="6" spans="2:16" ht="24" customHeight="1" x14ac:dyDescent="0.15">
      <c r="B6" s="6" t="str">
        <f>IF(E6="○",101,"")</f>
        <v/>
      </c>
      <c r="C6" s="201"/>
      <c r="D6" s="15" t="s">
        <v>61</v>
      </c>
      <c r="E6" s="13" t="str">
        <f>IF(H6="","","○")</f>
        <v/>
      </c>
      <c r="F6" s="14" t="str">
        <f>IF(E6="","",1)</f>
        <v/>
      </c>
      <c r="G6" s="14" t="str">
        <f>IF(E6="","","式")</f>
        <v/>
      </c>
      <c r="H6" s="16" t="str">
        <f>IF(換気設備!L46+換気設備!L85+換気設備!L124+換気設備!L163=0,"",換気設備!L46+換気設備!L85+換気設備!L124+換気設備!L163)</f>
        <v/>
      </c>
      <c r="I6" s="195"/>
      <c r="J6" s="196"/>
      <c r="K6" s="6"/>
      <c r="L6" s="6"/>
      <c r="M6" s="1" t="s">
        <v>71</v>
      </c>
      <c r="N6" s="1" t="s">
        <v>78</v>
      </c>
      <c r="O6" s="1"/>
      <c r="P6" s="1" t="s">
        <v>28</v>
      </c>
    </row>
    <row r="7" spans="2:16" ht="24" customHeight="1" x14ac:dyDescent="0.15">
      <c r="B7" s="6" t="str">
        <f>IF(E7="○",100+COUNTIF($E$6:E6,"○")+1,"")</f>
        <v/>
      </c>
      <c r="C7" s="201"/>
      <c r="D7" s="15" t="s">
        <v>62</v>
      </c>
      <c r="E7" s="13" t="str">
        <f>IF(H7="","","○")</f>
        <v/>
      </c>
      <c r="F7" s="14" t="str">
        <f t="shared" ref="F7:F20" si="0">IF(E7="","",1)</f>
        <v/>
      </c>
      <c r="G7" s="14" t="str">
        <f t="shared" ref="G7:G20" si="1">IF(E7="","","式")</f>
        <v/>
      </c>
      <c r="H7" s="16" t="str">
        <f>IF(熱交換器!L46+熱交換器!L85+熱交換器!L124+熱交換器!L163=0,"",熱交換器!L46+熱交換器!L85+熱交換器!L124+熱交換器!L163)</f>
        <v/>
      </c>
      <c r="I7" s="195"/>
      <c r="J7" s="196"/>
      <c r="K7" s="6"/>
      <c r="L7" s="6"/>
      <c r="M7" s="1" t="s">
        <v>9</v>
      </c>
      <c r="N7" s="1" t="s">
        <v>77</v>
      </c>
      <c r="O7" s="1"/>
      <c r="P7" s="1" t="s">
        <v>30</v>
      </c>
    </row>
    <row r="8" spans="2:16" ht="24" customHeight="1" x14ac:dyDescent="0.15">
      <c r="B8" s="6" t="str">
        <f>IF(E8="○",100+COUNTIF($E$6:E7,"○")+1,"")</f>
        <v/>
      </c>
      <c r="C8" s="201"/>
      <c r="D8" s="15" t="s">
        <v>63</v>
      </c>
      <c r="E8" s="42" t="str">
        <f t="shared" ref="E8:E12" si="2">IF(H8="","","○")</f>
        <v/>
      </c>
      <c r="F8" s="41" t="str">
        <f t="shared" ref="F8:F12" si="3">IF(E8="","",1)</f>
        <v/>
      </c>
      <c r="G8" s="41" t="str">
        <f t="shared" ref="G8:G12" si="4">IF(E8="","","式")</f>
        <v/>
      </c>
      <c r="H8" s="16" t="str">
        <f>IF(換気・空調!L46+換気・空調!L85+換気・空調!L124+換気・空調!L163=0,"",換気・空調!L46+換気・空調!L85+換気・空調!L124+換気・空調!L163)</f>
        <v/>
      </c>
      <c r="I8" s="195"/>
      <c r="J8" s="196"/>
      <c r="K8" s="6"/>
      <c r="L8" s="6"/>
      <c r="M8" s="1" t="s">
        <v>19</v>
      </c>
      <c r="N8" s="1" t="s">
        <v>79</v>
      </c>
      <c r="O8" s="1"/>
      <c r="P8" s="1" t="s">
        <v>41</v>
      </c>
    </row>
    <row r="9" spans="2:16" ht="24" customHeight="1" x14ac:dyDescent="0.15">
      <c r="B9" s="6" t="str">
        <f>IF(E9="○",100+COUNTIF($E$6:E8,"○")+1,"")</f>
        <v/>
      </c>
      <c r="C9" s="201"/>
      <c r="D9" s="15" t="s">
        <v>64</v>
      </c>
      <c r="E9" s="42" t="str">
        <f t="shared" si="2"/>
        <v/>
      </c>
      <c r="F9" s="41" t="str">
        <f t="shared" si="3"/>
        <v/>
      </c>
      <c r="G9" s="41" t="str">
        <f t="shared" si="4"/>
        <v/>
      </c>
      <c r="H9" s="16" t="str">
        <f>IF(EP形空調!L46+EP形空調!L85+EP形空調!L124+EP形空調!L163=0,"",EP形空調!L46+EP形空調!L85+EP形空調!L124+EP形空調!L163)</f>
        <v/>
      </c>
      <c r="I9" s="195"/>
      <c r="J9" s="196"/>
      <c r="K9" s="6"/>
      <c r="L9" s="6"/>
      <c r="M9" s="1" t="s">
        <v>72</v>
      </c>
      <c r="N9" s="1" t="s">
        <v>25</v>
      </c>
      <c r="O9" s="1"/>
      <c r="P9" s="1" t="s">
        <v>29</v>
      </c>
    </row>
    <row r="10" spans="2:16" ht="24" customHeight="1" x14ac:dyDescent="0.15">
      <c r="B10" s="6" t="str">
        <f>IF(E10="○",100+COUNTIF($E$6:E9,"○")+1,"")</f>
        <v/>
      </c>
      <c r="C10" s="201"/>
      <c r="D10" s="17" t="s">
        <v>65</v>
      </c>
      <c r="E10" s="42" t="str">
        <f t="shared" si="2"/>
        <v/>
      </c>
      <c r="F10" s="41" t="str">
        <f t="shared" si="3"/>
        <v/>
      </c>
      <c r="G10" s="41" t="str">
        <f t="shared" si="4"/>
        <v/>
      </c>
      <c r="H10" s="16" t="str">
        <f>IF(GHP式空調!L46+GHP式空調!L85+GHP式空調!L124+GHP式空調!L163=0,"",GHP式空調!L46+GHP式空調!L85+GHP式空調!L124+GHP式空調!L163)</f>
        <v/>
      </c>
      <c r="I10" s="195"/>
      <c r="J10" s="196"/>
      <c r="K10" s="6"/>
      <c r="L10" s="6"/>
      <c r="M10" s="1" t="s">
        <v>6</v>
      </c>
      <c r="N10" s="1" t="s">
        <v>26</v>
      </c>
      <c r="O10" s="1"/>
      <c r="P10" s="1" t="s">
        <v>31</v>
      </c>
    </row>
    <row r="11" spans="2:16" ht="24" customHeight="1" x14ac:dyDescent="0.15">
      <c r="B11" s="6" t="str">
        <f>IF(E11="○",100+COUNTIF($E$6:E10,"○")+1,"")</f>
        <v/>
      </c>
      <c r="C11" s="201"/>
      <c r="D11" s="17" t="s">
        <v>66</v>
      </c>
      <c r="E11" s="42" t="str">
        <f t="shared" si="2"/>
        <v/>
      </c>
      <c r="F11" s="41" t="str">
        <f t="shared" si="3"/>
        <v/>
      </c>
      <c r="G11" s="41" t="str">
        <f t="shared" si="4"/>
        <v/>
      </c>
      <c r="H11" s="16" t="str">
        <f>IF(熱源式空調!L46+熱源式空調!L85+熱源式空調!L124+熱源式空調!L163=0,"",熱源式空調!L46+熱源式空調!L85+熱源式空調!L124+熱源式空調!L163)</f>
        <v/>
      </c>
      <c r="I11" s="195"/>
      <c r="J11" s="196"/>
      <c r="K11" s="6"/>
      <c r="L11" s="6"/>
      <c r="M11" s="1" t="s">
        <v>73</v>
      </c>
      <c r="N11" s="1" t="s">
        <v>24</v>
      </c>
      <c r="O11" s="1"/>
      <c r="P11" s="1" t="s">
        <v>37</v>
      </c>
    </row>
    <row r="12" spans="2:16" ht="24" customHeight="1" x14ac:dyDescent="0.15">
      <c r="B12" s="6" t="str">
        <f>IF(E12="○",100+COUNTIF($E$6:E11,"○")+1,"")</f>
        <v/>
      </c>
      <c r="C12" s="201"/>
      <c r="D12" s="15" t="s">
        <v>67</v>
      </c>
      <c r="E12" s="42" t="str">
        <f t="shared" si="2"/>
        <v/>
      </c>
      <c r="F12" s="41" t="str">
        <f t="shared" si="3"/>
        <v/>
      </c>
      <c r="G12" s="41" t="str">
        <f t="shared" si="4"/>
        <v/>
      </c>
      <c r="H12" s="16" t="str">
        <f>IF(エアコン!L46+エアコン!L85+エアコン!L124+エアコン!L163=0,"",エアコン!L46+エアコン!L85+エアコン!L124+エアコン!L163)</f>
        <v/>
      </c>
      <c r="I12" s="195"/>
      <c r="J12" s="196"/>
      <c r="K12" s="6"/>
      <c r="L12" s="6"/>
      <c r="M12" s="1" t="s">
        <v>74</v>
      </c>
      <c r="N12" s="1" t="s">
        <v>76</v>
      </c>
      <c r="O12" s="1"/>
      <c r="P12" s="1" t="s">
        <v>32</v>
      </c>
    </row>
    <row r="13" spans="2:16" ht="24" customHeight="1" x14ac:dyDescent="0.15">
      <c r="B13" s="6" t="str">
        <f>IF(E13="○",100+COUNTIF($E$6:E12,"○")+1,"")</f>
        <v/>
      </c>
      <c r="C13" s="201"/>
      <c r="D13" s="15"/>
      <c r="E13" s="13" t="str">
        <f>IF(H13="","","○")</f>
        <v/>
      </c>
      <c r="F13" s="14" t="str">
        <f>IF(E13="","",1)</f>
        <v/>
      </c>
      <c r="G13" s="14" t="str">
        <f>IF(E13="","","式")</f>
        <v/>
      </c>
      <c r="H13" s="16"/>
      <c r="I13" s="195"/>
      <c r="J13" s="196"/>
      <c r="K13" s="6"/>
      <c r="L13" s="6"/>
      <c r="M13" s="1"/>
      <c r="N13" s="1" t="s">
        <v>75</v>
      </c>
      <c r="O13" s="1"/>
      <c r="P13" s="1" t="s">
        <v>42</v>
      </c>
    </row>
    <row r="14" spans="2:16" ht="24" customHeight="1" x14ac:dyDescent="0.15">
      <c r="B14" s="6" t="str">
        <f>IF(E14="○",100+COUNTIF($E$6:E13,"○")+1,"")</f>
        <v/>
      </c>
      <c r="C14" s="201"/>
      <c r="D14" s="15"/>
      <c r="E14" s="13" t="str">
        <f t="shared" ref="E14:E20" si="5">IF(H14="","","○")</f>
        <v/>
      </c>
      <c r="F14" s="14" t="str">
        <f t="shared" si="0"/>
        <v/>
      </c>
      <c r="G14" s="14" t="str">
        <f t="shared" si="1"/>
        <v/>
      </c>
      <c r="H14" s="16"/>
      <c r="I14" s="195"/>
      <c r="J14" s="196"/>
      <c r="K14" s="6"/>
      <c r="L14" s="6"/>
      <c r="M14" s="1"/>
      <c r="N14" s="1" t="s">
        <v>46</v>
      </c>
      <c r="O14" s="1"/>
      <c r="P14" s="1" t="s">
        <v>70</v>
      </c>
    </row>
    <row r="15" spans="2:16" ht="24" customHeight="1" x14ac:dyDescent="0.15">
      <c r="B15" s="6" t="str">
        <f>IF(E15="○",100+COUNTIF($E$6:E14,"○")+1,"")</f>
        <v/>
      </c>
      <c r="C15" s="201"/>
      <c r="D15" s="15"/>
      <c r="E15" s="13" t="str">
        <f t="shared" si="5"/>
        <v/>
      </c>
      <c r="F15" s="14" t="str">
        <f t="shared" si="0"/>
        <v/>
      </c>
      <c r="G15" s="14" t="str">
        <f t="shared" si="1"/>
        <v/>
      </c>
      <c r="H15" s="16"/>
      <c r="I15" s="195"/>
      <c r="J15" s="196"/>
      <c r="K15" s="6"/>
      <c r="L15" s="6"/>
      <c r="M15" s="1"/>
      <c r="N15" s="1" t="s">
        <v>47</v>
      </c>
      <c r="O15" s="1"/>
      <c r="P15" s="1" t="s">
        <v>44</v>
      </c>
    </row>
    <row r="16" spans="2:16" ht="24" customHeight="1" x14ac:dyDescent="0.15">
      <c r="B16" s="6" t="str">
        <f>IF(E16="○",100+COUNTIF($E$6:E15,"○")+1,"")</f>
        <v/>
      </c>
      <c r="C16" s="201"/>
      <c r="D16" s="15"/>
      <c r="E16" s="13" t="str">
        <f t="shared" si="5"/>
        <v/>
      </c>
      <c r="F16" s="14" t="str">
        <f t="shared" si="0"/>
        <v/>
      </c>
      <c r="G16" s="14" t="str">
        <f t="shared" si="1"/>
        <v/>
      </c>
      <c r="H16" s="16"/>
      <c r="I16" s="195"/>
      <c r="J16" s="196"/>
      <c r="K16" s="6"/>
      <c r="L16" s="6"/>
      <c r="M16" s="1"/>
      <c r="N16" s="1" t="s">
        <v>48</v>
      </c>
      <c r="O16" s="1"/>
      <c r="P16" s="1" t="s">
        <v>45</v>
      </c>
    </row>
    <row r="17" spans="2:16" ht="24" customHeight="1" x14ac:dyDescent="0.15">
      <c r="B17" s="6" t="str">
        <f>IF(E17="○",100+COUNTIF($E$6:E16,"○")+1,"")</f>
        <v/>
      </c>
      <c r="C17" s="201"/>
      <c r="D17" s="15"/>
      <c r="E17" s="13" t="str">
        <f t="shared" si="5"/>
        <v/>
      </c>
      <c r="F17" s="14" t="str">
        <f t="shared" si="0"/>
        <v/>
      </c>
      <c r="G17" s="14" t="str">
        <f t="shared" si="1"/>
        <v/>
      </c>
      <c r="H17" s="16"/>
      <c r="I17" s="195"/>
      <c r="J17" s="196"/>
      <c r="K17" s="6"/>
      <c r="L17" s="6"/>
      <c r="M17" s="1"/>
      <c r="N17" s="1" t="s">
        <v>34</v>
      </c>
      <c r="O17" s="1"/>
      <c r="P17" s="1" t="s">
        <v>80</v>
      </c>
    </row>
    <row r="18" spans="2:16" ht="24" customHeight="1" x14ac:dyDescent="0.15">
      <c r="B18" s="6" t="str">
        <f>IF(E18="○",100+COUNTIF($E$6:E17,"○")+1,"")</f>
        <v/>
      </c>
      <c r="C18" s="201"/>
      <c r="D18" s="17"/>
      <c r="E18" s="13" t="str">
        <f t="shared" si="5"/>
        <v/>
      </c>
      <c r="F18" s="14" t="str">
        <f t="shared" si="0"/>
        <v/>
      </c>
      <c r="G18" s="14" t="str">
        <f t="shared" si="1"/>
        <v/>
      </c>
      <c r="H18" s="16"/>
      <c r="I18" s="195"/>
      <c r="J18" s="196"/>
      <c r="K18" s="6"/>
      <c r="L18" s="6"/>
      <c r="M18" s="6"/>
      <c r="O18" s="6"/>
    </row>
    <row r="19" spans="2:16" ht="24" customHeight="1" x14ac:dyDescent="0.15">
      <c r="B19" s="6" t="str">
        <f>IF(E19="○",100+COUNTIF($E$6:E18,"○")+1,"")</f>
        <v/>
      </c>
      <c r="C19" s="201"/>
      <c r="D19" s="15"/>
      <c r="E19" s="13" t="str">
        <f t="shared" si="5"/>
        <v/>
      </c>
      <c r="F19" s="14" t="str">
        <f t="shared" si="0"/>
        <v/>
      </c>
      <c r="G19" s="14" t="str">
        <f t="shared" si="1"/>
        <v/>
      </c>
      <c r="H19" s="16"/>
      <c r="I19" s="195"/>
      <c r="J19" s="196"/>
      <c r="K19" s="6"/>
      <c r="L19" s="6"/>
      <c r="M19" s="6"/>
      <c r="O19" s="6"/>
    </row>
    <row r="20" spans="2:16" ht="24" customHeight="1" x14ac:dyDescent="0.15">
      <c r="B20" s="6" t="str">
        <f>IF(E20="○",100+COUNTIF($E$6:E19,"○")+1,"")</f>
        <v/>
      </c>
      <c r="C20" s="201"/>
      <c r="D20" s="15"/>
      <c r="E20" s="13" t="str">
        <f t="shared" si="5"/>
        <v/>
      </c>
      <c r="F20" s="14" t="str">
        <f t="shared" si="0"/>
        <v/>
      </c>
      <c r="G20" s="14" t="str">
        <f t="shared" si="1"/>
        <v/>
      </c>
      <c r="H20" s="16"/>
      <c r="I20" s="195"/>
      <c r="J20" s="196"/>
      <c r="K20" s="6"/>
      <c r="L20" s="6"/>
      <c r="M20" s="6"/>
      <c r="N20" s="6"/>
      <c r="O20" s="6"/>
    </row>
    <row r="21" spans="2:16" ht="24" customHeight="1" x14ac:dyDescent="0.15">
      <c r="B21" s="6" t="str">
        <f>IF(E21="○",100+COUNTIF($E$6:E20,"○")+1,"")</f>
        <v/>
      </c>
      <c r="C21" s="201"/>
      <c r="D21" s="15"/>
      <c r="E21" s="27" t="str">
        <f t="shared" ref="E21:E22" si="6">IF(H21="","","○")</f>
        <v/>
      </c>
      <c r="F21" s="14" t="str">
        <f t="shared" ref="F21:F22" si="7">IF(E21="","",1)</f>
        <v/>
      </c>
      <c r="G21" s="14" t="str">
        <f t="shared" ref="G21:G22" si="8">IF(E21="","","式")</f>
        <v/>
      </c>
      <c r="H21" s="16"/>
      <c r="I21" s="195"/>
      <c r="J21" s="196"/>
      <c r="K21" s="6"/>
      <c r="L21" s="6"/>
      <c r="M21" s="6"/>
      <c r="N21" s="6"/>
      <c r="O21" s="6"/>
    </row>
    <row r="22" spans="2:16" ht="24" customHeight="1" thickBot="1" x14ac:dyDescent="0.2">
      <c r="B22" s="6" t="str">
        <f>IF(E22="○",100+COUNTIF($E$6:E21,"○")+1,"")</f>
        <v/>
      </c>
      <c r="C22" s="201"/>
      <c r="D22" s="18"/>
      <c r="E22" s="29" t="str">
        <f t="shared" si="6"/>
        <v/>
      </c>
      <c r="F22" s="28" t="str">
        <f t="shared" si="7"/>
        <v/>
      </c>
      <c r="G22" s="28" t="str">
        <f t="shared" si="8"/>
        <v/>
      </c>
      <c r="H22" s="30"/>
      <c r="I22" s="195"/>
      <c r="J22" s="196"/>
      <c r="K22" s="6"/>
      <c r="L22" s="6"/>
      <c r="M22" s="6"/>
      <c r="N22" s="6"/>
      <c r="O22" s="6"/>
    </row>
    <row r="23" spans="2:16" ht="24" customHeight="1" thickTop="1" thickBot="1" x14ac:dyDescent="0.2">
      <c r="B23" s="6"/>
      <c r="C23" s="202"/>
      <c r="D23" s="31" t="s">
        <v>5</v>
      </c>
      <c r="E23" s="32" t="s">
        <v>7</v>
      </c>
      <c r="F23" s="33" t="s">
        <v>7</v>
      </c>
      <c r="G23" s="34" t="s">
        <v>7</v>
      </c>
      <c r="H23" s="35" t="str">
        <f>IF(SUM(H6:H21)=0,"",SUM(H6:H21))</f>
        <v/>
      </c>
      <c r="I23" s="36" t="str">
        <f>IF(H23="","",ROUND(J23/H23,4))</f>
        <v/>
      </c>
      <c r="J23" s="37" t="str">
        <f>IF(H23="","",IF(ROUNDDOWN(H23*2/3,-3)&gt;=10000000,10000000,ROUNDDOWN(H23*2/3,-3)))</f>
        <v/>
      </c>
      <c r="K23" s="6"/>
      <c r="L23" s="6"/>
      <c r="M23" s="6"/>
      <c r="N23" s="6"/>
      <c r="O23" s="6"/>
    </row>
    <row r="24" spans="2:16" ht="24" customHeight="1" x14ac:dyDescent="0.15">
      <c r="B24" s="6"/>
      <c r="C24" s="184" t="s">
        <v>50</v>
      </c>
      <c r="D24" s="185"/>
      <c r="E24" s="38" t="s">
        <v>7</v>
      </c>
      <c r="F24" s="43" t="s">
        <v>7</v>
      </c>
      <c r="G24" s="43" t="s">
        <v>7</v>
      </c>
      <c r="H24" s="50" t="s">
        <v>7</v>
      </c>
      <c r="I24" s="193"/>
      <c r="J24" s="194"/>
      <c r="K24" s="6"/>
      <c r="L24" s="6"/>
      <c r="M24" s="6"/>
      <c r="N24" s="6"/>
      <c r="O24" s="6"/>
    </row>
    <row r="25" spans="2:16" ht="24" customHeight="1" x14ac:dyDescent="0.15">
      <c r="B25" s="6" t="str">
        <f>IF(E25="○",201,"")</f>
        <v/>
      </c>
      <c r="C25" s="12"/>
      <c r="D25" s="39" t="s">
        <v>4</v>
      </c>
      <c r="E25" s="46" t="str">
        <f>IF(H25="","","○")</f>
        <v/>
      </c>
      <c r="F25" s="44" t="str">
        <f t="shared" ref="F25" si="9">IF(E25="","",1)</f>
        <v/>
      </c>
      <c r="G25" s="44" t="str">
        <f t="shared" ref="G25" si="10">IF(E25="","","式")</f>
        <v/>
      </c>
      <c r="H25" s="16" t="str">
        <f>IF(換気設備!L202+熱交換器!L202+換気・空調!L202+EP形空調!L202+GHP式空調!L202+熱源式空調!L202+エアコン!L202=0,"",換気設備!L202+熱交換器!L202+換気・空調!L202+EP形空調!L202+GHP式空調!L202+熱源式空調!L202+エアコン!L202)</f>
        <v/>
      </c>
      <c r="I25" s="195"/>
      <c r="J25" s="196"/>
      <c r="K25" s="6"/>
      <c r="L25" s="6"/>
      <c r="M25" s="6"/>
      <c r="N25" s="6"/>
      <c r="O25" s="6"/>
    </row>
    <row r="26" spans="2:16" ht="24" customHeight="1" x14ac:dyDescent="0.15">
      <c r="B26" s="6" t="str">
        <f>IF(E26="○",200+COUNTIF($E$25:E25,"○")+1,"")</f>
        <v/>
      </c>
      <c r="C26" s="19"/>
      <c r="D26" s="40" t="s">
        <v>91</v>
      </c>
      <c r="E26" s="46" t="str">
        <f t="shared" ref="E26:E27" si="11">IF(H26="","","○")</f>
        <v/>
      </c>
      <c r="F26" s="44" t="str">
        <f t="shared" ref="F26:F27" si="12">IF(E26="","",1)</f>
        <v/>
      </c>
      <c r="G26" s="44" t="str">
        <f t="shared" ref="G26:G27" si="13">IF(E26="","","式")</f>
        <v/>
      </c>
      <c r="H26" s="16" t="str">
        <f>IF(その他!L46+その他!L85+その他!L124+その他!L163+その他!L202=0,"",その他!L46+その他!L85+その他!L124+その他!L163+その他!L202)</f>
        <v/>
      </c>
      <c r="I26" s="195"/>
      <c r="J26" s="196"/>
      <c r="K26" s="6"/>
      <c r="L26" s="6"/>
      <c r="M26" s="6"/>
      <c r="N26" s="6"/>
      <c r="O26" s="6"/>
    </row>
    <row r="27" spans="2:16" ht="24" customHeight="1" x14ac:dyDescent="0.15">
      <c r="B27" s="6" t="str">
        <f>IF(E27="○",200+COUNTIF($E$25:E26,"○")+1,"")</f>
        <v/>
      </c>
      <c r="C27" s="12"/>
      <c r="D27" s="40"/>
      <c r="E27" s="46" t="str">
        <f t="shared" si="11"/>
        <v/>
      </c>
      <c r="F27" s="44" t="str">
        <f t="shared" si="12"/>
        <v/>
      </c>
      <c r="G27" s="44" t="str">
        <f t="shared" si="13"/>
        <v/>
      </c>
      <c r="H27" s="16" t="str">
        <f>IF(その他!L47+その他!L86+その他!L125+その他!L164+その他!L203=0,"",その他!L47+その他!L86+その他!L125+その他!L164+その他!L203)</f>
        <v/>
      </c>
      <c r="I27" s="195"/>
      <c r="J27" s="196"/>
      <c r="K27" s="6"/>
      <c r="L27" s="6"/>
      <c r="M27" s="6"/>
      <c r="N27" s="6"/>
      <c r="O27" s="6"/>
    </row>
    <row r="28" spans="2:16" ht="24" customHeight="1" thickBot="1" x14ac:dyDescent="0.2">
      <c r="B28" s="6"/>
      <c r="C28" s="20"/>
      <c r="D28" s="45" t="s">
        <v>5</v>
      </c>
      <c r="E28" s="47" t="s">
        <v>7</v>
      </c>
      <c r="F28" s="48" t="s">
        <v>7</v>
      </c>
      <c r="G28" s="48" t="s">
        <v>7</v>
      </c>
      <c r="H28" s="21" t="str">
        <f>IF(SUM(H25:H27)=0,"",SUM(H25:H27))</f>
        <v/>
      </c>
      <c r="I28" s="195"/>
      <c r="J28" s="196"/>
      <c r="K28" s="6"/>
      <c r="L28" s="6"/>
      <c r="M28" s="6"/>
      <c r="N28" s="6"/>
      <c r="O28" s="6"/>
    </row>
    <row r="29" spans="2:16" ht="24" customHeight="1" x14ac:dyDescent="0.15">
      <c r="B29" s="6"/>
      <c r="C29" s="186" t="s">
        <v>10</v>
      </c>
      <c r="D29" s="187"/>
      <c r="E29" s="22"/>
      <c r="F29" s="11" t="s">
        <v>7</v>
      </c>
      <c r="G29" s="11" t="s">
        <v>7</v>
      </c>
      <c r="H29" s="23" t="str">
        <f>IF(AND(H23="",H28="",H23="",H28=""),"",SUM(H23,H28))</f>
        <v/>
      </c>
      <c r="I29" s="195"/>
      <c r="J29" s="196"/>
      <c r="K29" s="6"/>
      <c r="L29" s="6"/>
      <c r="M29" s="6"/>
      <c r="N29" s="6"/>
      <c r="O29" s="6"/>
    </row>
    <row r="30" spans="2:16" ht="24" customHeight="1" x14ac:dyDescent="0.15">
      <c r="B30" s="6"/>
      <c r="C30" s="188" t="s">
        <v>11</v>
      </c>
      <c r="D30" s="189"/>
      <c r="E30" s="24"/>
      <c r="F30" s="44" t="s">
        <v>7</v>
      </c>
      <c r="G30" s="44" t="s">
        <v>7</v>
      </c>
      <c r="H30" s="25"/>
      <c r="I30" s="195"/>
      <c r="J30" s="196"/>
      <c r="K30" s="6"/>
      <c r="L30" s="6"/>
      <c r="M30" s="6"/>
      <c r="N30" s="6"/>
      <c r="O30" s="6"/>
    </row>
    <row r="31" spans="2:16" ht="24" customHeight="1" thickBot="1" x14ac:dyDescent="0.2">
      <c r="B31" s="6"/>
      <c r="C31" s="191" t="s">
        <v>12</v>
      </c>
      <c r="D31" s="192"/>
      <c r="E31" s="49"/>
      <c r="F31" s="48" t="s">
        <v>7</v>
      </c>
      <c r="G31" s="48" t="s">
        <v>7</v>
      </c>
      <c r="H31" s="51" t="str">
        <f>IF(SUM(H29:H30)=0,"",SUM(H29,H30))</f>
        <v/>
      </c>
      <c r="I31" s="197"/>
      <c r="J31" s="198"/>
      <c r="K31" s="6"/>
      <c r="L31" s="6"/>
      <c r="M31" s="6"/>
      <c r="N31" s="6"/>
      <c r="O31" s="6"/>
    </row>
    <row r="32" spans="2:16" ht="18" customHeight="1" x14ac:dyDescent="0.15">
      <c r="B32" s="6"/>
      <c r="C32" s="6"/>
      <c r="D32" s="6"/>
      <c r="E32" s="6"/>
      <c r="F32" s="6"/>
      <c r="G32" s="6"/>
      <c r="H32" s="6"/>
      <c r="I32" s="6"/>
      <c r="J32" s="26" t="s">
        <v>51</v>
      </c>
      <c r="K32" s="6"/>
      <c r="L32" s="6"/>
      <c r="M32" s="6"/>
      <c r="N32" s="6"/>
      <c r="O32" s="6"/>
    </row>
    <row r="33" spans="2:15" ht="18" customHeight="1" x14ac:dyDescent="0.15">
      <c r="B33" s="6"/>
      <c r="C33" s="6"/>
      <c r="D33" s="6"/>
      <c r="E33" s="6"/>
      <c r="F33" s="6"/>
      <c r="G33" s="6"/>
      <c r="H33" s="9"/>
      <c r="I33" s="6"/>
      <c r="J33" s="6"/>
      <c r="K33" s="6"/>
      <c r="L33" s="6"/>
      <c r="M33" s="6"/>
      <c r="N33" s="6"/>
      <c r="O33" s="6"/>
    </row>
    <row r="34" spans="2:15" ht="18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18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ht="12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ht="18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ht="18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ht="18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ht="18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ht="18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ht="18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ht="18" customHeight="1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ht="18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ht="18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ht="18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ht="18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ht="18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ht="18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ht="18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</sheetData>
  <sheetProtection selectLockedCells="1" selectUnlockedCells="1"/>
  <mergeCells count="11">
    <mergeCell ref="C31:D31"/>
    <mergeCell ref="I24:J31"/>
    <mergeCell ref="C4:D4"/>
    <mergeCell ref="C6:C23"/>
    <mergeCell ref="I5:J22"/>
    <mergeCell ref="C2:J2"/>
    <mergeCell ref="C5:D5"/>
    <mergeCell ref="C24:D24"/>
    <mergeCell ref="C29:D29"/>
    <mergeCell ref="C30:D30"/>
    <mergeCell ref="C3:J3"/>
  </mergeCells>
  <phoneticPr fontId="1"/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&amp;R&amp;10Ver.2.1</oddHeader>
    <oddFooter>&amp;R&amp;"ＭＳ 明朝,標準"&amp;10（日本産業規格A列4番）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8" width="9" style="75" customWidth="1"/>
    <col min="19" max="19" width="9.75" style="75" customWidth="1"/>
    <col min="20" max="20" width="9.875" style="75" customWidth="1"/>
    <col min="21" max="26" width="9" style="75" customWidth="1"/>
    <col min="27" max="16384" width="9" style="78"/>
  </cols>
  <sheetData>
    <row r="2" spans="1:15" x14ac:dyDescent="0.15">
      <c r="B2" s="79" t="s">
        <v>93</v>
      </c>
      <c r="C2" s="80" t="s">
        <v>92</v>
      </c>
    </row>
    <row r="3" spans="1:15" x14ac:dyDescent="0.15">
      <c r="C3" s="75" t="s">
        <v>94</v>
      </c>
    </row>
    <row r="5" spans="1:15" x14ac:dyDescent="0.15">
      <c r="B5" s="81"/>
      <c r="C5" s="95"/>
      <c r="D5" s="75" t="s">
        <v>35</v>
      </c>
    </row>
    <row r="6" spans="1:15" x14ac:dyDescent="0.15">
      <c r="B6" s="81"/>
      <c r="C6" s="82"/>
      <c r="D6" s="75" t="s">
        <v>36</v>
      </c>
    </row>
    <row r="7" spans="1:15" x14ac:dyDescent="0.15">
      <c r="B7" s="81"/>
      <c r="C7" s="99"/>
      <c r="D7" s="75" t="s">
        <v>81</v>
      </c>
    </row>
    <row r="10" spans="1:15" ht="21" customHeight="1" x14ac:dyDescent="0.15">
      <c r="B10" s="75" t="s">
        <v>106</v>
      </c>
      <c r="D10" s="205" t="str">
        <f>内訳明細集計表!$D$6</f>
        <v>高効率換気設備の導入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15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</row>
    <row r="12" spans="1:15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</row>
    <row r="13" spans="1:15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</row>
    <row r="14" spans="1:15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</row>
    <row r="15" spans="1:15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</row>
    <row r="16" spans="1:15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</row>
    <row r="17" spans="1:15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</row>
    <row r="18" spans="1:15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</row>
    <row r="19" spans="1:15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</row>
    <row r="20" spans="1:15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</row>
    <row r="21" spans="1:15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</row>
    <row r="22" spans="1:15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</row>
    <row r="23" spans="1:15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</row>
    <row r="24" spans="1:15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15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15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15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15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15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15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15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15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05" t="str">
        <f>内訳明細集計表!$D$6</f>
        <v>高効率換気設備の導入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内訳明細表（工事完了）</v>
      </c>
      <c r="D88" s="205" t="str">
        <f>内訳明細集計表!$D$6</f>
        <v>高効率換気設備の導入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C90" si="3">B51</f>
        <v>費用区分</v>
      </c>
      <c r="C90" s="211" t="str">
        <f t="shared" si="3"/>
        <v>費用の種類</v>
      </c>
      <c r="D90" s="210" t="str">
        <f>D51</f>
        <v>費用の内容</v>
      </c>
      <c r="E90" s="210"/>
      <c r="F90" s="210"/>
      <c r="G90" s="210"/>
      <c r="H90" s="210"/>
      <c r="I90" s="210" t="str">
        <f>I51</f>
        <v>数量</v>
      </c>
      <c r="J90" s="210" t="str">
        <f>J51</f>
        <v>単位</v>
      </c>
      <c r="K90" s="208" t="str">
        <f>K51</f>
        <v>単価（税抜）
（円）</v>
      </c>
      <c r="L90" s="208" t="str">
        <f>L51</f>
        <v>金額（税抜）
（円）</v>
      </c>
      <c r="M90" s="210" t="str">
        <f t="shared" ref="M90" si="4">M51</f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86</v>
      </c>
      <c r="C124" s="215"/>
      <c r="D124" s="215"/>
      <c r="E124" s="215"/>
      <c r="F124" s="215"/>
      <c r="G124" s="215"/>
      <c r="H124" s="217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内訳明細表（工事完了）</v>
      </c>
      <c r="D127" s="205" t="str">
        <f>内訳明細集計表!$D$6</f>
        <v>高効率換気設備の導入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87</v>
      </c>
      <c r="C163" s="215"/>
      <c r="D163" s="215"/>
      <c r="E163" s="215"/>
      <c r="F163" s="215"/>
      <c r="G163" s="215"/>
      <c r="H163" s="217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内訳明細集計表!$D$6</f>
        <v>高効率換気設備の導入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89</v>
      </c>
      <c r="C202" s="215"/>
      <c r="D202" s="215"/>
      <c r="E202" s="215"/>
      <c r="F202" s="215"/>
      <c r="G202" s="215"/>
      <c r="H202" s="217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15">
      <c r="B2" s="79" t="s">
        <v>93</v>
      </c>
      <c r="C2" s="80" t="s">
        <v>92</v>
      </c>
    </row>
    <row r="3" spans="1:22" x14ac:dyDescent="0.15">
      <c r="C3" s="75" t="s">
        <v>94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81</v>
      </c>
    </row>
    <row r="10" spans="1:22" ht="21" customHeight="1" x14ac:dyDescent="0.15">
      <c r="B10" s="75" t="s">
        <v>106</v>
      </c>
      <c r="D10" s="205" t="str">
        <f>内訳明細集計表!$D$7</f>
        <v>熱交換型換気設備の導入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05" t="str">
        <f>内訳明細集計表!$D$7</f>
        <v>熱交換型換気設備の導入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19.5" customHeight="1" x14ac:dyDescent="0.15">
      <c r="B88" s="75" t="str">
        <f>$B$10</f>
        <v>内訳明細表（工事完了）</v>
      </c>
      <c r="D88" s="205" t="str">
        <f>内訳明細集計表!$D$7</f>
        <v>熱交換型換気設備の導入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内訳明細表（工事完了）</v>
      </c>
      <c r="D127" s="205" t="str">
        <f>内訳明細集計表!$D$7</f>
        <v>熱交換型換気設備の導入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内訳明細集計表!$D$7</f>
        <v>熱交換型換気設備の導入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4:H134"/>
    <mergeCell ref="M134:O134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21:H121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15:H115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D49:L49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M19:O19"/>
    <mergeCell ref="D20:H20"/>
    <mergeCell ref="M20:O20"/>
    <mergeCell ref="D21:H21"/>
    <mergeCell ref="M21:O21"/>
    <mergeCell ref="D16:H16"/>
    <mergeCell ref="M16:O16"/>
    <mergeCell ref="D17:H17"/>
    <mergeCell ref="M17:O17"/>
    <mergeCell ref="D18:H18"/>
    <mergeCell ref="M18:O18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88:L88"/>
    <mergeCell ref="D127:L127"/>
    <mergeCell ref="D166:L166"/>
    <mergeCell ref="D10:L10"/>
    <mergeCell ref="D11:L11"/>
    <mergeCell ref="D50:L50"/>
    <mergeCell ref="D89:L89"/>
    <mergeCell ref="D128:L128"/>
    <mergeCell ref="D167:L167"/>
    <mergeCell ref="L12:L13"/>
    <mergeCell ref="D19:H19"/>
    <mergeCell ref="D25:H25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15">
      <c r="B2" s="79" t="s">
        <v>93</v>
      </c>
      <c r="C2" s="80" t="s">
        <v>92</v>
      </c>
    </row>
    <row r="3" spans="1:22" x14ac:dyDescent="0.15">
      <c r="C3" s="75" t="s">
        <v>94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81</v>
      </c>
    </row>
    <row r="10" spans="1:22" ht="21" customHeight="1" x14ac:dyDescent="0.15">
      <c r="B10" s="75" t="s">
        <v>106</v>
      </c>
      <c r="D10" s="205" t="str">
        <f>内訳明細集計表!$D$8</f>
        <v>換気・空調一体型設備の導入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05" t="str">
        <f>内訳明細集計表!$D$8</f>
        <v>換気・空調一体型設備の導入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内訳明細表（工事完了）</v>
      </c>
      <c r="D88" s="205" t="str">
        <f>内訳明細集計表!$D$8</f>
        <v>換気・空調一体型設備の導入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内訳明細表（工事完了）</v>
      </c>
      <c r="D127" s="205" t="str">
        <f>内訳明細集計表!$D$8</f>
        <v>換気・空調一体型設備の導入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内訳明細集計表!$D$8</f>
        <v>換気・空調一体型設備の導入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14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93</v>
      </c>
      <c r="C2" s="80" t="s">
        <v>92</v>
      </c>
    </row>
    <row r="3" spans="1:22" x14ac:dyDescent="0.15">
      <c r="C3" s="75" t="s">
        <v>94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81</v>
      </c>
    </row>
    <row r="10" spans="1:22" ht="21" customHeight="1" x14ac:dyDescent="0.15">
      <c r="B10" s="75" t="s">
        <v>106</v>
      </c>
      <c r="D10" s="205" t="str">
        <f>内訳明細集計表!$D$9</f>
        <v>電気式パッケージ形空調機の導入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05" t="str">
        <f>内訳明細集計表!$D$9</f>
        <v>電気式パッケージ形空調機の導入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内訳明細表（工事完了）</v>
      </c>
      <c r="D88" s="205" t="str">
        <f>内訳明細集計表!$D$9</f>
        <v>電気式パッケージ形空調機の導入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内訳明細表（工事完了）</v>
      </c>
      <c r="D127" s="205" t="str">
        <f>内訳明細集計表!$D$9</f>
        <v>電気式パッケージ形空調機の導入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内訳明細集計表!$D$9</f>
        <v>電気式パッケージ形空調機の導入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93</v>
      </c>
      <c r="C2" s="80" t="s">
        <v>92</v>
      </c>
    </row>
    <row r="3" spans="1:22" x14ac:dyDescent="0.15">
      <c r="C3" s="75" t="s">
        <v>94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81</v>
      </c>
    </row>
    <row r="10" spans="1:22" ht="21" customHeight="1" x14ac:dyDescent="0.15">
      <c r="B10" s="75" t="s">
        <v>106</v>
      </c>
      <c r="D10" s="205" t="str">
        <f>内訳明細集計表!$D$10</f>
        <v>ガスヒートポンプ式空調機の導入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05" t="str">
        <f>内訳明細集計表!$D$10</f>
        <v>ガスヒートポンプ式空調機の導入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0.25" customHeight="1" x14ac:dyDescent="0.15">
      <c r="B88" s="75" t="str">
        <f>$B$10</f>
        <v>内訳明細表（工事完了）</v>
      </c>
      <c r="D88" s="205" t="str">
        <f>内訳明細集計表!$D$10</f>
        <v>ガスヒートポンプ式空調機の導入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内訳明細表（工事完了）</v>
      </c>
      <c r="D127" s="205" t="str">
        <f>内訳明細集計表!$D$10</f>
        <v>ガスヒートポンプ式空調機の導入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内訳明細集計表!$D$10</f>
        <v>ガスヒートポンプ式空調機の導入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93</v>
      </c>
      <c r="C2" s="80" t="s">
        <v>92</v>
      </c>
    </row>
    <row r="3" spans="1:22" x14ac:dyDescent="0.15">
      <c r="C3" s="75" t="s">
        <v>94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81</v>
      </c>
    </row>
    <row r="10" spans="1:22" ht="21" customHeight="1" x14ac:dyDescent="0.15">
      <c r="B10" s="75" t="s">
        <v>106</v>
      </c>
      <c r="D10" s="205" t="str">
        <f>内訳明細集計表!$D$11</f>
        <v>中央熱源式空調機の導入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05" t="str">
        <f>内訳明細集計表!$D$11</f>
        <v>中央熱源式空調機の導入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内訳明細表（工事完了）</v>
      </c>
      <c r="D88" s="205" t="str">
        <f>内訳明細集計表!$D$11</f>
        <v>中央熱源式空調機の導入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内訳明細表（工事完了）</v>
      </c>
      <c r="D127" s="205" t="str">
        <f>内訳明細集計表!$D$11</f>
        <v>中央熱源式空調機の導入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内訳明細集計表!$D$11</f>
        <v>中央熱源式空調機の導入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93</v>
      </c>
      <c r="C2" s="80" t="s">
        <v>92</v>
      </c>
    </row>
    <row r="3" spans="1:22" x14ac:dyDescent="0.15">
      <c r="C3" s="75" t="s">
        <v>94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81</v>
      </c>
    </row>
    <row r="10" spans="1:22" ht="21" customHeight="1" x14ac:dyDescent="0.15">
      <c r="B10" s="75" t="s">
        <v>106</v>
      </c>
      <c r="D10" s="205" t="str">
        <f>内訳明細集計表!$D$12</f>
        <v>ルームエアコンの導入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05" t="str">
        <f>内訳明細集計表!$D$12</f>
        <v>ルームエアコンの導入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内訳明細表（工事完了）</v>
      </c>
      <c r="D88" s="205" t="str">
        <f>内訳明細集計表!$D$12</f>
        <v>ルームエアコンの導入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内訳明細表（工事完了）</v>
      </c>
      <c r="D127" s="205" t="str">
        <f>内訳明細集計表!$D$12</f>
        <v>ルームエアコンの導入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内訳明細集計表!$D$12</f>
        <v>ルームエアコンの導入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93</v>
      </c>
      <c r="C2" s="80" t="s">
        <v>111</v>
      </c>
    </row>
    <row r="3" spans="1:22" x14ac:dyDescent="0.15">
      <c r="C3" s="75"/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81</v>
      </c>
    </row>
    <row r="9" spans="1:22" ht="14.25" x14ac:dyDescent="0.15">
      <c r="A9" s="83"/>
      <c r="B9" s="83"/>
    </row>
    <row r="10" spans="1:22" ht="21" customHeight="1" x14ac:dyDescent="0.15">
      <c r="B10" s="75" t="s">
        <v>106</v>
      </c>
      <c r="D10" s="218" t="str">
        <f>内訳明細集計表!$D$26</f>
        <v>その他の助成対象外工事</v>
      </c>
      <c r="E10" s="219"/>
      <c r="F10" s="219"/>
      <c r="G10" s="219"/>
      <c r="H10" s="219"/>
      <c r="I10" s="219"/>
      <c r="J10" s="219"/>
      <c r="K10" s="219"/>
      <c r="L10" s="219"/>
      <c r="M10" s="84"/>
      <c r="N10" s="85"/>
      <c r="O10" s="86" t="s">
        <v>88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99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内訳明細表（工事完了）</v>
      </c>
      <c r="D49" s="218" t="str">
        <f>内訳明細集計表!$D$26</f>
        <v>その他の助成対象外工事</v>
      </c>
      <c r="E49" s="219"/>
      <c r="F49" s="219"/>
      <c r="G49" s="219"/>
      <c r="H49" s="219"/>
      <c r="I49" s="219"/>
      <c r="J49" s="219"/>
      <c r="K49" s="219"/>
      <c r="L49" s="219"/>
      <c r="M49" s="84"/>
      <c r="N49" s="85"/>
      <c r="O49" s="86" t="str">
        <f>$O$10</f>
        <v>助成対象外経費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98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内訳明細表（工事完了）</v>
      </c>
      <c r="D88" s="218" t="str">
        <f>内訳明細集計表!$D$26</f>
        <v>その他の助成対象外工事</v>
      </c>
      <c r="E88" s="219"/>
      <c r="F88" s="219"/>
      <c r="G88" s="219"/>
      <c r="H88" s="219"/>
      <c r="I88" s="219"/>
      <c r="J88" s="219"/>
      <c r="K88" s="219"/>
      <c r="L88" s="219"/>
      <c r="M88" s="84"/>
      <c r="N88" s="85"/>
      <c r="O88" s="86" t="str">
        <f>$O$10</f>
        <v>助成対象外経費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97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内訳明細表（工事完了）</v>
      </c>
      <c r="D127" s="218" t="str">
        <f>内訳明細集計表!$D$26</f>
        <v>その他の助成対象外工事</v>
      </c>
      <c r="E127" s="219"/>
      <c r="F127" s="219"/>
      <c r="G127" s="219"/>
      <c r="H127" s="219"/>
      <c r="I127" s="219"/>
      <c r="J127" s="219"/>
      <c r="K127" s="219"/>
      <c r="L127" s="219"/>
      <c r="M127" s="84"/>
      <c r="N127" s="85"/>
      <c r="O127" s="86" t="str">
        <f>$O$10</f>
        <v>助成対象外経費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95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内訳明細表（工事完了）</v>
      </c>
      <c r="D166" s="218" t="str">
        <f>内訳明細集計表!$D$26</f>
        <v>その他の助成対象外工事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tr">
        <f>$O$10</f>
        <v>助成対象外経費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129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130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131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132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133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134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135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136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137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138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139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140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141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142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143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144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145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146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147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148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149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150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151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152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153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154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155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156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157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158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159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160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>
        <v>2</v>
      </c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96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D109:H109"/>
    <mergeCell ref="D110:H110"/>
    <mergeCell ref="D111:H111"/>
    <mergeCell ref="D112:H112"/>
    <mergeCell ref="D105:H105"/>
    <mergeCell ref="D106:H106"/>
    <mergeCell ref="D107:H107"/>
    <mergeCell ref="D72:H72"/>
    <mergeCell ref="D73:H73"/>
    <mergeCell ref="D74:H74"/>
    <mergeCell ref="D75:H75"/>
    <mergeCell ref="D95:H95"/>
    <mergeCell ref="D96:H96"/>
    <mergeCell ref="D97:H97"/>
    <mergeCell ref="D81:H81"/>
    <mergeCell ref="D82:H82"/>
    <mergeCell ref="D83:H83"/>
    <mergeCell ref="D84:H84"/>
    <mergeCell ref="D92:H92"/>
    <mergeCell ref="D101:H101"/>
    <mergeCell ref="D102:H102"/>
    <mergeCell ref="D103:H103"/>
    <mergeCell ref="D104:H104"/>
    <mergeCell ref="B129:B130"/>
    <mergeCell ref="C129:C130"/>
    <mergeCell ref="D129:H130"/>
    <mergeCell ref="I129:I130"/>
    <mergeCell ref="J129:J130"/>
    <mergeCell ref="D135:H135"/>
    <mergeCell ref="D136:H136"/>
    <mergeCell ref="D137:H137"/>
    <mergeCell ref="D138:H138"/>
    <mergeCell ref="D10:L10"/>
    <mergeCell ref="B51:B52"/>
    <mergeCell ref="C51:C52"/>
    <mergeCell ref="D51:H52"/>
    <mergeCell ref="B90:B91"/>
    <mergeCell ref="C90:C91"/>
    <mergeCell ref="D90:H91"/>
    <mergeCell ref="I90:I91"/>
    <mergeCell ref="J90:J91"/>
    <mergeCell ref="K90:K91"/>
    <mergeCell ref="D56:H56"/>
    <mergeCell ref="D57:H57"/>
    <mergeCell ref="D58:H58"/>
    <mergeCell ref="D59:H59"/>
    <mergeCell ref="D60:H60"/>
    <mergeCell ref="D69:H69"/>
    <mergeCell ref="D70:H70"/>
    <mergeCell ref="D76:H76"/>
    <mergeCell ref="D77:H77"/>
    <mergeCell ref="D78:H78"/>
    <mergeCell ref="D79:H79"/>
    <mergeCell ref="D80:H80"/>
    <mergeCell ref="D71:H71"/>
    <mergeCell ref="I51:I52"/>
    <mergeCell ref="D14:H14"/>
    <mergeCell ref="D15:H15"/>
    <mergeCell ref="D16:H16"/>
    <mergeCell ref="D17:H17"/>
    <mergeCell ref="D18:H18"/>
    <mergeCell ref="L12:L13"/>
    <mergeCell ref="M12:O13"/>
    <mergeCell ref="B12:B13"/>
    <mergeCell ref="C12:C13"/>
    <mergeCell ref="D12:H13"/>
    <mergeCell ref="I12:I13"/>
    <mergeCell ref="J12:J13"/>
    <mergeCell ref="K12:K13"/>
    <mergeCell ref="M14:O14"/>
    <mergeCell ref="M15:O15"/>
    <mergeCell ref="M16:O16"/>
    <mergeCell ref="M17:O17"/>
    <mergeCell ref="M18:O18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D34:H34"/>
    <mergeCell ref="D35:H35"/>
    <mergeCell ref="D36:H36"/>
    <mergeCell ref="D37:H37"/>
    <mergeCell ref="D38:H38"/>
    <mergeCell ref="D29:H29"/>
    <mergeCell ref="D30:H30"/>
    <mergeCell ref="D31:H31"/>
    <mergeCell ref="D32:H32"/>
    <mergeCell ref="D33:H33"/>
    <mergeCell ref="M66:O66"/>
    <mergeCell ref="M67:O67"/>
    <mergeCell ref="L51:L52"/>
    <mergeCell ref="M53:O53"/>
    <mergeCell ref="K51:K52"/>
    <mergeCell ref="M60:O60"/>
    <mergeCell ref="D39:H39"/>
    <mergeCell ref="D40:H40"/>
    <mergeCell ref="D41:H41"/>
    <mergeCell ref="D42:H42"/>
    <mergeCell ref="D43:H43"/>
    <mergeCell ref="J51:J52"/>
    <mergeCell ref="D44:H44"/>
    <mergeCell ref="D45:H45"/>
    <mergeCell ref="D53:H53"/>
    <mergeCell ref="D54:H54"/>
    <mergeCell ref="D55:H55"/>
    <mergeCell ref="D66:H66"/>
    <mergeCell ref="D67:H67"/>
    <mergeCell ref="M41:O41"/>
    <mergeCell ref="M42:O42"/>
    <mergeCell ref="M43:O43"/>
    <mergeCell ref="M44:O44"/>
    <mergeCell ref="M45:O45"/>
    <mergeCell ref="D190:H190"/>
    <mergeCell ref="D191:H191"/>
    <mergeCell ref="D68:H68"/>
    <mergeCell ref="D61:H61"/>
    <mergeCell ref="D62:H62"/>
    <mergeCell ref="D63:H63"/>
    <mergeCell ref="D64:H64"/>
    <mergeCell ref="D65:H65"/>
    <mergeCell ref="D98:H98"/>
    <mergeCell ref="D99:H99"/>
    <mergeCell ref="D100:H100"/>
    <mergeCell ref="D139:H139"/>
    <mergeCell ref="D140:H140"/>
    <mergeCell ref="D141:H141"/>
    <mergeCell ref="D142:H142"/>
    <mergeCell ref="D160:H160"/>
    <mergeCell ref="D151:H151"/>
    <mergeCell ref="D143:H143"/>
    <mergeCell ref="D144:H144"/>
    <mergeCell ref="D145:H145"/>
    <mergeCell ref="D152:H152"/>
    <mergeCell ref="D153:H153"/>
    <mergeCell ref="D154:H154"/>
    <mergeCell ref="D113:H113"/>
    <mergeCell ref="D155:H155"/>
    <mergeCell ref="D146:H146"/>
    <mergeCell ref="D147:H147"/>
    <mergeCell ref="D148:H148"/>
    <mergeCell ref="D149:H149"/>
    <mergeCell ref="D150:H150"/>
    <mergeCell ref="D183:H183"/>
    <mergeCell ref="D184:H184"/>
    <mergeCell ref="D185:H185"/>
    <mergeCell ref="D178:H178"/>
    <mergeCell ref="D179:H179"/>
    <mergeCell ref="D180:H180"/>
    <mergeCell ref="D181:H181"/>
    <mergeCell ref="D182:H182"/>
    <mergeCell ref="D156:H156"/>
    <mergeCell ref="M23:O23"/>
    <mergeCell ref="M24:O24"/>
    <mergeCell ref="M25:O25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51:O52"/>
    <mergeCell ref="M63:O63"/>
    <mergeCell ref="M36:O36"/>
    <mergeCell ref="M37:O37"/>
    <mergeCell ref="M38:O38"/>
    <mergeCell ref="M58:O58"/>
    <mergeCell ref="M59:O59"/>
    <mergeCell ref="M61:O61"/>
    <mergeCell ref="M62:O62"/>
    <mergeCell ref="M54:O54"/>
    <mergeCell ref="M55:O55"/>
    <mergeCell ref="M56:O56"/>
    <mergeCell ref="M57:O57"/>
    <mergeCell ref="M64:O64"/>
    <mergeCell ref="D123:H123"/>
    <mergeCell ref="D131:H131"/>
    <mergeCell ref="D132:H132"/>
    <mergeCell ref="D133:H133"/>
    <mergeCell ref="D134:H134"/>
    <mergeCell ref="D118:H118"/>
    <mergeCell ref="D119:H119"/>
    <mergeCell ref="D120:H120"/>
    <mergeCell ref="D121:H121"/>
    <mergeCell ref="D114:H114"/>
    <mergeCell ref="D115:H115"/>
    <mergeCell ref="D116:H116"/>
    <mergeCell ref="D117:H117"/>
    <mergeCell ref="D108:H108"/>
    <mergeCell ref="M73:O73"/>
    <mergeCell ref="M74:O74"/>
    <mergeCell ref="M75:O75"/>
    <mergeCell ref="M76:O76"/>
    <mergeCell ref="M65:O65"/>
    <mergeCell ref="M77:O77"/>
    <mergeCell ref="M68:O68"/>
    <mergeCell ref="M69:O69"/>
    <mergeCell ref="M70:O70"/>
    <mergeCell ref="M141:O141"/>
    <mergeCell ref="M147:O147"/>
    <mergeCell ref="M148:O148"/>
    <mergeCell ref="M149:O149"/>
    <mergeCell ref="M150:O150"/>
    <mergeCell ref="M151:O151"/>
    <mergeCell ref="M142:O142"/>
    <mergeCell ref="M143:O143"/>
    <mergeCell ref="M144:O144"/>
    <mergeCell ref="M145:O145"/>
    <mergeCell ref="M146:O146"/>
    <mergeCell ref="M19:O19"/>
    <mergeCell ref="M20:O20"/>
    <mergeCell ref="M21:O21"/>
    <mergeCell ref="M22:O22"/>
    <mergeCell ref="D157:H157"/>
    <mergeCell ref="D158:H158"/>
    <mergeCell ref="D159:H159"/>
    <mergeCell ref="D122:H122"/>
    <mergeCell ref="M120:O120"/>
    <mergeCell ref="M121:O121"/>
    <mergeCell ref="M122:O122"/>
    <mergeCell ref="M123:O123"/>
    <mergeCell ref="M131:O131"/>
    <mergeCell ref="K129:K130"/>
    <mergeCell ref="L129:L130"/>
    <mergeCell ref="L90:L91"/>
    <mergeCell ref="M90:O91"/>
    <mergeCell ref="D93:H93"/>
    <mergeCell ref="D94:H94"/>
    <mergeCell ref="M71:O71"/>
    <mergeCell ref="M72:O72"/>
    <mergeCell ref="M83:O83"/>
    <mergeCell ref="M84:O84"/>
    <mergeCell ref="M92:O92"/>
    <mergeCell ref="D198:H198"/>
    <mergeCell ref="D199:H199"/>
    <mergeCell ref="D200:H200"/>
    <mergeCell ref="D201:H201"/>
    <mergeCell ref="D174:H174"/>
    <mergeCell ref="D175:H175"/>
    <mergeCell ref="D176:H176"/>
    <mergeCell ref="D177:H177"/>
    <mergeCell ref="D161:H161"/>
    <mergeCell ref="D162:H162"/>
    <mergeCell ref="D170:H170"/>
    <mergeCell ref="D171:H171"/>
    <mergeCell ref="D172:H172"/>
    <mergeCell ref="D173:H173"/>
    <mergeCell ref="D187:H187"/>
    <mergeCell ref="D193:H193"/>
    <mergeCell ref="D194:H194"/>
    <mergeCell ref="D195:H195"/>
    <mergeCell ref="D196:H196"/>
    <mergeCell ref="D197:H197"/>
    <mergeCell ref="D192:H192"/>
    <mergeCell ref="D186:H186"/>
    <mergeCell ref="D188:H188"/>
    <mergeCell ref="D189:H189"/>
    <mergeCell ref="M93:O93"/>
    <mergeCell ref="M94:O94"/>
    <mergeCell ref="M78:O78"/>
    <mergeCell ref="M79:O79"/>
    <mergeCell ref="M80:O80"/>
    <mergeCell ref="M81:O81"/>
    <mergeCell ref="M82:O82"/>
    <mergeCell ref="M100:O100"/>
    <mergeCell ref="M101:O101"/>
    <mergeCell ref="M102:O102"/>
    <mergeCell ref="M103:O103"/>
    <mergeCell ref="M104:O104"/>
    <mergeCell ref="M95:O95"/>
    <mergeCell ref="M96:O96"/>
    <mergeCell ref="M97:O97"/>
    <mergeCell ref="M98:O98"/>
    <mergeCell ref="M99:O99"/>
    <mergeCell ref="M110:O110"/>
    <mergeCell ref="M111:O111"/>
    <mergeCell ref="M112:O112"/>
    <mergeCell ref="M113:O113"/>
    <mergeCell ref="M114:O114"/>
    <mergeCell ref="M105:O105"/>
    <mergeCell ref="M106:O106"/>
    <mergeCell ref="M107:O107"/>
    <mergeCell ref="M108:O108"/>
    <mergeCell ref="M109:O109"/>
    <mergeCell ref="M115:O115"/>
    <mergeCell ref="M116:O116"/>
    <mergeCell ref="M117:O117"/>
    <mergeCell ref="M118:O118"/>
    <mergeCell ref="M119:O119"/>
    <mergeCell ref="M137:O137"/>
    <mergeCell ref="M138:O138"/>
    <mergeCell ref="M139:O139"/>
    <mergeCell ref="M140:O140"/>
    <mergeCell ref="M132:O132"/>
    <mergeCell ref="M133:O133"/>
    <mergeCell ref="M134:O134"/>
    <mergeCell ref="M135:O135"/>
    <mergeCell ref="M136:O136"/>
    <mergeCell ref="M129:O130"/>
    <mergeCell ref="M157:O157"/>
    <mergeCell ref="M158:O158"/>
    <mergeCell ref="M159:O159"/>
    <mergeCell ref="M160:O160"/>
    <mergeCell ref="M161:O161"/>
    <mergeCell ref="M152:O152"/>
    <mergeCell ref="M153:O153"/>
    <mergeCell ref="M154:O154"/>
    <mergeCell ref="M155:O155"/>
    <mergeCell ref="M156:O156"/>
    <mergeCell ref="M162:O162"/>
    <mergeCell ref="M170:O170"/>
    <mergeCell ref="M171:O171"/>
    <mergeCell ref="M172:O172"/>
    <mergeCell ref="M173:O173"/>
    <mergeCell ref="K168:K169"/>
    <mergeCell ref="L168:L169"/>
    <mergeCell ref="B163:H163"/>
    <mergeCell ref="M163:O163"/>
    <mergeCell ref="D166:L166"/>
    <mergeCell ref="B168:B169"/>
    <mergeCell ref="C168:C169"/>
    <mergeCell ref="D168:H169"/>
    <mergeCell ref="I168:I169"/>
    <mergeCell ref="J168:J169"/>
    <mergeCell ref="M179:O179"/>
    <mergeCell ref="M180:O180"/>
    <mergeCell ref="M181:O181"/>
    <mergeCell ref="M182:O182"/>
    <mergeCell ref="M183:O183"/>
    <mergeCell ref="M174:O174"/>
    <mergeCell ref="M168:O169"/>
    <mergeCell ref="M175:O175"/>
    <mergeCell ref="M176:O176"/>
    <mergeCell ref="M177:O177"/>
    <mergeCell ref="M178:O178"/>
    <mergeCell ref="M189:O189"/>
    <mergeCell ref="M190:O190"/>
    <mergeCell ref="M191:O191"/>
    <mergeCell ref="M192:O192"/>
    <mergeCell ref="M193:O193"/>
    <mergeCell ref="M184:O184"/>
    <mergeCell ref="M185:O185"/>
    <mergeCell ref="M186:O186"/>
    <mergeCell ref="M187:O187"/>
    <mergeCell ref="M188:O188"/>
    <mergeCell ref="B202:H202"/>
    <mergeCell ref="M202:O202"/>
    <mergeCell ref="D11:L11"/>
    <mergeCell ref="D50:L50"/>
    <mergeCell ref="D89:L89"/>
    <mergeCell ref="D128:L128"/>
    <mergeCell ref="D167:L167"/>
    <mergeCell ref="B46:H46"/>
    <mergeCell ref="M46:O46"/>
    <mergeCell ref="D49:L49"/>
    <mergeCell ref="B85:H85"/>
    <mergeCell ref="M85:O85"/>
    <mergeCell ref="D88:L88"/>
    <mergeCell ref="B124:H124"/>
    <mergeCell ref="M124:O124"/>
    <mergeCell ref="D127:L127"/>
    <mergeCell ref="M199:O199"/>
    <mergeCell ref="M200:O200"/>
    <mergeCell ref="M201:O201"/>
    <mergeCell ref="M194:O194"/>
    <mergeCell ref="M195:O195"/>
    <mergeCell ref="M196:O196"/>
    <mergeCell ref="M197:O197"/>
    <mergeCell ref="M198:O198"/>
  </mergeCells>
  <phoneticPr fontId="4"/>
  <printOptions horizontalCentered="1" verticalCentered="1"/>
  <pageMargins left="0.35433070866141736" right="0.35433070866141736" top="0.59055118110236227" bottom="0.59055118110236227" header="0.31496062992125984" footer="0.35433070866141736"/>
  <pageSetup paperSize="9" fitToHeight="0" orientation="landscape" r:id="rId1"/>
  <headerFooter>
    <oddHeader>&amp;R&amp;10Ver.2.1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第12号_内訳書</vt:lpstr>
      <vt:lpstr>内訳明細集計表</vt:lpstr>
      <vt:lpstr>換気設備</vt:lpstr>
      <vt:lpstr>熱交換器</vt:lpstr>
      <vt:lpstr>換気・空調</vt:lpstr>
      <vt:lpstr>EP形空調</vt:lpstr>
      <vt:lpstr>GHP式空調</vt:lpstr>
      <vt:lpstr>熱源式空調</vt:lpstr>
      <vt:lpstr>エアコン</vt:lpstr>
      <vt:lpstr>その他</vt:lpstr>
      <vt:lpstr>EP形空調!Print_Area</vt:lpstr>
      <vt:lpstr>GHP式空調!Print_Area</vt:lpstr>
      <vt:lpstr>エアコン!Print_Area</vt:lpstr>
      <vt:lpstr>その他!Print_Area</vt:lpstr>
      <vt:lpstr>換気・空調!Print_Area</vt:lpstr>
      <vt:lpstr>換気設備!Print_Area</vt:lpstr>
      <vt:lpstr>第12号_内訳書!Print_Area</vt:lpstr>
      <vt:lpstr>内訳明細集計表!Print_Area</vt:lpstr>
      <vt:lpstr>熱源式空調!Print_Area</vt:lpstr>
      <vt:lpstr>熱交換器!Print_Area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2021-03-30T04:53:52Z</dcterms:created>
  <dcterms:modified xsi:type="dcterms:W3CDTF">2022-01-19T05:55:10Z</dcterms:modified>
</cp:coreProperties>
</file>