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Password="DFA8" lockStructure="1"/>
  <bookViews>
    <workbookView xWindow="0" yWindow="1800" windowWidth="20490" windowHeight="8805" tabRatio="756"/>
  </bookViews>
  <sheets>
    <sheet name="第12号別紙" sheetId="22" r:id="rId1"/>
    <sheet name="換気設備" sheetId="23" r:id="rId2"/>
    <sheet name="空調設備" sheetId="24" r:id="rId3"/>
    <sheet name="選択肢" sheetId="25" state="hidden" r:id="rId4"/>
  </sheets>
  <externalReferences>
    <externalReference r:id="rId5"/>
  </externalReferences>
  <definedNames>
    <definedName name="Ａ農業・林業">選択肢!$B$2:$C$2</definedName>
    <definedName name="Ｂ漁業">選択肢!$B$3:$C$3</definedName>
    <definedName name="Ｃ鉱業・採石業・砂利採取業">選択肢!$B$4:$B$4</definedName>
    <definedName name="Ｄ建設業">選択肢!$B$5:$D$5</definedName>
    <definedName name="Ｅ製造業">選択肢!$B$6:$Y$6</definedName>
    <definedName name="Ｆ電気・ガス・熱供給・水道業">選択肢!$B$7:$E$7</definedName>
    <definedName name="Ｇ情報通信業">選択肢!$B$8:$F$8</definedName>
    <definedName name="Ｈ運輸業・郵便業">選択肢!$B$9:$I$9</definedName>
    <definedName name="Ｉ卸売業・小売業">選択肢!$B$10:$M$10</definedName>
    <definedName name="Ｊ金融業・保険業">選択肢!$B$11:$G$11</definedName>
    <definedName name="Ｋ不動産業・物品賃貸業">選択肢!$B$12:$D$12</definedName>
    <definedName name="Ｌ学術研究・専門・技術サービス業">選択肢!$B$13:$E$13</definedName>
    <definedName name="Ｍ宿泊業・飲食サービス業">選択肢!$B$14:$D$14</definedName>
    <definedName name="Ｎ生活関連サービス業・娯楽業">選択肢!$B$15:$D$15</definedName>
    <definedName name="Ｏ教育・学習支援業">選択肢!$B$16:$C$16</definedName>
    <definedName name="_xlnm.Print_Area" localSheetId="1">換気設備!$A$8:$J$407</definedName>
    <definedName name="_xlnm.Print_Area" localSheetId="2">空調設備!$A$8:$J$407</definedName>
    <definedName name="_xlnm.Print_Area" localSheetId="0">第12号別紙!$B$9:$J$36</definedName>
    <definedName name="Ｐ医療・福祉">選択肢!$B$17:$D$17</definedName>
    <definedName name="Ｑ複合サービス事業">選択肢!$B$18:$C$18</definedName>
    <definedName name="Ｒサービス業【他に分類されないもの】">選択肢!$B$19:$J$19</definedName>
    <definedName name="Ｓ公務【他に分類されるものを除く】">選択肢!$B$20:$C$20</definedName>
    <definedName name="Ｔ分類不能の産業">選択肢!$B$21:$B$21</definedName>
    <definedName name="大分類" localSheetId="3">選択肢!$A$2:$A$21</definedName>
    <definedName name="大分類">[1]選択肢!$A$2:$A$21</definedName>
  </definedNames>
  <calcPr calcId="162913"/>
</workbook>
</file>

<file path=xl/calcChain.xml><?xml version="1.0" encoding="utf-8"?>
<calcChain xmlns="http://schemas.openxmlformats.org/spreadsheetml/2006/main">
  <c r="H406" i="24" l="1"/>
  <c r="H46" i="23"/>
  <c r="H86" i="23"/>
  <c r="H126" i="23"/>
  <c r="H166" i="23"/>
  <c r="H206" i="23"/>
  <c r="H246" i="23"/>
  <c r="H286" i="23"/>
  <c r="H326" i="23"/>
  <c r="H366" i="23"/>
  <c r="H406" i="23"/>
  <c r="H46" i="24"/>
  <c r="Q40" i="22" l="1"/>
  <c r="D29" i="22"/>
  <c r="D15" i="22" l="1"/>
  <c r="A13" i="24" l="1"/>
  <c r="A13" i="23"/>
  <c r="A404" i="24"/>
  <c r="A403" i="24"/>
  <c r="A402" i="24"/>
  <c r="A401" i="24"/>
  <c r="A400" i="24"/>
  <c r="A399" i="24"/>
  <c r="A398" i="24"/>
  <c r="A397" i="24"/>
  <c r="A396" i="24"/>
  <c r="A395" i="24"/>
  <c r="A394" i="24"/>
  <c r="A393" i="24"/>
  <c r="A392" i="24"/>
  <c r="A391" i="24"/>
  <c r="A390" i="24"/>
  <c r="A389" i="24"/>
  <c r="A388" i="24"/>
  <c r="A387" i="24"/>
  <c r="A386" i="24"/>
  <c r="A385" i="24"/>
  <c r="A384" i="24"/>
  <c r="A383" i="24"/>
  <c r="A382" i="24"/>
  <c r="A381" i="24"/>
  <c r="A380" i="24"/>
  <c r="A379" i="24"/>
  <c r="A378" i="24"/>
  <c r="A377" i="24"/>
  <c r="A376" i="24"/>
  <c r="A375" i="24"/>
  <c r="A374" i="24"/>
  <c r="A373" i="24"/>
  <c r="A364" i="24"/>
  <c r="A363" i="24"/>
  <c r="A362" i="24"/>
  <c r="A361" i="24"/>
  <c r="A360" i="24"/>
  <c r="A359" i="24"/>
  <c r="A358" i="24"/>
  <c r="A357" i="24"/>
  <c r="A356" i="24"/>
  <c r="A355" i="24"/>
  <c r="A354" i="24"/>
  <c r="A353" i="24"/>
  <c r="A352" i="24"/>
  <c r="A351" i="24"/>
  <c r="A350" i="24"/>
  <c r="A349" i="24"/>
  <c r="A348" i="24"/>
  <c r="A347" i="24"/>
  <c r="A346" i="24"/>
  <c r="A345" i="24"/>
  <c r="A344" i="24"/>
  <c r="A343" i="24"/>
  <c r="A342" i="24"/>
  <c r="A341" i="24"/>
  <c r="A340" i="24"/>
  <c r="A339" i="24"/>
  <c r="A338" i="24"/>
  <c r="A337" i="24"/>
  <c r="A336" i="24"/>
  <c r="A335" i="24"/>
  <c r="A334" i="24"/>
  <c r="A333" i="24"/>
  <c r="A324" i="24"/>
  <c r="A323" i="24"/>
  <c r="A322" i="24"/>
  <c r="A321" i="24"/>
  <c r="A320" i="24"/>
  <c r="A319" i="24"/>
  <c r="A318" i="24"/>
  <c r="A317" i="24"/>
  <c r="A316" i="24"/>
  <c r="A315" i="24"/>
  <c r="A314" i="24"/>
  <c r="A313" i="24"/>
  <c r="A312" i="24"/>
  <c r="A311" i="24"/>
  <c r="A310" i="24"/>
  <c r="A309" i="24"/>
  <c r="A308" i="24"/>
  <c r="A307" i="24"/>
  <c r="A306" i="24"/>
  <c r="A305" i="24"/>
  <c r="A304" i="24"/>
  <c r="A303" i="24"/>
  <c r="A302" i="24"/>
  <c r="A301" i="24"/>
  <c r="A300" i="24"/>
  <c r="A299" i="24"/>
  <c r="A298" i="24"/>
  <c r="A297" i="24"/>
  <c r="A296" i="24"/>
  <c r="A295" i="24"/>
  <c r="A294" i="24"/>
  <c r="A293" i="24"/>
  <c r="A284" i="24"/>
  <c r="A283" i="24"/>
  <c r="A282" i="24"/>
  <c r="A281" i="24"/>
  <c r="A280" i="24"/>
  <c r="A279" i="24"/>
  <c r="A278" i="24"/>
  <c r="A277" i="24"/>
  <c r="A276" i="24"/>
  <c r="A275" i="24"/>
  <c r="A274" i="24"/>
  <c r="A273" i="24"/>
  <c r="A272" i="24"/>
  <c r="A271" i="24"/>
  <c r="A270" i="24"/>
  <c r="A269" i="24"/>
  <c r="A268" i="24"/>
  <c r="A267" i="24"/>
  <c r="A266" i="24"/>
  <c r="A265" i="24"/>
  <c r="A264" i="24"/>
  <c r="A263" i="24"/>
  <c r="A262" i="24"/>
  <c r="A261" i="24"/>
  <c r="A260" i="24"/>
  <c r="A259" i="24"/>
  <c r="A258" i="24"/>
  <c r="A257" i="24"/>
  <c r="A256" i="24"/>
  <c r="A255" i="24"/>
  <c r="A254" i="24"/>
  <c r="A253" i="24"/>
  <c r="A244" i="24"/>
  <c r="A243" i="24"/>
  <c r="A242" i="24"/>
  <c r="A241" i="24"/>
  <c r="A240" i="24"/>
  <c r="A239" i="24"/>
  <c r="A238" i="24"/>
  <c r="A237" i="24"/>
  <c r="A236" i="24"/>
  <c r="A235" i="24"/>
  <c r="A234" i="24"/>
  <c r="A233" i="24"/>
  <c r="A232" i="24"/>
  <c r="A231" i="24"/>
  <c r="A230" i="24"/>
  <c r="A229" i="24"/>
  <c r="A228" i="24"/>
  <c r="A227" i="24"/>
  <c r="A226" i="24"/>
  <c r="A225" i="24"/>
  <c r="A224" i="24"/>
  <c r="A223" i="24"/>
  <c r="A222" i="24"/>
  <c r="A221" i="24"/>
  <c r="A220" i="24"/>
  <c r="A219" i="24"/>
  <c r="A218" i="24"/>
  <c r="A217" i="24"/>
  <c r="A216" i="24"/>
  <c r="A215" i="24"/>
  <c r="A214" i="24"/>
  <c r="A213" i="24"/>
  <c r="A204" i="24"/>
  <c r="A203" i="24"/>
  <c r="A202" i="24"/>
  <c r="A201" i="24"/>
  <c r="A200" i="24"/>
  <c r="A199" i="24"/>
  <c r="A198" i="24"/>
  <c r="A197" i="24"/>
  <c r="A196" i="24"/>
  <c r="A195" i="24"/>
  <c r="A194" i="24"/>
  <c r="A193" i="24"/>
  <c r="A192" i="24"/>
  <c r="A191" i="24"/>
  <c r="A190" i="24"/>
  <c r="A189" i="24"/>
  <c r="A188" i="24"/>
  <c r="A187" i="24"/>
  <c r="A186" i="24"/>
  <c r="A185" i="24"/>
  <c r="A184" i="24"/>
  <c r="A183" i="24"/>
  <c r="A182" i="24"/>
  <c r="A181" i="24"/>
  <c r="A180" i="24"/>
  <c r="A179" i="24"/>
  <c r="A178" i="24"/>
  <c r="A177" i="24"/>
  <c r="A176" i="24"/>
  <c r="A175" i="24"/>
  <c r="A174" i="24"/>
  <c r="A173" i="24"/>
  <c r="A164" i="24"/>
  <c r="A163" i="24"/>
  <c r="A162" i="24"/>
  <c r="A161" i="24"/>
  <c r="A160" i="24"/>
  <c r="A159" i="24"/>
  <c r="A158" i="24"/>
  <c r="A157" i="24"/>
  <c r="A156" i="24"/>
  <c r="A155" i="24"/>
  <c r="A154" i="24"/>
  <c r="A153" i="24"/>
  <c r="A152" i="24"/>
  <c r="A151" i="24"/>
  <c r="A150" i="24"/>
  <c r="A149" i="24"/>
  <c r="A148" i="24"/>
  <c r="A147" i="24"/>
  <c r="A146" i="24"/>
  <c r="A145" i="24"/>
  <c r="A144" i="24"/>
  <c r="A143" i="24"/>
  <c r="A142" i="24"/>
  <c r="A141" i="24"/>
  <c r="A140" i="24"/>
  <c r="A139" i="24"/>
  <c r="A138" i="24"/>
  <c r="A137" i="24"/>
  <c r="A136" i="24"/>
  <c r="A135" i="24"/>
  <c r="A134" i="24"/>
  <c r="A133" i="24"/>
  <c r="A124" i="24"/>
  <c r="A123" i="24"/>
  <c r="A122" i="24"/>
  <c r="A121" i="24"/>
  <c r="A120" i="24"/>
  <c r="A119" i="24"/>
  <c r="A118" i="24"/>
  <c r="A117" i="24"/>
  <c r="A116" i="24"/>
  <c r="A115" i="24"/>
  <c r="A114" i="24"/>
  <c r="A113" i="24"/>
  <c r="A112" i="24"/>
  <c r="A111" i="24"/>
  <c r="A110" i="24"/>
  <c r="A109" i="24"/>
  <c r="A108" i="24"/>
  <c r="A107" i="24"/>
  <c r="A106" i="24"/>
  <c r="A105" i="24"/>
  <c r="A104" i="24"/>
  <c r="A103" i="24"/>
  <c r="A102" i="24"/>
  <c r="A101" i="24"/>
  <c r="A100" i="24"/>
  <c r="A99" i="24"/>
  <c r="A98" i="24"/>
  <c r="A97" i="24"/>
  <c r="A96" i="24"/>
  <c r="A95" i="24"/>
  <c r="A94" i="24"/>
  <c r="A93" i="24"/>
  <c r="A84" i="24"/>
  <c r="A83" i="24"/>
  <c r="A82" i="24"/>
  <c r="A81" i="24"/>
  <c r="A80" i="24"/>
  <c r="A79" i="24"/>
  <c r="A78" i="24"/>
  <c r="A77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A63" i="24"/>
  <c r="A62" i="24"/>
  <c r="A61" i="24"/>
  <c r="A60" i="24"/>
  <c r="A59" i="24"/>
  <c r="A58" i="24"/>
  <c r="A57" i="24"/>
  <c r="A56" i="24"/>
  <c r="A55" i="24"/>
  <c r="A54" i="24"/>
  <c r="A53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404" i="23"/>
  <c r="A403" i="23"/>
  <c r="A402" i="23"/>
  <c r="A401" i="23"/>
  <c r="A400" i="23"/>
  <c r="A399" i="23"/>
  <c r="A398" i="23"/>
  <c r="A397" i="23"/>
  <c r="A396" i="23"/>
  <c r="A395" i="23"/>
  <c r="A394" i="23"/>
  <c r="A393" i="23"/>
  <c r="A392" i="23"/>
  <c r="A391" i="23"/>
  <c r="A390" i="23"/>
  <c r="A389" i="23"/>
  <c r="A388" i="23"/>
  <c r="A387" i="23"/>
  <c r="A386" i="23"/>
  <c r="A385" i="23"/>
  <c r="A384" i="23"/>
  <c r="A383" i="23"/>
  <c r="A382" i="23"/>
  <c r="A381" i="23"/>
  <c r="A380" i="23"/>
  <c r="A379" i="23"/>
  <c r="A378" i="23"/>
  <c r="A377" i="23"/>
  <c r="A376" i="23"/>
  <c r="A375" i="23"/>
  <c r="A374" i="23"/>
  <c r="A373" i="23"/>
  <c r="A364" i="23"/>
  <c r="A363" i="23"/>
  <c r="A362" i="23"/>
  <c r="A361" i="23"/>
  <c r="A360" i="23"/>
  <c r="A359" i="23"/>
  <c r="A358" i="23"/>
  <c r="A357" i="23"/>
  <c r="A356" i="23"/>
  <c r="A355" i="23"/>
  <c r="A354" i="23"/>
  <c r="A353" i="23"/>
  <c r="A352" i="23"/>
  <c r="A351" i="23"/>
  <c r="A350" i="23"/>
  <c r="A349" i="23"/>
  <c r="A348" i="23"/>
  <c r="A347" i="23"/>
  <c r="A346" i="23"/>
  <c r="A345" i="23"/>
  <c r="A344" i="23"/>
  <c r="A343" i="23"/>
  <c r="A342" i="23"/>
  <c r="A341" i="23"/>
  <c r="A340" i="23"/>
  <c r="A339" i="23"/>
  <c r="A338" i="23"/>
  <c r="A337" i="23"/>
  <c r="A336" i="23"/>
  <c r="A335" i="23"/>
  <c r="A334" i="23"/>
  <c r="A333" i="23"/>
  <c r="A324" i="23"/>
  <c r="A323" i="23"/>
  <c r="A322" i="23"/>
  <c r="A321" i="23"/>
  <c r="A320" i="23"/>
  <c r="A319" i="23"/>
  <c r="A318" i="23"/>
  <c r="A317" i="23"/>
  <c r="A316" i="23"/>
  <c r="A315" i="23"/>
  <c r="A314" i="23"/>
  <c r="A313" i="23"/>
  <c r="A312" i="23"/>
  <c r="A311" i="23"/>
  <c r="A310" i="23"/>
  <c r="A309" i="23"/>
  <c r="A308" i="23"/>
  <c r="A307" i="23"/>
  <c r="A306" i="23"/>
  <c r="A305" i="23"/>
  <c r="A304" i="23"/>
  <c r="A303" i="23"/>
  <c r="A302" i="23"/>
  <c r="A301" i="23"/>
  <c r="A300" i="23"/>
  <c r="A299" i="23"/>
  <c r="A298" i="23"/>
  <c r="A297" i="23"/>
  <c r="A296" i="23"/>
  <c r="A295" i="23"/>
  <c r="A294" i="23"/>
  <c r="A293" i="23"/>
  <c r="A284" i="23"/>
  <c r="A283" i="23"/>
  <c r="A282" i="23"/>
  <c r="A281" i="23"/>
  <c r="A280" i="23"/>
  <c r="A279" i="23"/>
  <c r="A278" i="23"/>
  <c r="A277" i="23"/>
  <c r="A276" i="23"/>
  <c r="A275" i="23"/>
  <c r="A274" i="23"/>
  <c r="A273" i="23"/>
  <c r="A272" i="23"/>
  <c r="A271" i="23"/>
  <c r="A270" i="23"/>
  <c r="A269" i="23"/>
  <c r="A268" i="23"/>
  <c r="A267" i="23"/>
  <c r="A266" i="23"/>
  <c r="A265" i="23"/>
  <c r="A264" i="23"/>
  <c r="A263" i="23"/>
  <c r="A262" i="23"/>
  <c r="A261" i="23"/>
  <c r="A260" i="23"/>
  <c r="A259" i="23"/>
  <c r="A258" i="23"/>
  <c r="A257" i="23"/>
  <c r="A256" i="23"/>
  <c r="A255" i="23"/>
  <c r="A254" i="23"/>
  <c r="A253" i="23"/>
  <c r="A244" i="23"/>
  <c r="A243" i="23"/>
  <c r="A242" i="23"/>
  <c r="A241" i="23"/>
  <c r="A240" i="23"/>
  <c r="A239" i="23"/>
  <c r="A238" i="23"/>
  <c r="A237" i="23"/>
  <c r="A236" i="23"/>
  <c r="A235" i="23"/>
  <c r="A234" i="23"/>
  <c r="A233" i="23"/>
  <c r="A232" i="23"/>
  <c r="A231" i="23"/>
  <c r="A230" i="23"/>
  <c r="A229" i="23"/>
  <c r="A228" i="23"/>
  <c r="A227" i="23"/>
  <c r="A226" i="23"/>
  <c r="A225" i="23"/>
  <c r="A224" i="23"/>
  <c r="A223" i="23"/>
  <c r="A222" i="23"/>
  <c r="A221" i="23"/>
  <c r="A220" i="23"/>
  <c r="A219" i="23"/>
  <c r="A218" i="23"/>
  <c r="A217" i="23"/>
  <c r="A216" i="23"/>
  <c r="A215" i="23"/>
  <c r="A214" i="23"/>
  <c r="A213" i="23"/>
  <c r="A204" i="23"/>
  <c r="A203" i="23"/>
  <c r="A202" i="23"/>
  <c r="A201" i="23"/>
  <c r="A200" i="23"/>
  <c r="A199" i="23"/>
  <c r="A198" i="23"/>
  <c r="A197" i="23"/>
  <c r="A196" i="23"/>
  <c r="A195" i="23"/>
  <c r="A194" i="23"/>
  <c r="A193" i="23"/>
  <c r="A192" i="23"/>
  <c r="A191" i="23"/>
  <c r="A190" i="23"/>
  <c r="A189" i="23"/>
  <c r="A188" i="23"/>
  <c r="A187" i="23"/>
  <c r="A186" i="23"/>
  <c r="A185" i="23"/>
  <c r="A184" i="23"/>
  <c r="A183" i="23"/>
  <c r="A182" i="23"/>
  <c r="A181" i="23"/>
  <c r="A180" i="23"/>
  <c r="A179" i="23"/>
  <c r="A178" i="23"/>
  <c r="A177" i="23"/>
  <c r="A176" i="23"/>
  <c r="A175" i="23"/>
  <c r="A174" i="23"/>
  <c r="A173" i="23"/>
  <c r="A164" i="23"/>
  <c r="A163" i="23"/>
  <c r="A162" i="23"/>
  <c r="A161" i="23"/>
  <c r="A160" i="23"/>
  <c r="A159" i="23"/>
  <c r="A158" i="23"/>
  <c r="A157" i="23"/>
  <c r="A156" i="23"/>
  <c r="A155" i="23"/>
  <c r="A154" i="23"/>
  <c r="A153" i="23"/>
  <c r="A152" i="23"/>
  <c r="A151" i="23"/>
  <c r="A150" i="23"/>
  <c r="A149" i="23"/>
  <c r="A148" i="23"/>
  <c r="A147" i="23"/>
  <c r="A146" i="23"/>
  <c r="A145" i="23"/>
  <c r="A144" i="23"/>
  <c r="A143" i="23"/>
  <c r="A142" i="23"/>
  <c r="A141" i="23"/>
  <c r="A140" i="23"/>
  <c r="A139" i="23"/>
  <c r="A138" i="23"/>
  <c r="A137" i="23"/>
  <c r="A136" i="23"/>
  <c r="A135" i="23"/>
  <c r="A134" i="23"/>
  <c r="A133" i="23"/>
  <c r="A124" i="23"/>
  <c r="A123" i="23"/>
  <c r="A122" i="23"/>
  <c r="A121" i="23"/>
  <c r="A120" i="23"/>
  <c r="A119" i="23"/>
  <c r="A118" i="23"/>
  <c r="A117" i="23"/>
  <c r="A116" i="23"/>
  <c r="A115" i="23"/>
  <c r="A114" i="23"/>
  <c r="A113" i="23"/>
  <c r="A112" i="23"/>
  <c r="A111" i="23"/>
  <c r="A110" i="23"/>
  <c r="A109" i="23"/>
  <c r="A108" i="23"/>
  <c r="A107" i="23"/>
  <c r="A106" i="23"/>
  <c r="A105" i="23"/>
  <c r="A104" i="23"/>
  <c r="A103" i="23"/>
  <c r="A102" i="23"/>
  <c r="A101" i="23"/>
  <c r="A100" i="23"/>
  <c r="A99" i="23"/>
  <c r="A98" i="23"/>
  <c r="A97" i="23"/>
  <c r="A96" i="23"/>
  <c r="A95" i="23"/>
  <c r="A94" i="23"/>
  <c r="A93" i="23"/>
  <c r="A84" i="23"/>
  <c r="A83" i="23"/>
  <c r="A82" i="23"/>
  <c r="A81" i="23"/>
  <c r="A80" i="23"/>
  <c r="A79" i="23"/>
  <c r="A78" i="23"/>
  <c r="A77" i="23"/>
  <c r="A76" i="23"/>
  <c r="A75" i="23"/>
  <c r="A74" i="23"/>
  <c r="A73" i="23"/>
  <c r="A72" i="23"/>
  <c r="A71" i="23"/>
  <c r="A70" i="23"/>
  <c r="A69" i="23"/>
  <c r="A68" i="23"/>
  <c r="A67" i="23"/>
  <c r="A66" i="23"/>
  <c r="A65" i="23"/>
  <c r="A64" i="23"/>
  <c r="A63" i="23"/>
  <c r="A62" i="23"/>
  <c r="A61" i="23"/>
  <c r="A60" i="23"/>
  <c r="A59" i="23"/>
  <c r="A58" i="23"/>
  <c r="A57" i="23"/>
  <c r="A56" i="23"/>
  <c r="A55" i="23"/>
  <c r="A54" i="23"/>
  <c r="A53" i="23"/>
  <c r="A44" i="23"/>
  <c r="A43" i="23"/>
  <c r="A42" i="23"/>
  <c r="A41" i="23"/>
  <c r="A40" i="23"/>
  <c r="A39" i="23"/>
  <c r="A38" i="23"/>
  <c r="A37" i="23"/>
  <c r="A36" i="23"/>
  <c r="A35" i="23"/>
  <c r="A34" i="23"/>
  <c r="A33" i="23"/>
  <c r="A32" i="23"/>
  <c r="A31" i="23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I22" i="22"/>
  <c r="I32" i="22"/>
  <c r="I33" i="22" l="1"/>
  <c r="I35" i="22" s="1"/>
  <c r="F31" i="22" l="1"/>
  <c r="G31" i="22" s="1"/>
  <c r="K9" i="23" l="1"/>
  <c r="K9" i="24"/>
  <c r="H390" i="24" l="1"/>
  <c r="H391" i="24"/>
  <c r="H392" i="24"/>
  <c r="H393" i="24"/>
  <c r="H394" i="24"/>
  <c r="H404" i="23"/>
  <c r="H403" i="23"/>
  <c r="H402" i="23"/>
  <c r="H401" i="23"/>
  <c r="H400" i="23"/>
  <c r="H399" i="23"/>
  <c r="H398" i="23"/>
  <c r="H397" i="23"/>
  <c r="H396" i="23"/>
  <c r="H395" i="23"/>
  <c r="H394" i="23"/>
  <c r="H393" i="23"/>
  <c r="H392" i="23"/>
  <c r="H391" i="23"/>
  <c r="H390" i="23"/>
  <c r="H389" i="23"/>
  <c r="H388" i="23"/>
  <c r="H387" i="23"/>
  <c r="H386" i="23"/>
  <c r="H385" i="23"/>
  <c r="H384" i="23"/>
  <c r="H383" i="23"/>
  <c r="H382" i="23"/>
  <c r="H381" i="23"/>
  <c r="H380" i="23"/>
  <c r="H379" i="23"/>
  <c r="H378" i="23"/>
  <c r="H377" i="23"/>
  <c r="H376" i="23"/>
  <c r="H375" i="23"/>
  <c r="H374" i="23"/>
  <c r="H373" i="23"/>
  <c r="H364" i="23"/>
  <c r="H363" i="23"/>
  <c r="H362" i="23"/>
  <c r="H361" i="23"/>
  <c r="H360" i="23"/>
  <c r="H359" i="23"/>
  <c r="H358" i="23"/>
  <c r="H357" i="23"/>
  <c r="H356" i="23"/>
  <c r="H355" i="23"/>
  <c r="H354" i="23"/>
  <c r="H353" i="23"/>
  <c r="H352" i="23"/>
  <c r="H351" i="23"/>
  <c r="H350" i="23"/>
  <c r="H349" i="23"/>
  <c r="H348" i="23"/>
  <c r="H347" i="23"/>
  <c r="H346" i="23"/>
  <c r="H345" i="23"/>
  <c r="H344" i="23"/>
  <c r="H343" i="23"/>
  <c r="H342" i="23"/>
  <c r="H341" i="23"/>
  <c r="H340" i="23"/>
  <c r="H339" i="23"/>
  <c r="H338" i="23"/>
  <c r="H337" i="23"/>
  <c r="H336" i="23"/>
  <c r="H335" i="23"/>
  <c r="H334" i="23"/>
  <c r="H333" i="23"/>
  <c r="H365" i="23" s="1"/>
  <c r="H324" i="23"/>
  <c r="H323" i="23"/>
  <c r="H322" i="23"/>
  <c r="H321" i="23"/>
  <c r="H320" i="23"/>
  <c r="H319" i="23"/>
  <c r="H318" i="23"/>
  <c r="H317" i="23"/>
  <c r="H316" i="23"/>
  <c r="H315" i="23"/>
  <c r="H314" i="23"/>
  <c r="H313" i="23"/>
  <c r="H312" i="23"/>
  <c r="H311" i="23"/>
  <c r="H310" i="23"/>
  <c r="H309" i="23"/>
  <c r="H308" i="23"/>
  <c r="H307" i="23"/>
  <c r="H306" i="23"/>
  <c r="H305" i="23"/>
  <c r="H304" i="23"/>
  <c r="H303" i="23"/>
  <c r="H302" i="23"/>
  <c r="H301" i="23"/>
  <c r="H300" i="23"/>
  <c r="H299" i="23"/>
  <c r="H298" i="23"/>
  <c r="H297" i="23"/>
  <c r="H296" i="23"/>
  <c r="H295" i="23"/>
  <c r="H294" i="23"/>
  <c r="H293" i="23"/>
  <c r="H325" i="23" s="1"/>
  <c r="H284" i="23"/>
  <c r="H283" i="23"/>
  <c r="H282" i="23"/>
  <c r="H281" i="23"/>
  <c r="H280" i="23"/>
  <c r="H279" i="23"/>
  <c r="H278" i="23"/>
  <c r="H277" i="23"/>
  <c r="H276" i="23"/>
  <c r="H275" i="23"/>
  <c r="H274" i="23"/>
  <c r="H273" i="23"/>
  <c r="H272" i="23"/>
  <c r="H271" i="23"/>
  <c r="H270" i="23"/>
  <c r="H269" i="23"/>
  <c r="H268" i="23"/>
  <c r="H267" i="23"/>
  <c r="H266" i="23"/>
  <c r="H265" i="23"/>
  <c r="H264" i="23"/>
  <c r="H263" i="23"/>
  <c r="H262" i="23"/>
  <c r="H261" i="23"/>
  <c r="H260" i="23"/>
  <c r="H259" i="23"/>
  <c r="H258" i="23"/>
  <c r="H257" i="23"/>
  <c r="H256" i="23"/>
  <c r="H255" i="23"/>
  <c r="H254" i="23"/>
  <c r="H253" i="23"/>
  <c r="H285" i="23" s="1"/>
  <c r="H244" i="23"/>
  <c r="H243" i="23"/>
  <c r="H242" i="23"/>
  <c r="H241" i="23"/>
  <c r="H240" i="23"/>
  <c r="H239" i="23"/>
  <c r="H238" i="23"/>
  <c r="H237" i="23"/>
  <c r="H236" i="23"/>
  <c r="H235" i="23"/>
  <c r="H234" i="23"/>
  <c r="H233" i="23"/>
  <c r="H232" i="23"/>
  <c r="H231" i="23"/>
  <c r="H230" i="23"/>
  <c r="H229" i="23"/>
  <c r="H228" i="23"/>
  <c r="H227" i="23"/>
  <c r="H226" i="23"/>
  <c r="H225" i="23"/>
  <c r="H224" i="23"/>
  <c r="H223" i="23"/>
  <c r="H222" i="23"/>
  <c r="H221" i="23"/>
  <c r="H220" i="23"/>
  <c r="H219" i="23"/>
  <c r="H218" i="23"/>
  <c r="H217" i="23"/>
  <c r="H216" i="23"/>
  <c r="H215" i="23"/>
  <c r="H214" i="23"/>
  <c r="H213" i="23"/>
  <c r="H245" i="23" s="1"/>
  <c r="H204" i="23"/>
  <c r="H203" i="23"/>
  <c r="H202" i="23"/>
  <c r="H201" i="23"/>
  <c r="H200" i="23"/>
  <c r="H199" i="23"/>
  <c r="H198" i="23"/>
  <c r="H197" i="23"/>
  <c r="H196" i="23"/>
  <c r="H195" i="23"/>
  <c r="H194" i="23"/>
  <c r="H193" i="23"/>
  <c r="H192" i="23"/>
  <c r="H191" i="23"/>
  <c r="H190" i="23"/>
  <c r="H189" i="23"/>
  <c r="H188" i="23"/>
  <c r="H187" i="23"/>
  <c r="H186" i="23"/>
  <c r="H185" i="23"/>
  <c r="H184" i="23"/>
  <c r="H183" i="23"/>
  <c r="H182" i="23"/>
  <c r="H181" i="23"/>
  <c r="H180" i="23"/>
  <c r="H179" i="23"/>
  <c r="H178" i="23"/>
  <c r="H177" i="23"/>
  <c r="H176" i="23"/>
  <c r="H175" i="23"/>
  <c r="H174" i="23"/>
  <c r="H173" i="23"/>
  <c r="H205" i="23" s="1"/>
  <c r="H164" i="23"/>
  <c r="H163" i="23"/>
  <c r="H162" i="23"/>
  <c r="H161" i="23"/>
  <c r="H160" i="23"/>
  <c r="H159" i="23"/>
  <c r="H158" i="23"/>
  <c r="H157" i="23"/>
  <c r="H156" i="23"/>
  <c r="H155" i="23"/>
  <c r="H154" i="23"/>
  <c r="H153" i="23"/>
  <c r="H152" i="23"/>
  <c r="H151" i="23"/>
  <c r="H150" i="23"/>
  <c r="H149" i="23"/>
  <c r="H148" i="23"/>
  <c r="H147" i="23"/>
  <c r="H146" i="23"/>
  <c r="H145" i="23"/>
  <c r="H144" i="23"/>
  <c r="H143" i="23"/>
  <c r="H142" i="23"/>
  <c r="H141" i="23"/>
  <c r="H140" i="23"/>
  <c r="H139" i="23"/>
  <c r="H138" i="23"/>
  <c r="H137" i="23"/>
  <c r="H136" i="23"/>
  <c r="H135" i="23"/>
  <c r="H134" i="23"/>
  <c r="H133" i="23"/>
  <c r="H165" i="23" s="1"/>
  <c r="H124" i="23"/>
  <c r="H123" i="23"/>
  <c r="H122" i="23"/>
  <c r="H121" i="23"/>
  <c r="H120" i="23"/>
  <c r="H119" i="23"/>
  <c r="H118" i="23"/>
  <c r="H117" i="23"/>
  <c r="H116" i="23"/>
  <c r="H115" i="23"/>
  <c r="H114" i="23"/>
  <c r="H113" i="23"/>
  <c r="H112" i="23"/>
  <c r="H111" i="23"/>
  <c r="H110" i="23"/>
  <c r="H109" i="23"/>
  <c r="H108" i="23"/>
  <c r="H107" i="23"/>
  <c r="H106" i="23"/>
  <c r="H105" i="23"/>
  <c r="H104" i="23"/>
  <c r="H103" i="23"/>
  <c r="H102" i="23"/>
  <c r="H101" i="23"/>
  <c r="H100" i="23"/>
  <c r="H99" i="23"/>
  <c r="H98" i="23"/>
  <c r="H97" i="23"/>
  <c r="H96" i="23"/>
  <c r="H95" i="23"/>
  <c r="H94" i="23"/>
  <c r="H93" i="23"/>
  <c r="H125" i="23" s="1"/>
  <c r="H84" i="23"/>
  <c r="H83" i="23"/>
  <c r="H82" i="23"/>
  <c r="H81" i="23"/>
  <c r="H80" i="23"/>
  <c r="H79" i="23"/>
  <c r="H78" i="23"/>
  <c r="H77" i="23"/>
  <c r="H76" i="23"/>
  <c r="H75" i="23"/>
  <c r="H74" i="23"/>
  <c r="H73" i="23"/>
  <c r="H72" i="23"/>
  <c r="H71" i="23"/>
  <c r="H70" i="23"/>
  <c r="H69" i="23"/>
  <c r="H68" i="23"/>
  <c r="H67" i="23"/>
  <c r="H66" i="23"/>
  <c r="H65" i="23"/>
  <c r="H64" i="23"/>
  <c r="H63" i="23"/>
  <c r="H62" i="23"/>
  <c r="H61" i="23"/>
  <c r="H60" i="23"/>
  <c r="H59" i="23"/>
  <c r="H58" i="23"/>
  <c r="H57" i="23"/>
  <c r="H56" i="23"/>
  <c r="H55" i="23"/>
  <c r="H54" i="23"/>
  <c r="H53" i="23"/>
  <c r="H85" i="23" s="1"/>
  <c r="D369" i="23"/>
  <c r="D329" i="23"/>
  <c r="D289" i="23"/>
  <c r="D249" i="23"/>
  <c r="D209" i="23"/>
  <c r="D169" i="23"/>
  <c r="D129" i="23"/>
  <c r="D89" i="23"/>
  <c r="D49" i="23"/>
  <c r="D369" i="24"/>
  <c r="D329" i="24"/>
  <c r="D289" i="24"/>
  <c r="D249" i="24"/>
  <c r="D209" i="24"/>
  <c r="D169" i="24"/>
  <c r="D129" i="24"/>
  <c r="D89" i="24"/>
  <c r="D49" i="24"/>
  <c r="H404" i="24"/>
  <c r="H403" i="24"/>
  <c r="H402" i="24"/>
  <c r="H401" i="24"/>
  <c r="H400" i="24"/>
  <c r="H399" i="24"/>
  <c r="H398" i="24"/>
  <c r="H397" i="24"/>
  <c r="H396" i="24"/>
  <c r="H395" i="24"/>
  <c r="H389" i="24"/>
  <c r="H388" i="24"/>
  <c r="H387" i="24"/>
  <c r="H386" i="24"/>
  <c r="H385" i="24"/>
  <c r="H384" i="24"/>
  <c r="H383" i="24"/>
  <c r="H382" i="24"/>
  <c r="H381" i="24"/>
  <c r="H380" i="24"/>
  <c r="H379" i="24"/>
  <c r="H378" i="24"/>
  <c r="H377" i="24"/>
  <c r="H376" i="24"/>
  <c r="H375" i="24"/>
  <c r="H374" i="24"/>
  <c r="H373" i="24"/>
  <c r="H405" i="24" s="1"/>
  <c r="H364" i="24"/>
  <c r="H363" i="24"/>
  <c r="H362" i="24"/>
  <c r="H361" i="24"/>
  <c r="H360" i="24"/>
  <c r="H359" i="24"/>
  <c r="H358" i="24"/>
  <c r="H357" i="24"/>
  <c r="H356" i="24"/>
  <c r="H355" i="24"/>
  <c r="H354" i="24"/>
  <c r="H353" i="24"/>
  <c r="H352" i="24"/>
  <c r="H351" i="24"/>
  <c r="H350" i="24"/>
  <c r="H349" i="24"/>
  <c r="H348" i="24"/>
  <c r="H347" i="24"/>
  <c r="H346" i="24"/>
  <c r="H345" i="24"/>
  <c r="H344" i="24"/>
  <c r="H343" i="24"/>
  <c r="H342" i="24"/>
  <c r="H341" i="24"/>
  <c r="H340" i="24"/>
  <c r="H339" i="24"/>
  <c r="H338" i="24"/>
  <c r="H337" i="24"/>
  <c r="H336" i="24"/>
  <c r="H335" i="24"/>
  <c r="H334" i="24"/>
  <c r="H366" i="24" s="1"/>
  <c r="H333" i="24"/>
  <c r="H365" i="24" s="1"/>
  <c r="H324" i="24"/>
  <c r="H323" i="24"/>
  <c r="H322" i="24"/>
  <c r="H321" i="24"/>
  <c r="H320" i="24"/>
  <c r="H319" i="24"/>
  <c r="H318" i="24"/>
  <c r="H317" i="24"/>
  <c r="H316" i="24"/>
  <c r="H315" i="24"/>
  <c r="H314" i="24"/>
  <c r="H313" i="24"/>
  <c r="H312" i="24"/>
  <c r="H311" i="24"/>
  <c r="H310" i="24"/>
  <c r="H309" i="24"/>
  <c r="H308" i="24"/>
  <c r="H307" i="24"/>
  <c r="H306" i="24"/>
  <c r="H305" i="24"/>
  <c r="H304" i="24"/>
  <c r="H303" i="24"/>
  <c r="H302" i="24"/>
  <c r="H301" i="24"/>
  <c r="H300" i="24"/>
  <c r="H299" i="24"/>
  <c r="H298" i="24"/>
  <c r="H297" i="24"/>
  <c r="H296" i="24"/>
  <c r="H295" i="24"/>
  <c r="H294" i="24"/>
  <c r="H326" i="24" s="1"/>
  <c r="H293" i="24"/>
  <c r="H325" i="24" s="1"/>
  <c r="H284" i="24"/>
  <c r="H283" i="24"/>
  <c r="H282" i="24"/>
  <c r="H281" i="24"/>
  <c r="H280" i="24"/>
  <c r="H279" i="24"/>
  <c r="H278" i="24"/>
  <c r="H277" i="24"/>
  <c r="H276" i="24"/>
  <c r="H275" i="24"/>
  <c r="H274" i="24"/>
  <c r="H273" i="24"/>
  <c r="H272" i="24"/>
  <c r="H271" i="24"/>
  <c r="H270" i="24"/>
  <c r="H269" i="24"/>
  <c r="H268" i="24"/>
  <c r="H267" i="24"/>
  <c r="H266" i="24"/>
  <c r="H265" i="24"/>
  <c r="H264" i="24"/>
  <c r="H263" i="24"/>
  <c r="H262" i="24"/>
  <c r="H261" i="24"/>
  <c r="H260" i="24"/>
  <c r="H259" i="24"/>
  <c r="H258" i="24"/>
  <c r="H257" i="24"/>
  <c r="H256" i="24"/>
  <c r="H255" i="24"/>
  <c r="H254" i="24"/>
  <c r="H286" i="24" s="1"/>
  <c r="H253" i="24"/>
  <c r="H285" i="24" s="1"/>
  <c r="H244" i="24"/>
  <c r="H243" i="24"/>
  <c r="H242" i="24"/>
  <c r="H241" i="24"/>
  <c r="H240" i="24"/>
  <c r="H239" i="24"/>
  <c r="H238" i="24"/>
  <c r="H237" i="24"/>
  <c r="H236" i="24"/>
  <c r="H235" i="24"/>
  <c r="H234" i="24"/>
  <c r="H233" i="24"/>
  <c r="H232" i="24"/>
  <c r="H231" i="24"/>
  <c r="H230" i="24"/>
  <c r="H229" i="24"/>
  <c r="H228" i="24"/>
  <c r="H227" i="24"/>
  <c r="H226" i="24"/>
  <c r="H225" i="24"/>
  <c r="H224" i="24"/>
  <c r="H223" i="24"/>
  <c r="H222" i="24"/>
  <c r="H221" i="24"/>
  <c r="H220" i="24"/>
  <c r="H219" i="24"/>
  <c r="H218" i="24"/>
  <c r="H217" i="24"/>
  <c r="H216" i="24"/>
  <c r="H215" i="24"/>
  <c r="H214" i="24"/>
  <c r="H246" i="24" s="1"/>
  <c r="H213" i="24"/>
  <c r="H245" i="24" s="1"/>
  <c r="H204" i="24"/>
  <c r="H203" i="24"/>
  <c r="H202" i="24"/>
  <c r="H201" i="24"/>
  <c r="H200" i="24"/>
  <c r="H199" i="24"/>
  <c r="H198" i="24"/>
  <c r="H197" i="24"/>
  <c r="H196" i="24"/>
  <c r="H195" i="24"/>
  <c r="H194" i="24"/>
  <c r="H193" i="24"/>
  <c r="H192" i="24"/>
  <c r="H191" i="24"/>
  <c r="H190" i="24"/>
  <c r="H189" i="24"/>
  <c r="H188" i="24"/>
  <c r="H187" i="24"/>
  <c r="H186" i="24"/>
  <c r="H185" i="24"/>
  <c r="H184" i="24"/>
  <c r="H183" i="24"/>
  <c r="H182" i="24"/>
  <c r="H181" i="24"/>
  <c r="H180" i="24"/>
  <c r="H179" i="24"/>
  <c r="H178" i="24"/>
  <c r="H177" i="24"/>
  <c r="H176" i="24"/>
  <c r="H175" i="24"/>
  <c r="H174" i="24"/>
  <c r="H206" i="24" s="1"/>
  <c r="H173" i="24"/>
  <c r="H205" i="24" s="1"/>
  <c r="H164" i="24"/>
  <c r="H163" i="24"/>
  <c r="H162" i="24"/>
  <c r="H161" i="24"/>
  <c r="H160" i="24"/>
  <c r="H159" i="24"/>
  <c r="H158" i="24"/>
  <c r="H157" i="24"/>
  <c r="H156" i="24"/>
  <c r="H155" i="24"/>
  <c r="H154" i="24"/>
  <c r="H153" i="24"/>
  <c r="H152" i="24"/>
  <c r="H151" i="24"/>
  <c r="H150" i="24"/>
  <c r="H149" i="24"/>
  <c r="H148" i="24"/>
  <c r="H147" i="24"/>
  <c r="H146" i="24"/>
  <c r="H145" i="24"/>
  <c r="H144" i="24"/>
  <c r="H143" i="24"/>
  <c r="H142" i="24"/>
  <c r="H141" i="24"/>
  <c r="H140" i="24"/>
  <c r="H139" i="24"/>
  <c r="H138" i="24"/>
  <c r="H137" i="24"/>
  <c r="H136" i="24"/>
  <c r="H135" i="24"/>
  <c r="H134" i="24"/>
  <c r="H166" i="24" s="1"/>
  <c r="H133" i="24"/>
  <c r="H165" i="24" s="1"/>
  <c r="H124" i="24"/>
  <c r="H123" i="24"/>
  <c r="H122" i="24"/>
  <c r="H121" i="24"/>
  <c r="H120" i="24"/>
  <c r="H119" i="24"/>
  <c r="H118" i="24"/>
  <c r="H117" i="24"/>
  <c r="H116" i="24"/>
  <c r="H115" i="24"/>
  <c r="H114" i="24"/>
  <c r="H113" i="24"/>
  <c r="H112" i="24"/>
  <c r="H111" i="24"/>
  <c r="H110" i="24"/>
  <c r="H109" i="24"/>
  <c r="H108" i="24"/>
  <c r="H107" i="24"/>
  <c r="H106" i="24"/>
  <c r="H105" i="24"/>
  <c r="H104" i="24"/>
  <c r="H103" i="24"/>
  <c r="H102" i="24"/>
  <c r="H101" i="24"/>
  <c r="H100" i="24"/>
  <c r="H99" i="24"/>
  <c r="H98" i="24"/>
  <c r="H97" i="24"/>
  <c r="H96" i="24"/>
  <c r="H95" i="24"/>
  <c r="H94" i="24"/>
  <c r="H126" i="24" s="1"/>
  <c r="H93" i="24"/>
  <c r="H125" i="24" s="1"/>
  <c r="H84" i="24"/>
  <c r="H83" i="24"/>
  <c r="H82" i="24"/>
  <c r="H81" i="24"/>
  <c r="H80" i="24"/>
  <c r="H79" i="24"/>
  <c r="H78" i="24"/>
  <c r="H77" i="24"/>
  <c r="H76" i="24"/>
  <c r="H75" i="24"/>
  <c r="H74" i="24"/>
  <c r="H73" i="24"/>
  <c r="H72" i="24"/>
  <c r="H71" i="24"/>
  <c r="H70" i="24"/>
  <c r="H69" i="24"/>
  <c r="H68" i="24"/>
  <c r="H67" i="24"/>
  <c r="H66" i="24"/>
  <c r="H65" i="24"/>
  <c r="H64" i="24"/>
  <c r="H63" i="24"/>
  <c r="H62" i="24"/>
  <c r="H61" i="24"/>
  <c r="H60" i="24"/>
  <c r="H59" i="24"/>
  <c r="H58" i="24"/>
  <c r="H57" i="24"/>
  <c r="H56" i="24"/>
  <c r="H55" i="24"/>
  <c r="H54" i="24"/>
  <c r="H86" i="24" s="1"/>
  <c r="H53" i="24"/>
  <c r="H85" i="24" s="1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13" i="24"/>
  <c r="H405" i="23" l="1"/>
  <c r="H45" i="24"/>
  <c r="F371" i="24" l="1"/>
  <c r="C371" i="24"/>
  <c r="B371" i="24"/>
  <c r="K369" i="24"/>
  <c r="B369" i="24"/>
  <c r="F331" i="24"/>
  <c r="C331" i="24"/>
  <c r="B331" i="24"/>
  <c r="K329" i="24"/>
  <c r="B329" i="24"/>
  <c r="F291" i="24"/>
  <c r="C291" i="24"/>
  <c r="B291" i="24"/>
  <c r="K289" i="24"/>
  <c r="B289" i="24"/>
  <c r="F251" i="24"/>
  <c r="C251" i="24"/>
  <c r="B251" i="24"/>
  <c r="K249" i="24"/>
  <c r="B249" i="24"/>
  <c r="F211" i="24"/>
  <c r="C211" i="24"/>
  <c r="B211" i="24"/>
  <c r="K209" i="24"/>
  <c r="B209" i="24"/>
  <c r="F171" i="24"/>
  <c r="C171" i="24"/>
  <c r="B171" i="24"/>
  <c r="K169" i="24"/>
  <c r="B169" i="24"/>
  <c r="F131" i="24"/>
  <c r="C131" i="24"/>
  <c r="B131" i="24"/>
  <c r="K129" i="24"/>
  <c r="B129" i="24"/>
  <c r="F91" i="24"/>
  <c r="C91" i="24"/>
  <c r="B91" i="24"/>
  <c r="K89" i="24"/>
  <c r="B89" i="24"/>
  <c r="F51" i="24"/>
  <c r="C51" i="24"/>
  <c r="B51" i="24"/>
  <c r="K49" i="24"/>
  <c r="B49" i="24"/>
  <c r="F11" i="24"/>
  <c r="C11" i="24"/>
  <c r="B11" i="24"/>
  <c r="F371" i="23"/>
  <c r="C371" i="23"/>
  <c r="B371" i="23"/>
  <c r="K369" i="23"/>
  <c r="B369" i="23"/>
  <c r="F331" i="23"/>
  <c r="C331" i="23"/>
  <c r="B331" i="23"/>
  <c r="K329" i="23"/>
  <c r="B329" i="23"/>
  <c r="F291" i="23"/>
  <c r="C291" i="23"/>
  <c r="B291" i="23"/>
  <c r="K289" i="23"/>
  <c r="B289" i="23"/>
  <c r="F251" i="23"/>
  <c r="C251" i="23"/>
  <c r="B251" i="23"/>
  <c r="K249" i="23"/>
  <c r="B249" i="23"/>
  <c r="F211" i="23"/>
  <c r="C211" i="23"/>
  <c r="B211" i="23"/>
  <c r="K209" i="23"/>
  <c r="B209" i="23"/>
  <c r="F171" i="23"/>
  <c r="C171" i="23"/>
  <c r="B171" i="23"/>
  <c r="K169" i="23"/>
  <c r="B169" i="23"/>
  <c r="F131" i="23"/>
  <c r="C131" i="23"/>
  <c r="B131" i="23"/>
  <c r="K129" i="23"/>
  <c r="B129" i="23"/>
  <c r="F91" i="23"/>
  <c r="C91" i="23"/>
  <c r="B91" i="23"/>
  <c r="K89" i="23"/>
  <c r="B89" i="23"/>
  <c r="F51" i="23"/>
  <c r="C51" i="23"/>
  <c r="B51" i="23"/>
  <c r="K49" i="23"/>
  <c r="B49" i="23"/>
  <c r="H44" i="23"/>
  <c r="H43" i="23"/>
  <c r="H42" i="23"/>
  <c r="H41" i="23"/>
  <c r="H40" i="23"/>
  <c r="H39" i="23"/>
  <c r="H38" i="23"/>
  <c r="H37" i="23"/>
  <c r="H36" i="23"/>
  <c r="H35" i="23"/>
  <c r="H34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45" i="23" s="1"/>
  <c r="F11" i="23"/>
  <c r="C11" i="23"/>
  <c r="B11" i="23"/>
  <c r="I23" i="22" l="1"/>
  <c r="I25" i="22" s="1"/>
  <c r="H14" i="22"/>
  <c r="H28" i="22"/>
  <c r="O40" i="22" s="1"/>
  <c r="D130" i="24"/>
  <c r="D250" i="23"/>
  <c r="D250" i="24"/>
  <c r="D330" i="23"/>
  <c r="D210" i="23"/>
  <c r="D90" i="24"/>
  <c r="D330" i="24"/>
  <c r="D130" i="23"/>
  <c r="D170" i="24"/>
  <c r="D50" i="23"/>
  <c r="D290" i="23"/>
  <c r="D90" i="23"/>
  <c r="D170" i="23"/>
  <c r="D10" i="24"/>
  <c r="D50" i="24"/>
  <c r="D370" i="24"/>
  <c r="D370" i="23"/>
  <c r="D290" i="24"/>
  <c r="D210" i="24"/>
  <c r="H15" i="22"/>
  <c r="H29" i="22"/>
  <c r="F29" i="22" l="1"/>
  <c r="G29" i="22" s="1"/>
  <c r="P40" i="22"/>
  <c r="F15" i="22"/>
  <c r="G15" i="22" s="1"/>
  <c r="M40" i="22"/>
  <c r="F14" i="22"/>
  <c r="L40" i="22"/>
  <c r="F28" i="22"/>
  <c r="G28" i="22" s="1"/>
  <c r="I24" i="22"/>
  <c r="D10" i="23"/>
  <c r="H32" i="22"/>
  <c r="D28" i="22"/>
  <c r="H22" i="22"/>
  <c r="G14" i="22" l="1"/>
  <c r="H33" i="22"/>
  <c r="H23" i="22"/>
  <c r="H35" i="22" l="1"/>
  <c r="H25" i="22"/>
  <c r="N40" i="22" l="1"/>
  <c r="R40" i="22"/>
  <c r="H24" i="22"/>
  <c r="K43" i="22" l="1"/>
  <c r="K42" i="22"/>
  <c r="K41" i="22"/>
  <c r="K39" i="22" l="1"/>
  <c r="F27" i="22" s="1"/>
</calcChain>
</file>

<file path=xl/comments1.xml><?xml version="1.0" encoding="utf-8"?>
<comments xmlns="http://schemas.openxmlformats.org/spreadsheetml/2006/main">
  <authors>
    <author>作成者</author>
  </authors>
  <commentList>
    <comment ref="F26" authorId="0" shapeId="0">
      <text>
        <r>
          <rPr>
            <sz val="12"/>
            <color indexed="10"/>
            <rFont val="メイリオ"/>
            <family val="3"/>
            <charset val="128"/>
          </rPr>
          <t>「助成金交付決定通知書」に記載された交付決定額を
セルに、直接入力してください。</t>
        </r>
      </text>
    </comment>
    <comment ref="F27" authorId="0" shapeId="0">
      <text>
        <r>
          <rPr>
            <sz val="11"/>
            <color indexed="81"/>
            <rFont val="メイリオ"/>
            <family val="3"/>
            <charset val="128"/>
          </rPr>
          <t>入力内容に</t>
        </r>
        <r>
          <rPr>
            <sz val="11"/>
            <color indexed="10"/>
            <rFont val="メイリオ"/>
            <family val="3"/>
            <charset val="128"/>
          </rPr>
          <t>不備・不足</t>
        </r>
        <r>
          <rPr>
            <sz val="11"/>
            <color indexed="81"/>
            <rFont val="メイリオ"/>
            <family val="3"/>
            <charset val="128"/>
          </rPr>
          <t>がある場合、
エラーメッセージが表示されます。</t>
        </r>
      </text>
    </comment>
    <comment ref="H31" authorId="0" shapeId="0">
      <text>
        <r>
          <rPr>
            <sz val="11"/>
            <color indexed="10"/>
            <rFont val="メイリオ"/>
            <family val="3"/>
            <charset val="128"/>
          </rPr>
          <t>本事業に関係しない対象外経費が有る場合は、
当該セルに、直接入力してください。</t>
        </r>
      </text>
    </comment>
    <comment ref="I31" authorId="0" shapeId="0">
      <text>
        <r>
          <rPr>
            <sz val="11"/>
            <color indexed="81"/>
            <rFont val="メイリオ"/>
            <family val="3"/>
            <charset val="128"/>
          </rPr>
          <t>令和３年度申請者は、「その他の助成対象外工事」シートに
経費を計上した場合は、その合計金額を記入すること。</t>
        </r>
      </text>
    </comment>
  </commentList>
</comments>
</file>

<file path=xl/sharedStrings.xml><?xml version="1.0" encoding="utf-8"?>
<sst xmlns="http://schemas.openxmlformats.org/spreadsheetml/2006/main" count="575" uniqueCount="277">
  <si>
    <t>数量</t>
    <rPh sb="0" eb="2">
      <t>スウリョウ</t>
    </rPh>
    <phoneticPr fontId="1"/>
  </si>
  <si>
    <t>単位</t>
    <rPh sb="0" eb="2">
      <t>タンイ</t>
    </rPh>
    <phoneticPr fontId="1"/>
  </si>
  <si>
    <t>金額（円）</t>
    <rPh sb="0" eb="2">
      <t>キンガク</t>
    </rPh>
    <rPh sb="3" eb="4">
      <t>エン</t>
    </rPh>
    <phoneticPr fontId="1"/>
  </si>
  <si>
    <t>区分</t>
    <rPh sb="0" eb="2">
      <t>クブン</t>
    </rPh>
    <phoneticPr fontId="1"/>
  </si>
  <si>
    <t>-</t>
    <phoneticPr fontId="1"/>
  </si>
  <si>
    <t>整理</t>
    <rPh sb="0" eb="2">
      <t>セイリ</t>
    </rPh>
    <phoneticPr fontId="1"/>
  </si>
  <si>
    <t>No.</t>
    <phoneticPr fontId="1"/>
  </si>
  <si>
    <t>備考</t>
    <rPh sb="0" eb="2">
      <t>ビコウ</t>
    </rPh>
    <phoneticPr fontId="1"/>
  </si>
  <si>
    <t>費用の内容</t>
    <rPh sb="0" eb="2">
      <t>ヒヨウ</t>
    </rPh>
    <rPh sb="3" eb="5">
      <t>ナイヨウ</t>
    </rPh>
    <phoneticPr fontId="1"/>
  </si>
  <si>
    <t>労務費</t>
    <rPh sb="0" eb="3">
      <t>ロウムヒ</t>
    </rPh>
    <phoneticPr fontId="1"/>
  </si>
  <si>
    <t>材料費</t>
    <rPh sb="0" eb="3">
      <t>ザイリョウヒ</t>
    </rPh>
    <phoneticPr fontId="1"/>
  </si>
  <si>
    <t>消耗・雑材費</t>
    <rPh sb="0" eb="2">
      <t>ショウモウ</t>
    </rPh>
    <rPh sb="3" eb="5">
      <t>ザツザイ</t>
    </rPh>
    <rPh sb="5" eb="6">
      <t>ヒ</t>
    </rPh>
    <phoneticPr fontId="1"/>
  </si>
  <si>
    <t>台</t>
    <rPh sb="0" eb="1">
      <t>ダイ</t>
    </rPh>
    <phoneticPr fontId="1"/>
  </si>
  <si>
    <t>本</t>
    <rPh sb="0" eb="1">
      <t>ホン</t>
    </rPh>
    <phoneticPr fontId="1"/>
  </si>
  <si>
    <t>機（器）</t>
    <rPh sb="0" eb="1">
      <t>キ</t>
    </rPh>
    <rPh sb="2" eb="3">
      <t>キ</t>
    </rPh>
    <phoneticPr fontId="1"/>
  </si>
  <si>
    <t>枚</t>
    <rPh sb="0" eb="1">
      <t>マイ</t>
    </rPh>
    <phoneticPr fontId="1"/>
  </si>
  <si>
    <t>式</t>
    <rPh sb="0" eb="1">
      <t>シキ</t>
    </rPh>
    <phoneticPr fontId="1"/>
  </si>
  <si>
    <t>‐</t>
    <phoneticPr fontId="1"/>
  </si>
  <si>
    <t>その他</t>
    <rPh sb="2" eb="3">
      <t>タ</t>
    </rPh>
    <phoneticPr fontId="1"/>
  </si>
  <si>
    <t>人工</t>
    <rPh sb="0" eb="2">
      <t>ニンク</t>
    </rPh>
    <phoneticPr fontId="1"/>
  </si>
  <si>
    <t>個</t>
    <rPh sb="0" eb="1">
      <t>コ</t>
    </rPh>
    <phoneticPr fontId="1"/>
  </si>
  <si>
    <t>箇所</t>
    <rPh sb="0" eb="2">
      <t>カショ</t>
    </rPh>
    <phoneticPr fontId="1"/>
  </si>
  <si>
    <t>日</t>
    <rPh sb="0" eb="1">
      <t>ニチ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</si>
  <si>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</si>
  <si>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</si>
  <si>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一般管理費</t>
    <rPh sb="0" eb="2">
      <t>イッパン</t>
    </rPh>
    <rPh sb="2" eb="5">
      <t>カンリヒ</t>
    </rPh>
    <phoneticPr fontId="1"/>
  </si>
  <si>
    <t>②助成対象外経費</t>
    <rPh sb="1" eb="3">
      <t>ジョセイ</t>
    </rPh>
    <rPh sb="3" eb="5">
      <t>タイショウ</t>
    </rPh>
    <rPh sb="5" eb="6">
      <t>ガイ</t>
    </rPh>
    <rPh sb="6" eb="8">
      <t>ケイヒ</t>
    </rPh>
    <phoneticPr fontId="1"/>
  </si>
  <si>
    <t>合　計</t>
    <rPh sb="0" eb="1">
      <t>ゴウ</t>
    </rPh>
    <rPh sb="2" eb="3">
      <t>ケイ</t>
    </rPh>
    <phoneticPr fontId="1"/>
  </si>
  <si>
    <t>　（ａ）　助成対象経費　（円）</t>
    <rPh sb="5" eb="7">
      <t>ジョセイ</t>
    </rPh>
    <rPh sb="7" eb="9">
      <t>タイショウ</t>
    </rPh>
    <rPh sb="9" eb="11">
      <t>ケイヒ</t>
    </rPh>
    <rPh sb="13" eb="14">
      <t>エン</t>
    </rPh>
    <phoneticPr fontId="1"/>
  </si>
  <si>
    <t>　（ｂ）　交付申請額　（円）</t>
    <rPh sb="5" eb="7">
      <t>コウフ</t>
    </rPh>
    <rPh sb="7" eb="10">
      <t>シンセイガク</t>
    </rPh>
    <rPh sb="12" eb="13">
      <t>エン</t>
    </rPh>
    <phoneticPr fontId="1"/>
  </si>
  <si>
    <t>　　　　　助成率　（ｂ/ａ）</t>
    <rPh sb="5" eb="7">
      <t>ジョセイ</t>
    </rPh>
    <rPh sb="7" eb="8">
      <t>リツ</t>
    </rPh>
    <phoneticPr fontId="1"/>
  </si>
  <si>
    <t>設備・機器費</t>
    <rPh sb="0" eb="2">
      <t>セツビ</t>
    </rPh>
    <rPh sb="3" eb="5">
      <t>キキ</t>
    </rPh>
    <rPh sb="5" eb="6">
      <t>ヒ</t>
    </rPh>
    <phoneticPr fontId="1"/>
  </si>
  <si>
    <t>助成対象経費　小計（1）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1"/>
  </si>
  <si>
    <t>助成対象経費　小計（2）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1"/>
  </si>
  <si>
    <t>助成対象経費　小計（3）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1"/>
  </si>
  <si>
    <t>助成対象経費　小計（4）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1"/>
  </si>
  <si>
    <t>①助成対象経費</t>
    <phoneticPr fontId="1"/>
  </si>
  <si>
    <t>助成対象外経費　小計（4）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1"/>
  </si>
  <si>
    <t>助成対象外経費　小計（5）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1"/>
  </si>
  <si>
    <t>助成対象外経費　小計（3）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1"/>
  </si>
  <si>
    <t>助成対象外経費　小計（2）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1"/>
  </si>
  <si>
    <t>助成対象外経費　小計（1）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1"/>
  </si>
  <si>
    <t>前回交付
申請額
（円）</t>
    <rPh sb="0" eb="2">
      <t>ゼンカイ</t>
    </rPh>
    <rPh sb="2" eb="4">
      <t>コウフ</t>
    </rPh>
    <rPh sb="5" eb="8">
      <t>シンセイガク</t>
    </rPh>
    <rPh sb="10" eb="11">
      <t>エン</t>
    </rPh>
    <phoneticPr fontId="1"/>
  </si>
  <si>
    <t>①＋②　総　計　［税抜］（円）</t>
    <rPh sb="4" eb="5">
      <t>ソウ</t>
    </rPh>
    <rPh sb="6" eb="7">
      <t>ケイ</t>
    </rPh>
    <rPh sb="9" eb="11">
      <t>ゼイヌキ</t>
    </rPh>
    <phoneticPr fontId="1"/>
  </si>
  <si>
    <t>③　消費税等相当額　［10％］（円）</t>
    <rPh sb="2" eb="5">
      <t>ショウヒゼイ</t>
    </rPh>
    <rPh sb="5" eb="6">
      <t>トウ</t>
    </rPh>
    <rPh sb="6" eb="8">
      <t>ソウトウ</t>
    </rPh>
    <rPh sb="8" eb="9">
      <t>ガク</t>
    </rPh>
    <phoneticPr fontId="1"/>
  </si>
  <si>
    <t>①＋②＋③　総工事金額　［税込］（円）
（助成事業に要する経費）</t>
    <rPh sb="6" eb="7">
      <t>ソウ</t>
    </rPh>
    <rPh sb="7" eb="9">
      <t>コウジ</t>
    </rPh>
    <rPh sb="9" eb="11">
      <t>キンガク</t>
    </rPh>
    <rPh sb="13" eb="15">
      <t>ゼイコミ</t>
    </rPh>
    <rPh sb="21" eb="23">
      <t>ジョセイ</t>
    </rPh>
    <rPh sb="23" eb="25">
      <t>ジギョウ</t>
    </rPh>
    <rPh sb="26" eb="27">
      <t>ヨウ</t>
    </rPh>
    <rPh sb="29" eb="31">
      <t>ケイヒ</t>
    </rPh>
    <phoneticPr fontId="1"/>
  </si>
  <si>
    <t>Ver.3</t>
    <phoneticPr fontId="8"/>
  </si>
  <si>
    <t>換気設備の導入</t>
    <phoneticPr fontId="8"/>
  </si>
  <si>
    <t>単価［税抜］
（円）</t>
    <rPh sb="0" eb="2">
      <t>タンカ</t>
    </rPh>
    <rPh sb="3" eb="4">
      <t>ゼイ</t>
    </rPh>
    <rPh sb="4" eb="5">
      <t>ヌ</t>
    </rPh>
    <rPh sb="8" eb="9">
      <t>エン</t>
    </rPh>
    <phoneticPr fontId="1"/>
  </si>
  <si>
    <t>金額［税抜］
（円）</t>
    <rPh sb="0" eb="2">
      <t>キンガク</t>
    </rPh>
    <rPh sb="3" eb="5">
      <t>ゼイヌ</t>
    </rPh>
    <rPh sb="8" eb="9">
      <t>エン</t>
    </rPh>
    <phoneticPr fontId="1"/>
  </si>
  <si>
    <t>▲助成対象外</t>
    <rPh sb="1" eb="3">
      <t>ジョセイ</t>
    </rPh>
    <rPh sb="3" eb="6">
      <t>タイショウガイ</t>
    </rPh>
    <phoneticPr fontId="8"/>
  </si>
  <si>
    <t>助成対象経費　小計（5）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1"/>
  </si>
  <si>
    <t>助成対象経費　小計（6）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1"/>
  </si>
  <si>
    <t>助成対象外経費　小計（6）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1"/>
  </si>
  <si>
    <t>助成対象経費　小計（7）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1"/>
  </si>
  <si>
    <t>助成対象外経費　小計（7）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1"/>
  </si>
  <si>
    <t>助成対象経費　小計（8）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1"/>
  </si>
  <si>
    <t>助成対象外経費　小計（8）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1"/>
  </si>
  <si>
    <t>助成対象経費　小計（9）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1"/>
  </si>
  <si>
    <t>助成対象外経費　小計（9）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1"/>
  </si>
  <si>
    <t>助成対象経費　小計（10）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1"/>
  </si>
  <si>
    <t>助成対象外経費　小計（10）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1"/>
  </si>
  <si>
    <r>
      <t>　　　　　↑　前回の提出と経費が違う値のセルを</t>
    </r>
    <r>
      <rPr>
        <sz val="11"/>
        <color rgb="FFC00000"/>
        <rFont val="ＭＳ Ｐゴシック"/>
        <family val="3"/>
        <charset val="128"/>
        <scheme val="minor"/>
      </rPr>
      <t>“赤字”</t>
    </r>
    <r>
      <rPr>
        <sz val="11"/>
        <color theme="1"/>
        <rFont val="ＭＳ Ｐゴシック"/>
        <family val="3"/>
        <charset val="128"/>
        <scheme val="minor"/>
      </rPr>
      <t>で表示</t>
    </r>
    <rPh sb="7" eb="9">
      <t>ゼンカイ</t>
    </rPh>
    <rPh sb="10" eb="12">
      <t>テイシュツ</t>
    </rPh>
    <rPh sb="13" eb="15">
      <t>ケイヒ</t>
    </rPh>
    <rPh sb="16" eb="17">
      <t>チガ</t>
    </rPh>
    <rPh sb="18" eb="19">
      <t>アタイ</t>
    </rPh>
    <rPh sb="24" eb="26">
      <t>アカジ</t>
    </rPh>
    <rPh sb="28" eb="30">
      <t>ヒョウジ</t>
    </rPh>
    <phoneticPr fontId="1"/>
  </si>
  <si>
    <t>本事業に関係しない対象外経費</t>
    <rPh sb="0" eb="1">
      <t>ホン</t>
    </rPh>
    <rPh sb="1" eb="3">
      <t>ジギョウ</t>
    </rPh>
    <rPh sb="4" eb="6">
      <t>カンケイ</t>
    </rPh>
    <rPh sb="9" eb="12">
      <t>タイショウガイ</t>
    </rPh>
    <rPh sb="12" eb="14">
      <t>ケイヒ</t>
    </rPh>
    <phoneticPr fontId="8"/>
  </si>
  <si>
    <r>
      <t xml:space="preserve">　（c）　交付決定額　（円） </t>
    </r>
    <r>
      <rPr>
        <sz val="11"/>
        <color rgb="FFFF0000"/>
        <rFont val="ＭＳ Ｐ明朝"/>
        <family val="1"/>
        <charset val="128"/>
      </rPr>
      <t>※</t>
    </r>
    <rPh sb="5" eb="7">
      <t>コウフ</t>
    </rPh>
    <rPh sb="7" eb="9">
      <t>ケッテイ</t>
    </rPh>
    <rPh sb="9" eb="10">
      <t>ガク</t>
    </rPh>
    <phoneticPr fontId="1"/>
  </si>
  <si>
    <t>-</t>
  </si>
  <si>
    <t>(1)</t>
    <phoneticPr fontId="8"/>
  </si>
  <si>
    <t>(2)</t>
    <phoneticPr fontId="8"/>
  </si>
  <si>
    <t>(3)</t>
    <phoneticPr fontId="8"/>
  </si>
  <si>
    <t>(4)</t>
    <phoneticPr fontId="8"/>
  </si>
  <si>
    <t>(5)</t>
    <phoneticPr fontId="8"/>
  </si>
  <si>
    <t>(6)</t>
    <phoneticPr fontId="8"/>
  </si>
  <si>
    <t>(7)</t>
    <phoneticPr fontId="8"/>
  </si>
  <si>
    <t>(8)</t>
    <phoneticPr fontId="8"/>
  </si>
  <si>
    <t>(9)</t>
    <phoneticPr fontId="8"/>
  </si>
  <si>
    <t>(10)</t>
    <phoneticPr fontId="8"/>
  </si>
  <si>
    <t>大分類</t>
    <rPh sb="0" eb="3">
      <t>ダイブンルイ</t>
    </rPh>
    <phoneticPr fontId="8"/>
  </si>
  <si>
    <t>中分類</t>
    <rPh sb="0" eb="1">
      <t>チュウ</t>
    </rPh>
    <rPh sb="1" eb="3">
      <t>ブンルイ</t>
    </rPh>
    <phoneticPr fontId="8"/>
  </si>
  <si>
    <t>Ａ農業・林業</t>
    <phoneticPr fontId="1"/>
  </si>
  <si>
    <t>01農業</t>
  </si>
  <si>
    <t>02林業</t>
  </si>
  <si>
    <t>Ｂ漁業</t>
    <phoneticPr fontId="1"/>
  </si>
  <si>
    <t>03漁業（水産養殖業を除く）</t>
  </si>
  <si>
    <t>04水産養殖業</t>
  </si>
  <si>
    <t>Ｃ鉱業・採石業・砂利採取業</t>
    <phoneticPr fontId="1"/>
  </si>
  <si>
    <t>05鉱業，採石業，砂利採取業</t>
  </si>
  <si>
    <t>Ｄ建設業</t>
    <phoneticPr fontId="1"/>
  </si>
  <si>
    <t>06総合工事業</t>
  </si>
  <si>
    <t>07職別工事業(設備工事業を除く)</t>
  </si>
  <si>
    <t>08設備工事業</t>
  </si>
  <si>
    <t>Ｅ製造業</t>
    <phoneticPr fontId="1"/>
  </si>
  <si>
    <t>09食料品製造業</t>
  </si>
  <si>
    <t>10飲料・たばこ・飼料製造業</t>
  </si>
  <si>
    <t>11繊維工業</t>
  </si>
  <si>
    <t>12木材・木製品製造業（家具を除く）</t>
  </si>
  <si>
    <t>13家具・装備品製造業</t>
  </si>
  <si>
    <t>14パルプ・紙・紙加工品製造業</t>
  </si>
  <si>
    <t>15印刷・同関連業</t>
  </si>
  <si>
    <t>16化学工業</t>
  </si>
  <si>
    <t>17石油製品・石炭製品製造業</t>
  </si>
  <si>
    <t>18プラスチック製品製造業（別掲を除く）</t>
  </si>
  <si>
    <t>19ゴム製品製造業</t>
  </si>
  <si>
    <t>20なめし革・同製品・毛皮製造業</t>
  </si>
  <si>
    <t>21窯業・土石製品製造業</t>
  </si>
  <si>
    <t>22鉄鋼業</t>
  </si>
  <si>
    <t>23非鉄金属製造業</t>
  </si>
  <si>
    <t>24金属製品製造業</t>
  </si>
  <si>
    <t>25はん用機械器具製造業</t>
  </si>
  <si>
    <t>26生産用機械器具製造業</t>
  </si>
  <si>
    <t>27業務用機械器具製造業</t>
  </si>
  <si>
    <t>28電子部品・デバイス・電子回路製造業</t>
  </si>
  <si>
    <t>29電気機械器具製造業</t>
  </si>
  <si>
    <t>30情報通信機械器具製造業</t>
  </si>
  <si>
    <t>31輸送用機械器具製造業</t>
  </si>
  <si>
    <t>32その他の製造業</t>
  </si>
  <si>
    <t>Ｆ電気・ガス・熱供給・水道業</t>
    <phoneticPr fontId="1"/>
  </si>
  <si>
    <t>33電気業</t>
  </si>
  <si>
    <t>34ガス業</t>
  </si>
  <si>
    <t>35熱供給業</t>
  </si>
  <si>
    <t>36水道業</t>
  </si>
  <si>
    <t>Ｇ情報通信業</t>
    <phoneticPr fontId="1"/>
  </si>
  <si>
    <t>37通信業</t>
  </si>
  <si>
    <t>38放送業</t>
  </si>
  <si>
    <t>39情報サービス業</t>
  </si>
  <si>
    <t>40インターネット附随サービス業</t>
  </si>
  <si>
    <t>41映像・音声・文字情報制作業</t>
  </si>
  <si>
    <t>Ｈ運輸業・郵便業</t>
    <phoneticPr fontId="1"/>
  </si>
  <si>
    <t>42鉄道業</t>
  </si>
  <si>
    <t>43道路旅客運送業</t>
  </si>
  <si>
    <t>44道路貨物運送業</t>
  </si>
  <si>
    <t>45水運業</t>
  </si>
  <si>
    <t>46航空運輸業</t>
  </si>
  <si>
    <t>47倉庫業</t>
  </si>
  <si>
    <t>48運輸に附帯するサービス業</t>
  </si>
  <si>
    <t>49郵便業（信書便事業を含む）</t>
  </si>
  <si>
    <t>Ｉ卸売業・小売業</t>
    <phoneticPr fontId="1"/>
  </si>
  <si>
    <t>50各種商品卸売業</t>
  </si>
  <si>
    <t>51繊維・衣服等卸売業</t>
  </si>
  <si>
    <t>52飲食料品卸売業</t>
  </si>
  <si>
    <t>53建築材料，鉱物・金属材料等卸売業</t>
  </si>
  <si>
    <t>54機械器具卸売業</t>
  </si>
  <si>
    <t>55その他の卸売業</t>
  </si>
  <si>
    <t>56各種商品小売業</t>
  </si>
  <si>
    <t>57織物・衣服・身の回り品小売業</t>
  </si>
  <si>
    <t>58飲食料品小売業</t>
  </si>
  <si>
    <t>59機械器具小売業</t>
  </si>
  <si>
    <t>60その他の小売業</t>
  </si>
  <si>
    <t>61無店舗小売業</t>
  </si>
  <si>
    <t>Ｊ金融業・保険業</t>
    <phoneticPr fontId="1"/>
  </si>
  <si>
    <t>62銀行業</t>
  </si>
  <si>
    <t>63協同組織金融業</t>
  </si>
  <si>
    <t>64貸金業，クレジットカード業等非預金信用機関</t>
  </si>
  <si>
    <t>65金融商品取引業，商品先物取引業</t>
  </si>
  <si>
    <t>66補助的金融業等</t>
  </si>
  <si>
    <t>67保険業（保険媒介代理業，保険サービス業を含む）</t>
  </si>
  <si>
    <t>Ｋ不動産業・物品賃貸業</t>
    <phoneticPr fontId="1"/>
  </si>
  <si>
    <t>68不動産取引業</t>
  </si>
  <si>
    <t>69不動産賃貸業・管理業</t>
  </si>
  <si>
    <t>70物品賃貸業</t>
  </si>
  <si>
    <t>Ｌ学術研究・専門・技術サービス業</t>
    <phoneticPr fontId="1"/>
  </si>
  <si>
    <t>71学術・開発研究機関</t>
  </si>
  <si>
    <t>72専門サービス業（他に分類されないもの）</t>
  </si>
  <si>
    <t>73広告業</t>
  </si>
  <si>
    <t>74技術サービス業（他に分類されないもの）</t>
  </si>
  <si>
    <t>Ｍ宿泊業・飲食サービス業</t>
    <phoneticPr fontId="1"/>
  </si>
  <si>
    <t>75宿泊業</t>
  </si>
  <si>
    <t>76飲食店</t>
  </si>
  <si>
    <t>77持ち帰り・配達飲食サービス業</t>
  </si>
  <si>
    <t>Ｎ生活関連サービス業・娯楽業</t>
    <phoneticPr fontId="1"/>
  </si>
  <si>
    <t>78洗濯・理容・美容・浴場業</t>
  </si>
  <si>
    <t>79その他の生活関連サービス業</t>
  </si>
  <si>
    <t>80娯楽業</t>
  </si>
  <si>
    <t>Ｏ教育・学習支援業</t>
    <phoneticPr fontId="1"/>
  </si>
  <si>
    <t>81学校教育</t>
  </si>
  <si>
    <t>82その他の教育，学習支援業</t>
  </si>
  <si>
    <t>Ｐ医療・福祉</t>
    <phoneticPr fontId="1"/>
  </si>
  <si>
    <t>83医療業</t>
  </si>
  <si>
    <t>84保健衛生</t>
  </si>
  <si>
    <t>85社会保険・社会福祉・介護事業</t>
  </si>
  <si>
    <t>Ｑ複合サービス事業</t>
    <phoneticPr fontId="1"/>
  </si>
  <si>
    <t>86郵便局</t>
  </si>
  <si>
    <t>87協同組合（他に分類されないもの）</t>
  </si>
  <si>
    <t>Ｒサービス業【他に分類されないもの】</t>
    <phoneticPr fontId="1"/>
  </si>
  <si>
    <t>88廃棄物処理業</t>
  </si>
  <si>
    <t>89自動車整備業</t>
  </si>
  <si>
    <t>90機械等修理業（別掲を除く）</t>
  </si>
  <si>
    <t>91職業紹介・労働者派遣業</t>
  </si>
  <si>
    <t>92その他の事業サービス業</t>
  </si>
  <si>
    <t>93政治・経済・文化団体</t>
  </si>
  <si>
    <t>94宗教</t>
  </si>
  <si>
    <t>95その他のサービス業</t>
  </si>
  <si>
    <t>96外国公務</t>
  </si>
  <si>
    <t>Ｓ公務【他に分類されるものを除く】</t>
    <phoneticPr fontId="1"/>
  </si>
  <si>
    <t>97国家公務</t>
  </si>
  <si>
    <t>98地方公務</t>
  </si>
  <si>
    <t>Ｔ分類不能の産業</t>
    <phoneticPr fontId="1"/>
  </si>
  <si>
    <t>99　分類不能の産業</t>
  </si>
  <si>
    <t>助成対象事業者</t>
    <rPh sb="0" eb="2">
      <t>ジョセイ</t>
    </rPh>
    <rPh sb="2" eb="4">
      <t>タイショウ</t>
    </rPh>
    <rPh sb="4" eb="7">
      <t>ジギョウシャ</t>
    </rPh>
    <phoneticPr fontId="8"/>
  </si>
  <si>
    <t>様式</t>
    <rPh sb="0" eb="2">
      <t>ヨウシキ</t>
    </rPh>
    <phoneticPr fontId="8"/>
  </si>
  <si>
    <t>Ver情報</t>
    <rPh sb="3" eb="5">
      <t>ジョウホウ</t>
    </rPh>
    <phoneticPr fontId="8"/>
  </si>
  <si>
    <t>（ア）特定中小企業者等</t>
    <rPh sb="3" eb="5">
      <t>トクテイ</t>
    </rPh>
    <rPh sb="5" eb="7">
      <t>チュウショウ</t>
    </rPh>
    <rPh sb="7" eb="10">
      <t>キギョウシャ</t>
    </rPh>
    <rPh sb="10" eb="11">
      <t>トウ</t>
    </rPh>
    <phoneticPr fontId="8"/>
  </si>
  <si>
    <t>第１号</t>
    <rPh sb="0" eb="1">
      <t>ダイ</t>
    </rPh>
    <rPh sb="2" eb="3">
      <t>ゴウ</t>
    </rPh>
    <phoneticPr fontId="8"/>
  </si>
  <si>
    <t>Ver.5</t>
  </si>
  <si>
    <t>（イ）個人事業主</t>
    <rPh sb="3" eb="5">
      <t>コジン</t>
    </rPh>
    <rPh sb="5" eb="8">
      <t>ジギョウヌシ</t>
    </rPh>
    <phoneticPr fontId="8"/>
  </si>
  <si>
    <t>第１号別紙</t>
    <rPh sb="0" eb="1">
      <t>ダイ</t>
    </rPh>
    <rPh sb="2" eb="3">
      <t>ゴウ</t>
    </rPh>
    <rPh sb="3" eb="5">
      <t>ベッシ</t>
    </rPh>
    <phoneticPr fontId="8"/>
  </si>
  <si>
    <t>（ウ）学校法人</t>
    <rPh sb="3" eb="5">
      <t>ガッコウ</t>
    </rPh>
    <rPh sb="5" eb="7">
      <t>ホウジン</t>
    </rPh>
    <phoneticPr fontId="8"/>
  </si>
  <si>
    <t>第２号</t>
    <rPh sb="0" eb="1">
      <t>ダイ</t>
    </rPh>
    <rPh sb="2" eb="3">
      <t>ゴウ</t>
    </rPh>
    <phoneticPr fontId="8"/>
  </si>
  <si>
    <t>Ver.4</t>
  </si>
  <si>
    <t>（エ）一般社団法人</t>
    <rPh sb="3" eb="5">
      <t>イッパン</t>
    </rPh>
    <rPh sb="5" eb="7">
      <t>シャダン</t>
    </rPh>
    <rPh sb="7" eb="9">
      <t>ホウジン</t>
    </rPh>
    <phoneticPr fontId="8"/>
  </si>
  <si>
    <t>（エ）一般財団法人</t>
    <rPh sb="3" eb="5">
      <t>イッパン</t>
    </rPh>
    <rPh sb="5" eb="7">
      <t>ザイダン</t>
    </rPh>
    <rPh sb="7" eb="9">
      <t>ホウジン</t>
    </rPh>
    <phoneticPr fontId="8"/>
  </si>
  <si>
    <t>（エ）公益社団法人</t>
    <rPh sb="3" eb="5">
      <t>コウエキ</t>
    </rPh>
    <rPh sb="5" eb="7">
      <t>シャダン</t>
    </rPh>
    <rPh sb="7" eb="9">
      <t>ホウジン</t>
    </rPh>
    <phoneticPr fontId="8"/>
  </si>
  <si>
    <t>（エ）公益財団法人</t>
    <rPh sb="3" eb="5">
      <t>コウエキ</t>
    </rPh>
    <rPh sb="5" eb="7">
      <t>ザイダン</t>
    </rPh>
    <rPh sb="7" eb="9">
      <t>ホウジン</t>
    </rPh>
    <phoneticPr fontId="8"/>
  </si>
  <si>
    <t>（エ）特定非営利活動法人</t>
    <rPh sb="3" eb="5">
      <t>トクテイ</t>
    </rPh>
    <rPh sb="5" eb="8">
      <t>ヒエイリ</t>
    </rPh>
    <rPh sb="8" eb="10">
      <t>カツドウ</t>
    </rPh>
    <rPh sb="10" eb="12">
      <t>ホウジン</t>
    </rPh>
    <phoneticPr fontId="8"/>
  </si>
  <si>
    <t>（オ）医療法人</t>
    <rPh sb="3" eb="5">
      <t>イリョウ</t>
    </rPh>
    <rPh sb="5" eb="7">
      <t>ホウジン</t>
    </rPh>
    <phoneticPr fontId="8"/>
  </si>
  <si>
    <t>（カ）社会福祉法人</t>
    <rPh sb="3" eb="5">
      <t>シャカイ</t>
    </rPh>
    <rPh sb="5" eb="7">
      <t>フクシ</t>
    </rPh>
    <rPh sb="7" eb="9">
      <t>ホウジン</t>
    </rPh>
    <phoneticPr fontId="8"/>
  </si>
  <si>
    <t>換気設備</t>
    <rPh sb="0" eb="2">
      <t>カンキ</t>
    </rPh>
    <rPh sb="2" eb="4">
      <t>セツビ</t>
    </rPh>
    <phoneticPr fontId="8"/>
  </si>
  <si>
    <t>導入区分</t>
    <rPh sb="0" eb="2">
      <t>ドウニュウ</t>
    </rPh>
    <rPh sb="2" eb="4">
      <t>クブン</t>
    </rPh>
    <phoneticPr fontId="8"/>
  </si>
  <si>
    <t>換気設備の種類</t>
    <rPh sb="0" eb="2">
      <t>カンキ</t>
    </rPh>
    <rPh sb="2" eb="4">
      <t>セツビ</t>
    </rPh>
    <rPh sb="5" eb="7">
      <t>シュルイ</t>
    </rPh>
    <phoneticPr fontId="1"/>
  </si>
  <si>
    <t>費用の区分</t>
    <rPh sb="0" eb="2">
      <t>ヒヨウ</t>
    </rPh>
    <rPh sb="3" eb="5">
      <t>クブン</t>
    </rPh>
    <phoneticPr fontId="1"/>
  </si>
  <si>
    <t>ア　高効率換気設備</t>
    <phoneticPr fontId="8"/>
  </si>
  <si>
    <t>無し</t>
    <rPh sb="0" eb="1">
      <t>ナ</t>
    </rPh>
    <phoneticPr fontId="8"/>
  </si>
  <si>
    <t>高効率換気設備</t>
    <phoneticPr fontId="8"/>
  </si>
  <si>
    <t>イ　熱交換型換気設備</t>
    <rPh sb="2" eb="3">
      <t>ネツ</t>
    </rPh>
    <rPh sb="3" eb="6">
      <t>コウカンガタ</t>
    </rPh>
    <rPh sb="6" eb="8">
      <t>カンキ</t>
    </rPh>
    <rPh sb="8" eb="10">
      <t>セツビ</t>
    </rPh>
    <phoneticPr fontId="8"/>
  </si>
  <si>
    <t>更新</t>
    <rPh sb="0" eb="2">
      <t>コウシン</t>
    </rPh>
    <phoneticPr fontId="8"/>
  </si>
  <si>
    <t>熱交換型換気設備</t>
    <rPh sb="0" eb="1">
      <t>ネツ</t>
    </rPh>
    <rPh sb="1" eb="4">
      <t>コウカンガタ</t>
    </rPh>
    <rPh sb="4" eb="6">
      <t>カンキ</t>
    </rPh>
    <rPh sb="6" eb="8">
      <t>セツビ</t>
    </rPh>
    <phoneticPr fontId="8"/>
  </si>
  <si>
    <t>付帯設備費</t>
    <rPh sb="0" eb="2">
      <t>フタイ</t>
    </rPh>
    <rPh sb="2" eb="4">
      <t>セツビ</t>
    </rPh>
    <rPh sb="4" eb="5">
      <t>ヒ</t>
    </rPh>
    <phoneticPr fontId="1"/>
  </si>
  <si>
    <t>ウ　換気・空調一体型設備</t>
    <rPh sb="2" eb="4">
      <t>カンキ</t>
    </rPh>
    <rPh sb="5" eb="7">
      <t>クウチョウ</t>
    </rPh>
    <rPh sb="7" eb="10">
      <t>イッタイガタ</t>
    </rPh>
    <rPh sb="10" eb="12">
      <t>セツビ</t>
    </rPh>
    <phoneticPr fontId="8"/>
  </si>
  <si>
    <t>増設</t>
    <rPh sb="0" eb="2">
      <t>ゾウセツ</t>
    </rPh>
    <phoneticPr fontId="8"/>
  </si>
  <si>
    <t>換気・空調一体型設備</t>
    <rPh sb="0" eb="2">
      <t>カンキ</t>
    </rPh>
    <rPh sb="3" eb="5">
      <t>クウチョウ</t>
    </rPh>
    <rPh sb="5" eb="8">
      <t>イッタイガタ</t>
    </rPh>
    <rPh sb="8" eb="10">
      <t>セツビ</t>
    </rPh>
    <phoneticPr fontId="8"/>
  </si>
  <si>
    <t>付属機器費</t>
    <rPh sb="0" eb="2">
      <t>フゾク</t>
    </rPh>
    <rPh sb="2" eb="4">
      <t>キキ</t>
    </rPh>
    <rPh sb="4" eb="5">
      <t>ヒ</t>
    </rPh>
    <phoneticPr fontId="1"/>
  </si>
  <si>
    <t>新設</t>
    <rPh sb="0" eb="2">
      <t>シンセツ</t>
    </rPh>
    <phoneticPr fontId="8"/>
  </si>
  <si>
    <t>高効率空調設備</t>
    <rPh sb="0" eb="3">
      <t>コウコウリツ</t>
    </rPh>
    <rPh sb="3" eb="5">
      <t>クウチョウ</t>
    </rPh>
    <rPh sb="5" eb="7">
      <t>セツビ</t>
    </rPh>
    <phoneticPr fontId="8"/>
  </si>
  <si>
    <t>更新・増設</t>
    <rPh sb="0" eb="2">
      <t>コウシン</t>
    </rPh>
    <rPh sb="3" eb="5">
      <t>ゾウセツ</t>
    </rPh>
    <phoneticPr fontId="8"/>
  </si>
  <si>
    <t>ア　電気式パッケージ形空調機</t>
    <phoneticPr fontId="8"/>
  </si>
  <si>
    <t>更新・新設</t>
    <rPh sb="0" eb="2">
      <t>コウシン</t>
    </rPh>
    <rPh sb="3" eb="5">
      <t>シンセツ</t>
    </rPh>
    <phoneticPr fontId="8"/>
  </si>
  <si>
    <t>イ　ガスヒートポンプ式空調機</t>
    <phoneticPr fontId="8"/>
  </si>
  <si>
    <t>更新・増設・新設</t>
    <rPh sb="0" eb="2">
      <t>コウシン</t>
    </rPh>
    <rPh sb="3" eb="5">
      <t>ゾウセツ</t>
    </rPh>
    <rPh sb="6" eb="8">
      <t>シンセツ</t>
    </rPh>
    <phoneticPr fontId="8"/>
  </si>
  <si>
    <t>空調設備の種類</t>
    <rPh sb="0" eb="2">
      <t>クウチョウ</t>
    </rPh>
    <rPh sb="2" eb="4">
      <t>セツビ</t>
    </rPh>
    <rPh sb="5" eb="7">
      <t>シュルイ</t>
    </rPh>
    <phoneticPr fontId="1"/>
  </si>
  <si>
    <t>調整・確認費</t>
    <rPh sb="0" eb="2">
      <t>チョウセイ</t>
    </rPh>
    <rPh sb="3" eb="5">
      <t>カクニン</t>
    </rPh>
    <rPh sb="5" eb="6">
      <t>ヒ</t>
    </rPh>
    <phoneticPr fontId="1"/>
  </si>
  <si>
    <t>ウ　中央熱源式空調機</t>
    <rPh sb="2" eb="4">
      <t>チュウオウ</t>
    </rPh>
    <rPh sb="4" eb="6">
      <t>ネツゲン</t>
    </rPh>
    <rPh sb="6" eb="7">
      <t>シキ</t>
    </rPh>
    <rPh sb="7" eb="10">
      <t>クウチョウキ</t>
    </rPh>
    <phoneticPr fontId="8"/>
  </si>
  <si>
    <t>電気式P形空調機</t>
    <phoneticPr fontId="8"/>
  </si>
  <si>
    <t>撤去・処分費</t>
    <rPh sb="0" eb="2">
      <t>テッキョ</t>
    </rPh>
    <rPh sb="3" eb="5">
      <t>ショブン</t>
    </rPh>
    <rPh sb="5" eb="6">
      <t>ヒ</t>
    </rPh>
    <phoneticPr fontId="1"/>
  </si>
  <si>
    <t>エ　ルームエアコン</t>
    <phoneticPr fontId="8"/>
  </si>
  <si>
    <t>ガスHP式空調機</t>
    <phoneticPr fontId="8"/>
  </si>
  <si>
    <t>時間</t>
    <rPh sb="0" eb="2">
      <t>ジカン</t>
    </rPh>
    <phoneticPr fontId="1"/>
  </si>
  <si>
    <t>継続</t>
    <rPh sb="0" eb="2">
      <t>ケイゾク</t>
    </rPh>
    <phoneticPr fontId="8"/>
  </si>
  <si>
    <t>中央熱源式空調機</t>
    <rPh sb="0" eb="2">
      <t>チュウオウ</t>
    </rPh>
    <rPh sb="2" eb="4">
      <t>ネツゲン</t>
    </rPh>
    <rPh sb="4" eb="5">
      <t>シキ</t>
    </rPh>
    <rPh sb="5" eb="8">
      <t>クウチョウキ</t>
    </rPh>
    <phoneticPr fontId="8"/>
  </si>
  <si>
    <t>ルームエアコン</t>
    <phoneticPr fontId="8"/>
  </si>
  <si>
    <t>ｍ</t>
  </si>
  <si>
    <t>kg</t>
  </si>
  <si>
    <t>有り</t>
    <rPh sb="0" eb="1">
      <t>ア</t>
    </rPh>
    <phoneticPr fontId="8"/>
  </si>
  <si>
    <t>m3</t>
    <phoneticPr fontId="8"/>
  </si>
  <si>
    <t>高効率空調設備の導入</t>
    <phoneticPr fontId="8"/>
  </si>
  <si>
    <t>換気設備の導入</t>
    <phoneticPr fontId="8"/>
  </si>
  <si>
    <t>=$B$11:$I$42,$B$51:$I$82,$B$91:$I$122,$B$131:$I$162,$B$171:$I$202,$B$211:$I$242,$B$251:$I$282,$B$291:$I$322,$B$331:$I$362,$B$371:$I$402</t>
    <phoneticPr fontId="8"/>
  </si>
  <si>
    <r>
      <t>　色のセルに、前回提出の＜</t>
    </r>
    <r>
      <rPr>
        <sz val="10"/>
        <color rgb="FFFF0000"/>
        <rFont val="ＭＳ Ｐ明朝"/>
        <family val="1"/>
        <charset val="128"/>
      </rPr>
      <t>申請額等</t>
    </r>
    <r>
      <rPr>
        <sz val="10"/>
        <color theme="1"/>
        <rFont val="ＭＳ Ｐ明朝"/>
        <family val="1"/>
        <charset val="128"/>
      </rPr>
      <t>＞を入力</t>
    </r>
    <rPh sb="1" eb="2">
      <t>イロ</t>
    </rPh>
    <rPh sb="7" eb="9">
      <t>ゼンカイ</t>
    </rPh>
    <rPh sb="9" eb="11">
      <t>テイシュツ</t>
    </rPh>
    <rPh sb="13" eb="15">
      <t>シンセイ</t>
    </rPh>
    <rPh sb="15" eb="16">
      <t>ガク</t>
    </rPh>
    <rPh sb="16" eb="17">
      <t>トウ</t>
    </rPh>
    <rPh sb="19" eb="21">
      <t>ニュウリョク</t>
    </rPh>
    <phoneticPr fontId="1"/>
  </si>
  <si>
    <r>
      <t>　色のセルに、「助成金交付決定通知書」に記載された＜</t>
    </r>
    <r>
      <rPr>
        <sz val="10"/>
        <color rgb="FFFF0000"/>
        <rFont val="ＭＳ Ｐ明朝"/>
        <family val="1"/>
        <charset val="128"/>
      </rPr>
      <t>交付決定額</t>
    </r>
    <r>
      <rPr>
        <sz val="10"/>
        <color theme="1"/>
        <rFont val="ＭＳ Ｐ明朝"/>
        <family val="1"/>
        <charset val="128"/>
      </rPr>
      <t>＞を入力</t>
    </r>
    <rPh sb="1" eb="2">
      <t>イロ</t>
    </rPh>
    <rPh sb="8" eb="11">
      <t>ジョセイキン</t>
    </rPh>
    <rPh sb="11" eb="13">
      <t>コウフ</t>
    </rPh>
    <rPh sb="13" eb="15">
      <t>ケッテイ</t>
    </rPh>
    <rPh sb="15" eb="18">
      <t>ツウチショ</t>
    </rPh>
    <rPh sb="20" eb="22">
      <t>キサイ</t>
    </rPh>
    <rPh sb="26" eb="28">
      <t>コウフ</t>
    </rPh>
    <rPh sb="28" eb="30">
      <t>ケッテイ</t>
    </rPh>
    <rPh sb="30" eb="31">
      <t>ガク</t>
    </rPh>
    <rPh sb="33" eb="35">
      <t>ニュウリョク</t>
    </rPh>
    <phoneticPr fontId="1"/>
  </si>
  <si>
    <r>
      <t>　色のセルに、＜</t>
    </r>
    <r>
      <rPr>
        <sz val="10"/>
        <color rgb="FFFF0000"/>
        <rFont val="ＭＳ Ｐ明朝"/>
        <family val="1"/>
        <charset val="128"/>
      </rPr>
      <t>本事業に関係しない対象外経費</t>
    </r>
    <r>
      <rPr>
        <sz val="10"/>
        <color theme="1"/>
        <rFont val="ＭＳ Ｐ明朝"/>
        <family val="1"/>
        <charset val="128"/>
      </rPr>
      <t>＞を入力</t>
    </r>
    <rPh sb="1" eb="2">
      <t>イロ</t>
    </rPh>
    <rPh sb="24" eb="26">
      <t>ニュウリョク</t>
    </rPh>
    <phoneticPr fontId="1"/>
  </si>
  <si>
    <r>
      <t>　色のセルに、計画変更後経費の＜</t>
    </r>
    <r>
      <rPr>
        <sz val="10"/>
        <color rgb="FFFF0000"/>
        <rFont val="ＭＳ Ｐ明朝"/>
        <family val="1"/>
        <charset val="128"/>
      </rPr>
      <t>消費税等額</t>
    </r>
    <r>
      <rPr>
        <sz val="10"/>
        <color theme="1"/>
        <rFont val="ＭＳ Ｐ明朝"/>
        <family val="1"/>
        <charset val="128"/>
      </rPr>
      <t>＞を入力</t>
    </r>
    <rPh sb="1" eb="2">
      <t>イロ</t>
    </rPh>
    <rPh sb="7" eb="9">
      <t>ケイカク</t>
    </rPh>
    <rPh sb="9" eb="12">
      <t>ヘンコウゴ</t>
    </rPh>
    <rPh sb="12" eb="14">
      <t>ケイヒ</t>
    </rPh>
    <rPh sb="16" eb="18">
      <t>ショウヒ</t>
    </rPh>
    <rPh sb="18" eb="19">
      <t>ゼイ</t>
    </rPh>
    <rPh sb="19" eb="20">
      <t>トウ</t>
    </rPh>
    <rPh sb="20" eb="21">
      <t>ガク</t>
    </rPh>
    <rPh sb="23" eb="25">
      <t>ニュウリョク</t>
    </rPh>
    <phoneticPr fontId="1"/>
  </si>
  <si>
    <r>
      <rPr>
        <sz val="11"/>
        <color rgb="FFFF0000"/>
        <rFont val="メイリオ"/>
        <family val="3"/>
        <charset val="128"/>
      </rPr>
      <t>【注意】</t>
    </r>
    <r>
      <rPr>
        <sz val="11"/>
        <color theme="1"/>
        <rFont val="メイリオ"/>
        <family val="3"/>
        <charset val="128"/>
      </rPr>
      <t>　本シートの入力について</t>
    </r>
    <rPh sb="1" eb="3">
      <t>チュウイ</t>
    </rPh>
    <rPh sb="5" eb="6">
      <t>ホン</t>
    </rPh>
    <rPh sb="10" eb="12">
      <t>ニュウリョク</t>
    </rPh>
    <phoneticPr fontId="8"/>
  </si>
  <si>
    <t>　色のセルは、プルダウンメニューから適切なものを選択すること。</t>
    <rPh sb="1" eb="2">
      <t>イロ</t>
    </rPh>
    <rPh sb="18" eb="20">
      <t>テキセツ</t>
    </rPh>
    <rPh sb="24" eb="26">
      <t>センタク</t>
    </rPh>
    <phoneticPr fontId="1"/>
  </si>
  <si>
    <t>　色のセルは、文字又は数値を根拠となる見積書等の記載を基に入力すること。</t>
    <rPh sb="1" eb="2">
      <t>イロ</t>
    </rPh>
    <rPh sb="7" eb="9">
      <t>モジ</t>
    </rPh>
    <rPh sb="9" eb="10">
      <t>マタ</t>
    </rPh>
    <rPh sb="11" eb="13">
      <t>スウチ</t>
    </rPh>
    <rPh sb="14" eb="16">
      <t>コンキョ</t>
    </rPh>
    <rPh sb="19" eb="23">
      <t>ミツモリショトウ</t>
    </rPh>
    <rPh sb="24" eb="26">
      <t>キサイ</t>
    </rPh>
    <rPh sb="27" eb="28">
      <t>モト</t>
    </rPh>
    <rPh sb="29" eb="31">
      <t>ニュウリョク</t>
    </rPh>
    <phoneticPr fontId="1"/>
  </si>
  <si>
    <t>　色の備考欄セルは、必要に応じて記載内容の補足説明に使用すること。</t>
    <rPh sb="1" eb="2">
      <t>イロ</t>
    </rPh>
    <rPh sb="3" eb="6">
      <t>ビコウラン</t>
    </rPh>
    <rPh sb="10" eb="12">
      <t>ヒツヨウ</t>
    </rPh>
    <rPh sb="13" eb="14">
      <t>オウ</t>
    </rPh>
    <rPh sb="16" eb="18">
      <t>キサイ</t>
    </rPh>
    <rPh sb="18" eb="20">
      <t>ナイヨウ</t>
    </rPh>
    <rPh sb="21" eb="23">
      <t>ホソク</t>
    </rPh>
    <rPh sb="23" eb="25">
      <t>セツメイ</t>
    </rPh>
    <rPh sb="26" eb="28">
      <t>シヨウ</t>
    </rPh>
    <phoneticPr fontId="1"/>
  </si>
  <si>
    <r>
      <t>助成対象外経費</t>
    </r>
    <r>
      <rPr>
        <sz val="10"/>
        <color theme="1"/>
        <rFont val="ＭＳ Ｐ明朝"/>
        <family val="1"/>
        <charset val="128"/>
      </rPr>
      <t>は、＜</t>
    </r>
    <r>
      <rPr>
        <sz val="10"/>
        <color rgb="FFFF0000"/>
        <rFont val="ＭＳ Ｐ明朝"/>
        <family val="1"/>
        <charset val="128"/>
      </rPr>
      <t>換気</t>
    </r>
    <r>
      <rPr>
        <sz val="10"/>
        <color theme="1"/>
        <rFont val="ＭＳ Ｐ明朝"/>
        <family val="1"/>
        <charset val="128"/>
      </rPr>
      <t>設備の種類＞欄のプルダウンメニューから　【</t>
    </r>
    <r>
      <rPr>
        <sz val="10"/>
        <color rgb="FFFF0000"/>
        <rFont val="ＭＳ Ｐ明朝"/>
        <family val="1"/>
        <charset val="128"/>
      </rPr>
      <t>▲助成対象外</t>
    </r>
    <r>
      <rPr>
        <sz val="10"/>
        <color theme="1"/>
        <rFont val="ＭＳ Ｐ明朝"/>
        <family val="1"/>
        <charset val="128"/>
      </rPr>
      <t>】　を選択すること。</t>
    </r>
    <rPh sb="0" eb="2">
      <t>ジョセイ</t>
    </rPh>
    <rPh sb="2" eb="5">
      <t>タイショウガイ</t>
    </rPh>
    <rPh sb="5" eb="7">
      <t>ケイヒ</t>
    </rPh>
    <rPh sb="10" eb="12">
      <t>カンキ</t>
    </rPh>
    <rPh sb="12" eb="14">
      <t>セツビ</t>
    </rPh>
    <rPh sb="15" eb="17">
      <t>シュルイ</t>
    </rPh>
    <rPh sb="18" eb="19">
      <t>ラン</t>
    </rPh>
    <rPh sb="34" eb="36">
      <t>ジョセイ</t>
    </rPh>
    <rPh sb="36" eb="39">
      <t>タイショウガイ</t>
    </rPh>
    <rPh sb="42" eb="44">
      <t>センタク</t>
    </rPh>
    <phoneticPr fontId="8"/>
  </si>
  <si>
    <r>
      <rPr>
        <sz val="10"/>
        <color rgb="FFFF0000"/>
        <rFont val="ＭＳ Ｐ明朝"/>
        <family val="1"/>
        <charset val="128"/>
      </rPr>
      <t>助成対象外経費</t>
    </r>
    <r>
      <rPr>
        <sz val="10"/>
        <color theme="1"/>
        <rFont val="ＭＳ Ｐ明朝"/>
        <family val="1"/>
        <charset val="128"/>
      </rPr>
      <t>は、＜</t>
    </r>
    <r>
      <rPr>
        <sz val="10"/>
        <color rgb="FFFF0000"/>
        <rFont val="ＭＳ Ｐ明朝"/>
        <family val="1"/>
        <charset val="128"/>
      </rPr>
      <t>空調</t>
    </r>
    <r>
      <rPr>
        <sz val="10"/>
        <color theme="1"/>
        <rFont val="ＭＳ Ｐ明朝"/>
        <family val="1"/>
        <charset val="128"/>
      </rPr>
      <t>設備の種類＞欄のプルダウンメニューから　【</t>
    </r>
    <r>
      <rPr>
        <sz val="10"/>
        <color rgb="FFFF0000"/>
        <rFont val="ＭＳ Ｐ明朝"/>
        <family val="1"/>
        <charset val="128"/>
      </rPr>
      <t>▲助成対象外</t>
    </r>
    <r>
      <rPr>
        <sz val="10"/>
        <color theme="1"/>
        <rFont val="ＭＳ Ｐ明朝"/>
        <family val="1"/>
        <charset val="128"/>
      </rPr>
      <t>】　を選択すること。</t>
    </r>
    <rPh sb="0" eb="2">
      <t>ジョセイ</t>
    </rPh>
    <rPh sb="2" eb="5">
      <t>タイショウガイ</t>
    </rPh>
    <rPh sb="5" eb="7">
      <t>ケイヒ</t>
    </rPh>
    <rPh sb="10" eb="12">
      <t>クウチョウ</t>
    </rPh>
    <rPh sb="12" eb="14">
      <t>セツビ</t>
    </rPh>
    <rPh sb="15" eb="17">
      <t>シュルイ</t>
    </rPh>
    <rPh sb="18" eb="19">
      <t>ラン</t>
    </rPh>
    <rPh sb="34" eb="36">
      <t>ジョセイ</t>
    </rPh>
    <rPh sb="36" eb="39">
      <t>タイショウガイ</t>
    </rPh>
    <rPh sb="42" eb="44">
      <t>センタク</t>
    </rPh>
    <phoneticPr fontId="8"/>
  </si>
  <si>
    <t>入力判定</t>
    <rPh sb="0" eb="2">
      <t>ニュウリョク</t>
    </rPh>
    <rPh sb="2" eb="4">
      <t>ハンテイ</t>
    </rPh>
    <phoneticPr fontId="8"/>
  </si>
  <si>
    <t>チェック数</t>
    <rPh sb="4" eb="5">
      <t>スウ</t>
    </rPh>
    <phoneticPr fontId="8"/>
  </si>
  <si>
    <r>
      <t>　※1　</t>
    </r>
    <r>
      <rPr>
        <sz val="11"/>
        <rFont val="ＭＳ Ｐゴシック"/>
        <family val="3"/>
        <charset val="128"/>
        <scheme val="minor"/>
      </rPr>
      <t>工事完了時経費は、各内訳明細書から</t>
    </r>
    <r>
      <rPr>
        <sz val="11"/>
        <color rgb="FFFF0000"/>
        <rFont val="ＭＳ Ｐゴシック"/>
        <family val="3"/>
        <charset val="128"/>
        <scheme val="minor"/>
      </rPr>
      <t>自動集計により作成</t>
    </r>
    <r>
      <rPr>
        <sz val="11"/>
        <rFont val="ＭＳ Ｐゴシック"/>
        <family val="3"/>
        <charset val="128"/>
        <scheme val="minor"/>
      </rPr>
      <t>されます。</t>
    </r>
    <rPh sb="4" eb="6">
      <t>コウジ</t>
    </rPh>
    <rPh sb="6" eb="8">
      <t>カンリョウ</t>
    </rPh>
    <rPh sb="8" eb="9">
      <t>ジ</t>
    </rPh>
    <rPh sb="9" eb="11">
      <t>ケイヒ</t>
    </rPh>
    <rPh sb="13" eb="14">
      <t>カク</t>
    </rPh>
    <rPh sb="14" eb="16">
      <t>ウチワケ</t>
    </rPh>
    <rPh sb="16" eb="19">
      <t>メイサイショ</t>
    </rPh>
    <rPh sb="21" eb="23">
      <t>ジドウ</t>
    </rPh>
    <rPh sb="23" eb="25">
      <t>シュウケイ</t>
    </rPh>
    <rPh sb="28" eb="30">
      <t>サクセイ</t>
    </rPh>
    <phoneticPr fontId="1"/>
  </si>
  <si>
    <r>
      <t>　※2</t>
    </r>
    <r>
      <rPr>
        <sz val="11"/>
        <rFont val="ＭＳ Ｐゴシック"/>
        <family val="3"/>
        <charset val="128"/>
        <scheme val="minor"/>
      </rPr>
      <t>　入力内容に不備・不足がある場合、＜</t>
    </r>
    <r>
      <rPr>
        <sz val="11"/>
        <color rgb="FFFF0000"/>
        <rFont val="ＭＳ Ｐゴシック"/>
        <family val="3"/>
        <charset val="128"/>
        <scheme val="minor"/>
      </rPr>
      <t>（d）工事完了時交付申請額</t>
    </r>
    <r>
      <rPr>
        <sz val="11"/>
        <rFont val="ＭＳ Ｐゴシック"/>
        <family val="3"/>
        <charset val="128"/>
        <scheme val="minor"/>
      </rPr>
      <t>＞欄にエラーメッセージが表示されます。</t>
    </r>
    <rPh sb="4" eb="6">
      <t>ニュウリョク</t>
    </rPh>
    <rPh sb="6" eb="8">
      <t>ナイヨウ</t>
    </rPh>
    <rPh sb="9" eb="11">
      <t>フビ</t>
    </rPh>
    <rPh sb="12" eb="14">
      <t>フソク</t>
    </rPh>
    <rPh sb="17" eb="19">
      <t>バアイ</t>
    </rPh>
    <rPh sb="24" eb="26">
      <t>コウジ</t>
    </rPh>
    <rPh sb="26" eb="29">
      <t>カンリョウジ</t>
    </rPh>
    <rPh sb="35" eb="36">
      <t>ラン</t>
    </rPh>
    <rPh sb="46" eb="48">
      <t>ヒョウジ</t>
    </rPh>
    <phoneticPr fontId="1"/>
  </si>
  <si>
    <t>第12号様式：別紙</t>
    <rPh sb="0" eb="1">
      <t>ダイ</t>
    </rPh>
    <rPh sb="3" eb="4">
      <t>ゴウ</t>
    </rPh>
    <rPh sb="4" eb="6">
      <t>ヨウシキ</t>
    </rPh>
    <rPh sb="7" eb="9">
      <t>ベッシ</t>
    </rPh>
    <phoneticPr fontId="1"/>
  </si>
  <si>
    <t>助成事業経費内訳書（工事完了）</t>
    <rPh sb="0" eb="2">
      <t>ジョセイ</t>
    </rPh>
    <rPh sb="2" eb="4">
      <t>ジギョウ</t>
    </rPh>
    <rPh sb="4" eb="6">
      <t>ケイヒ</t>
    </rPh>
    <rPh sb="6" eb="9">
      <t>ウチワケショ</t>
    </rPh>
    <rPh sb="10" eb="12">
      <t>コウジ</t>
    </rPh>
    <rPh sb="12" eb="14">
      <t>カンリョウ</t>
    </rPh>
    <phoneticPr fontId="1"/>
  </si>
  <si>
    <t>工事完了時経費</t>
    <rPh sb="0" eb="2">
      <t>コウジ</t>
    </rPh>
    <rPh sb="2" eb="5">
      <t>カンリョウジ</t>
    </rPh>
    <rPh sb="5" eb="7">
      <t>ケイヒ</t>
    </rPh>
    <phoneticPr fontId="1"/>
  </si>
  <si>
    <t>　（d）　工事完了時交付申請額　（円）</t>
    <rPh sb="5" eb="7">
      <t>コウジ</t>
    </rPh>
    <rPh sb="7" eb="10">
      <t>カンリョウジ</t>
    </rPh>
    <rPh sb="10" eb="12">
      <t>コウフ</t>
    </rPh>
    <rPh sb="12" eb="14">
      <t>シンセイ</t>
    </rPh>
    <rPh sb="15" eb="16">
      <t>テイガク</t>
    </rPh>
    <phoneticPr fontId="1"/>
  </si>
  <si>
    <r>
      <rPr>
        <sz val="10"/>
        <color rgb="FFFF0000"/>
        <rFont val="ＭＳ Ｐ明朝"/>
        <family val="1"/>
        <charset val="128"/>
      </rPr>
      <t>※</t>
    </r>
    <r>
      <rPr>
        <sz val="10"/>
        <rFont val="ＭＳ Ｐ明朝"/>
        <family val="1"/>
        <charset val="128"/>
      </rPr>
      <t>交付要綱第10条３項の規定に基づき通知した「助成金交付決定通知書」記載の交付決定額を
　</t>
    </r>
    <r>
      <rPr>
        <sz val="10"/>
        <color rgb="FFFF0000"/>
        <rFont val="ＭＳ Ｐ明朝"/>
        <family val="1"/>
        <charset val="128"/>
      </rPr>
      <t xml:space="preserve">　【　（c）　交付決定額　】 </t>
    </r>
    <r>
      <rPr>
        <sz val="10"/>
        <rFont val="ＭＳ Ｐ明朝"/>
        <family val="1"/>
        <charset val="128"/>
      </rPr>
      <t>欄に、記入すること。
　なお、「（d） 工事完了時交付申請額」 は、「（ｂ） 交付申請額」、「（c）　交付決定額」 のいずれかの低い額とする。</t>
    </r>
    <rPh sb="1" eb="3">
      <t>コウフ</t>
    </rPh>
    <rPh sb="23" eb="25">
      <t>ジョセイ</t>
    </rPh>
    <rPh sb="25" eb="26">
      <t>キン</t>
    </rPh>
    <rPh sb="30" eb="33">
      <t>ツウチショ</t>
    </rPh>
    <rPh sb="34" eb="36">
      <t>キサイ</t>
    </rPh>
    <rPh sb="37" eb="39">
      <t>コウフ</t>
    </rPh>
    <rPh sb="39" eb="41">
      <t>ケッテイ</t>
    </rPh>
    <rPh sb="41" eb="42">
      <t>ガク</t>
    </rPh>
    <rPh sb="52" eb="54">
      <t>コウフ</t>
    </rPh>
    <rPh sb="54" eb="56">
      <t>ケッテイ</t>
    </rPh>
    <rPh sb="56" eb="57">
      <t>ガク</t>
    </rPh>
    <rPh sb="60" eb="61">
      <t>ラン</t>
    </rPh>
    <rPh sb="80" eb="82">
      <t>コウジ</t>
    </rPh>
    <rPh sb="82" eb="85">
      <t>カンリョウジ</t>
    </rPh>
    <rPh sb="85" eb="87">
      <t>コウフ</t>
    </rPh>
    <rPh sb="87" eb="89">
      <t>シンセイ</t>
    </rPh>
    <rPh sb="89" eb="90">
      <t>ガク</t>
    </rPh>
    <rPh sb="99" eb="101">
      <t>コウフ</t>
    </rPh>
    <rPh sb="101" eb="103">
      <t>シンセイ</t>
    </rPh>
    <rPh sb="103" eb="104">
      <t>ガク</t>
    </rPh>
    <rPh sb="124" eb="125">
      <t>ヒク</t>
    </rPh>
    <rPh sb="126" eb="127">
      <t>ガク</t>
    </rPh>
    <phoneticPr fontId="1"/>
  </si>
  <si>
    <t>内訳明細表（工事完了）</t>
    <rPh sb="0" eb="2">
      <t>ウチワケ</t>
    </rPh>
    <rPh sb="2" eb="4">
      <t>メイサイ</t>
    </rPh>
    <rPh sb="4" eb="5">
      <t>ヒョウ</t>
    </rPh>
    <rPh sb="6" eb="8">
      <t>コウジ</t>
    </rPh>
    <rPh sb="8" eb="10">
      <t>カンリョウ</t>
    </rPh>
    <phoneticPr fontId="1"/>
  </si>
  <si>
    <t>m2</t>
  </si>
  <si>
    <t>Ver.3.3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</si>
</sst>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;[Red]\-#,##0\ "/>
    <numFmt numFmtId="177" formatCode="#,##0_);[Red]\(#,##0\)"/>
    <numFmt numFmtId="178" formatCode="#,##0.000_);[Red]\(#,##0.000\)"/>
    <numFmt numFmtId="179" formatCode="0.0#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sz val="11"/>
      <color rgb="FFC00000"/>
      <name val="ＭＳ Ｐゴシック"/>
      <family val="3"/>
      <charset val="128"/>
      <scheme val="minor"/>
    </font>
    <font>
      <sz val="12"/>
      <color indexed="10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メイリオ"/>
      <family val="3"/>
      <charset val="128"/>
    </font>
    <font>
      <sz val="11"/>
      <color indexed="1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2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0"/>
      <color theme="0"/>
      <name val="ＭＳ Ｐ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6FCFE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BD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86">
    <xf numFmtId="0" fontId="0" fillId="0" borderId="0" xfId="0">
      <alignment vertical="center"/>
    </xf>
    <xf numFmtId="0" fontId="0" fillId="0" borderId="0" xfId="0" applyFill="1" applyProtection="1">
      <alignment vertical="center"/>
      <protection hidden="1"/>
    </xf>
    <xf numFmtId="0" fontId="3" fillId="0" borderId="0" xfId="0" applyFont="1" applyFill="1" applyProtection="1">
      <alignment vertical="center"/>
      <protection hidden="1"/>
    </xf>
    <xf numFmtId="0" fontId="4" fillId="0" borderId="0" xfId="0" applyFont="1" applyFill="1" applyProtection="1">
      <alignment vertical="center"/>
      <protection hidden="1"/>
    </xf>
    <xf numFmtId="0" fontId="3" fillId="0" borderId="15" xfId="0" applyFont="1" applyFill="1" applyBorder="1" applyAlignment="1" applyProtection="1">
      <alignment horizontal="center" vertical="center"/>
      <protection hidden="1"/>
    </xf>
    <xf numFmtId="0" fontId="3" fillId="0" borderId="8" xfId="0" applyFont="1" applyFill="1" applyBorder="1" applyAlignment="1" applyProtection="1">
      <alignment horizontal="center" vertical="center"/>
      <protection hidden="1"/>
    </xf>
    <xf numFmtId="0" fontId="3" fillId="0" borderId="14" xfId="0" applyFont="1" applyFill="1" applyBorder="1" applyAlignment="1" applyProtection="1">
      <alignment horizontal="center" vertical="center"/>
      <protection hidden="1"/>
    </xf>
    <xf numFmtId="0" fontId="3" fillId="0" borderId="29" xfId="0" applyFont="1" applyFill="1" applyBorder="1" applyAlignment="1" applyProtection="1">
      <alignment vertical="center"/>
      <protection hidden="1"/>
    </xf>
    <xf numFmtId="0" fontId="3" fillId="0" borderId="30" xfId="0" applyFont="1" applyFill="1" applyBorder="1" applyAlignment="1" applyProtection="1">
      <alignment vertical="center"/>
      <protection hidden="1"/>
    </xf>
    <xf numFmtId="0" fontId="3" fillId="0" borderId="36" xfId="0" applyFont="1" applyFill="1" applyBorder="1" applyProtection="1">
      <alignment vertical="center"/>
      <protection hidden="1"/>
    </xf>
    <xf numFmtId="0" fontId="3" fillId="0" borderId="33" xfId="0" applyFont="1" applyFill="1" applyBorder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38" fontId="4" fillId="0" borderId="0" xfId="1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4" fillId="0" borderId="0" xfId="0" applyFont="1" applyFill="1" applyBorder="1" applyProtection="1">
      <alignment vertical="center"/>
      <protection hidden="1"/>
    </xf>
    <xf numFmtId="0" fontId="4" fillId="2" borderId="1" xfId="0" applyFont="1" applyFill="1" applyBorder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0" fontId="4" fillId="3" borderId="1" xfId="0" applyFont="1" applyFill="1" applyBorder="1" applyProtection="1">
      <alignment vertical="center"/>
      <protection hidden="1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right" vertical="center"/>
      <protection hidden="1"/>
    </xf>
    <xf numFmtId="14" fontId="4" fillId="0" borderId="0" xfId="0" quotePrefix="1" applyNumberFormat="1" applyFont="1" applyFill="1" applyBorder="1" applyAlignment="1" applyProtection="1">
      <alignment horizontal="left" vertical="center"/>
      <protection hidden="1"/>
    </xf>
    <xf numFmtId="0" fontId="4" fillId="3" borderId="1" xfId="0" applyFont="1" applyFill="1" applyBorder="1" applyAlignment="1" applyProtection="1">
      <alignment horizontal="left" vertical="center" shrinkToFit="1"/>
      <protection locked="0"/>
    </xf>
    <xf numFmtId="0" fontId="5" fillId="3" borderId="1" xfId="0" applyFont="1" applyFill="1" applyBorder="1" applyAlignment="1" applyProtection="1">
      <alignment horizontal="left" vertical="center" shrinkToFit="1"/>
      <protection locked="0"/>
    </xf>
    <xf numFmtId="0" fontId="4" fillId="3" borderId="4" xfId="0" applyFont="1" applyFill="1" applyBorder="1" applyAlignment="1" applyProtection="1">
      <alignment horizontal="left" vertical="center" shrinkToFit="1"/>
      <protection locked="0"/>
    </xf>
    <xf numFmtId="0" fontId="4" fillId="0" borderId="48" xfId="0" applyFont="1" applyBorder="1" applyAlignment="1" applyProtection="1">
      <alignment horizontal="center" vertical="center"/>
      <protection hidden="1"/>
    </xf>
    <xf numFmtId="0" fontId="4" fillId="0" borderId="49" xfId="0" applyFont="1" applyBorder="1" applyAlignment="1" applyProtection="1">
      <alignment horizontal="center" vertical="center"/>
      <protection hidden="1"/>
    </xf>
    <xf numFmtId="0" fontId="11" fillId="0" borderId="35" xfId="0" applyFont="1" applyBorder="1" applyAlignment="1" applyProtection="1">
      <alignment horizontal="center" vertical="center"/>
      <protection hidden="1"/>
    </xf>
    <xf numFmtId="0" fontId="4" fillId="0" borderId="32" xfId="0" applyFont="1" applyBorder="1" applyAlignment="1" applyProtection="1">
      <alignment horizontal="center" vertical="center"/>
      <protection hidden="1"/>
    </xf>
    <xf numFmtId="0" fontId="4" fillId="0" borderId="50" xfId="0" quotePrefix="1" applyFont="1" applyBorder="1" applyAlignment="1" applyProtection="1">
      <alignment horizontal="left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4" fillId="6" borderId="1" xfId="0" applyFont="1" applyFill="1" applyBorder="1" applyProtection="1">
      <alignment vertical="center"/>
      <protection hidden="1"/>
    </xf>
    <xf numFmtId="0" fontId="4" fillId="4" borderId="1" xfId="0" applyFont="1" applyFill="1" applyBorder="1" applyProtection="1">
      <alignment vertical="center"/>
      <protection hidden="1"/>
    </xf>
    <xf numFmtId="177" fontId="3" fillId="6" borderId="53" xfId="1" applyNumberFormat="1" applyFont="1" applyFill="1" applyBorder="1" applyAlignment="1" applyProtection="1">
      <alignment horizontal="right" vertical="center"/>
      <protection locked="0"/>
    </xf>
    <xf numFmtId="176" fontId="3" fillId="0" borderId="54" xfId="1" applyNumberFormat="1" applyFont="1" applyFill="1" applyBorder="1" applyAlignment="1" applyProtection="1">
      <alignment horizontal="right" vertical="center"/>
      <protection hidden="1"/>
    </xf>
    <xf numFmtId="38" fontId="3" fillId="0" borderId="55" xfId="1" applyFont="1" applyFill="1" applyBorder="1" applyAlignment="1" applyProtection="1">
      <alignment horizontal="right" vertical="center"/>
      <protection hidden="1"/>
    </xf>
    <xf numFmtId="178" fontId="3" fillId="0" borderId="56" xfId="1" applyNumberFormat="1" applyFont="1" applyFill="1" applyBorder="1" applyAlignment="1" applyProtection="1">
      <alignment horizontal="right" vertical="center"/>
      <protection hidden="1"/>
    </xf>
    <xf numFmtId="38" fontId="16" fillId="0" borderId="57" xfId="1" applyFont="1" applyFill="1" applyBorder="1" applyAlignment="1" applyProtection="1">
      <alignment horizontal="right" vertical="center"/>
      <protection hidden="1"/>
    </xf>
    <xf numFmtId="176" fontId="3" fillId="6" borderId="56" xfId="1" applyNumberFormat="1" applyFont="1" applyFill="1" applyBorder="1" applyAlignment="1" applyProtection="1">
      <alignment horizontal="right" vertical="center"/>
      <protection locked="0"/>
    </xf>
    <xf numFmtId="177" fontId="3" fillId="0" borderId="58" xfId="1" applyNumberFormat="1" applyFont="1" applyFill="1" applyBorder="1" applyAlignment="1" applyProtection="1">
      <alignment vertical="center"/>
      <protection hidden="1"/>
    </xf>
    <xf numFmtId="177" fontId="3" fillId="0" borderId="57" xfId="1" applyNumberFormat="1" applyFont="1" applyFill="1" applyBorder="1" applyAlignment="1" applyProtection="1">
      <alignment vertical="center"/>
      <protection hidden="1"/>
    </xf>
    <xf numFmtId="177" fontId="3" fillId="0" borderId="52" xfId="1" applyNumberFormat="1" applyFont="1" applyFill="1" applyBorder="1" applyAlignment="1" applyProtection="1">
      <alignment horizontal="center" vertical="center"/>
      <protection hidden="1"/>
    </xf>
    <xf numFmtId="177" fontId="3" fillId="0" borderId="55" xfId="1" applyNumberFormat="1" applyFont="1" applyFill="1" applyBorder="1" applyAlignment="1" applyProtection="1">
      <alignment horizontal="center" vertical="center"/>
      <protection hidden="1"/>
    </xf>
    <xf numFmtId="0" fontId="16" fillId="0" borderId="5" xfId="0" applyFont="1" applyFill="1" applyBorder="1" applyAlignment="1" applyProtection="1">
      <alignment horizontal="center" vertical="center"/>
      <protection hidden="1"/>
    </xf>
    <xf numFmtId="0" fontId="16" fillId="0" borderId="1" xfId="0" applyFont="1" applyFill="1" applyBorder="1" applyAlignment="1" applyProtection="1">
      <alignment horizontal="center" vertical="center"/>
      <protection hidden="1"/>
    </xf>
    <xf numFmtId="176" fontId="16" fillId="0" borderId="6" xfId="1" applyNumberFormat="1" applyFont="1" applyFill="1" applyBorder="1" applyAlignment="1" applyProtection="1">
      <alignment horizontal="right" vertical="center" indent="1"/>
      <protection hidden="1"/>
    </xf>
    <xf numFmtId="0" fontId="16" fillId="0" borderId="34" xfId="0" applyFont="1" applyFill="1" applyBorder="1" applyAlignment="1" applyProtection="1">
      <alignment horizontal="center" vertical="center"/>
      <protection hidden="1"/>
    </xf>
    <xf numFmtId="0" fontId="16" fillId="0" borderId="35" xfId="0" applyFont="1" applyFill="1" applyBorder="1" applyAlignment="1" applyProtection="1">
      <alignment horizontal="center" vertical="center"/>
      <protection hidden="1"/>
    </xf>
    <xf numFmtId="176" fontId="16" fillId="0" borderId="32" xfId="1" applyNumberFormat="1" applyFont="1" applyFill="1" applyBorder="1" applyAlignment="1" applyProtection="1">
      <alignment horizontal="right" vertical="center"/>
      <protection hidden="1"/>
    </xf>
    <xf numFmtId="0" fontId="16" fillId="0" borderId="26" xfId="0" applyFont="1" applyFill="1" applyBorder="1" applyAlignment="1" applyProtection="1">
      <alignment horizontal="center" vertical="center"/>
      <protection hidden="1"/>
    </xf>
    <xf numFmtId="0" fontId="16" fillId="0" borderId="3" xfId="0" applyFont="1" applyFill="1" applyBorder="1" applyAlignment="1" applyProtection="1">
      <alignment horizontal="center" vertical="center"/>
      <protection hidden="1"/>
    </xf>
    <xf numFmtId="176" fontId="16" fillId="0" borderId="9" xfId="1" applyNumberFormat="1" applyFont="1" applyFill="1" applyBorder="1" applyAlignment="1" applyProtection="1">
      <alignment horizontal="right" vertical="center"/>
      <protection hidden="1"/>
    </xf>
    <xf numFmtId="0" fontId="16" fillId="0" borderId="25" xfId="0" applyFont="1" applyFill="1" applyBorder="1" applyAlignment="1" applyProtection="1">
      <alignment horizontal="center" vertical="center"/>
      <protection hidden="1"/>
    </xf>
    <xf numFmtId="176" fontId="16" fillId="0" borderId="6" xfId="1" applyNumberFormat="1" applyFont="1" applyFill="1" applyBorder="1" applyAlignment="1" applyProtection="1">
      <alignment horizontal="right" vertical="center"/>
      <protection hidden="1"/>
    </xf>
    <xf numFmtId="0" fontId="16" fillId="0" borderId="31" xfId="0" applyFont="1" applyFill="1" applyBorder="1" applyAlignment="1" applyProtection="1">
      <alignment horizontal="center" vertical="center"/>
      <protection hidden="1"/>
    </xf>
    <xf numFmtId="0" fontId="16" fillId="0" borderId="4" xfId="0" applyFont="1" applyFill="1" applyBorder="1" applyAlignment="1" applyProtection="1">
      <alignment horizontal="center" vertical="center"/>
      <protection hidden="1"/>
    </xf>
    <xf numFmtId="0" fontId="16" fillId="0" borderId="37" xfId="0" applyFont="1" applyFill="1" applyBorder="1" applyAlignment="1" applyProtection="1">
      <alignment horizontal="center" vertical="center"/>
      <protection hidden="1"/>
    </xf>
    <xf numFmtId="177" fontId="3" fillId="0" borderId="53" xfId="1" applyNumberFormat="1" applyFont="1" applyFill="1" applyBorder="1" applyAlignment="1" applyProtection="1">
      <alignment horizontal="right" vertical="center"/>
      <protection hidden="1"/>
    </xf>
    <xf numFmtId="176" fontId="3" fillId="0" borderId="56" xfId="1" applyNumberFormat="1" applyFont="1" applyFill="1" applyBorder="1" applyAlignment="1" applyProtection="1">
      <alignment horizontal="right" vertical="center"/>
      <protection hidden="1"/>
    </xf>
    <xf numFmtId="0" fontId="7" fillId="4" borderId="16" xfId="0" quotePrefix="1" applyFont="1" applyFill="1" applyBorder="1" applyAlignment="1" applyProtection="1">
      <alignment horizontal="center" vertical="center"/>
      <protection hidden="1"/>
    </xf>
    <xf numFmtId="0" fontId="4" fillId="0" borderId="41" xfId="0" applyFont="1" applyBorder="1" applyProtection="1">
      <alignment vertical="center"/>
      <protection hidden="1"/>
    </xf>
    <xf numFmtId="0" fontId="14" fillId="0" borderId="0" xfId="0" applyFont="1" applyBorder="1" applyAlignment="1" applyProtection="1">
      <alignment horizontal="right" vertical="center"/>
      <protection hidden="1"/>
    </xf>
    <xf numFmtId="0" fontId="4" fillId="0" borderId="0" xfId="0" applyFont="1" applyBorder="1" applyProtection="1">
      <alignment vertical="center"/>
      <protection hidden="1"/>
    </xf>
    <xf numFmtId="0" fontId="0" fillId="8" borderId="1" xfId="0" applyFill="1" applyBorder="1" applyAlignment="1">
      <alignment vertical="center" wrapText="1"/>
    </xf>
    <xf numFmtId="49" fontId="17" fillId="0" borderId="1" xfId="2" applyNumberFormat="1" applyFont="1" applyBorder="1" applyAlignment="1">
      <alignment vertical="top" wrapText="1"/>
    </xf>
    <xf numFmtId="49" fontId="2" fillId="0" borderId="1" xfId="2" applyNumberFormat="1" applyBorder="1" applyAlignment="1">
      <alignment vertical="top" wrapText="1"/>
    </xf>
    <xf numFmtId="0" fontId="0" fillId="0" borderId="1" xfId="0" applyBorder="1" applyAlignment="1">
      <alignment vertical="center" wrapText="1"/>
    </xf>
    <xf numFmtId="49" fontId="2" fillId="0" borderId="1" xfId="2" applyNumberFormat="1" applyFill="1" applyBorder="1" applyAlignment="1">
      <alignment vertical="top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5" borderId="0" xfId="0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right" vertical="center" wrapText="1"/>
    </xf>
    <xf numFmtId="0" fontId="0" fillId="5" borderId="0" xfId="0" applyFill="1" applyAlignment="1">
      <alignment vertical="center" wrapText="1"/>
    </xf>
    <xf numFmtId="0" fontId="0" fillId="9" borderId="0" xfId="0" applyFill="1" applyAlignment="1">
      <alignment vertical="center" wrapText="1"/>
    </xf>
    <xf numFmtId="0" fontId="0" fillId="10" borderId="0" xfId="0" applyFill="1" applyAlignment="1">
      <alignment vertical="center"/>
    </xf>
    <xf numFmtId="0" fontId="0" fillId="10" borderId="0" xfId="0" applyFill="1" applyAlignment="1">
      <alignment vertical="center" wrapText="1"/>
    </xf>
    <xf numFmtId="0" fontId="0" fillId="0" borderId="0" xfId="0" applyAlignment="1">
      <alignment vertical="center"/>
    </xf>
    <xf numFmtId="0" fontId="0" fillId="11" borderId="0" xfId="0" applyFill="1" applyAlignment="1">
      <alignment vertical="center" wrapText="1"/>
    </xf>
    <xf numFmtId="0" fontId="0" fillId="0" borderId="0" xfId="0" quotePrefix="1" applyAlignment="1">
      <alignment vertical="center"/>
    </xf>
    <xf numFmtId="176" fontId="4" fillId="2" borderId="1" xfId="1" applyNumberFormat="1" applyFont="1" applyFill="1" applyBorder="1" applyProtection="1">
      <alignment vertical="center"/>
      <protection locked="0"/>
    </xf>
    <xf numFmtId="176" fontId="4" fillId="5" borderId="1" xfId="1" applyNumberFormat="1" applyFont="1" applyFill="1" applyBorder="1" applyProtection="1">
      <alignment vertical="center"/>
      <protection hidden="1"/>
    </xf>
    <xf numFmtId="176" fontId="4" fillId="2" borderId="4" xfId="1" applyNumberFormat="1" applyFont="1" applyFill="1" applyBorder="1" applyProtection="1">
      <alignment vertical="center"/>
      <protection locked="0"/>
    </xf>
    <xf numFmtId="176" fontId="4" fillId="0" borderId="48" xfId="1" applyNumberFormat="1" applyFont="1" applyBorder="1" applyAlignment="1" applyProtection="1">
      <alignment horizontal="center" vertical="center"/>
      <protection hidden="1"/>
    </xf>
    <xf numFmtId="176" fontId="4" fillId="5" borderId="48" xfId="1" applyNumberFormat="1" applyFont="1" applyFill="1" applyBorder="1" applyProtection="1">
      <alignment vertical="center"/>
      <protection hidden="1"/>
    </xf>
    <xf numFmtId="176" fontId="11" fillId="0" borderId="35" xfId="1" applyNumberFormat="1" applyFont="1" applyBorder="1" applyAlignment="1" applyProtection="1">
      <alignment horizontal="center" vertical="center"/>
      <protection hidden="1"/>
    </xf>
    <xf numFmtId="176" fontId="11" fillId="5" borderId="35" xfId="1" applyNumberFormat="1" applyFont="1" applyFill="1" applyBorder="1" applyProtection="1">
      <alignment vertical="center"/>
      <protection hidden="1"/>
    </xf>
    <xf numFmtId="176" fontId="16" fillId="7" borderId="10" xfId="0" applyNumberFormat="1" applyFont="1" applyFill="1" applyBorder="1" applyAlignment="1" applyProtection="1">
      <alignment horizontal="right" vertical="center"/>
      <protection locked="0"/>
    </xf>
    <xf numFmtId="0" fontId="4" fillId="12" borderId="1" xfId="0" applyFont="1" applyFill="1" applyBorder="1" applyProtection="1">
      <alignment vertical="center"/>
      <protection hidden="1"/>
    </xf>
    <xf numFmtId="0" fontId="0" fillId="12" borderId="13" xfId="0" applyFill="1" applyBorder="1" applyProtection="1">
      <alignment vertical="center"/>
      <protection hidden="1"/>
    </xf>
    <xf numFmtId="176" fontId="16" fillId="12" borderId="16" xfId="1" applyNumberFormat="1" applyFont="1" applyFill="1" applyBorder="1" applyAlignment="1" applyProtection="1">
      <alignment vertical="center"/>
      <protection hidden="1"/>
    </xf>
    <xf numFmtId="176" fontId="16" fillId="12" borderId="16" xfId="0" applyNumberFormat="1" applyFont="1" applyFill="1" applyBorder="1" applyAlignment="1" applyProtection="1">
      <alignment vertical="center"/>
      <protection locked="0"/>
    </xf>
    <xf numFmtId="176" fontId="3" fillId="6" borderId="56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Protection="1">
      <alignment vertical="center"/>
      <protection hidden="1"/>
    </xf>
    <xf numFmtId="177" fontId="16" fillId="0" borderId="22" xfId="1" applyNumberFormat="1" applyFont="1" applyFill="1" applyBorder="1" applyAlignment="1" applyProtection="1">
      <alignment vertical="center"/>
      <protection hidden="1"/>
    </xf>
    <xf numFmtId="177" fontId="16" fillId="0" borderId="39" xfId="1" applyNumberFormat="1" applyFont="1" applyFill="1" applyBorder="1" applyAlignment="1" applyProtection="1">
      <alignment vertical="center"/>
      <protection hidden="1"/>
    </xf>
    <xf numFmtId="178" fontId="16" fillId="0" borderId="16" xfId="1" applyNumberFormat="1" applyFont="1" applyFill="1" applyBorder="1" applyAlignment="1" applyProtection="1">
      <alignment vertical="center"/>
      <protection hidden="1"/>
    </xf>
    <xf numFmtId="0" fontId="0" fillId="0" borderId="21" xfId="0" applyFill="1" applyBorder="1" applyProtection="1">
      <alignment vertical="center"/>
      <protection hidden="1"/>
    </xf>
    <xf numFmtId="0" fontId="0" fillId="0" borderId="13" xfId="0" applyFill="1" applyBorder="1" applyProtection="1">
      <alignment vertical="center"/>
      <protection hidden="1"/>
    </xf>
    <xf numFmtId="0" fontId="0" fillId="0" borderId="38" xfId="0" applyFill="1" applyBorder="1" applyProtection="1">
      <alignment vertical="center"/>
      <protection hidden="1"/>
    </xf>
    <xf numFmtId="176" fontId="3" fillId="13" borderId="56" xfId="1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Protection="1">
      <alignment vertical="center"/>
      <protection hidden="1"/>
    </xf>
    <xf numFmtId="0" fontId="10" fillId="0" borderId="0" xfId="0" applyFont="1" applyFill="1" applyAlignment="1" applyProtection="1">
      <protection hidden="1"/>
    </xf>
    <xf numFmtId="0" fontId="10" fillId="0" borderId="0" xfId="0" applyFont="1" applyFill="1" applyAlignment="1" applyProtection="1">
      <alignment vertical="top"/>
      <protection hidden="1"/>
    </xf>
    <xf numFmtId="0" fontId="24" fillId="0" borderId="0" xfId="0" applyFont="1" applyProtection="1">
      <alignment vertical="center"/>
      <protection hidden="1"/>
    </xf>
    <xf numFmtId="0" fontId="4" fillId="0" borderId="1" xfId="0" applyFont="1" applyFill="1" applyBorder="1" applyProtection="1">
      <alignment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11" borderId="0" xfId="0" applyFill="1" applyProtection="1">
      <alignment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0" fillId="3" borderId="0" xfId="0" applyFill="1" applyProtection="1">
      <alignment vertical="center"/>
      <protection hidden="1"/>
    </xf>
    <xf numFmtId="0" fontId="0" fillId="0" borderId="0" xfId="0" applyFill="1" applyAlignment="1" applyProtection="1">
      <alignment horizontal="right" vertical="center"/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Alignment="1" applyProtection="1">
      <alignment vertical="top"/>
      <protection hidden="1"/>
    </xf>
    <xf numFmtId="179" fontId="4" fillId="0" borderId="0" xfId="0" applyNumberFormat="1" applyFont="1" applyProtection="1">
      <alignment vertical="center"/>
      <protection hidden="1"/>
    </xf>
    <xf numFmtId="179" fontId="4" fillId="2" borderId="1" xfId="0" applyNumberFormat="1" applyFont="1" applyFill="1" applyBorder="1" applyProtection="1">
      <alignment vertical="center"/>
      <protection locked="0"/>
    </xf>
    <xf numFmtId="179" fontId="4" fillId="2" borderId="4" xfId="0" applyNumberFormat="1" applyFont="1" applyFill="1" applyBorder="1" applyProtection="1">
      <alignment vertical="center"/>
      <protection locked="0"/>
    </xf>
    <xf numFmtId="179" fontId="4" fillId="0" borderId="48" xfId="0" applyNumberFormat="1" applyFont="1" applyBorder="1" applyAlignment="1" applyProtection="1">
      <alignment horizontal="center" vertical="center"/>
      <protection hidden="1"/>
    </xf>
    <xf numFmtId="179" fontId="11" fillId="0" borderId="35" xfId="0" applyNumberFormat="1" applyFont="1" applyBorder="1" applyAlignment="1" applyProtection="1">
      <alignment horizontal="center" vertical="center"/>
      <protection hidden="1"/>
    </xf>
    <xf numFmtId="0" fontId="3" fillId="0" borderId="13" xfId="0" applyFont="1" applyFill="1" applyBorder="1" applyAlignment="1" applyProtection="1">
      <alignment horizontal="left" vertical="center" wrapText="1" indent="2"/>
      <protection hidden="1"/>
    </xf>
    <xf numFmtId="0" fontId="3" fillId="0" borderId="16" xfId="0" applyFont="1" applyFill="1" applyBorder="1" applyAlignment="1" applyProtection="1">
      <alignment horizontal="left" vertical="center" wrapText="1" indent="2"/>
      <protection hidden="1"/>
    </xf>
    <xf numFmtId="0" fontId="3" fillId="0" borderId="10" xfId="0" applyFont="1" applyFill="1" applyBorder="1" applyAlignment="1" applyProtection="1">
      <alignment horizontal="left" vertical="center" wrapText="1" indent="2"/>
      <protection hidden="1"/>
    </xf>
    <xf numFmtId="0" fontId="3" fillId="0" borderId="17" xfId="0" applyFont="1" applyFill="1" applyBorder="1" applyAlignment="1" applyProtection="1">
      <alignment horizontal="center" vertical="center" wrapText="1"/>
      <protection hidden="1"/>
    </xf>
    <xf numFmtId="0" fontId="3" fillId="0" borderId="18" xfId="0" applyFont="1" applyFill="1" applyBorder="1" applyAlignment="1" applyProtection="1">
      <alignment horizontal="center" vertical="center" wrapText="1"/>
      <protection hidden="1"/>
    </xf>
    <xf numFmtId="0" fontId="3" fillId="0" borderId="19" xfId="0" applyFont="1" applyFill="1" applyBorder="1" applyAlignment="1" applyProtection="1">
      <alignment horizontal="center" vertical="center" wrapText="1"/>
      <protection hidden="1"/>
    </xf>
    <xf numFmtId="0" fontId="3" fillId="0" borderId="11" xfId="0" applyFont="1" applyFill="1" applyBorder="1" applyAlignment="1" applyProtection="1">
      <alignment horizontal="center" vertical="center" wrapText="1"/>
      <protection hidden="1"/>
    </xf>
    <xf numFmtId="0" fontId="3" fillId="0" borderId="20" xfId="0" applyFont="1" applyFill="1" applyBorder="1" applyAlignment="1" applyProtection="1">
      <alignment horizontal="center" vertical="center" wrapText="1"/>
      <protection hidden="1"/>
    </xf>
    <xf numFmtId="0" fontId="3" fillId="0" borderId="12" xfId="0" applyFont="1" applyFill="1" applyBorder="1" applyAlignment="1" applyProtection="1">
      <alignment horizontal="center" vertical="center" wrapText="1"/>
      <protection hidden="1"/>
    </xf>
    <xf numFmtId="0" fontId="3" fillId="0" borderId="21" xfId="0" applyFont="1" applyFill="1" applyBorder="1" applyAlignment="1" applyProtection="1">
      <alignment horizontal="center" vertical="center"/>
      <protection hidden="1"/>
    </xf>
    <xf numFmtId="0" fontId="3" fillId="0" borderId="22" xfId="0" applyFont="1" applyFill="1" applyBorder="1" applyAlignment="1" applyProtection="1">
      <alignment horizontal="center" vertical="center"/>
      <protection hidden="1"/>
    </xf>
    <xf numFmtId="0" fontId="3" fillId="0" borderId="23" xfId="0" applyFont="1" applyFill="1" applyBorder="1" applyAlignment="1" applyProtection="1">
      <alignment horizontal="center" vertical="center"/>
      <protection hidden="1"/>
    </xf>
    <xf numFmtId="0" fontId="3" fillId="0" borderId="27" xfId="0" applyFont="1" applyFill="1" applyBorder="1" applyAlignment="1" applyProtection="1">
      <alignment horizontal="center" vertical="center" textRotation="255" wrapText="1"/>
      <protection hidden="1"/>
    </xf>
    <xf numFmtId="0" fontId="3" fillId="0" borderId="7" xfId="0" applyFont="1" applyFill="1" applyBorder="1" applyAlignment="1" applyProtection="1">
      <alignment horizontal="center" vertical="center" textRotation="255" wrapText="1"/>
      <protection hidden="1"/>
    </xf>
    <xf numFmtId="0" fontId="3" fillId="0" borderId="28" xfId="0" applyFont="1" applyFill="1" applyBorder="1" applyAlignment="1" applyProtection="1">
      <alignment horizontal="center" vertical="center" textRotation="255" wrapText="1"/>
      <protection hidden="1"/>
    </xf>
    <xf numFmtId="0" fontId="3" fillId="0" borderId="2" xfId="0" applyFont="1" applyFill="1" applyBorder="1" applyAlignment="1" applyProtection="1">
      <alignment horizontal="left" vertical="center" indent="1" shrinkToFit="1"/>
      <protection hidden="1"/>
    </xf>
    <xf numFmtId="0" fontId="3" fillId="0" borderId="10" xfId="0" applyFont="1" applyFill="1" applyBorder="1" applyAlignment="1" applyProtection="1">
      <alignment horizontal="left" vertical="center" indent="1" shrinkToFit="1"/>
      <protection hidden="1"/>
    </xf>
    <xf numFmtId="0" fontId="3" fillId="0" borderId="44" xfId="0" applyFont="1" applyFill="1" applyBorder="1" applyAlignment="1" applyProtection="1">
      <alignment horizontal="left" vertical="center" indent="1" shrinkToFit="1"/>
      <protection hidden="1"/>
    </xf>
    <xf numFmtId="0" fontId="3" fillId="0" borderId="45" xfId="0" applyFont="1" applyFill="1" applyBorder="1" applyAlignment="1" applyProtection="1">
      <alignment horizontal="left" vertical="center" indent="1" shrinkToFit="1"/>
      <protection hidden="1"/>
    </xf>
    <xf numFmtId="0" fontId="3" fillId="0" borderId="21" xfId="0" applyFont="1" applyFill="1" applyBorder="1" applyAlignment="1" applyProtection="1">
      <alignment horizontal="left" vertical="center" wrapText="1" indent="2"/>
      <protection hidden="1"/>
    </xf>
    <xf numFmtId="0" fontId="3" fillId="0" borderId="22" xfId="0" applyFont="1" applyFill="1" applyBorder="1" applyAlignment="1" applyProtection="1">
      <alignment horizontal="left" vertical="center" wrapText="1" indent="2"/>
      <protection hidden="1"/>
    </xf>
    <xf numFmtId="0" fontId="3" fillId="0" borderId="23" xfId="0" applyFont="1" applyFill="1" applyBorder="1" applyAlignment="1" applyProtection="1">
      <alignment horizontal="left" vertical="center" wrapText="1" indent="2"/>
      <protection hidden="1"/>
    </xf>
    <xf numFmtId="0" fontId="6" fillId="0" borderId="0" xfId="0" applyFont="1" applyFill="1" applyAlignment="1" applyProtection="1">
      <alignment horizontal="center" vertical="center"/>
      <protection hidden="1"/>
    </xf>
    <xf numFmtId="0" fontId="9" fillId="0" borderId="18" xfId="0" applyFont="1" applyFill="1" applyBorder="1" applyAlignment="1" applyProtection="1">
      <alignment vertical="center" wrapText="1"/>
      <protection hidden="1"/>
    </xf>
    <xf numFmtId="0" fontId="3" fillId="0" borderId="21" xfId="0" applyFont="1" applyFill="1" applyBorder="1" applyAlignment="1" applyProtection="1">
      <alignment horizontal="left" vertical="center" indent="1"/>
      <protection hidden="1"/>
    </xf>
    <xf numFmtId="0" fontId="3" fillId="0" borderId="22" xfId="0" applyFont="1" applyFill="1" applyBorder="1" applyAlignment="1" applyProtection="1">
      <alignment horizontal="left" vertical="center" indent="1"/>
      <protection hidden="1"/>
    </xf>
    <xf numFmtId="0" fontId="3" fillId="0" borderId="23" xfId="0" applyFont="1" applyFill="1" applyBorder="1" applyAlignment="1" applyProtection="1">
      <alignment horizontal="left" vertical="center" indent="1"/>
      <protection hidden="1"/>
    </xf>
    <xf numFmtId="0" fontId="3" fillId="0" borderId="13" xfId="0" applyFont="1" applyFill="1" applyBorder="1" applyAlignment="1" applyProtection="1">
      <alignment horizontal="left" vertical="center" indent="1"/>
      <protection hidden="1"/>
    </xf>
    <xf numFmtId="0" fontId="3" fillId="0" borderId="16" xfId="0" applyFont="1" applyFill="1" applyBorder="1" applyAlignment="1" applyProtection="1">
      <alignment horizontal="left" vertical="center" indent="1"/>
      <protection hidden="1"/>
    </xf>
    <xf numFmtId="0" fontId="3" fillId="0" borderId="10" xfId="0" applyFont="1" applyFill="1" applyBorder="1" applyAlignment="1" applyProtection="1">
      <alignment horizontal="left" vertical="center" indent="1"/>
      <protection hidden="1"/>
    </xf>
    <xf numFmtId="0" fontId="3" fillId="0" borderId="38" xfId="0" applyFont="1" applyFill="1" applyBorder="1" applyAlignment="1" applyProtection="1">
      <alignment horizontal="left" vertical="center" wrapText="1" indent="1"/>
      <protection hidden="1"/>
    </xf>
    <xf numFmtId="0" fontId="3" fillId="0" borderId="39" xfId="0" applyFont="1" applyFill="1" applyBorder="1" applyAlignment="1" applyProtection="1">
      <alignment horizontal="left" vertical="center" wrapText="1" indent="1"/>
      <protection hidden="1"/>
    </xf>
    <xf numFmtId="0" fontId="3" fillId="0" borderId="40" xfId="0" applyFont="1" applyFill="1" applyBorder="1" applyAlignment="1" applyProtection="1">
      <alignment horizontal="left" vertical="center" wrapText="1" indent="1"/>
      <protection hidden="1"/>
    </xf>
    <xf numFmtId="0" fontId="4" fillId="0" borderId="51" xfId="0" applyFont="1" applyFill="1" applyBorder="1" applyAlignment="1" applyProtection="1">
      <alignment horizontal="center" vertical="center" wrapText="1"/>
      <protection hidden="1"/>
    </xf>
    <xf numFmtId="0" fontId="4" fillId="0" borderId="52" xfId="0" applyFont="1" applyFill="1" applyBorder="1" applyAlignment="1" applyProtection="1">
      <alignment horizontal="center" vertical="center" wrapText="1"/>
      <protection hidden="1"/>
    </xf>
    <xf numFmtId="0" fontId="3" fillId="0" borderId="38" xfId="0" applyFont="1" applyFill="1" applyBorder="1" applyAlignment="1" applyProtection="1">
      <alignment horizontal="left" vertical="center" wrapText="1" indent="2"/>
      <protection hidden="1"/>
    </xf>
    <xf numFmtId="0" fontId="3" fillId="0" borderId="39" xfId="0" applyFont="1" applyFill="1" applyBorder="1" applyAlignment="1" applyProtection="1">
      <alignment horizontal="left" vertical="center" wrapText="1" indent="2"/>
      <protection hidden="1"/>
    </xf>
    <xf numFmtId="0" fontId="3" fillId="0" borderId="40" xfId="0" applyFont="1" applyFill="1" applyBorder="1" applyAlignment="1" applyProtection="1">
      <alignment horizontal="left" vertical="center" wrapText="1" indent="2"/>
      <protection hidden="1"/>
    </xf>
    <xf numFmtId="176" fontId="22" fillId="0" borderId="38" xfId="1" quotePrefix="1" applyNumberFormat="1" applyFont="1" applyFill="1" applyBorder="1" applyAlignment="1" applyProtection="1">
      <alignment horizontal="center" vertical="center"/>
      <protection hidden="1"/>
    </xf>
    <xf numFmtId="176" fontId="22" fillId="0" borderId="39" xfId="1" applyNumberFormat="1" applyFont="1" applyFill="1" applyBorder="1" applyAlignment="1" applyProtection="1">
      <alignment horizontal="center" vertical="center"/>
      <protection hidden="1"/>
    </xf>
    <xf numFmtId="176" fontId="22" fillId="0" borderId="40" xfId="1" applyNumberFormat="1" applyFont="1" applyFill="1" applyBorder="1" applyAlignment="1" applyProtection="1">
      <alignment horizontal="center" vertical="center"/>
      <protection hidden="1"/>
    </xf>
    <xf numFmtId="0" fontId="3" fillId="3" borderId="21" xfId="0" applyFont="1" applyFill="1" applyBorder="1" applyAlignment="1" applyProtection="1">
      <alignment horizontal="left" vertical="center" wrapText="1" indent="2"/>
      <protection hidden="1"/>
    </xf>
    <xf numFmtId="0" fontId="3" fillId="3" borderId="22" xfId="0" applyFont="1" applyFill="1" applyBorder="1" applyAlignment="1" applyProtection="1">
      <alignment horizontal="left" vertical="center" wrapText="1" indent="2"/>
      <protection hidden="1"/>
    </xf>
    <xf numFmtId="0" fontId="3" fillId="3" borderId="23" xfId="0" applyFont="1" applyFill="1" applyBorder="1" applyAlignment="1" applyProtection="1">
      <alignment horizontal="left" vertical="center" wrapText="1" indent="2"/>
      <protection hidden="1"/>
    </xf>
    <xf numFmtId="177" fontId="22" fillId="3" borderId="59" xfId="0" applyNumberFormat="1" applyFont="1" applyFill="1" applyBorder="1" applyAlignment="1" applyProtection="1">
      <alignment horizontal="center" vertical="center"/>
      <protection locked="0"/>
    </xf>
    <xf numFmtId="177" fontId="22" fillId="3" borderId="24" xfId="0" applyNumberFormat="1" applyFont="1" applyFill="1" applyBorder="1" applyAlignment="1" applyProtection="1">
      <alignment horizontal="center" vertical="center"/>
      <protection locked="0"/>
    </xf>
    <xf numFmtId="177" fontId="22" fillId="3" borderId="10" xfId="0" applyNumberFormat="1" applyFont="1" applyFill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179" fontId="4" fillId="0" borderId="1" xfId="0" applyNumberFormat="1" applyFont="1" applyBorder="1" applyAlignment="1" applyProtection="1">
      <alignment horizontal="center" vertical="center"/>
      <protection hidden="1"/>
    </xf>
    <xf numFmtId="38" fontId="4" fillId="0" borderId="1" xfId="1" applyFont="1" applyBorder="1" applyAlignment="1" applyProtection="1">
      <alignment horizontal="center" vertical="center" wrapText="1"/>
      <protection hidden="1"/>
    </xf>
    <xf numFmtId="38" fontId="4" fillId="0" borderId="1" xfId="1" applyFont="1" applyBorder="1" applyAlignment="1" applyProtection="1">
      <alignment horizontal="center" vertical="center"/>
      <protection hidden="1"/>
    </xf>
    <xf numFmtId="0" fontId="7" fillId="4" borderId="2" xfId="0" applyFont="1" applyFill="1" applyBorder="1" applyAlignment="1" applyProtection="1">
      <alignment horizontal="center" vertical="center"/>
      <protection hidden="1"/>
    </xf>
    <xf numFmtId="0" fontId="7" fillId="4" borderId="16" xfId="0" applyFont="1" applyFill="1" applyBorder="1" applyAlignment="1" applyProtection="1">
      <alignment horizontal="center" vertical="center"/>
      <protection hidden="1"/>
    </xf>
    <xf numFmtId="0" fontId="4" fillId="0" borderId="46" xfId="0" applyFont="1" applyBorder="1" applyAlignment="1" applyProtection="1">
      <alignment horizontal="center" vertical="center"/>
      <protection hidden="1"/>
    </xf>
    <xf numFmtId="0" fontId="4" fillId="0" borderId="47" xfId="0" applyFont="1" applyBorder="1" applyAlignment="1" applyProtection="1">
      <alignment horizontal="center" vertical="center"/>
      <protection hidden="1"/>
    </xf>
    <xf numFmtId="0" fontId="11" fillId="0" borderId="42" xfId="0" applyFont="1" applyBorder="1" applyAlignment="1" applyProtection="1">
      <alignment horizontal="center" vertical="center"/>
      <protection hidden="1"/>
    </xf>
    <xf numFmtId="0" fontId="11" fillId="0" borderId="43" xfId="0" applyFont="1" applyBorder="1" applyAlignment="1" applyProtection="1">
      <alignment horizontal="center" vertical="center"/>
      <protection hidden="1"/>
    </xf>
    <xf numFmtId="0" fontId="0" fillId="8" borderId="2" xfId="0" applyFill="1" applyBorder="1" applyAlignment="1">
      <alignment horizontal="left" vertical="center" wrapText="1"/>
    </xf>
    <xf numFmtId="0" fontId="0" fillId="8" borderId="16" xfId="0" applyFill="1" applyBorder="1" applyAlignment="1">
      <alignment horizontal="left" vertical="center" wrapText="1"/>
    </xf>
    <xf numFmtId="0" fontId="0" fillId="8" borderId="5" xfId="0" applyFill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/>
  </cellStyles>
  <dxfs count="4"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99"/>
      <color rgb="FFCCFF99"/>
      <color rgb="FFFFFFBD"/>
      <color rgb="FFFFFFCC"/>
      <color rgb="FFBDFFBD"/>
      <color rgb="FFE1FFFF"/>
      <color rgb="FFCCFFFF"/>
      <color rgb="FFFEF4EC"/>
      <color rgb="FFCCFFC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81;&#20140;&#37117;&#22320;&#29699;&#28201;&#26262;&#21270;&#38450;&#27490;&#27963;&#21205;&#25512;&#36914;&#12475;&#12531;&#12479;&#12540;\&#20107;&#26989;&#25903;&#25588;&#12481;&#12540;&#12512;\&#65330;&#65300;\5_&#30465;&#12456;&#12493;&#22411;&#25563;&#27671;&#12539;&#31354;&#35519;&#35373;&#20633;&#23566;&#20837;&#25903;&#25588;&#20107;&#26989;\4_&#35201;&#32177;&#12539;&#27096;&#24335;&#12539;&#12481;&#12455;&#12483;&#12463;&#12471;&#12540;&#12488;\5_&#27096;&#24335;\1_&#27096;&#24335;\&#9670;&#20196;&#21644;&#65300;&#24180;&#24230;_&#27096;&#24335;\&#20196;&#21644;&#65300;&#24180;&#24230;_HP&#25522;&#36617;&#29992;_20220405\&#9670;&#20132;&#20184;&#30003;&#35531;&#27096;&#24335;&#26696;&#65288;&#20837;&#21147;&#12471;&#12540;&#12488;&#20316;&#25104;&#65289;_202203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第１号様式"/>
      <sheetName val="第１号その１"/>
      <sheetName val="第１号その２"/>
      <sheetName val="第2号様式"/>
      <sheetName val="第１号別紙"/>
      <sheetName val="換気設備"/>
      <sheetName val="空調設備"/>
      <sheetName val="選択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Ａ農業・林業</v>
          </cell>
        </row>
        <row r="3">
          <cell r="A3" t="str">
            <v>Ｂ漁業</v>
          </cell>
        </row>
        <row r="4">
          <cell r="A4" t="str">
            <v>Ｃ鉱業・採石業・砂利採取業</v>
          </cell>
        </row>
        <row r="5">
          <cell r="A5" t="str">
            <v>Ｄ建設業</v>
          </cell>
        </row>
        <row r="6">
          <cell r="A6" t="str">
            <v>Ｅ製造業</v>
          </cell>
        </row>
        <row r="7">
          <cell r="A7" t="str">
            <v>Ｆ電気・ガス・熱供給・水道業</v>
          </cell>
        </row>
        <row r="8">
          <cell r="A8" t="str">
            <v>Ｇ情報通信業</v>
          </cell>
        </row>
        <row r="9">
          <cell r="A9" t="str">
            <v>Ｈ運輸業・郵便業</v>
          </cell>
        </row>
        <row r="10">
          <cell r="A10" t="str">
            <v>Ｉ卸売業・小売業</v>
          </cell>
        </row>
        <row r="11">
          <cell r="A11" t="str">
            <v>Ｊ金融業・保険業</v>
          </cell>
        </row>
        <row r="12">
          <cell r="A12" t="str">
            <v>Ｋ不動産業・物品賃貸業</v>
          </cell>
        </row>
        <row r="13">
          <cell r="A13" t="str">
            <v>Ｌ学術研究・専門・技術サービス業</v>
          </cell>
        </row>
        <row r="14">
          <cell r="A14" t="str">
            <v>Ｍ宿泊業・飲食サービス業</v>
          </cell>
        </row>
        <row r="15">
          <cell r="A15" t="str">
            <v>Ｎ生活関連サービス業・娯楽業</v>
          </cell>
        </row>
        <row r="16">
          <cell r="A16" t="str">
            <v>Ｏ教育・学習支援業</v>
          </cell>
        </row>
        <row r="17">
          <cell r="A17" t="str">
            <v>Ｐ医療・福祉</v>
          </cell>
        </row>
        <row r="18">
          <cell r="A18" t="str">
            <v>Ｑ複合サービス事業</v>
          </cell>
        </row>
        <row r="19">
          <cell r="A19" t="str">
            <v>Ｒサービス業【他に分類されないもの】</v>
          </cell>
        </row>
        <row r="20">
          <cell r="A20" t="str">
            <v>Ｓ公務【他に分類されるものを除く】</v>
          </cell>
        </row>
        <row r="21">
          <cell r="A21" t="str">
            <v>Ｔ分類不能の産業</v>
          </cell>
        </row>
        <row r="36">
          <cell r="F36" t="str">
            <v>換気設備の種類</v>
          </cell>
          <cell r="I36" t="str">
            <v>費用の区分</v>
          </cell>
          <cell r="L36" t="str">
            <v>単位</v>
          </cell>
        </row>
        <row r="43">
          <cell r="F43" t="str">
            <v>空調設備の種類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FF66"/>
  </sheetPr>
  <dimension ref="B1:R56"/>
  <sheetViews>
    <sheetView showGridLines="0" tabSelected="1" topLeftCell="A7" zoomScaleNormal="100" zoomScaleSheetLayoutView="100" workbookViewId="0">
      <selection activeCell="I15" sqref="I15"/>
    </sheetView>
  </sheetViews>
  <sheetFormatPr defaultColWidth="9" defaultRowHeight="13.5" x14ac:dyDescent="0.15"/>
  <cols>
    <col min="1" max="1" width="2.625" style="1" customWidth="1"/>
    <col min="2" max="2" width="1.625" style="1" customWidth="1"/>
    <col min="3" max="3" width="6.125" style="1" customWidth="1"/>
    <col min="4" max="4" width="4.875" style="1" customWidth="1"/>
    <col min="5" max="5" width="29.625" style="1" customWidth="1"/>
    <col min="6" max="7" width="4.5" style="1" customWidth="1"/>
    <col min="8" max="9" width="18.625" style="1" customWidth="1"/>
    <col min="10" max="10" width="1.625" style="1" customWidth="1"/>
    <col min="11" max="11" width="5.125" style="1" customWidth="1"/>
    <col min="12" max="20" width="3.625" style="1" customWidth="1"/>
    <col min="21" max="16384" width="9" style="1"/>
  </cols>
  <sheetData>
    <row r="1" spans="2:12" x14ac:dyDescent="0.15">
      <c r="J1" s="26" t="s">
        <v>276</v>
      </c>
    </row>
    <row r="2" spans="2:12" ht="22.5" customHeight="1" x14ac:dyDescent="0.15">
      <c r="D2" s="108" t="s">
        <v>259</v>
      </c>
    </row>
    <row r="3" spans="2:12" ht="18" customHeight="1" x14ac:dyDescent="0.15">
      <c r="B3" s="19"/>
      <c r="C3" s="19"/>
      <c r="D3" s="37"/>
      <c r="E3" s="11" t="s">
        <v>255</v>
      </c>
      <c r="F3" s="19"/>
      <c r="G3" s="19"/>
      <c r="H3" s="19"/>
      <c r="I3" s="19"/>
      <c r="J3" s="19"/>
    </row>
    <row r="4" spans="2:12" ht="18" customHeight="1" x14ac:dyDescent="0.15">
      <c r="D4" s="20"/>
      <c r="E4" s="11" t="s">
        <v>256</v>
      </c>
    </row>
    <row r="5" spans="2:12" ht="18" customHeight="1" x14ac:dyDescent="0.15">
      <c r="D5" s="95"/>
      <c r="E5" s="11" t="s">
        <v>258</v>
      </c>
    </row>
    <row r="6" spans="2:12" ht="18" customHeight="1" x14ac:dyDescent="0.15">
      <c r="B6" s="19"/>
      <c r="C6" s="19"/>
      <c r="D6" s="38"/>
      <c r="E6" s="11" t="s">
        <v>257</v>
      </c>
      <c r="F6" s="19"/>
      <c r="G6" s="19"/>
      <c r="H6" s="19"/>
      <c r="J6" s="19"/>
      <c r="K6" s="19"/>
      <c r="L6" s="19"/>
    </row>
    <row r="7" spans="2:12" ht="18" customHeight="1" x14ac:dyDescent="0.15">
      <c r="C7" s="109"/>
      <c r="D7" s="109" t="s">
        <v>267</v>
      </c>
      <c r="E7" s="118"/>
      <c r="F7" s="109"/>
      <c r="G7" s="109"/>
      <c r="H7" s="109"/>
      <c r="I7" s="118"/>
    </row>
    <row r="8" spans="2:12" ht="18" customHeight="1" x14ac:dyDescent="0.15">
      <c r="C8" s="110"/>
      <c r="D8" s="110" t="s">
        <v>268</v>
      </c>
      <c r="E8" s="119"/>
      <c r="F8" s="110"/>
      <c r="G8" s="110"/>
      <c r="H8" s="110"/>
      <c r="I8" s="119"/>
    </row>
    <row r="9" spans="2:12" ht="24" customHeight="1" x14ac:dyDescent="0.15">
      <c r="C9" s="3" t="s">
        <v>269</v>
      </c>
      <c r="D9" s="3"/>
      <c r="E9" s="3"/>
      <c r="F9" s="3"/>
      <c r="G9" s="3"/>
    </row>
    <row r="10" spans="2:12" ht="24.75" customHeight="1" x14ac:dyDescent="0.15">
      <c r="C10" s="147" t="s">
        <v>270</v>
      </c>
      <c r="D10" s="147"/>
      <c r="E10" s="147"/>
      <c r="F10" s="147"/>
      <c r="G10" s="147"/>
      <c r="H10" s="147"/>
      <c r="I10" s="147"/>
    </row>
    <row r="11" spans="2:12" ht="24.75" customHeight="1" thickBot="1" x14ac:dyDescent="0.2">
      <c r="C11" s="3"/>
      <c r="D11" s="3"/>
      <c r="E11" s="3"/>
      <c r="F11" s="3"/>
      <c r="G11" s="3"/>
      <c r="H11" s="3"/>
      <c r="I11" s="3"/>
    </row>
    <row r="12" spans="2:12" ht="25.5" customHeight="1" x14ac:dyDescent="0.15">
      <c r="C12" s="128" t="s">
        <v>3</v>
      </c>
      <c r="D12" s="129"/>
      <c r="E12" s="130"/>
      <c r="F12" s="134" t="s">
        <v>271</v>
      </c>
      <c r="G12" s="135"/>
      <c r="H12" s="136"/>
      <c r="I12" s="158" t="s">
        <v>42</v>
      </c>
    </row>
    <row r="13" spans="2:12" ht="25.5" customHeight="1" thickBot="1" x14ac:dyDescent="0.2">
      <c r="C13" s="131"/>
      <c r="D13" s="132"/>
      <c r="E13" s="133"/>
      <c r="F13" s="4" t="s">
        <v>0</v>
      </c>
      <c r="G13" s="5" t="s">
        <v>1</v>
      </c>
      <c r="H13" s="6" t="s">
        <v>2</v>
      </c>
      <c r="I13" s="159"/>
    </row>
    <row r="14" spans="2:12" ht="27" customHeight="1" x14ac:dyDescent="0.15">
      <c r="C14" s="137" t="s">
        <v>36</v>
      </c>
      <c r="D14" s="140" t="s">
        <v>47</v>
      </c>
      <c r="E14" s="141"/>
      <c r="F14" s="49" t="str">
        <f>IF(AND(H14="",I14=""),"",1)</f>
        <v/>
      </c>
      <c r="G14" s="50" t="str">
        <f>IF(F14="","","式")</f>
        <v/>
      </c>
      <c r="H14" s="51" t="str">
        <f>IF(換気設備!H45+換気設備!H85+換気設備!H125+換気設備!H165+換気設備!H205+換気設備!H245+換気設備!H285+換気設備!H325+換気設備!H365+換気設備!H405=0,"",換気設備!H45+換気設備!H85+換気設備!H125+換気設備!H165+換気設備!H205+換気設備!H245+換気設備!H285+換気設備!H325+換気設備!H365+換気設備!H405)</f>
        <v/>
      </c>
      <c r="I14" s="39"/>
    </row>
    <row r="15" spans="2:12" ht="27" customHeight="1" x14ac:dyDescent="0.15">
      <c r="C15" s="138"/>
      <c r="D15" s="140" t="str">
        <f>"高効率空調設備の導入"</f>
        <v>高効率空調設備の導入</v>
      </c>
      <c r="E15" s="141"/>
      <c r="F15" s="49" t="str">
        <f>IF(AND(H15="",I15=""),"",1)</f>
        <v/>
      </c>
      <c r="G15" s="50" t="str">
        <f>IF(F15="","","式")</f>
        <v/>
      </c>
      <c r="H15" s="51" t="str">
        <f>IF(空調設備!H45+空調設備!H85+空調設備!H125+空調設備!H165+空調設備!H205+空調設備!H245+空調設備!H285+空調設備!H325+空調設備!H365+空調設備!H405=0,"",空調設備!H45+空調設備!H85+空調設備!H125+空調設備!H165+空調設備!H205+空調設備!H245+空調設備!H285+空調設備!H325+空調設備!H365+空調設備!H405)</f>
        <v/>
      </c>
      <c r="I15" s="39"/>
    </row>
    <row r="16" spans="2:12" ht="27" customHeight="1" x14ac:dyDescent="0.15">
      <c r="C16" s="138"/>
      <c r="D16" s="140"/>
      <c r="E16" s="141"/>
      <c r="F16" s="49"/>
      <c r="G16" s="50"/>
      <c r="H16" s="51"/>
      <c r="I16" s="63"/>
      <c r="K16" s="113"/>
    </row>
    <row r="17" spans="3:11" ht="27" customHeight="1" x14ac:dyDescent="0.15">
      <c r="C17" s="138"/>
      <c r="D17" s="140"/>
      <c r="E17" s="141"/>
      <c r="F17" s="49"/>
      <c r="G17" s="50"/>
      <c r="H17" s="51"/>
      <c r="I17" s="63"/>
      <c r="K17" s="113"/>
    </row>
    <row r="18" spans="3:11" ht="27" customHeight="1" x14ac:dyDescent="0.15">
      <c r="C18" s="138"/>
      <c r="D18" s="140"/>
      <c r="E18" s="141"/>
      <c r="F18" s="49"/>
      <c r="G18" s="50"/>
      <c r="H18" s="51"/>
      <c r="I18" s="63"/>
      <c r="K18" s="113"/>
    </row>
    <row r="19" spans="3:11" ht="27" customHeight="1" x14ac:dyDescent="0.15">
      <c r="C19" s="138"/>
      <c r="D19" s="140"/>
      <c r="E19" s="141"/>
      <c r="F19" s="49"/>
      <c r="G19" s="50"/>
      <c r="H19" s="51"/>
      <c r="I19" s="63"/>
      <c r="K19" s="113"/>
    </row>
    <row r="20" spans="3:11" ht="27" customHeight="1" x14ac:dyDescent="0.15">
      <c r="C20" s="138"/>
      <c r="D20" s="140"/>
      <c r="E20" s="141"/>
      <c r="F20" s="49"/>
      <c r="G20" s="50"/>
      <c r="H20" s="51"/>
      <c r="I20" s="63"/>
      <c r="K20" s="113"/>
    </row>
    <row r="21" spans="3:11" ht="27" customHeight="1" thickBot="1" x14ac:dyDescent="0.2">
      <c r="C21" s="138"/>
      <c r="D21" s="142"/>
      <c r="E21" s="143"/>
      <c r="F21" s="49"/>
      <c r="G21" s="50"/>
      <c r="H21" s="51"/>
      <c r="I21" s="63"/>
      <c r="K21" s="113"/>
    </row>
    <row r="22" spans="3:11" ht="27" customHeight="1" thickTop="1" thickBot="1" x14ac:dyDescent="0.2">
      <c r="C22" s="139"/>
      <c r="D22" s="7"/>
      <c r="E22" s="8" t="s">
        <v>27</v>
      </c>
      <c r="F22" s="52" t="s">
        <v>4</v>
      </c>
      <c r="G22" s="53" t="s">
        <v>4</v>
      </c>
      <c r="H22" s="54" t="str">
        <f>IF(SUM(H14:H21)=0,"",SUM(H14:H21))</f>
        <v/>
      </c>
      <c r="I22" s="40" t="str">
        <f>IF(SUM(I14:I21)=0,"",SUM(I14:I21))</f>
        <v/>
      </c>
      <c r="K22" s="113"/>
    </row>
    <row r="23" spans="3:11" ht="33" customHeight="1" x14ac:dyDescent="0.15">
      <c r="C23" s="144" t="s">
        <v>28</v>
      </c>
      <c r="D23" s="145"/>
      <c r="E23" s="146"/>
      <c r="F23" s="104"/>
      <c r="G23" s="101"/>
      <c r="H23" s="101" t="str">
        <f>IF(H22="","",H22)</f>
        <v/>
      </c>
      <c r="I23" s="41" t="str">
        <f>IF(I22="","",I22)</f>
        <v/>
      </c>
      <c r="K23" s="113"/>
    </row>
    <row r="24" spans="3:11" ht="33" customHeight="1" x14ac:dyDescent="0.15">
      <c r="C24" s="125" t="s">
        <v>30</v>
      </c>
      <c r="D24" s="126"/>
      <c r="E24" s="127"/>
      <c r="F24" s="105"/>
      <c r="G24" s="103"/>
      <c r="H24" s="103" t="str">
        <f>IF(H23="","",ROUND(H25/H23,4))</f>
        <v/>
      </c>
      <c r="I24" s="42" t="str">
        <f>IF(I23="","",ROUND(I25/I23,4))</f>
        <v/>
      </c>
      <c r="K24" s="113"/>
    </row>
    <row r="25" spans="3:11" ht="33" customHeight="1" thickBot="1" x14ac:dyDescent="0.2">
      <c r="C25" s="160" t="s">
        <v>29</v>
      </c>
      <c r="D25" s="161"/>
      <c r="E25" s="162"/>
      <c r="F25" s="106"/>
      <c r="G25" s="102"/>
      <c r="H25" s="102" t="str">
        <f>IF(H23="","",IF(ROUNDDOWN(H23*2/3,-3)&gt;=10000000,10000000,ROUNDDOWN(H23*2/3,-3)))</f>
        <v/>
      </c>
      <c r="I25" s="43" t="str">
        <f>IF(I23="","",IF(ROUNDDOWN(I23*2/3,-3)&gt;=10000000,10000000,ROUNDDOWN(I23*2/3,-3)))</f>
        <v/>
      </c>
      <c r="K25" s="113"/>
    </row>
    <row r="26" spans="3:11" ht="28.5" customHeight="1" x14ac:dyDescent="0.15">
      <c r="C26" s="166" t="s">
        <v>64</v>
      </c>
      <c r="D26" s="167"/>
      <c r="E26" s="168"/>
      <c r="F26" s="169"/>
      <c r="G26" s="170"/>
      <c r="H26" s="171"/>
      <c r="I26" s="48" t="s">
        <v>65</v>
      </c>
      <c r="K26" s="113"/>
    </row>
    <row r="27" spans="3:11" ht="28.5" customHeight="1" thickBot="1" x14ac:dyDescent="0.2">
      <c r="C27" s="160" t="s">
        <v>272</v>
      </c>
      <c r="D27" s="161"/>
      <c r="E27" s="162"/>
      <c r="F27" s="163" t="str">
        <f>IF(K39="空欄","",IF(OR(AND(F14="",F15=1),K39="否"),"入力内容を確認",MIN(H25,I25,F26)))</f>
        <v/>
      </c>
      <c r="G27" s="164"/>
      <c r="H27" s="165"/>
      <c r="I27" s="47" t="s">
        <v>65</v>
      </c>
      <c r="K27" s="113"/>
    </row>
    <row r="28" spans="3:11" ht="26.25" customHeight="1" x14ac:dyDescent="0.15">
      <c r="C28" s="137" t="s">
        <v>26</v>
      </c>
      <c r="D28" s="140" t="str">
        <f>IF(H28=0,"","換気設備助成対象外経費")</f>
        <v>換気設備助成対象外経費</v>
      </c>
      <c r="E28" s="141"/>
      <c r="F28" s="55" t="str">
        <f>IF(AND(H28="",I28=""),"",1)</f>
        <v/>
      </c>
      <c r="G28" s="56" t="str">
        <f>IF(F28="","","式")</f>
        <v/>
      </c>
      <c r="H28" s="57" t="str">
        <f>IF(換気設備!H46+換気設備!H86+換気設備!H126+換気設備!H166+換気設備!H206+換気設備!H246+換気設備!H286+換気設備!H326+換気設備!H366+換気設備!H406+換気設備!H446=0,"",換気設備!H46+換気設備!H86+換気設備!H126+換気設備!H166+換気設備!H206+換気設備!H246+換気設備!H286+換気設備!H326+換気設備!H366+換気設備!H406+換気設備!H446)</f>
        <v/>
      </c>
      <c r="I28" s="44"/>
    </row>
    <row r="29" spans="3:11" ht="26.25" customHeight="1" x14ac:dyDescent="0.15">
      <c r="C29" s="138"/>
      <c r="D29" s="140" t="str">
        <f>"高効率空調設備助成対象外経費"</f>
        <v>高効率空調設備助成対象外経費</v>
      </c>
      <c r="E29" s="141"/>
      <c r="F29" s="55" t="str">
        <f>IF(AND(H29="",I29=""),"",1)</f>
        <v/>
      </c>
      <c r="G29" s="50" t="str">
        <f>IF(F29="","","式")</f>
        <v/>
      </c>
      <c r="H29" s="59" t="str">
        <f>IF(空調設備!H46+空調設備!H86+空調設備!H126+空調設備!H166+空調設備!H206+空調設備!H246+空調設備!H286+空調設備!H326+空調設備!H366+空調設備!H406=0,"",空調設備!H46+空調設備!H86+空調設備!H126+空調設備!H166+空調設備!H206+空調設備!H246+空調設備!H286+空調設備!H326+空調設備!H366+空調設備!H406)</f>
        <v/>
      </c>
      <c r="I29" s="44"/>
    </row>
    <row r="30" spans="3:11" ht="26.25" customHeight="1" x14ac:dyDescent="0.15">
      <c r="C30" s="138"/>
      <c r="D30" s="140"/>
      <c r="E30" s="141"/>
      <c r="F30" s="60"/>
      <c r="G30" s="61"/>
      <c r="H30" s="59"/>
      <c r="I30" s="64"/>
      <c r="K30" s="113"/>
    </row>
    <row r="31" spans="3:11" ht="26.25" customHeight="1" thickBot="1" x14ac:dyDescent="0.2">
      <c r="C31" s="138"/>
      <c r="D31" s="142" t="s">
        <v>63</v>
      </c>
      <c r="E31" s="143"/>
      <c r="F31" s="58" t="str">
        <f>IF(H31="","",1)</f>
        <v/>
      </c>
      <c r="G31" s="50" t="str">
        <f>IF(F31="","","式")</f>
        <v/>
      </c>
      <c r="H31" s="94"/>
      <c r="I31" s="107"/>
    </row>
    <row r="32" spans="3:11" ht="26.25" customHeight="1" thickTop="1" thickBot="1" x14ac:dyDescent="0.2">
      <c r="C32" s="139"/>
      <c r="D32" s="9"/>
      <c r="E32" s="10" t="s">
        <v>27</v>
      </c>
      <c r="F32" s="62" t="s">
        <v>4</v>
      </c>
      <c r="G32" s="53" t="s">
        <v>4</v>
      </c>
      <c r="H32" s="54" t="str">
        <f>IF(SUM(H28:H31)=0,"",SUM(H28:H31))</f>
        <v/>
      </c>
      <c r="I32" s="40" t="str">
        <f>IF(SUM(I28:I31)=0,"",SUM(I28:I31))</f>
        <v/>
      </c>
      <c r="K32" s="113"/>
    </row>
    <row r="33" spans="3:18" ht="26.25" customHeight="1" x14ac:dyDescent="0.15">
      <c r="C33" s="149" t="s">
        <v>43</v>
      </c>
      <c r="D33" s="150"/>
      <c r="E33" s="151"/>
      <c r="G33" s="101"/>
      <c r="H33" s="101" t="str">
        <f>IF(SUM(H22,H32)=0,"",SUM(H22,H32))</f>
        <v/>
      </c>
      <c r="I33" s="45" t="str">
        <f>IF(SUM(I22,I32)=0,"",SUM(I22,I32))</f>
        <v/>
      </c>
      <c r="K33" s="113"/>
    </row>
    <row r="34" spans="3:18" ht="26.25" customHeight="1" x14ac:dyDescent="0.15">
      <c r="C34" s="152" t="s">
        <v>44</v>
      </c>
      <c r="D34" s="153"/>
      <c r="E34" s="154"/>
      <c r="F34" s="96"/>
      <c r="G34" s="97"/>
      <c r="H34" s="98"/>
      <c r="I34" s="99"/>
    </row>
    <row r="35" spans="3:18" ht="39" customHeight="1" thickBot="1" x14ac:dyDescent="0.2">
      <c r="C35" s="155" t="s">
        <v>45</v>
      </c>
      <c r="D35" s="156"/>
      <c r="E35" s="157"/>
      <c r="G35" s="102"/>
      <c r="H35" s="102" t="str">
        <f>IF(SUM(H33,H34)=0,"",SUM(H33,H34))</f>
        <v/>
      </c>
      <c r="I35" s="46" t="str">
        <f>IF(SUM(I33,I34)=0,"",SUM(I33,I34))</f>
        <v/>
      </c>
    </row>
    <row r="36" spans="3:18" ht="66" customHeight="1" x14ac:dyDescent="0.15">
      <c r="C36" s="148" t="s">
        <v>273</v>
      </c>
      <c r="D36" s="148"/>
      <c r="E36" s="148"/>
      <c r="F36" s="148"/>
      <c r="G36" s="148"/>
      <c r="H36" s="148"/>
      <c r="I36" s="148"/>
    </row>
    <row r="37" spans="3:18" ht="18" customHeight="1" x14ac:dyDescent="0.15">
      <c r="C37" s="2"/>
      <c r="D37" s="2"/>
      <c r="E37" s="2"/>
      <c r="F37" s="2"/>
      <c r="G37" s="2"/>
      <c r="H37" s="36" t="s">
        <v>62</v>
      </c>
    </row>
    <row r="38" spans="3:18" ht="12" hidden="1" customHeight="1" x14ac:dyDescent="0.15"/>
    <row r="39" spans="3:18" ht="20.100000000000001" hidden="1" customHeight="1" x14ac:dyDescent="0.15">
      <c r="I39" s="116" t="s">
        <v>265</v>
      </c>
      <c r="K39" s="115" t="str">
        <f>IF(K43=7,"空欄",IF(K42=0,"合","否"))</f>
        <v>空欄</v>
      </c>
      <c r="L39" s="114">
        <v>14</v>
      </c>
      <c r="M39" s="114">
        <v>15</v>
      </c>
      <c r="N39" s="114">
        <v>26</v>
      </c>
      <c r="O39" s="114">
        <v>28</v>
      </c>
      <c r="P39" s="114">
        <v>29</v>
      </c>
      <c r="Q39" s="114">
        <v>31</v>
      </c>
      <c r="R39" s="114">
        <v>34</v>
      </c>
    </row>
    <row r="40" spans="3:18" ht="20.100000000000001" hidden="1" customHeight="1" x14ac:dyDescent="0.15">
      <c r="I40" s="117" t="s">
        <v>266</v>
      </c>
      <c r="K40" s="113"/>
      <c r="L40" s="113">
        <f>IF(AND(H14="",I14=""),2,IF(AND(H14&lt;&gt;"",I14&lt;&gt;""),0,1))</f>
        <v>2</v>
      </c>
      <c r="M40" s="113">
        <f>IF(AND(H15="",I15=""),2,0)</f>
        <v>2</v>
      </c>
      <c r="N40" s="113">
        <f>IF(AND(F26="",H35="",I35=""),2,IF(AND(F26&lt;&gt;"",H35&lt;&gt;"",I35&lt;&gt;""),0,1))</f>
        <v>2</v>
      </c>
      <c r="O40" s="113">
        <f>IF(AND(H28="",I28=""),2,0)</f>
        <v>2</v>
      </c>
      <c r="P40" s="113">
        <f>IF(AND(H29="",I29=""),2,0)</f>
        <v>2</v>
      </c>
      <c r="Q40" s="113">
        <f>IF(AND(H31="",I31=""),2,0)</f>
        <v>2</v>
      </c>
      <c r="R40" s="113">
        <f>IF(AND(H34="",I34="",H35="",I35=""),2,IF(AND(H34&lt;&gt;"",I34&lt;&gt;"",H35&lt;&gt;"",I35&lt;&gt;""),0,1))</f>
        <v>2</v>
      </c>
    </row>
    <row r="41" spans="3:18" ht="20.100000000000001" hidden="1" customHeight="1" x14ac:dyDescent="0.15">
      <c r="I41" s="1">
        <v>0</v>
      </c>
      <c r="K41" s="1">
        <f>COUNTIF($L$40:$R$40,I41)</f>
        <v>0</v>
      </c>
    </row>
    <row r="42" spans="3:18" ht="20.100000000000001" hidden="1" customHeight="1" x14ac:dyDescent="0.15">
      <c r="I42" s="1">
        <v>1</v>
      </c>
      <c r="K42" s="1">
        <f>COUNTIF($L$40:$R$40,I42)</f>
        <v>0</v>
      </c>
    </row>
    <row r="43" spans="3:18" ht="20.100000000000001" hidden="1" customHeight="1" x14ac:dyDescent="0.15">
      <c r="I43" s="1">
        <v>2</v>
      </c>
      <c r="K43" s="1">
        <f>COUNTIF($L$40:$R$40,I43)</f>
        <v>7</v>
      </c>
    </row>
    <row r="44" spans="3:18" ht="20.100000000000001" customHeight="1" x14ac:dyDescent="0.15"/>
    <row r="45" spans="3:18" ht="20.100000000000001" customHeight="1" x14ac:dyDescent="0.15"/>
    <row r="46" spans="3:18" ht="20.100000000000001" customHeight="1" x14ac:dyDescent="0.15"/>
    <row r="47" spans="3:18" ht="20.100000000000001" customHeight="1" x14ac:dyDescent="0.15"/>
    <row r="48" spans="3:1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</sheetData>
  <sheetProtection password="DFA8" sheet="1" objects="1" scenarios="1" selectLockedCells="1"/>
  <mergeCells count="29">
    <mergeCell ref="C10:I10"/>
    <mergeCell ref="C36:I36"/>
    <mergeCell ref="C33:E33"/>
    <mergeCell ref="C34:E34"/>
    <mergeCell ref="C35:E35"/>
    <mergeCell ref="I12:I13"/>
    <mergeCell ref="C27:E27"/>
    <mergeCell ref="F27:H27"/>
    <mergeCell ref="C26:E26"/>
    <mergeCell ref="F26:H26"/>
    <mergeCell ref="C25:E25"/>
    <mergeCell ref="C28:C32"/>
    <mergeCell ref="D28:E28"/>
    <mergeCell ref="D29:E29"/>
    <mergeCell ref="D30:E30"/>
    <mergeCell ref="D31:E31"/>
    <mergeCell ref="C24:E24"/>
    <mergeCell ref="C12:E13"/>
    <mergeCell ref="F12:H12"/>
    <mergeCell ref="C14:C22"/>
    <mergeCell ref="D14:E14"/>
    <mergeCell ref="D15:E15"/>
    <mergeCell ref="D16:E16"/>
    <mergeCell ref="D17:E17"/>
    <mergeCell ref="D18:E18"/>
    <mergeCell ref="D19:E19"/>
    <mergeCell ref="D20:E20"/>
    <mergeCell ref="D21:E21"/>
    <mergeCell ref="C23:E23"/>
  </mergeCells>
  <phoneticPr fontId="8"/>
  <conditionalFormatting sqref="H14:H25 H28:H35">
    <cfRule type="expression" dxfId="3" priority="10">
      <formula>$H14&lt;&gt;$I14</formula>
    </cfRule>
  </conditionalFormatting>
  <conditionalFormatting sqref="F27:H27">
    <cfRule type="expression" dxfId="2" priority="1">
      <formula>$F$27="入力内容を確認"</formula>
    </cfRule>
  </conditionalFormatting>
  <pageMargins left="0.70866141732283472" right="0.46" top="0.6" bottom="0.66" header="0.31496062992125984" footer="0.35433070866141736"/>
  <pageSetup paperSize="9" orientation="portrait" r:id="rId1"/>
  <headerFooter>
    <oddFooter>&amp;R&amp;"ＭＳ 明朝,標準"&amp;10（日本産業規格A列4番）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  <pageSetUpPr fitToPage="1"/>
  </sheetPr>
  <dimension ref="A2:T406"/>
  <sheetViews>
    <sheetView showGridLines="0" zoomScaleNormal="100" zoomScaleSheetLayoutView="100" workbookViewId="0">
      <selection activeCell="B13" sqref="B13"/>
    </sheetView>
  </sheetViews>
  <sheetFormatPr defaultColWidth="9" defaultRowHeight="13.5" x14ac:dyDescent="0.15"/>
  <cols>
    <col min="1" max="1" width="5.125" style="11" customWidth="1"/>
    <col min="2" max="2" width="13.125" style="11" customWidth="1"/>
    <col min="3" max="3" width="13.125" style="12" customWidth="1"/>
    <col min="4" max="4" width="61.125" style="11" customWidth="1"/>
    <col min="5" max="5" width="5.375" style="120" customWidth="1"/>
    <col min="6" max="6" width="5.375" style="11" customWidth="1"/>
    <col min="7" max="7" width="11" style="13" customWidth="1"/>
    <col min="8" max="8" width="13.5" style="13" customWidth="1"/>
    <col min="9" max="9" width="34.625" style="11" customWidth="1"/>
    <col min="10" max="10" width="2" style="11" customWidth="1"/>
    <col min="11" max="12" width="9" style="11" customWidth="1"/>
    <col min="13" max="13" width="9.75" style="11" customWidth="1"/>
    <col min="14" max="14" width="9.875" style="11" customWidth="1"/>
    <col min="15" max="20" width="9" style="11" customWidth="1"/>
    <col min="21" max="16384" width="9" style="14"/>
  </cols>
  <sheetData>
    <row r="2" spans="1:12" ht="22.5" customHeight="1" x14ac:dyDescent="0.15">
      <c r="C2" s="108" t="s">
        <v>259</v>
      </c>
    </row>
    <row r="3" spans="1:12" x14ac:dyDescent="0.15">
      <c r="B3" s="15"/>
      <c r="C3" s="20"/>
      <c r="D3" s="11" t="s">
        <v>260</v>
      </c>
    </row>
    <row r="4" spans="1:12" x14ac:dyDescent="0.15">
      <c r="B4" s="16"/>
      <c r="C4" s="17"/>
      <c r="D4" s="11" t="s">
        <v>261</v>
      </c>
    </row>
    <row r="5" spans="1:12" x14ac:dyDescent="0.15">
      <c r="B5" s="16"/>
      <c r="C5" s="112"/>
      <c r="D5" s="11" t="s">
        <v>262</v>
      </c>
    </row>
    <row r="6" spans="1:12" ht="22.5" customHeight="1" x14ac:dyDescent="0.15">
      <c r="B6" s="16"/>
      <c r="C6" s="100" t="s">
        <v>263</v>
      </c>
    </row>
    <row r="7" spans="1:12" x14ac:dyDescent="0.15">
      <c r="I7" s="68"/>
      <c r="J7" s="67"/>
      <c r="K7" s="68"/>
      <c r="L7" s="68"/>
    </row>
    <row r="9" spans="1:12" ht="21" customHeight="1" x14ac:dyDescent="0.15">
      <c r="B9" s="11" t="s">
        <v>274</v>
      </c>
      <c r="C9" s="27"/>
      <c r="D9" s="177" t="s">
        <v>253</v>
      </c>
      <c r="E9" s="178"/>
      <c r="F9" s="178"/>
      <c r="G9" s="178"/>
      <c r="H9" s="65" t="s">
        <v>66</v>
      </c>
      <c r="I9" s="66"/>
      <c r="K9" s="67" t="str">
        <f>第12号別紙!$J$1</f>
        <v>Ver.3.3</v>
      </c>
    </row>
    <row r="10" spans="1:12" x14ac:dyDescent="0.15">
      <c r="A10" s="111">
        <v>4</v>
      </c>
      <c r="D10" s="172" t="str">
        <f>IF(AND(H45=0,H46=0),"経費の計上が無いページの印刷および提出は不要です。","")</f>
        <v>経費の計上が無いページの印刷および提出は不要です。</v>
      </c>
      <c r="E10" s="172"/>
      <c r="F10" s="172"/>
      <c r="G10" s="172"/>
      <c r="H10" s="172"/>
    </row>
    <row r="11" spans="1:12" x14ac:dyDescent="0.15">
      <c r="A11" s="18" t="s">
        <v>5</v>
      </c>
      <c r="B11" s="173" t="str">
        <f>[1]選択肢!$F$36</f>
        <v>換気設備の種類</v>
      </c>
      <c r="C11" s="173" t="str">
        <f>[1]選択肢!$I$36</f>
        <v>費用の区分</v>
      </c>
      <c r="D11" s="173" t="s">
        <v>8</v>
      </c>
      <c r="E11" s="174" t="s">
        <v>0</v>
      </c>
      <c r="F11" s="173" t="str">
        <f>[1]選択肢!$L$36</f>
        <v>単位</v>
      </c>
      <c r="G11" s="175" t="s">
        <v>48</v>
      </c>
      <c r="H11" s="175" t="s">
        <v>49</v>
      </c>
      <c r="I11" s="173" t="s">
        <v>7</v>
      </c>
    </row>
    <row r="12" spans="1:12" x14ac:dyDescent="0.15">
      <c r="A12" s="18" t="s">
        <v>6</v>
      </c>
      <c r="B12" s="173"/>
      <c r="C12" s="173"/>
      <c r="D12" s="173"/>
      <c r="E12" s="174"/>
      <c r="F12" s="173"/>
      <c r="G12" s="176"/>
      <c r="H12" s="176"/>
      <c r="I12" s="173"/>
    </row>
    <row r="13" spans="1:12" ht="16.5" customHeight="1" x14ac:dyDescent="0.15">
      <c r="A13" s="11">
        <f>ROW()-$A$10-8*1</f>
        <v>1</v>
      </c>
      <c r="B13" s="28"/>
      <c r="C13" s="29"/>
      <c r="D13" s="22"/>
      <c r="E13" s="121"/>
      <c r="F13" s="21"/>
      <c r="G13" s="87"/>
      <c r="H13" s="88" t="str">
        <f>IF(E13*G13=0,"",ROUND(E13*G13,0))</f>
        <v/>
      </c>
      <c r="I13" s="23"/>
    </row>
    <row r="14" spans="1:12" ht="16.5" customHeight="1" x14ac:dyDescent="0.15">
      <c r="A14" s="11">
        <f t="shared" ref="A14:A44" si="0">ROW()-$A$10-8*1</f>
        <v>2</v>
      </c>
      <c r="B14" s="28"/>
      <c r="C14" s="29"/>
      <c r="D14" s="22"/>
      <c r="E14" s="121"/>
      <c r="F14" s="21"/>
      <c r="G14" s="87"/>
      <c r="H14" s="88" t="str">
        <f t="shared" ref="H14:H44" si="1">IF(E14*G14=0,"",ROUND(E14*G14,0))</f>
        <v/>
      </c>
      <c r="I14" s="23"/>
    </row>
    <row r="15" spans="1:12" ht="16.5" customHeight="1" x14ac:dyDescent="0.15">
      <c r="A15" s="11">
        <f t="shared" si="0"/>
        <v>3</v>
      </c>
      <c r="B15" s="28"/>
      <c r="C15" s="29"/>
      <c r="D15" s="22"/>
      <c r="E15" s="121"/>
      <c r="F15" s="21"/>
      <c r="G15" s="87"/>
      <c r="H15" s="88" t="str">
        <f t="shared" si="1"/>
        <v/>
      </c>
      <c r="I15" s="23"/>
    </row>
    <row r="16" spans="1:12" ht="16.5" customHeight="1" x14ac:dyDescent="0.15">
      <c r="A16" s="11">
        <f t="shared" si="0"/>
        <v>4</v>
      </c>
      <c r="B16" s="28"/>
      <c r="C16" s="29"/>
      <c r="D16" s="22"/>
      <c r="E16" s="121"/>
      <c r="F16" s="21"/>
      <c r="G16" s="87"/>
      <c r="H16" s="88" t="str">
        <f t="shared" si="1"/>
        <v/>
      </c>
      <c r="I16" s="23"/>
    </row>
    <row r="17" spans="1:9" ht="16.5" customHeight="1" x14ac:dyDescent="0.15">
      <c r="A17" s="11">
        <f t="shared" si="0"/>
        <v>5</v>
      </c>
      <c r="B17" s="28"/>
      <c r="C17" s="29"/>
      <c r="D17" s="22"/>
      <c r="E17" s="121"/>
      <c r="F17" s="21"/>
      <c r="G17" s="87"/>
      <c r="H17" s="88" t="str">
        <f t="shared" si="1"/>
        <v/>
      </c>
      <c r="I17" s="23"/>
    </row>
    <row r="18" spans="1:9" ht="16.5" customHeight="1" x14ac:dyDescent="0.15">
      <c r="A18" s="11">
        <f t="shared" si="0"/>
        <v>6</v>
      </c>
      <c r="B18" s="28"/>
      <c r="C18" s="29"/>
      <c r="D18" s="22"/>
      <c r="E18" s="121"/>
      <c r="F18" s="21"/>
      <c r="G18" s="87"/>
      <c r="H18" s="88" t="str">
        <f t="shared" si="1"/>
        <v/>
      </c>
      <c r="I18" s="23"/>
    </row>
    <row r="19" spans="1:9" ht="16.5" customHeight="1" x14ac:dyDescent="0.15">
      <c r="A19" s="11">
        <f t="shared" si="0"/>
        <v>7</v>
      </c>
      <c r="B19" s="28"/>
      <c r="C19" s="29"/>
      <c r="D19" s="22"/>
      <c r="E19" s="121"/>
      <c r="F19" s="21"/>
      <c r="G19" s="87"/>
      <c r="H19" s="88" t="str">
        <f t="shared" si="1"/>
        <v/>
      </c>
      <c r="I19" s="23"/>
    </row>
    <row r="20" spans="1:9" ht="16.5" customHeight="1" x14ac:dyDescent="0.15">
      <c r="A20" s="11">
        <f t="shared" si="0"/>
        <v>8</v>
      </c>
      <c r="B20" s="28"/>
      <c r="C20" s="29"/>
      <c r="D20" s="22"/>
      <c r="E20" s="121"/>
      <c r="F20" s="21"/>
      <c r="G20" s="87"/>
      <c r="H20" s="88" t="str">
        <f t="shared" si="1"/>
        <v/>
      </c>
      <c r="I20" s="23"/>
    </row>
    <row r="21" spans="1:9" ht="16.5" customHeight="1" x14ac:dyDescent="0.15">
      <c r="A21" s="11">
        <f t="shared" si="0"/>
        <v>9</v>
      </c>
      <c r="B21" s="28"/>
      <c r="C21" s="29"/>
      <c r="D21" s="22"/>
      <c r="E21" s="121"/>
      <c r="F21" s="21"/>
      <c r="G21" s="87"/>
      <c r="H21" s="88" t="str">
        <f t="shared" si="1"/>
        <v/>
      </c>
      <c r="I21" s="23"/>
    </row>
    <row r="22" spans="1:9" ht="16.5" customHeight="1" x14ac:dyDescent="0.15">
      <c r="A22" s="11">
        <f t="shared" si="0"/>
        <v>10</v>
      </c>
      <c r="B22" s="28"/>
      <c r="C22" s="29"/>
      <c r="D22" s="22"/>
      <c r="E22" s="121"/>
      <c r="F22" s="21"/>
      <c r="G22" s="87"/>
      <c r="H22" s="88" t="str">
        <f t="shared" si="1"/>
        <v/>
      </c>
      <c r="I22" s="23"/>
    </row>
    <row r="23" spans="1:9" ht="16.5" customHeight="1" x14ac:dyDescent="0.15">
      <c r="A23" s="11">
        <f t="shared" si="0"/>
        <v>11</v>
      </c>
      <c r="B23" s="28"/>
      <c r="C23" s="29"/>
      <c r="D23" s="22"/>
      <c r="E23" s="121"/>
      <c r="F23" s="21"/>
      <c r="G23" s="87"/>
      <c r="H23" s="88" t="str">
        <f t="shared" si="1"/>
        <v/>
      </c>
      <c r="I23" s="23"/>
    </row>
    <row r="24" spans="1:9" ht="16.5" customHeight="1" x14ac:dyDescent="0.15">
      <c r="A24" s="11">
        <f t="shared" si="0"/>
        <v>12</v>
      </c>
      <c r="B24" s="28"/>
      <c r="C24" s="29"/>
      <c r="D24" s="22"/>
      <c r="E24" s="121"/>
      <c r="F24" s="21"/>
      <c r="G24" s="87"/>
      <c r="H24" s="88" t="str">
        <f t="shared" si="1"/>
        <v/>
      </c>
      <c r="I24" s="23"/>
    </row>
    <row r="25" spans="1:9" ht="16.5" customHeight="1" x14ac:dyDescent="0.15">
      <c r="A25" s="11">
        <f t="shared" si="0"/>
        <v>13</v>
      </c>
      <c r="B25" s="28"/>
      <c r="C25" s="29"/>
      <c r="D25" s="22"/>
      <c r="E25" s="121"/>
      <c r="F25" s="21"/>
      <c r="G25" s="87"/>
      <c r="H25" s="88" t="str">
        <f t="shared" si="1"/>
        <v/>
      </c>
      <c r="I25" s="23"/>
    </row>
    <row r="26" spans="1:9" ht="16.5" customHeight="1" x14ac:dyDescent="0.15">
      <c r="A26" s="11">
        <f t="shared" si="0"/>
        <v>14</v>
      </c>
      <c r="B26" s="28"/>
      <c r="C26" s="29"/>
      <c r="D26" s="22"/>
      <c r="E26" s="121"/>
      <c r="F26" s="21"/>
      <c r="G26" s="87"/>
      <c r="H26" s="88" t="str">
        <f t="shared" si="1"/>
        <v/>
      </c>
      <c r="I26" s="23"/>
    </row>
    <row r="27" spans="1:9" ht="16.5" customHeight="1" x14ac:dyDescent="0.15">
      <c r="A27" s="11">
        <f t="shared" si="0"/>
        <v>15</v>
      </c>
      <c r="B27" s="28"/>
      <c r="C27" s="29"/>
      <c r="D27" s="22"/>
      <c r="E27" s="121"/>
      <c r="F27" s="21"/>
      <c r="G27" s="87"/>
      <c r="H27" s="88" t="str">
        <f t="shared" si="1"/>
        <v/>
      </c>
      <c r="I27" s="23"/>
    </row>
    <row r="28" spans="1:9" ht="16.5" customHeight="1" x14ac:dyDescent="0.15">
      <c r="A28" s="11">
        <f t="shared" si="0"/>
        <v>16</v>
      </c>
      <c r="B28" s="28"/>
      <c r="C28" s="29"/>
      <c r="D28" s="22"/>
      <c r="E28" s="121"/>
      <c r="F28" s="21"/>
      <c r="G28" s="87"/>
      <c r="H28" s="88" t="str">
        <f t="shared" si="1"/>
        <v/>
      </c>
      <c r="I28" s="23"/>
    </row>
    <row r="29" spans="1:9" ht="16.5" customHeight="1" x14ac:dyDescent="0.15">
      <c r="A29" s="11">
        <f t="shared" si="0"/>
        <v>17</v>
      </c>
      <c r="B29" s="28"/>
      <c r="C29" s="29"/>
      <c r="D29" s="22"/>
      <c r="E29" s="121"/>
      <c r="F29" s="21"/>
      <c r="G29" s="87"/>
      <c r="H29" s="88" t="str">
        <f t="shared" si="1"/>
        <v/>
      </c>
      <c r="I29" s="23"/>
    </row>
    <row r="30" spans="1:9" ht="16.5" customHeight="1" x14ac:dyDescent="0.15">
      <c r="A30" s="11">
        <f t="shared" si="0"/>
        <v>18</v>
      </c>
      <c r="B30" s="28"/>
      <c r="C30" s="29"/>
      <c r="D30" s="22"/>
      <c r="E30" s="121"/>
      <c r="F30" s="21"/>
      <c r="G30" s="87"/>
      <c r="H30" s="88" t="str">
        <f t="shared" si="1"/>
        <v/>
      </c>
      <c r="I30" s="23"/>
    </row>
    <row r="31" spans="1:9" ht="16.5" customHeight="1" x14ac:dyDescent="0.15">
      <c r="A31" s="11">
        <f t="shared" si="0"/>
        <v>19</v>
      </c>
      <c r="B31" s="28"/>
      <c r="C31" s="29"/>
      <c r="D31" s="22"/>
      <c r="E31" s="121"/>
      <c r="F31" s="21"/>
      <c r="G31" s="87"/>
      <c r="H31" s="88" t="str">
        <f t="shared" si="1"/>
        <v/>
      </c>
      <c r="I31" s="23"/>
    </row>
    <row r="32" spans="1:9" ht="16.5" customHeight="1" x14ac:dyDescent="0.15">
      <c r="A32" s="11">
        <f t="shared" si="0"/>
        <v>20</v>
      </c>
      <c r="B32" s="28"/>
      <c r="C32" s="29"/>
      <c r="D32" s="22"/>
      <c r="E32" s="121"/>
      <c r="F32" s="21"/>
      <c r="G32" s="87"/>
      <c r="H32" s="88" t="str">
        <f t="shared" si="1"/>
        <v/>
      </c>
      <c r="I32" s="23"/>
    </row>
    <row r="33" spans="1:9" ht="16.5" customHeight="1" x14ac:dyDescent="0.15">
      <c r="A33" s="11">
        <f t="shared" si="0"/>
        <v>21</v>
      </c>
      <c r="B33" s="28"/>
      <c r="C33" s="29"/>
      <c r="D33" s="22"/>
      <c r="E33" s="121"/>
      <c r="F33" s="21"/>
      <c r="G33" s="87"/>
      <c r="H33" s="88" t="str">
        <f t="shared" si="1"/>
        <v/>
      </c>
      <c r="I33" s="23"/>
    </row>
    <row r="34" spans="1:9" ht="16.5" customHeight="1" x14ac:dyDescent="0.15">
      <c r="A34" s="11">
        <f t="shared" si="0"/>
        <v>22</v>
      </c>
      <c r="B34" s="28"/>
      <c r="C34" s="29"/>
      <c r="D34" s="22"/>
      <c r="E34" s="121"/>
      <c r="F34" s="21"/>
      <c r="G34" s="87"/>
      <c r="H34" s="88" t="str">
        <f t="shared" si="1"/>
        <v/>
      </c>
      <c r="I34" s="23"/>
    </row>
    <row r="35" spans="1:9" ht="16.5" customHeight="1" x14ac:dyDescent="0.15">
      <c r="A35" s="11">
        <f t="shared" si="0"/>
        <v>23</v>
      </c>
      <c r="B35" s="28"/>
      <c r="C35" s="29"/>
      <c r="D35" s="22"/>
      <c r="E35" s="121"/>
      <c r="F35" s="21"/>
      <c r="G35" s="87"/>
      <c r="H35" s="88" t="str">
        <f t="shared" si="1"/>
        <v/>
      </c>
      <c r="I35" s="23"/>
    </row>
    <row r="36" spans="1:9" ht="16.5" customHeight="1" x14ac:dyDescent="0.15">
      <c r="A36" s="11">
        <f t="shared" si="0"/>
        <v>24</v>
      </c>
      <c r="B36" s="28"/>
      <c r="C36" s="29"/>
      <c r="D36" s="22"/>
      <c r="E36" s="121"/>
      <c r="F36" s="21"/>
      <c r="G36" s="87"/>
      <c r="H36" s="88" t="str">
        <f t="shared" si="1"/>
        <v/>
      </c>
      <c r="I36" s="23"/>
    </row>
    <row r="37" spans="1:9" ht="16.5" customHeight="1" x14ac:dyDescent="0.15">
      <c r="A37" s="11">
        <f t="shared" si="0"/>
        <v>25</v>
      </c>
      <c r="B37" s="28"/>
      <c r="C37" s="29"/>
      <c r="D37" s="22"/>
      <c r="E37" s="121"/>
      <c r="F37" s="21"/>
      <c r="G37" s="87"/>
      <c r="H37" s="88" t="str">
        <f t="shared" si="1"/>
        <v/>
      </c>
      <c r="I37" s="23"/>
    </row>
    <row r="38" spans="1:9" ht="16.5" customHeight="1" x14ac:dyDescent="0.15">
      <c r="A38" s="11">
        <f t="shared" si="0"/>
        <v>26</v>
      </c>
      <c r="B38" s="28"/>
      <c r="C38" s="29"/>
      <c r="D38" s="22"/>
      <c r="E38" s="121"/>
      <c r="F38" s="21"/>
      <c r="G38" s="87"/>
      <c r="H38" s="88" t="str">
        <f t="shared" si="1"/>
        <v/>
      </c>
      <c r="I38" s="23"/>
    </row>
    <row r="39" spans="1:9" ht="16.5" customHeight="1" x14ac:dyDescent="0.15">
      <c r="A39" s="11">
        <f t="shared" si="0"/>
        <v>27</v>
      </c>
      <c r="B39" s="28"/>
      <c r="C39" s="29"/>
      <c r="D39" s="22"/>
      <c r="E39" s="121"/>
      <c r="F39" s="21"/>
      <c r="G39" s="87"/>
      <c r="H39" s="88" t="str">
        <f t="shared" si="1"/>
        <v/>
      </c>
      <c r="I39" s="23"/>
    </row>
    <row r="40" spans="1:9" ht="16.5" customHeight="1" x14ac:dyDescent="0.15">
      <c r="A40" s="11">
        <f t="shared" si="0"/>
        <v>28</v>
      </c>
      <c r="B40" s="28"/>
      <c r="C40" s="29"/>
      <c r="D40" s="22"/>
      <c r="E40" s="121"/>
      <c r="F40" s="21"/>
      <c r="G40" s="87"/>
      <c r="H40" s="88" t="str">
        <f t="shared" si="1"/>
        <v/>
      </c>
      <c r="I40" s="23"/>
    </row>
    <row r="41" spans="1:9" ht="16.5" customHeight="1" x14ac:dyDescent="0.15">
      <c r="A41" s="11">
        <f t="shared" si="0"/>
        <v>29</v>
      </c>
      <c r="B41" s="28"/>
      <c r="C41" s="29"/>
      <c r="D41" s="22"/>
      <c r="E41" s="121"/>
      <c r="F41" s="21"/>
      <c r="G41" s="87"/>
      <c r="H41" s="88" t="str">
        <f t="shared" si="1"/>
        <v/>
      </c>
      <c r="I41" s="23"/>
    </row>
    <row r="42" spans="1:9" ht="16.5" customHeight="1" x14ac:dyDescent="0.15">
      <c r="A42" s="11">
        <f t="shared" si="0"/>
        <v>30</v>
      </c>
      <c r="B42" s="28"/>
      <c r="C42" s="29"/>
      <c r="D42" s="22"/>
      <c r="E42" s="121"/>
      <c r="F42" s="21"/>
      <c r="G42" s="87"/>
      <c r="H42" s="88" t="str">
        <f t="shared" si="1"/>
        <v/>
      </c>
      <c r="I42" s="23"/>
    </row>
    <row r="43" spans="1:9" ht="16.5" customHeight="1" x14ac:dyDescent="0.15">
      <c r="A43" s="11">
        <f t="shared" si="0"/>
        <v>31</v>
      </c>
      <c r="B43" s="28"/>
      <c r="C43" s="29"/>
      <c r="D43" s="22"/>
      <c r="E43" s="121"/>
      <c r="F43" s="21"/>
      <c r="G43" s="87"/>
      <c r="H43" s="88" t="str">
        <f t="shared" si="1"/>
        <v/>
      </c>
      <c r="I43" s="23"/>
    </row>
    <row r="44" spans="1:9" ht="16.5" customHeight="1" thickBot="1" x14ac:dyDescent="0.2">
      <c r="A44" s="11">
        <f t="shared" si="0"/>
        <v>32</v>
      </c>
      <c r="B44" s="30"/>
      <c r="C44" s="29"/>
      <c r="D44" s="24"/>
      <c r="E44" s="122"/>
      <c r="F44" s="21"/>
      <c r="G44" s="89"/>
      <c r="H44" s="88" t="str">
        <f t="shared" si="1"/>
        <v/>
      </c>
      <c r="I44" s="25"/>
    </row>
    <row r="45" spans="1:9" ht="22.5" customHeight="1" thickBot="1" x14ac:dyDescent="0.2">
      <c r="B45" s="179" t="s">
        <v>32</v>
      </c>
      <c r="C45" s="180"/>
      <c r="D45" s="180"/>
      <c r="E45" s="123" t="s">
        <v>17</v>
      </c>
      <c r="F45" s="31" t="s">
        <v>17</v>
      </c>
      <c r="G45" s="90" t="s">
        <v>17</v>
      </c>
      <c r="H45" s="91">
        <f>SUMIF(B13:B44,"&lt;&gt;"&amp;"▲助成対象外",H13:H44)</f>
        <v>0</v>
      </c>
      <c r="I45" s="32"/>
    </row>
    <row r="46" spans="1:9" ht="22.5" customHeight="1" thickTop="1" thickBot="1" x14ac:dyDescent="0.2">
      <c r="B46" s="181" t="s">
        <v>41</v>
      </c>
      <c r="C46" s="182"/>
      <c r="D46" s="182"/>
      <c r="E46" s="124" t="s">
        <v>17</v>
      </c>
      <c r="F46" s="33" t="s">
        <v>17</v>
      </c>
      <c r="G46" s="92" t="s">
        <v>17</v>
      </c>
      <c r="H46" s="93">
        <f>SUMIF(B13:B44,"▲助成対象外",H13:H44)</f>
        <v>0</v>
      </c>
      <c r="I46" s="34"/>
    </row>
    <row r="49" spans="1:11" ht="21" customHeight="1" x14ac:dyDescent="0.15">
      <c r="B49" s="11" t="str">
        <f>$B$9</f>
        <v>内訳明細表（工事完了）</v>
      </c>
      <c r="C49" s="27"/>
      <c r="D49" s="177" t="str">
        <f>$D$9</f>
        <v>換気設備の導入</v>
      </c>
      <c r="E49" s="178"/>
      <c r="F49" s="178"/>
      <c r="G49" s="178"/>
      <c r="H49" s="65" t="s">
        <v>67</v>
      </c>
      <c r="I49" s="66"/>
      <c r="J49" s="68"/>
      <c r="K49" s="67" t="str">
        <f>第12号別紙!$J$1</f>
        <v>Ver.3.3</v>
      </c>
    </row>
    <row r="50" spans="1:11" x14ac:dyDescent="0.15">
      <c r="D50" s="172" t="str">
        <f>IF(AND(H85=0,H86=0),"経費の計上が無いページの印刷および提出は不要です。","")</f>
        <v>経費の計上が無いページの印刷および提出は不要です。</v>
      </c>
      <c r="E50" s="172"/>
      <c r="F50" s="172"/>
      <c r="G50" s="172"/>
      <c r="H50" s="172"/>
    </row>
    <row r="51" spans="1:11" ht="13.5" customHeight="1" x14ac:dyDescent="0.15">
      <c r="A51" s="18" t="s">
        <v>5</v>
      </c>
      <c r="B51" s="173" t="str">
        <f>[1]選択肢!$F$36</f>
        <v>換気設備の種類</v>
      </c>
      <c r="C51" s="173" t="str">
        <f>[1]選択肢!$I$36</f>
        <v>費用の区分</v>
      </c>
      <c r="D51" s="173" t="s">
        <v>8</v>
      </c>
      <c r="E51" s="174" t="s">
        <v>0</v>
      </c>
      <c r="F51" s="173" t="str">
        <f>[1]選択肢!$L$36</f>
        <v>単位</v>
      </c>
      <c r="G51" s="175" t="s">
        <v>48</v>
      </c>
      <c r="H51" s="175" t="s">
        <v>49</v>
      </c>
      <c r="I51" s="173" t="s">
        <v>7</v>
      </c>
    </row>
    <row r="52" spans="1:11" x14ac:dyDescent="0.15">
      <c r="A52" s="18" t="s">
        <v>6</v>
      </c>
      <c r="B52" s="173"/>
      <c r="C52" s="173"/>
      <c r="D52" s="173"/>
      <c r="E52" s="174"/>
      <c r="F52" s="173"/>
      <c r="G52" s="176"/>
      <c r="H52" s="176"/>
      <c r="I52" s="173"/>
    </row>
    <row r="53" spans="1:11" ht="16.5" customHeight="1" x14ac:dyDescent="0.15">
      <c r="A53" s="11">
        <f>ROW()-$A$10-8*2</f>
        <v>33</v>
      </c>
      <c r="B53" s="28"/>
      <c r="C53" s="29"/>
      <c r="D53" s="22"/>
      <c r="E53" s="121"/>
      <c r="F53" s="21"/>
      <c r="G53" s="87"/>
      <c r="H53" s="88" t="str">
        <f>IF(E53*G53=0,"",ROUND(E53*G53,0))</f>
        <v/>
      </c>
      <c r="I53" s="23"/>
    </row>
    <row r="54" spans="1:11" ht="16.5" customHeight="1" x14ac:dyDescent="0.15">
      <c r="A54" s="11">
        <f t="shared" ref="A54:A84" si="2">ROW()-$A$10-8*2</f>
        <v>34</v>
      </c>
      <c r="B54" s="28"/>
      <c r="C54" s="29"/>
      <c r="D54" s="22"/>
      <c r="E54" s="121"/>
      <c r="F54" s="21"/>
      <c r="G54" s="87"/>
      <c r="H54" s="88" t="str">
        <f t="shared" ref="H54:H84" si="3">IF(E54*G54=0,"",ROUND(E54*G54,0))</f>
        <v/>
      </c>
      <c r="I54" s="23"/>
    </row>
    <row r="55" spans="1:11" ht="16.5" customHeight="1" x14ac:dyDescent="0.15">
      <c r="A55" s="11">
        <f t="shared" si="2"/>
        <v>35</v>
      </c>
      <c r="B55" s="28"/>
      <c r="C55" s="29"/>
      <c r="D55" s="22"/>
      <c r="E55" s="121"/>
      <c r="F55" s="21"/>
      <c r="G55" s="87"/>
      <c r="H55" s="88" t="str">
        <f t="shared" si="3"/>
        <v/>
      </c>
      <c r="I55" s="23"/>
    </row>
    <row r="56" spans="1:11" ht="16.5" customHeight="1" x14ac:dyDescent="0.15">
      <c r="A56" s="11">
        <f t="shared" si="2"/>
        <v>36</v>
      </c>
      <c r="B56" s="28"/>
      <c r="C56" s="29"/>
      <c r="D56" s="22"/>
      <c r="E56" s="121"/>
      <c r="F56" s="21"/>
      <c r="G56" s="87"/>
      <c r="H56" s="88" t="str">
        <f t="shared" si="3"/>
        <v/>
      </c>
      <c r="I56" s="23"/>
    </row>
    <row r="57" spans="1:11" ht="16.5" customHeight="1" x14ac:dyDescent="0.15">
      <c r="A57" s="11">
        <f t="shared" si="2"/>
        <v>37</v>
      </c>
      <c r="B57" s="28"/>
      <c r="C57" s="29"/>
      <c r="D57" s="22"/>
      <c r="E57" s="121"/>
      <c r="F57" s="21"/>
      <c r="G57" s="87"/>
      <c r="H57" s="88" t="str">
        <f t="shared" si="3"/>
        <v/>
      </c>
      <c r="I57" s="23"/>
    </row>
    <row r="58" spans="1:11" ht="16.5" customHeight="1" x14ac:dyDescent="0.15">
      <c r="A58" s="11">
        <f t="shared" si="2"/>
        <v>38</v>
      </c>
      <c r="B58" s="28"/>
      <c r="C58" s="29"/>
      <c r="D58" s="22"/>
      <c r="E58" s="121"/>
      <c r="F58" s="21"/>
      <c r="G58" s="87"/>
      <c r="H58" s="88" t="str">
        <f t="shared" si="3"/>
        <v/>
      </c>
      <c r="I58" s="23"/>
    </row>
    <row r="59" spans="1:11" ht="16.5" customHeight="1" x14ac:dyDescent="0.15">
      <c r="A59" s="11">
        <f t="shared" si="2"/>
        <v>39</v>
      </c>
      <c r="B59" s="28"/>
      <c r="C59" s="29"/>
      <c r="D59" s="22"/>
      <c r="E59" s="121"/>
      <c r="F59" s="21"/>
      <c r="G59" s="87"/>
      <c r="H59" s="88" t="str">
        <f t="shared" si="3"/>
        <v/>
      </c>
      <c r="I59" s="23"/>
    </row>
    <row r="60" spans="1:11" ht="16.5" customHeight="1" x14ac:dyDescent="0.15">
      <c r="A60" s="11">
        <f t="shared" si="2"/>
        <v>40</v>
      </c>
      <c r="B60" s="28"/>
      <c r="C60" s="29"/>
      <c r="D60" s="22"/>
      <c r="E60" s="121"/>
      <c r="F60" s="21"/>
      <c r="G60" s="87"/>
      <c r="H60" s="88" t="str">
        <f t="shared" si="3"/>
        <v/>
      </c>
      <c r="I60" s="23"/>
    </row>
    <row r="61" spans="1:11" ht="16.5" customHeight="1" x14ac:dyDescent="0.15">
      <c r="A61" s="11">
        <f t="shared" si="2"/>
        <v>41</v>
      </c>
      <c r="B61" s="28"/>
      <c r="C61" s="29"/>
      <c r="D61" s="22"/>
      <c r="E61" s="121"/>
      <c r="F61" s="21"/>
      <c r="G61" s="87"/>
      <c r="H61" s="88" t="str">
        <f t="shared" si="3"/>
        <v/>
      </c>
      <c r="I61" s="23"/>
    </row>
    <row r="62" spans="1:11" ht="16.5" customHeight="1" x14ac:dyDescent="0.15">
      <c r="A62" s="11">
        <f t="shared" si="2"/>
        <v>42</v>
      </c>
      <c r="B62" s="28"/>
      <c r="C62" s="29"/>
      <c r="D62" s="22"/>
      <c r="E62" s="121"/>
      <c r="F62" s="21"/>
      <c r="G62" s="87"/>
      <c r="H62" s="88" t="str">
        <f t="shared" si="3"/>
        <v/>
      </c>
      <c r="I62" s="23"/>
    </row>
    <row r="63" spans="1:11" ht="16.5" customHeight="1" x14ac:dyDescent="0.15">
      <c r="A63" s="11">
        <f t="shared" si="2"/>
        <v>43</v>
      </c>
      <c r="B63" s="28"/>
      <c r="C63" s="29"/>
      <c r="D63" s="22"/>
      <c r="E63" s="121"/>
      <c r="F63" s="21"/>
      <c r="G63" s="87"/>
      <c r="H63" s="88" t="str">
        <f t="shared" si="3"/>
        <v/>
      </c>
      <c r="I63" s="23"/>
    </row>
    <row r="64" spans="1:11" ht="16.5" customHeight="1" x14ac:dyDescent="0.15">
      <c r="A64" s="11">
        <f t="shared" si="2"/>
        <v>44</v>
      </c>
      <c r="B64" s="28"/>
      <c r="C64" s="29"/>
      <c r="D64" s="22"/>
      <c r="E64" s="121"/>
      <c r="F64" s="21"/>
      <c r="G64" s="87"/>
      <c r="H64" s="88" t="str">
        <f t="shared" si="3"/>
        <v/>
      </c>
      <c r="I64" s="23"/>
    </row>
    <row r="65" spans="1:9" ht="16.5" customHeight="1" x14ac:dyDescent="0.15">
      <c r="A65" s="11">
        <f t="shared" si="2"/>
        <v>45</v>
      </c>
      <c r="B65" s="28"/>
      <c r="C65" s="29"/>
      <c r="D65" s="22"/>
      <c r="E65" s="121"/>
      <c r="F65" s="21"/>
      <c r="G65" s="87"/>
      <c r="H65" s="88" t="str">
        <f t="shared" si="3"/>
        <v/>
      </c>
      <c r="I65" s="23"/>
    </row>
    <row r="66" spans="1:9" ht="16.5" customHeight="1" x14ac:dyDescent="0.15">
      <c r="A66" s="11">
        <f t="shared" si="2"/>
        <v>46</v>
      </c>
      <c r="B66" s="28"/>
      <c r="C66" s="29"/>
      <c r="D66" s="22"/>
      <c r="E66" s="121"/>
      <c r="F66" s="21"/>
      <c r="G66" s="87"/>
      <c r="H66" s="88" t="str">
        <f t="shared" si="3"/>
        <v/>
      </c>
      <c r="I66" s="23"/>
    </row>
    <row r="67" spans="1:9" ht="16.5" customHeight="1" x14ac:dyDescent="0.15">
      <c r="A67" s="11">
        <f t="shared" si="2"/>
        <v>47</v>
      </c>
      <c r="B67" s="28"/>
      <c r="C67" s="29"/>
      <c r="D67" s="22"/>
      <c r="E67" s="121"/>
      <c r="F67" s="21"/>
      <c r="G67" s="87"/>
      <c r="H67" s="88" t="str">
        <f t="shared" si="3"/>
        <v/>
      </c>
      <c r="I67" s="23"/>
    </row>
    <row r="68" spans="1:9" ht="16.5" customHeight="1" x14ac:dyDescent="0.15">
      <c r="A68" s="11">
        <f t="shared" si="2"/>
        <v>48</v>
      </c>
      <c r="B68" s="28"/>
      <c r="C68" s="29"/>
      <c r="D68" s="22"/>
      <c r="E68" s="121"/>
      <c r="F68" s="21"/>
      <c r="G68" s="87"/>
      <c r="H68" s="88" t="str">
        <f t="shared" si="3"/>
        <v/>
      </c>
      <c r="I68" s="23"/>
    </row>
    <row r="69" spans="1:9" ht="16.5" customHeight="1" x14ac:dyDescent="0.15">
      <c r="A69" s="11">
        <f t="shared" si="2"/>
        <v>49</v>
      </c>
      <c r="B69" s="28"/>
      <c r="C69" s="29"/>
      <c r="D69" s="22"/>
      <c r="E69" s="121"/>
      <c r="F69" s="21"/>
      <c r="G69" s="87"/>
      <c r="H69" s="88" t="str">
        <f t="shared" si="3"/>
        <v/>
      </c>
      <c r="I69" s="23"/>
    </row>
    <row r="70" spans="1:9" ht="16.5" customHeight="1" x14ac:dyDescent="0.15">
      <c r="A70" s="11">
        <f t="shared" si="2"/>
        <v>50</v>
      </c>
      <c r="B70" s="28"/>
      <c r="C70" s="29"/>
      <c r="D70" s="22"/>
      <c r="E70" s="121"/>
      <c r="F70" s="21"/>
      <c r="G70" s="87"/>
      <c r="H70" s="88" t="str">
        <f t="shared" si="3"/>
        <v/>
      </c>
      <c r="I70" s="23"/>
    </row>
    <row r="71" spans="1:9" ht="16.5" customHeight="1" x14ac:dyDescent="0.15">
      <c r="A71" s="11">
        <f t="shared" si="2"/>
        <v>51</v>
      </c>
      <c r="B71" s="28"/>
      <c r="C71" s="29"/>
      <c r="D71" s="22"/>
      <c r="E71" s="121"/>
      <c r="F71" s="21"/>
      <c r="G71" s="87"/>
      <c r="H71" s="88" t="str">
        <f t="shared" si="3"/>
        <v/>
      </c>
      <c r="I71" s="23"/>
    </row>
    <row r="72" spans="1:9" ht="16.5" customHeight="1" x14ac:dyDescent="0.15">
      <c r="A72" s="11">
        <f t="shared" si="2"/>
        <v>52</v>
      </c>
      <c r="B72" s="28"/>
      <c r="C72" s="29"/>
      <c r="D72" s="22"/>
      <c r="E72" s="121"/>
      <c r="F72" s="21"/>
      <c r="G72" s="87"/>
      <c r="H72" s="88" t="str">
        <f t="shared" si="3"/>
        <v/>
      </c>
      <c r="I72" s="23"/>
    </row>
    <row r="73" spans="1:9" ht="16.5" customHeight="1" x14ac:dyDescent="0.15">
      <c r="A73" s="11">
        <f t="shared" si="2"/>
        <v>53</v>
      </c>
      <c r="B73" s="28"/>
      <c r="C73" s="29"/>
      <c r="D73" s="22"/>
      <c r="E73" s="121"/>
      <c r="F73" s="21"/>
      <c r="G73" s="87"/>
      <c r="H73" s="88" t="str">
        <f t="shared" si="3"/>
        <v/>
      </c>
      <c r="I73" s="23"/>
    </row>
    <row r="74" spans="1:9" ht="16.5" customHeight="1" x14ac:dyDescent="0.15">
      <c r="A74" s="11">
        <f t="shared" si="2"/>
        <v>54</v>
      </c>
      <c r="B74" s="28"/>
      <c r="C74" s="29"/>
      <c r="D74" s="22"/>
      <c r="E74" s="121"/>
      <c r="F74" s="21"/>
      <c r="G74" s="87"/>
      <c r="H74" s="88" t="str">
        <f t="shared" si="3"/>
        <v/>
      </c>
      <c r="I74" s="23"/>
    </row>
    <row r="75" spans="1:9" ht="16.5" customHeight="1" x14ac:dyDescent="0.15">
      <c r="A75" s="11">
        <f t="shared" si="2"/>
        <v>55</v>
      </c>
      <c r="B75" s="28"/>
      <c r="C75" s="29"/>
      <c r="D75" s="22"/>
      <c r="E75" s="121"/>
      <c r="F75" s="21"/>
      <c r="G75" s="87"/>
      <c r="H75" s="88" t="str">
        <f t="shared" si="3"/>
        <v/>
      </c>
      <c r="I75" s="23"/>
    </row>
    <row r="76" spans="1:9" ht="16.5" customHeight="1" x14ac:dyDescent="0.15">
      <c r="A76" s="11">
        <f t="shared" si="2"/>
        <v>56</v>
      </c>
      <c r="B76" s="28"/>
      <c r="C76" s="29"/>
      <c r="D76" s="22"/>
      <c r="E76" s="121"/>
      <c r="F76" s="21"/>
      <c r="G76" s="87"/>
      <c r="H76" s="88" t="str">
        <f t="shared" si="3"/>
        <v/>
      </c>
      <c r="I76" s="23"/>
    </row>
    <row r="77" spans="1:9" ht="16.5" customHeight="1" x14ac:dyDescent="0.15">
      <c r="A77" s="11">
        <f t="shared" si="2"/>
        <v>57</v>
      </c>
      <c r="B77" s="28"/>
      <c r="C77" s="29"/>
      <c r="D77" s="22"/>
      <c r="E77" s="121"/>
      <c r="F77" s="21"/>
      <c r="G77" s="87"/>
      <c r="H77" s="88" t="str">
        <f t="shared" si="3"/>
        <v/>
      </c>
      <c r="I77" s="23"/>
    </row>
    <row r="78" spans="1:9" ht="16.5" customHeight="1" x14ac:dyDescent="0.15">
      <c r="A78" s="11">
        <f t="shared" si="2"/>
        <v>58</v>
      </c>
      <c r="B78" s="28"/>
      <c r="C78" s="29"/>
      <c r="D78" s="22"/>
      <c r="E78" s="121"/>
      <c r="F78" s="21"/>
      <c r="G78" s="87"/>
      <c r="H78" s="88" t="str">
        <f t="shared" si="3"/>
        <v/>
      </c>
      <c r="I78" s="23"/>
    </row>
    <row r="79" spans="1:9" ht="16.5" customHeight="1" x14ac:dyDescent="0.15">
      <c r="A79" s="11">
        <f t="shared" si="2"/>
        <v>59</v>
      </c>
      <c r="B79" s="28"/>
      <c r="C79" s="29"/>
      <c r="D79" s="22"/>
      <c r="E79" s="121"/>
      <c r="F79" s="21"/>
      <c r="G79" s="87"/>
      <c r="H79" s="88" t="str">
        <f t="shared" si="3"/>
        <v/>
      </c>
      <c r="I79" s="23"/>
    </row>
    <row r="80" spans="1:9" ht="16.5" customHeight="1" x14ac:dyDescent="0.15">
      <c r="A80" s="11">
        <f t="shared" si="2"/>
        <v>60</v>
      </c>
      <c r="B80" s="28"/>
      <c r="C80" s="29"/>
      <c r="D80" s="22"/>
      <c r="E80" s="121"/>
      <c r="F80" s="21"/>
      <c r="G80" s="87"/>
      <c r="H80" s="88" t="str">
        <f t="shared" si="3"/>
        <v/>
      </c>
      <c r="I80" s="23"/>
    </row>
    <row r="81" spans="1:13" ht="16.5" customHeight="1" x14ac:dyDescent="0.15">
      <c r="A81" s="11">
        <f t="shared" si="2"/>
        <v>61</v>
      </c>
      <c r="B81" s="28"/>
      <c r="C81" s="29"/>
      <c r="D81" s="22"/>
      <c r="E81" s="121"/>
      <c r="F81" s="21"/>
      <c r="G81" s="87"/>
      <c r="H81" s="88" t="str">
        <f t="shared" si="3"/>
        <v/>
      </c>
      <c r="I81" s="23"/>
    </row>
    <row r="82" spans="1:13" ht="16.5" customHeight="1" x14ac:dyDescent="0.15">
      <c r="A82" s="11">
        <f t="shared" si="2"/>
        <v>62</v>
      </c>
      <c r="B82" s="28"/>
      <c r="C82" s="29"/>
      <c r="D82" s="22"/>
      <c r="E82" s="121"/>
      <c r="F82" s="21"/>
      <c r="G82" s="87"/>
      <c r="H82" s="88" t="str">
        <f t="shared" si="3"/>
        <v/>
      </c>
      <c r="I82" s="23"/>
    </row>
    <row r="83" spans="1:13" ht="16.5" customHeight="1" x14ac:dyDescent="0.15">
      <c r="A83" s="11">
        <f t="shared" si="2"/>
        <v>63</v>
      </c>
      <c r="B83" s="28"/>
      <c r="C83" s="29"/>
      <c r="D83" s="22"/>
      <c r="E83" s="121"/>
      <c r="F83" s="21"/>
      <c r="G83" s="87"/>
      <c r="H83" s="88" t="str">
        <f t="shared" si="3"/>
        <v/>
      </c>
      <c r="I83" s="23"/>
    </row>
    <row r="84" spans="1:13" ht="16.5" customHeight="1" thickBot="1" x14ac:dyDescent="0.2">
      <c r="A84" s="11">
        <f t="shared" si="2"/>
        <v>64</v>
      </c>
      <c r="B84" s="30"/>
      <c r="C84" s="29"/>
      <c r="D84" s="24"/>
      <c r="E84" s="122"/>
      <c r="F84" s="21"/>
      <c r="G84" s="89"/>
      <c r="H84" s="88" t="str">
        <f t="shared" si="3"/>
        <v/>
      </c>
      <c r="I84" s="25"/>
    </row>
    <row r="85" spans="1:13" ht="22.5" customHeight="1" thickBot="1" x14ac:dyDescent="0.2">
      <c r="B85" s="179" t="s">
        <v>33</v>
      </c>
      <c r="C85" s="180"/>
      <c r="D85" s="180"/>
      <c r="E85" s="123" t="s">
        <v>17</v>
      </c>
      <c r="F85" s="31" t="s">
        <v>17</v>
      </c>
      <c r="G85" s="90" t="s">
        <v>17</v>
      </c>
      <c r="H85" s="91">
        <f>SUMIF(B53:B84,"&lt;&gt;"&amp;"▲助成対象外",H53:H84)</f>
        <v>0</v>
      </c>
      <c r="I85" s="32"/>
    </row>
    <row r="86" spans="1:13" ht="22.5" customHeight="1" thickTop="1" thickBot="1" x14ac:dyDescent="0.2">
      <c r="B86" s="181" t="s">
        <v>40</v>
      </c>
      <c r="C86" s="182"/>
      <c r="D86" s="182"/>
      <c r="E86" s="124" t="s">
        <v>17</v>
      </c>
      <c r="F86" s="33" t="s">
        <v>17</v>
      </c>
      <c r="G86" s="92" t="s">
        <v>17</v>
      </c>
      <c r="H86" s="93">
        <f>SUMIF(B53:B84,"▲助成対象外",H53:H84)</f>
        <v>0</v>
      </c>
      <c r="I86" s="34"/>
    </row>
    <row r="89" spans="1:13" ht="21" customHeight="1" x14ac:dyDescent="0.15">
      <c r="B89" s="11" t="str">
        <f>$B$9</f>
        <v>内訳明細表（工事完了）</v>
      </c>
      <c r="C89" s="27"/>
      <c r="D89" s="177" t="str">
        <f>$D$9</f>
        <v>換気設備の導入</v>
      </c>
      <c r="E89" s="178"/>
      <c r="F89" s="178"/>
      <c r="G89" s="178"/>
      <c r="H89" s="65" t="s">
        <v>68</v>
      </c>
      <c r="I89" s="66"/>
      <c r="J89" s="68"/>
      <c r="K89" s="67" t="str">
        <f>第12号別紙!$J$1</f>
        <v>Ver.3.3</v>
      </c>
      <c r="M89" s="12"/>
    </row>
    <row r="90" spans="1:13" x14ac:dyDescent="0.15">
      <c r="D90" s="172" t="str">
        <f>IF(AND(H125=0,H126=0),"経費の計上が無いページの印刷および提出は不要です。","")</f>
        <v>経費の計上が無いページの印刷および提出は不要です。</v>
      </c>
      <c r="E90" s="172"/>
      <c r="F90" s="172"/>
      <c r="G90" s="172"/>
      <c r="H90" s="172"/>
    </row>
    <row r="91" spans="1:13" ht="13.5" customHeight="1" x14ac:dyDescent="0.15">
      <c r="A91" s="18" t="s">
        <v>5</v>
      </c>
      <c r="B91" s="173" t="str">
        <f>[1]選択肢!$F$36</f>
        <v>換気設備の種類</v>
      </c>
      <c r="C91" s="173" t="str">
        <f>[1]選択肢!$I$36</f>
        <v>費用の区分</v>
      </c>
      <c r="D91" s="173" t="s">
        <v>8</v>
      </c>
      <c r="E91" s="174" t="s">
        <v>0</v>
      </c>
      <c r="F91" s="173" t="str">
        <f>[1]選択肢!$L$36</f>
        <v>単位</v>
      </c>
      <c r="G91" s="175" t="s">
        <v>48</v>
      </c>
      <c r="H91" s="175" t="s">
        <v>49</v>
      </c>
      <c r="I91" s="173" t="s">
        <v>7</v>
      </c>
    </row>
    <row r="92" spans="1:13" x14ac:dyDescent="0.15">
      <c r="A92" s="18" t="s">
        <v>6</v>
      </c>
      <c r="B92" s="173"/>
      <c r="C92" s="173"/>
      <c r="D92" s="173"/>
      <c r="E92" s="174"/>
      <c r="F92" s="173"/>
      <c r="G92" s="176"/>
      <c r="H92" s="176"/>
      <c r="I92" s="173"/>
    </row>
    <row r="93" spans="1:13" ht="16.5" customHeight="1" x14ac:dyDescent="0.15">
      <c r="A93" s="11">
        <f>ROW()-$A$10-8*3</f>
        <v>65</v>
      </c>
      <c r="B93" s="28"/>
      <c r="C93" s="29"/>
      <c r="D93" s="22"/>
      <c r="E93" s="121"/>
      <c r="F93" s="21"/>
      <c r="G93" s="87"/>
      <c r="H93" s="88" t="str">
        <f>IF(E93*G93=0,"",ROUND(E93*G93,0))</f>
        <v/>
      </c>
      <c r="I93" s="23"/>
    </row>
    <row r="94" spans="1:13" ht="16.5" customHeight="1" x14ac:dyDescent="0.15">
      <c r="A94" s="11">
        <f t="shared" ref="A94:A124" si="4">ROW()-$A$10-8*3</f>
        <v>66</v>
      </c>
      <c r="B94" s="28"/>
      <c r="C94" s="29"/>
      <c r="D94" s="22"/>
      <c r="E94" s="121"/>
      <c r="F94" s="21"/>
      <c r="G94" s="87"/>
      <c r="H94" s="88" t="str">
        <f t="shared" ref="H94:H124" si="5">IF(E94*G94=0,"",ROUND(E94*G94,0))</f>
        <v/>
      </c>
      <c r="I94" s="23"/>
    </row>
    <row r="95" spans="1:13" ht="16.5" customHeight="1" x14ac:dyDescent="0.15">
      <c r="A95" s="11">
        <f t="shared" si="4"/>
        <v>67</v>
      </c>
      <c r="B95" s="28"/>
      <c r="C95" s="29"/>
      <c r="D95" s="22"/>
      <c r="E95" s="121"/>
      <c r="F95" s="21"/>
      <c r="G95" s="87"/>
      <c r="H95" s="88" t="str">
        <f t="shared" si="5"/>
        <v/>
      </c>
      <c r="I95" s="23"/>
    </row>
    <row r="96" spans="1:13" ht="16.5" customHeight="1" x14ac:dyDescent="0.15">
      <c r="A96" s="11">
        <f t="shared" si="4"/>
        <v>68</v>
      </c>
      <c r="B96" s="28"/>
      <c r="C96" s="29"/>
      <c r="D96" s="22"/>
      <c r="E96" s="121"/>
      <c r="F96" s="21"/>
      <c r="G96" s="87"/>
      <c r="H96" s="88" t="str">
        <f t="shared" si="5"/>
        <v/>
      </c>
      <c r="I96" s="23"/>
    </row>
    <row r="97" spans="1:9" ht="16.5" customHeight="1" x14ac:dyDescent="0.15">
      <c r="A97" s="11">
        <f t="shared" si="4"/>
        <v>69</v>
      </c>
      <c r="B97" s="28"/>
      <c r="C97" s="29"/>
      <c r="D97" s="22"/>
      <c r="E97" s="121"/>
      <c r="F97" s="21"/>
      <c r="G97" s="87"/>
      <c r="H97" s="88" t="str">
        <f t="shared" si="5"/>
        <v/>
      </c>
      <c r="I97" s="23"/>
    </row>
    <row r="98" spans="1:9" ht="16.5" customHeight="1" x14ac:dyDescent="0.15">
      <c r="A98" s="11">
        <f t="shared" si="4"/>
        <v>70</v>
      </c>
      <c r="B98" s="28"/>
      <c r="C98" s="29"/>
      <c r="D98" s="22"/>
      <c r="E98" s="121"/>
      <c r="F98" s="21"/>
      <c r="G98" s="87"/>
      <c r="H98" s="88" t="str">
        <f t="shared" si="5"/>
        <v/>
      </c>
      <c r="I98" s="23"/>
    </row>
    <row r="99" spans="1:9" ht="16.5" customHeight="1" x14ac:dyDescent="0.15">
      <c r="A99" s="11">
        <f t="shared" si="4"/>
        <v>71</v>
      </c>
      <c r="B99" s="28"/>
      <c r="C99" s="29"/>
      <c r="D99" s="22"/>
      <c r="E99" s="121"/>
      <c r="F99" s="21"/>
      <c r="G99" s="87"/>
      <c r="H99" s="88" t="str">
        <f t="shared" si="5"/>
        <v/>
      </c>
      <c r="I99" s="23"/>
    </row>
    <row r="100" spans="1:9" ht="16.5" customHeight="1" x14ac:dyDescent="0.15">
      <c r="A100" s="11">
        <f t="shared" si="4"/>
        <v>72</v>
      </c>
      <c r="B100" s="28"/>
      <c r="C100" s="29"/>
      <c r="D100" s="22"/>
      <c r="E100" s="121"/>
      <c r="F100" s="21"/>
      <c r="G100" s="87"/>
      <c r="H100" s="88" t="str">
        <f t="shared" si="5"/>
        <v/>
      </c>
      <c r="I100" s="23"/>
    </row>
    <row r="101" spans="1:9" ht="16.5" customHeight="1" x14ac:dyDescent="0.15">
      <c r="A101" s="11">
        <f t="shared" si="4"/>
        <v>73</v>
      </c>
      <c r="B101" s="28"/>
      <c r="C101" s="29"/>
      <c r="D101" s="22"/>
      <c r="E101" s="121"/>
      <c r="F101" s="21"/>
      <c r="G101" s="87"/>
      <c r="H101" s="88" t="str">
        <f t="shared" si="5"/>
        <v/>
      </c>
      <c r="I101" s="23"/>
    </row>
    <row r="102" spans="1:9" ht="16.5" customHeight="1" x14ac:dyDescent="0.15">
      <c r="A102" s="11">
        <f t="shared" si="4"/>
        <v>74</v>
      </c>
      <c r="B102" s="28"/>
      <c r="C102" s="29"/>
      <c r="D102" s="22"/>
      <c r="E102" s="121"/>
      <c r="F102" s="21"/>
      <c r="G102" s="87"/>
      <c r="H102" s="88" t="str">
        <f t="shared" si="5"/>
        <v/>
      </c>
      <c r="I102" s="23"/>
    </row>
    <row r="103" spans="1:9" ht="16.5" customHeight="1" x14ac:dyDescent="0.15">
      <c r="A103" s="11">
        <f t="shared" si="4"/>
        <v>75</v>
      </c>
      <c r="B103" s="28"/>
      <c r="C103" s="29"/>
      <c r="D103" s="22"/>
      <c r="E103" s="121"/>
      <c r="F103" s="21"/>
      <c r="G103" s="87"/>
      <c r="H103" s="88" t="str">
        <f t="shared" si="5"/>
        <v/>
      </c>
      <c r="I103" s="23"/>
    </row>
    <row r="104" spans="1:9" ht="16.5" customHeight="1" x14ac:dyDescent="0.15">
      <c r="A104" s="11">
        <f t="shared" si="4"/>
        <v>76</v>
      </c>
      <c r="B104" s="28"/>
      <c r="C104" s="29"/>
      <c r="D104" s="22"/>
      <c r="E104" s="121"/>
      <c r="F104" s="21"/>
      <c r="G104" s="87"/>
      <c r="H104" s="88" t="str">
        <f t="shared" si="5"/>
        <v/>
      </c>
      <c r="I104" s="23"/>
    </row>
    <row r="105" spans="1:9" ht="16.5" customHeight="1" x14ac:dyDescent="0.15">
      <c r="A105" s="11">
        <f t="shared" si="4"/>
        <v>77</v>
      </c>
      <c r="B105" s="28"/>
      <c r="C105" s="29"/>
      <c r="D105" s="22"/>
      <c r="E105" s="121"/>
      <c r="F105" s="21"/>
      <c r="G105" s="87"/>
      <c r="H105" s="88" t="str">
        <f t="shared" si="5"/>
        <v/>
      </c>
      <c r="I105" s="23"/>
    </row>
    <row r="106" spans="1:9" ht="16.5" customHeight="1" x14ac:dyDescent="0.15">
      <c r="A106" s="11">
        <f t="shared" si="4"/>
        <v>78</v>
      </c>
      <c r="B106" s="28"/>
      <c r="C106" s="29"/>
      <c r="D106" s="22"/>
      <c r="E106" s="121"/>
      <c r="F106" s="21"/>
      <c r="G106" s="87"/>
      <c r="H106" s="88" t="str">
        <f t="shared" si="5"/>
        <v/>
      </c>
      <c r="I106" s="23"/>
    </row>
    <row r="107" spans="1:9" ht="16.5" customHeight="1" x14ac:dyDescent="0.15">
      <c r="A107" s="11">
        <f t="shared" si="4"/>
        <v>79</v>
      </c>
      <c r="B107" s="28"/>
      <c r="C107" s="29"/>
      <c r="D107" s="22"/>
      <c r="E107" s="121"/>
      <c r="F107" s="21"/>
      <c r="G107" s="87"/>
      <c r="H107" s="88" t="str">
        <f t="shared" si="5"/>
        <v/>
      </c>
      <c r="I107" s="23"/>
    </row>
    <row r="108" spans="1:9" ht="16.5" customHeight="1" x14ac:dyDescent="0.15">
      <c r="A108" s="11">
        <f t="shared" si="4"/>
        <v>80</v>
      </c>
      <c r="B108" s="28"/>
      <c r="C108" s="29"/>
      <c r="D108" s="22"/>
      <c r="E108" s="121"/>
      <c r="F108" s="21"/>
      <c r="G108" s="87"/>
      <c r="H108" s="88" t="str">
        <f t="shared" si="5"/>
        <v/>
      </c>
      <c r="I108" s="23"/>
    </row>
    <row r="109" spans="1:9" ht="16.5" customHeight="1" x14ac:dyDescent="0.15">
      <c r="A109" s="11">
        <f t="shared" si="4"/>
        <v>81</v>
      </c>
      <c r="B109" s="28"/>
      <c r="C109" s="29"/>
      <c r="D109" s="22"/>
      <c r="E109" s="121"/>
      <c r="F109" s="21"/>
      <c r="G109" s="87"/>
      <c r="H109" s="88" t="str">
        <f t="shared" si="5"/>
        <v/>
      </c>
      <c r="I109" s="23"/>
    </row>
    <row r="110" spans="1:9" ht="16.5" customHeight="1" x14ac:dyDescent="0.15">
      <c r="A110" s="11">
        <f t="shared" si="4"/>
        <v>82</v>
      </c>
      <c r="B110" s="28"/>
      <c r="C110" s="29"/>
      <c r="D110" s="22"/>
      <c r="E110" s="121"/>
      <c r="F110" s="21"/>
      <c r="G110" s="87"/>
      <c r="H110" s="88" t="str">
        <f t="shared" si="5"/>
        <v/>
      </c>
      <c r="I110" s="23"/>
    </row>
    <row r="111" spans="1:9" ht="16.5" customHeight="1" x14ac:dyDescent="0.15">
      <c r="A111" s="11">
        <f t="shared" si="4"/>
        <v>83</v>
      </c>
      <c r="B111" s="28"/>
      <c r="C111" s="29"/>
      <c r="D111" s="22"/>
      <c r="E111" s="121"/>
      <c r="F111" s="21"/>
      <c r="G111" s="87"/>
      <c r="H111" s="88" t="str">
        <f t="shared" si="5"/>
        <v/>
      </c>
      <c r="I111" s="23"/>
    </row>
    <row r="112" spans="1:9" ht="16.5" customHeight="1" x14ac:dyDescent="0.15">
      <c r="A112" s="11">
        <f t="shared" si="4"/>
        <v>84</v>
      </c>
      <c r="B112" s="28"/>
      <c r="C112" s="29"/>
      <c r="D112" s="22"/>
      <c r="E112" s="121"/>
      <c r="F112" s="21"/>
      <c r="G112" s="87"/>
      <c r="H112" s="88" t="str">
        <f t="shared" si="5"/>
        <v/>
      </c>
      <c r="I112" s="23"/>
    </row>
    <row r="113" spans="1:9" ht="16.5" customHeight="1" x14ac:dyDescent="0.15">
      <c r="A113" s="11">
        <f t="shared" si="4"/>
        <v>85</v>
      </c>
      <c r="B113" s="28"/>
      <c r="C113" s="29"/>
      <c r="D113" s="22"/>
      <c r="E113" s="121"/>
      <c r="F113" s="21"/>
      <c r="G113" s="87"/>
      <c r="H113" s="88" t="str">
        <f t="shared" si="5"/>
        <v/>
      </c>
      <c r="I113" s="23"/>
    </row>
    <row r="114" spans="1:9" ht="16.5" customHeight="1" x14ac:dyDescent="0.15">
      <c r="A114" s="11">
        <f t="shared" si="4"/>
        <v>86</v>
      </c>
      <c r="B114" s="28"/>
      <c r="C114" s="29"/>
      <c r="D114" s="22"/>
      <c r="E114" s="121"/>
      <c r="F114" s="21"/>
      <c r="G114" s="87"/>
      <c r="H114" s="88" t="str">
        <f t="shared" si="5"/>
        <v/>
      </c>
      <c r="I114" s="23"/>
    </row>
    <row r="115" spans="1:9" ht="16.5" customHeight="1" x14ac:dyDescent="0.15">
      <c r="A115" s="11">
        <f t="shared" si="4"/>
        <v>87</v>
      </c>
      <c r="B115" s="28"/>
      <c r="C115" s="29"/>
      <c r="D115" s="22"/>
      <c r="E115" s="121"/>
      <c r="F115" s="21"/>
      <c r="G115" s="87"/>
      <c r="H115" s="88" t="str">
        <f t="shared" si="5"/>
        <v/>
      </c>
      <c r="I115" s="23"/>
    </row>
    <row r="116" spans="1:9" ht="16.5" customHeight="1" x14ac:dyDescent="0.15">
      <c r="A116" s="11">
        <f t="shared" si="4"/>
        <v>88</v>
      </c>
      <c r="B116" s="28"/>
      <c r="C116" s="29"/>
      <c r="D116" s="22"/>
      <c r="E116" s="121"/>
      <c r="F116" s="21"/>
      <c r="G116" s="87"/>
      <c r="H116" s="88" t="str">
        <f t="shared" si="5"/>
        <v/>
      </c>
      <c r="I116" s="23"/>
    </row>
    <row r="117" spans="1:9" ht="16.5" customHeight="1" x14ac:dyDescent="0.15">
      <c r="A117" s="11">
        <f t="shared" si="4"/>
        <v>89</v>
      </c>
      <c r="B117" s="28"/>
      <c r="C117" s="29"/>
      <c r="D117" s="22"/>
      <c r="E117" s="121"/>
      <c r="F117" s="21"/>
      <c r="G117" s="87"/>
      <c r="H117" s="88" t="str">
        <f t="shared" si="5"/>
        <v/>
      </c>
      <c r="I117" s="23"/>
    </row>
    <row r="118" spans="1:9" ht="16.5" customHeight="1" x14ac:dyDescent="0.15">
      <c r="A118" s="11">
        <f t="shared" si="4"/>
        <v>90</v>
      </c>
      <c r="B118" s="28"/>
      <c r="C118" s="29"/>
      <c r="D118" s="22"/>
      <c r="E118" s="121"/>
      <c r="F118" s="21"/>
      <c r="G118" s="87"/>
      <c r="H118" s="88" t="str">
        <f t="shared" si="5"/>
        <v/>
      </c>
      <c r="I118" s="23"/>
    </row>
    <row r="119" spans="1:9" ht="16.5" customHeight="1" x14ac:dyDescent="0.15">
      <c r="A119" s="11">
        <f t="shared" si="4"/>
        <v>91</v>
      </c>
      <c r="B119" s="28"/>
      <c r="C119" s="29"/>
      <c r="D119" s="22"/>
      <c r="E119" s="121"/>
      <c r="F119" s="21"/>
      <c r="G119" s="87"/>
      <c r="H119" s="88" t="str">
        <f t="shared" si="5"/>
        <v/>
      </c>
      <c r="I119" s="23"/>
    </row>
    <row r="120" spans="1:9" ht="16.5" customHeight="1" x14ac:dyDescent="0.15">
      <c r="A120" s="11">
        <f t="shared" si="4"/>
        <v>92</v>
      </c>
      <c r="B120" s="28"/>
      <c r="C120" s="29"/>
      <c r="D120" s="22"/>
      <c r="E120" s="121"/>
      <c r="F120" s="21"/>
      <c r="G120" s="87"/>
      <c r="H120" s="88" t="str">
        <f t="shared" si="5"/>
        <v/>
      </c>
      <c r="I120" s="23"/>
    </row>
    <row r="121" spans="1:9" ht="16.5" customHeight="1" x14ac:dyDescent="0.15">
      <c r="A121" s="11">
        <f t="shared" si="4"/>
        <v>93</v>
      </c>
      <c r="B121" s="28"/>
      <c r="C121" s="29"/>
      <c r="D121" s="22"/>
      <c r="E121" s="121"/>
      <c r="F121" s="21"/>
      <c r="G121" s="87"/>
      <c r="H121" s="88" t="str">
        <f t="shared" si="5"/>
        <v/>
      </c>
      <c r="I121" s="23"/>
    </row>
    <row r="122" spans="1:9" ht="16.5" customHeight="1" x14ac:dyDescent="0.15">
      <c r="A122" s="11">
        <f t="shared" si="4"/>
        <v>94</v>
      </c>
      <c r="B122" s="28"/>
      <c r="C122" s="29"/>
      <c r="D122" s="22"/>
      <c r="E122" s="121"/>
      <c r="F122" s="21"/>
      <c r="G122" s="87"/>
      <c r="H122" s="88" t="str">
        <f t="shared" si="5"/>
        <v/>
      </c>
      <c r="I122" s="23"/>
    </row>
    <row r="123" spans="1:9" ht="16.5" customHeight="1" x14ac:dyDescent="0.15">
      <c r="A123" s="11">
        <f t="shared" si="4"/>
        <v>95</v>
      </c>
      <c r="B123" s="28"/>
      <c r="C123" s="29"/>
      <c r="D123" s="22"/>
      <c r="E123" s="121"/>
      <c r="F123" s="21"/>
      <c r="G123" s="87"/>
      <c r="H123" s="88" t="str">
        <f t="shared" si="5"/>
        <v/>
      </c>
      <c r="I123" s="23"/>
    </row>
    <row r="124" spans="1:9" ht="16.5" customHeight="1" thickBot="1" x14ac:dyDescent="0.2">
      <c r="A124" s="11">
        <f t="shared" si="4"/>
        <v>96</v>
      </c>
      <c r="B124" s="30"/>
      <c r="C124" s="29"/>
      <c r="D124" s="24"/>
      <c r="E124" s="122"/>
      <c r="F124" s="21"/>
      <c r="G124" s="89"/>
      <c r="H124" s="88" t="str">
        <f t="shared" si="5"/>
        <v/>
      </c>
      <c r="I124" s="25"/>
    </row>
    <row r="125" spans="1:9" ht="22.5" customHeight="1" thickBot="1" x14ac:dyDescent="0.2">
      <c r="B125" s="179" t="s">
        <v>34</v>
      </c>
      <c r="C125" s="180"/>
      <c r="D125" s="180"/>
      <c r="E125" s="123" t="s">
        <v>17</v>
      </c>
      <c r="F125" s="31" t="s">
        <v>17</v>
      </c>
      <c r="G125" s="90" t="s">
        <v>17</v>
      </c>
      <c r="H125" s="91">
        <f>SUMIF(B93:B124,"&lt;&gt;"&amp;"▲助成対象外",H93:H124)</f>
        <v>0</v>
      </c>
      <c r="I125" s="32"/>
    </row>
    <row r="126" spans="1:9" ht="22.5" customHeight="1" thickTop="1" thickBot="1" x14ac:dyDescent="0.2">
      <c r="B126" s="181" t="s">
        <v>39</v>
      </c>
      <c r="C126" s="182"/>
      <c r="D126" s="182"/>
      <c r="E126" s="124" t="s">
        <v>17</v>
      </c>
      <c r="F126" s="33" t="s">
        <v>17</v>
      </c>
      <c r="G126" s="92" t="s">
        <v>17</v>
      </c>
      <c r="H126" s="93">
        <f>SUMIF(B93:B124,"▲助成対象外",H93:H124)</f>
        <v>0</v>
      </c>
      <c r="I126" s="34"/>
    </row>
    <row r="129" spans="1:11" ht="20.25" customHeight="1" x14ac:dyDescent="0.15">
      <c r="B129" s="11" t="str">
        <f>$B$9</f>
        <v>内訳明細表（工事完了）</v>
      </c>
      <c r="C129" s="27"/>
      <c r="D129" s="177" t="str">
        <f>$D$9</f>
        <v>換気設備の導入</v>
      </c>
      <c r="E129" s="178"/>
      <c r="F129" s="178"/>
      <c r="G129" s="178"/>
      <c r="H129" s="65" t="s">
        <v>69</v>
      </c>
      <c r="I129" s="66"/>
      <c r="J129" s="68"/>
      <c r="K129" s="67" t="str">
        <f>第12号別紙!$J$1</f>
        <v>Ver.3.3</v>
      </c>
    </row>
    <row r="130" spans="1:11" x14ac:dyDescent="0.15">
      <c r="D130" s="172" t="str">
        <f>IF(AND(H165=0,H166=0),"経費の計上が無いページの印刷および提出は不要です。","")</f>
        <v>経費の計上が無いページの印刷および提出は不要です。</v>
      </c>
      <c r="E130" s="172"/>
      <c r="F130" s="172"/>
      <c r="G130" s="172"/>
      <c r="H130" s="172"/>
    </row>
    <row r="131" spans="1:11" ht="13.5" customHeight="1" x14ac:dyDescent="0.15">
      <c r="A131" s="18" t="s">
        <v>5</v>
      </c>
      <c r="B131" s="173" t="str">
        <f>[1]選択肢!$F$36</f>
        <v>換気設備の種類</v>
      </c>
      <c r="C131" s="173" t="str">
        <f>[1]選択肢!$I$36</f>
        <v>費用の区分</v>
      </c>
      <c r="D131" s="173" t="s">
        <v>8</v>
      </c>
      <c r="E131" s="174" t="s">
        <v>0</v>
      </c>
      <c r="F131" s="173" t="str">
        <f>[1]選択肢!$L$36</f>
        <v>単位</v>
      </c>
      <c r="G131" s="175" t="s">
        <v>48</v>
      </c>
      <c r="H131" s="175" t="s">
        <v>49</v>
      </c>
      <c r="I131" s="173" t="s">
        <v>7</v>
      </c>
    </row>
    <row r="132" spans="1:11" x14ac:dyDescent="0.15">
      <c r="A132" s="18" t="s">
        <v>6</v>
      </c>
      <c r="B132" s="173"/>
      <c r="C132" s="173"/>
      <c r="D132" s="173"/>
      <c r="E132" s="174"/>
      <c r="F132" s="173"/>
      <c r="G132" s="176"/>
      <c r="H132" s="176"/>
      <c r="I132" s="173"/>
    </row>
    <row r="133" spans="1:11" ht="16.5" customHeight="1" x14ac:dyDescent="0.15">
      <c r="A133" s="11">
        <f>ROW()-$A$10-8*4</f>
        <v>97</v>
      </c>
      <c r="B133" s="28"/>
      <c r="C133" s="29"/>
      <c r="D133" s="22"/>
      <c r="E133" s="121"/>
      <c r="F133" s="21"/>
      <c r="G133" s="87"/>
      <c r="H133" s="88" t="str">
        <f>IF(E133*G133=0,"",ROUND(E133*G133,0))</f>
        <v/>
      </c>
      <c r="I133" s="23"/>
    </row>
    <row r="134" spans="1:11" ht="16.5" customHeight="1" x14ac:dyDescent="0.15">
      <c r="A134" s="11">
        <f t="shared" ref="A134:A164" si="6">ROW()-$A$10-8*4</f>
        <v>98</v>
      </c>
      <c r="B134" s="28"/>
      <c r="C134" s="29"/>
      <c r="D134" s="22"/>
      <c r="E134" s="121"/>
      <c r="F134" s="21"/>
      <c r="G134" s="87"/>
      <c r="H134" s="88" t="str">
        <f t="shared" ref="H134:H164" si="7">IF(E134*G134=0,"",ROUND(E134*G134,0))</f>
        <v/>
      </c>
      <c r="I134" s="23"/>
    </row>
    <row r="135" spans="1:11" ht="16.5" customHeight="1" x14ac:dyDescent="0.15">
      <c r="A135" s="11">
        <f t="shared" si="6"/>
        <v>99</v>
      </c>
      <c r="B135" s="28"/>
      <c r="C135" s="29"/>
      <c r="D135" s="22"/>
      <c r="E135" s="121"/>
      <c r="F135" s="21"/>
      <c r="G135" s="87"/>
      <c r="H135" s="88" t="str">
        <f t="shared" si="7"/>
        <v/>
      </c>
      <c r="I135" s="23"/>
    </row>
    <row r="136" spans="1:11" ht="16.5" customHeight="1" x14ac:dyDescent="0.15">
      <c r="A136" s="11">
        <f t="shared" si="6"/>
        <v>100</v>
      </c>
      <c r="B136" s="28"/>
      <c r="C136" s="29"/>
      <c r="D136" s="22"/>
      <c r="E136" s="121"/>
      <c r="F136" s="21"/>
      <c r="G136" s="87"/>
      <c r="H136" s="88" t="str">
        <f t="shared" si="7"/>
        <v/>
      </c>
      <c r="I136" s="23"/>
    </row>
    <row r="137" spans="1:11" ht="16.5" customHeight="1" x14ac:dyDescent="0.15">
      <c r="A137" s="11">
        <f t="shared" si="6"/>
        <v>101</v>
      </c>
      <c r="B137" s="28"/>
      <c r="C137" s="29"/>
      <c r="D137" s="22"/>
      <c r="E137" s="121"/>
      <c r="F137" s="21"/>
      <c r="G137" s="87"/>
      <c r="H137" s="88" t="str">
        <f t="shared" si="7"/>
        <v/>
      </c>
      <c r="I137" s="23"/>
    </row>
    <row r="138" spans="1:11" ht="16.5" customHeight="1" x14ac:dyDescent="0.15">
      <c r="A138" s="11">
        <f t="shared" si="6"/>
        <v>102</v>
      </c>
      <c r="B138" s="28"/>
      <c r="C138" s="29"/>
      <c r="D138" s="22"/>
      <c r="E138" s="121"/>
      <c r="F138" s="21"/>
      <c r="G138" s="87"/>
      <c r="H138" s="88" t="str">
        <f t="shared" si="7"/>
        <v/>
      </c>
      <c r="I138" s="23"/>
    </row>
    <row r="139" spans="1:11" ht="16.5" customHeight="1" x14ac:dyDescent="0.15">
      <c r="A139" s="11">
        <f t="shared" si="6"/>
        <v>103</v>
      </c>
      <c r="B139" s="28"/>
      <c r="C139" s="29"/>
      <c r="D139" s="22"/>
      <c r="E139" s="121"/>
      <c r="F139" s="21"/>
      <c r="G139" s="87"/>
      <c r="H139" s="88" t="str">
        <f t="shared" si="7"/>
        <v/>
      </c>
      <c r="I139" s="23"/>
    </row>
    <row r="140" spans="1:11" ht="16.5" customHeight="1" x14ac:dyDescent="0.15">
      <c r="A140" s="11">
        <f t="shared" si="6"/>
        <v>104</v>
      </c>
      <c r="B140" s="28"/>
      <c r="C140" s="29"/>
      <c r="D140" s="22"/>
      <c r="E140" s="121"/>
      <c r="F140" s="21"/>
      <c r="G140" s="87"/>
      <c r="H140" s="88" t="str">
        <f t="shared" si="7"/>
        <v/>
      </c>
      <c r="I140" s="23"/>
    </row>
    <row r="141" spans="1:11" ht="16.5" customHeight="1" x14ac:dyDescent="0.15">
      <c r="A141" s="11">
        <f t="shared" si="6"/>
        <v>105</v>
      </c>
      <c r="B141" s="28"/>
      <c r="C141" s="29"/>
      <c r="D141" s="22"/>
      <c r="E141" s="121"/>
      <c r="F141" s="21"/>
      <c r="G141" s="87"/>
      <c r="H141" s="88" t="str">
        <f t="shared" si="7"/>
        <v/>
      </c>
      <c r="I141" s="23"/>
    </row>
    <row r="142" spans="1:11" ht="16.5" customHeight="1" x14ac:dyDescent="0.15">
      <c r="A142" s="11">
        <f t="shared" si="6"/>
        <v>106</v>
      </c>
      <c r="B142" s="28"/>
      <c r="C142" s="29"/>
      <c r="D142" s="22"/>
      <c r="E142" s="121"/>
      <c r="F142" s="21"/>
      <c r="G142" s="87"/>
      <c r="H142" s="88" t="str">
        <f t="shared" si="7"/>
        <v/>
      </c>
      <c r="I142" s="23"/>
    </row>
    <row r="143" spans="1:11" ht="16.5" customHeight="1" x14ac:dyDescent="0.15">
      <c r="A143" s="11">
        <f t="shared" si="6"/>
        <v>107</v>
      </c>
      <c r="B143" s="28"/>
      <c r="C143" s="29"/>
      <c r="D143" s="22"/>
      <c r="E143" s="121"/>
      <c r="F143" s="21"/>
      <c r="G143" s="87"/>
      <c r="H143" s="88" t="str">
        <f t="shared" si="7"/>
        <v/>
      </c>
      <c r="I143" s="23"/>
    </row>
    <row r="144" spans="1:11" ht="16.5" customHeight="1" x14ac:dyDescent="0.15">
      <c r="A144" s="11">
        <f t="shared" si="6"/>
        <v>108</v>
      </c>
      <c r="B144" s="28"/>
      <c r="C144" s="29"/>
      <c r="D144" s="22"/>
      <c r="E144" s="121"/>
      <c r="F144" s="21"/>
      <c r="G144" s="87"/>
      <c r="H144" s="88" t="str">
        <f t="shared" si="7"/>
        <v/>
      </c>
      <c r="I144" s="23"/>
    </row>
    <row r="145" spans="1:9" ht="16.5" customHeight="1" x14ac:dyDescent="0.15">
      <c r="A145" s="11">
        <f t="shared" si="6"/>
        <v>109</v>
      </c>
      <c r="B145" s="28"/>
      <c r="C145" s="29"/>
      <c r="D145" s="22"/>
      <c r="E145" s="121"/>
      <c r="F145" s="21"/>
      <c r="G145" s="87"/>
      <c r="H145" s="88" t="str">
        <f t="shared" si="7"/>
        <v/>
      </c>
      <c r="I145" s="23"/>
    </row>
    <row r="146" spans="1:9" ht="16.5" customHeight="1" x14ac:dyDescent="0.15">
      <c r="A146" s="11">
        <f t="shared" si="6"/>
        <v>110</v>
      </c>
      <c r="B146" s="28"/>
      <c r="C146" s="29"/>
      <c r="D146" s="22"/>
      <c r="E146" s="121"/>
      <c r="F146" s="21"/>
      <c r="G146" s="87"/>
      <c r="H146" s="88" t="str">
        <f t="shared" si="7"/>
        <v/>
      </c>
      <c r="I146" s="23"/>
    </row>
    <row r="147" spans="1:9" ht="16.5" customHeight="1" x14ac:dyDescent="0.15">
      <c r="A147" s="11">
        <f t="shared" si="6"/>
        <v>111</v>
      </c>
      <c r="B147" s="28"/>
      <c r="C147" s="29"/>
      <c r="D147" s="22"/>
      <c r="E147" s="121"/>
      <c r="F147" s="21"/>
      <c r="G147" s="87"/>
      <c r="H147" s="88" t="str">
        <f t="shared" si="7"/>
        <v/>
      </c>
      <c r="I147" s="23"/>
    </row>
    <row r="148" spans="1:9" ht="16.5" customHeight="1" x14ac:dyDescent="0.15">
      <c r="A148" s="11">
        <f t="shared" si="6"/>
        <v>112</v>
      </c>
      <c r="B148" s="28"/>
      <c r="C148" s="29"/>
      <c r="D148" s="22"/>
      <c r="E148" s="121"/>
      <c r="F148" s="21"/>
      <c r="G148" s="87"/>
      <c r="H148" s="88" t="str">
        <f t="shared" si="7"/>
        <v/>
      </c>
      <c r="I148" s="23"/>
    </row>
    <row r="149" spans="1:9" ht="16.5" customHeight="1" x14ac:dyDescent="0.15">
      <c r="A149" s="11">
        <f t="shared" si="6"/>
        <v>113</v>
      </c>
      <c r="B149" s="28"/>
      <c r="C149" s="29"/>
      <c r="D149" s="22"/>
      <c r="E149" s="121"/>
      <c r="F149" s="21"/>
      <c r="G149" s="87"/>
      <c r="H149" s="88" t="str">
        <f t="shared" si="7"/>
        <v/>
      </c>
      <c r="I149" s="23"/>
    </row>
    <row r="150" spans="1:9" ht="16.5" customHeight="1" x14ac:dyDescent="0.15">
      <c r="A150" s="11">
        <f t="shared" si="6"/>
        <v>114</v>
      </c>
      <c r="B150" s="28"/>
      <c r="C150" s="29"/>
      <c r="D150" s="22"/>
      <c r="E150" s="121"/>
      <c r="F150" s="21"/>
      <c r="G150" s="87"/>
      <c r="H150" s="88" t="str">
        <f t="shared" si="7"/>
        <v/>
      </c>
      <c r="I150" s="23"/>
    </row>
    <row r="151" spans="1:9" ht="16.5" customHeight="1" x14ac:dyDescent="0.15">
      <c r="A151" s="11">
        <f t="shared" si="6"/>
        <v>115</v>
      </c>
      <c r="B151" s="28"/>
      <c r="C151" s="29"/>
      <c r="D151" s="22"/>
      <c r="E151" s="121"/>
      <c r="F151" s="21"/>
      <c r="G151" s="87"/>
      <c r="H151" s="88" t="str">
        <f t="shared" si="7"/>
        <v/>
      </c>
      <c r="I151" s="23"/>
    </row>
    <row r="152" spans="1:9" ht="16.5" customHeight="1" x14ac:dyDescent="0.15">
      <c r="A152" s="11">
        <f t="shared" si="6"/>
        <v>116</v>
      </c>
      <c r="B152" s="28"/>
      <c r="C152" s="29"/>
      <c r="D152" s="22"/>
      <c r="E152" s="121"/>
      <c r="F152" s="21"/>
      <c r="G152" s="87"/>
      <c r="H152" s="88" t="str">
        <f t="shared" si="7"/>
        <v/>
      </c>
      <c r="I152" s="23"/>
    </row>
    <row r="153" spans="1:9" ht="16.5" customHeight="1" x14ac:dyDescent="0.15">
      <c r="A153" s="11">
        <f t="shared" si="6"/>
        <v>117</v>
      </c>
      <c r="B153" s="28"/>
      <c r="C153" s="29"/>
      <c r="D153" s="22"/>
      <c r="E153" s="121"/>
      <c r="F153" s="21"/>
      <c r="G153" s="87"/>
      <c r="H153" s="88" t="str">
        <f t="shared" si="7"/>
        <v/>
      </c>
      <c r="I153" s="23"/>
    </row>
    <row r="154" spans="1:9" ht="16.5" customHeight="1" x14ac:dyDescent="0.15">
      <c r="A154" s="11">
        <f t="shared" si="6"/>
        <v>118</v>
      </c>
      <c r="B154" s="28"/>
      <c r="C154" s="29"/>
      <c r="D154" s="22"/>
      <c r="E154" s="121"/>
      <c r="F154" s="21"/>
      <c r="G154" s="87"/>
      <c r="H154" s="88" t="str">
        <f t="shared" si="7"/>
        <v/>
      </c>
      <c r="I154" s="23"/>
    </row>
    <row r="155" spans="1:9" ht="16.5" customHeight="1" x14ac:dyDescent="0.15">
      <c r="A155" s="11">
        <f t="shared" si="6"/>
        <v>119</v>
      </c>
      <c r="B155" s="28"/>
      <c r="C155" s="29"/>
      <c r="D155" s="22"/>
      <c r="E155" s="121"/>
      <c r="F155" s="21"/>
      <c r="G155" s="87"/>
      <c r="H155" s="88" t="str">
        <f t="shared" si="7"/>
        <v/>
      </c>
      <c r="I155" s="23"/>
    </row>
    <row r="156" spans="1:9" ht="16.5" customHeight="1" x14ac:dyDescent="0.15">
      <c r="A156" s="11">
        <f t="shared" si="6"/>
        <v>120</v>
      </c>
      <c r="B156" s="28"/>
      <c r="C156" s="29"/>
      <c r="D156" s="22"/>
      <c r="E156" s="121"/>
      <c r="F156" s="21"/>
      <c r="G156" s="87"/>
      <c r="H156" s="88" t="str">
        <f t="shared" si="7"/>
        <v/>
      </c>
      <c r="I156" s="23"/>
    </row>
    <row r="157" spans="1:9" ht="16.5" customHeight="1" x14ac:dyDescent="0.15">
      <c r="A157" s="11">
        <f t="shared" si="6"/>
        <v>121</v>
      </c>
      <c r="B157" s="28"/>
      <c r="C157" s="29"/>
      <c r="D157" s="22"/>
      <c r="E157" s="121"/>
      <c r="F157" s="21"/>
      <c r="G157" s="87"/>
      <c r="H157" s="88" t="str">
        <f t="shared" si="7"/>
        <v/>
      </c>
      <c r="I157" s="23"/>
    </row>
    <row r="158" spans="1:9" ht="16.5" customHeight="1" x14ac:dyDescent="0.15">
      <c r="A158" s="11">
        <f t="shared" si="6"/>
        <v>122</v>
      </c>
      <c r="B158" s="28"/>
      <c r="C158" s="29"/>
      <c r="D158" s="22"/>
      <c r="E158" s="121"/>
      <c r="F158" s="21"/>
      <c r="G158" s="87"/>
      <c r="H158" s="88" t="str">
        <f t="shared" si="7"/>
        <v/>
      </c>
      <c r="I158" s="23"/>
    </row>
    <row r="159" spans="1:9" ht="16.5" customHeight="1" x14ac:dyDescent="0.15">
      <c r="A159" s="11">
        <f t="shared" si="6"/>
        <v>123</v>
      </c>
      <c r="B159" s="28"/>
      <c r="C159" s="29"/>
      <c r="D159" s="22"/>
      <c r="E159" s="121"/>
      <c r="F159" s="21"/>
      <c r="G159" s="87"/>
      <c r="H159" s="88" t="str">
        <f t="shared" si="7"/>
        <v/>
      </c>
      <c r="I159" s="23"/>
    </row>
    <row r="160" spans="1:9" ht="16.5" customHeight="1" x14ac:dyDescent="0.15">
      <c r="A160" s="11">
        <f t="shared" si="6"/>
        <v>124</v>
      </c>
      <c r="B160" s="28"/>
      <c r="C160" s="29"/>
      <c r="D160" s="22"/>
      <c r="E160" s="121"/>
      <c r="F160" s="21"/>
      <c r="G160" s="87"/>
      <c r="H160" s="88" t="str">
        <f t="shared" si="7"/>
        <v/>
      </c>
      <c r="I160" s="23"/>
    </row>
    <row r="161" spans="1:11" ht="16.5" customHeight="1" x14ac:dyDescent="0.15">
      <c r="A161" s="11">
        <f t="shared" si="6"/>
        <v>125</v>
      </c>
      <c r="B161" s="28"/>
      <c r="C161" s="29"/>
      <c r="D161" s="22"/>
      <c r="E161" s="121"/>
      <c r="F161" s="21"/>
      <c r="G161" s="87"/>
      <c r="H161" s="88" t="str">
        <f t="shared" si="7"/>
        <v/>
      </c>
      <c r="I161" s="23"/>
    </row>
    <row r="162" spans="1:11" ht="16.5" customHeight="1" x14ac:dyDescent="0.15">
      <c r="A162" s="11">
        <f t="shared" si="6"/>
        <v>126</v>
      </c>
      <c r="B162" s="28"/>
      <c r="C162" s="29"/>
      <c r="D162" s="22"/>
      <c r="E162" s="121"/>
      <c r="F162" s="21"/>
      <c r="G162" s="87"/>
      <c r="H162" s="88" t="str">
        <f t="shared" si="7"/>
        <v/>
      </c>
      <c r="I162" s="23"/>
    </row>
    <row r="163" spans="1:11" ht="16.5" customHeight="1" x14ac:dyDescent="0.15">
      <c r="A163" s="11">
        <f t="shared" si="6"/>
        <v>127</v>
      </c>
      <c r="B163" s="28"/>
      <c r="C163" s="29"/>
      <c r="D163" s="22"/>
      <c r="E163" s="121"/>
      <c r="F163" s="21"/>
      <c r="G163" s="87"/>
      <c r="H163" s="88" t="str">
        <f t="shared" si="7"/>
        <v/>
      </c>
      <c r="I163" s="23"/>
    </row>
    <row r="164" spans="1:11" ht="16.5" customHeight="1" thickBot="1" x14ac:dyDescent="0.2">
      <c r="A164" s="11">
        <f t="shared" si="6"/>
        <v>128</v>
      </c>
      <c r="B164" s="30"/>
      <c r="C164" s="29"/>
      <c r="D164" s="24"/>
      <c r="E164" s="122"/>
      <c r="F164" s="21"/>
      <c r="G164" s="89"/>
      <c r="H164" s="88" t="str">
        <f t="shared" si="7"/>
        <v/>
      </c>
      <c r="I164" s="25"/>
    </row>
    <row r="165" spans="1:11" ht="22.5" customHeight="1" thickBot="1" x14ac:dyDescent="0.2">
      <c r="B165" s="179" t="s">
        <v>35</v>
      </c>
      <c r="C165" s="180"/>
      <c r="D165" s="180"/>
      <c r="E165" s="123" t="s">
        <v>17</v>
      </c>
      <c r="F165" s="31" t="s">
        <v>17</v>
      </c>
      <c r="G165" s="90" t="s">
        <v>17</v>
      </c>
      <c r="H165" s="91">
        <f>SUMIF(B133:B164,"&lt;&gt;"&amp;"▲助成対象外",H133:H164)</f>
        <v>0</v>
      </c>
      <c r="I165" s="32"/>
    </row>
    <row r="166" spans="1:11" ht="22.5" customHeight="1" thickTop="1" thickBot="1" x14ac:dyDescent="0.2">
      <c r="B166" s="181" t="s">
        <v>37</v>
      </c>
      <c r="C166" s="182"/>
      <c r="D166" s="182"/>
      <c r="E166" s="124" t="s">
        <v>17</v>
      </c>
      <c r="F166" s="33" t="s">
        <v>17</v>
      </c>
      <c r="G166" s="92" t="s">
        <v>17</v>
      </c>
      <c r="H166" s="93">
        <f>SUMIF(B133:B164,"▲助成対象外",H133:H164)</f>
        <v>0</v>
      </c>
      <c r="I166" s="34"/>
    </row>
    <row r="169" spans="1:11" ht="21" customHeight="1" x14ac:dyDescent="0.15">
      <c r="B169" s="11" t="str">
        <f>$B$9</f>
        <v>内訳明細表（工事完了）</v>
      </c>
      <c r="C169" s="27"/>
      <c r="D169" s="177" t="str">
        <f>$D$9</f>
        <v>換気設備の導入</v>
      </c>
      <c r="E169" s="178"/>
      <c r="F169" s="178"/>
      <c r="G169" s="178"/>
      <c r="H169" s="65" t="s">
        <v>70</v>
      </c>
      <c r="I169" s="66"/>
      <c r="J169" s="68"/>
      <c r="K169" s="67" t="str">
        <f>第12号別紙!$J$1</f>
        <v>Ver.3.3</v>
      </c>
    </row>
    <row r="170" spans="1:11" x14ac:dyDescent="0.15">
      <c r="D170" s="172" t="str">
        <f>IF(AND(H205=0,H206=0),"経費の計上が無いページの印刷および提出は不要です。","")</f>
        <v>経費の計上が無いページの印刷および提出は不要です。</v>
      </c>
      <c r="E170" s="172"/>
      <c r="F170" s="172"/>
      <c r="G170" s="172"/>
      <c r="H170" s="172"/>
    </row>
    <row r="171" spans="1:11" ht="13.5" customHeight="1" x14ac:dyDescent="0.15">
      <c r="A171" s="18" t="s">
        <v>5</v>
      </c>
      <c r="B171" s="173" t="str">
        <f>[1]選択肢!$F$36</f>
        <v>換気設備の種類</v>
      </c>
      <c r="C171" s="173" t="str">
        <f>[1]選択肢!$I$36</f>
        <v>費用の区分</v>
      </c>
      <c r="D171" s="173" t="s">
        <v>8</v>
      </c>
      <c r="E171" s="174" t="s">
        <v>0</v>
      </c>
      <c r="F171" s="173" t="str">
        <f>[1]選択肢!$L$36</f>
        <v>単位</v>
      </c>
      <c r="G171" s="175" t="s">
        <v>48</v>
      </c>
      <c r="H171" s="175" t="s">
        <v>49</v>
      </c>
      <c r="I171" s="173" t="s">
        <v>7</v>
      </c>
    </row>
    <row r="172" spans="1:11" x14ac:dyDescent="0.15">
      <c r="A172" s="18" t="s">
        <v>6</v>
      </c>
      <c r="B172" s="173"/>
      <c r="C172" s="173"/>
      <c r="D172" s="173"/>
      <c r="E172" s="174"/>
      <c r="F172" s="173"/>
      <c r="G172" s="176"/>
      <c r="H172" s="176"/>
      <c r="I172" s="173"/>
    </row>
    <row r="173" spans="1:11" ht="16.5" customHeight="1" x14ac:dyDescent="0.15">
      <c r="A173" s="11">
        <f>ROW()-$A$10-8*5</f>
        <v>129</v>
      </c>
      <c r="B173" s="28"/>
      <c r="C173" s="29"/>
      <c r="D173" s="22"/>
      <c r="E173" s="121"/>
      <c r="F173" s="21"/>
      <c r="G173" s="87"/>
      <c r="H173" s="88" t="str">
        <f>IF(E173*G173=0,"",ROUND(E173*G173,0))</f>
        <v/>
      </c>
      <c r="I173" s="23"/>
    </row>
    <row r="174" spans="1:11" ht="16.5" customHeight="1" x14ac:dyDescent="0.15">
      <c r="A174" s="11">
        <f t="shared" ref="A174:A204" si="8">ROW()-$A$10-8*5</f>
        <v>130</v>
      </c>
      <c r="B174" s="28"/>
      <c r="C174" s="29"/>
      <c r="D174" s="22"/>
      <c r="E174" s="121"/>
      <c r="F174" s="21"/>
      <c r="G174" s="87"/>
      <c r="H174" s="88" t="str">
        <f t="shared" ref="H174:H204" si="9">IF(E174*G174=0,"",ROUND(E174*G174,0))</f>
        <v/>
      </c>
      <c r="I174" s="23"/>
    </row>
    <row r="175" spans="1:11" ht="16.5" customHeight="1" x14ac:dyDescent="0.15">
      <c r="A175" s="11">
        <f t="shared" si="8"/>
        <v>131</v>
      </c>
      <c r="B175" s="28"/>
      <c r="C175" s="29"/>
      <c r="D175" s="22"/>
      <c r="E175" s="121"/>
      <c r="F175" s="21"/>
      <c r="G175" s="87"/>
      <c r="H175" s="88" t="str">
        <f t="shared" si="9"/>
        <v/>
      </c>
      <c r="I175" s="23"/>
    </row>
    <row r="176" spans="1:11" ht="16.5" customHeight="1" x14ac:dyDescent="0.15">
      <c r="A176" s="11">
        <f t="shared" si="8"/>
        <v>132</v>
      </c>
      <c r="B176" s="28"/>
      <c r="C176" s="29"/>
      <c r="D176" s="22"/>
      <c r="E176" s="121"/>
      <c r="F176" s="21"/>
      <c r="G176" s="87"/>
      <c r="H176" s="88" t="str">
        <f t="shared" si="9"/>
        <v/>
      </c>
      <c r="I176" s="23"/>
    </row>
    <row r="177" spans="1:9" ht="16.5" customHeight="1" x14ac:dyDescent="0.15">
      <c r="A177" s="11">
        <f t="shared" si="8"/>
        <v>133</v>
      </c>
      <c r="B177" s="28"/>
      <c r="C177" s="29"/>
      <c r="D177" s="22"/>
      <c r="E177" s="121"/>
      <c r="F177" s="21"/>
      <c r="G177" s="87"/>
      <c r="H177" s="88" t="str">
        <f t="shared" si="9"/>
        <v/>
      </c>
      <c r="I177" s="23"/>
    </row>
    <row r="178" spans="1:9" ht="16.5" customHeight="1" x14ac:dyDescent="0.15">
      <c r="A178" s="11">
        <f t="shared" si="8"/>
        <v>134</v>
      </c>
      <c r="B178" s="28"/>
      <c r="C178" s="29"/>
      <c r="D178" s="22"/>
      <c r="E178" s="121"/>
      <c r="F178" s="21"/>
      <c r="G178" s="87"/>
      <c r="H178" s="88" t="str">
        <f t="shared" si="9"/>
        <v/>
      </c>
      <c r="I178" s="23"/>
    </row>
    <row r="179" spans="1:9" ht="16.5" customHeight="1" x14ac:dyDescent="0.15">
      <c r="A179" s="11">
        <f t="shared" si="8"/>
        <v>135</v>
      </c>
      <c r="B179" s="28"/>
      <c r="C179" s="29"/>
      <c r="D179" s="22"/>
      <c r="E179" s="121"/>
      <c r="F179" s="21"/>
      <c r="G179" s="87"/>
      <c r="H179" s="88" t="str">
        <f t="shared" si="9"/>
        <v/>
      </c>
      <c r="I179" s="23"/>
    </row>
    <row r="180" spans="1:9" ht="16.5" customHeight="1" x14ac:dyDescent="0.15">
      <c r="A180" s="11">
        <f t="shared" si="8"/>
        <v>136</v>
      </c>
      <c r="B180" s="28"/>
      <c r="C180" s="29"/>
      <c r="D180" s="22"/>
      <c r="E180" s="121"/>
      <c r="F180" s="21"/>
      <c r="G180" s="87"/>
      <c r="H180" s="88" t="str">
        <f t="shared" si="9"/>
        <v/>
      </c>
      <c r="I180" s="23"/>
    </row>
    <row r="181" spans="1:9" ht="16.5" customHeight="1" x14ac:dyDescent="0.15">
      <c r="A181" s="11">
        <f t="shared" si="8"/>
        <v>137</v>
      </c>
      <c r="B181" s="28"/>
      <c r="C181" s="29"/>
      <c r="D181" s="22"/>
      <c r="E181" s="121"/>
      <c r="F181" s="21"/>
      <c r="G181" s="87"/>
      <c r="H181" s="88" t="str">
        <f t="shared" si="9"/>
        <v/>
      </c>
      <c r="I181" s="23"/>
    </row>
    <row r="182" spans="1:9" ht="16.5" customHeight="1" x14ac:dyDescent="0.15">
      <c r="A182" s="11">
        <f t="shared" si="8"/>
        <v>138</v>
      </c>
      <c r="B182" s="28"/>
      <c r="C182" s="29"/>
      <c r="D182" s="22"/>
      <c r="E182" s="121"/>
      <c r="F182" s="21"/>
      <c r="G182" s="87"/>
      <c r="H182" s="88" t="str">
        <f t="shared" si="9"/>
        <v/>
      </c>
      <c r="I182" s="23"/>
    </row>
    <row r="183" spans="1:9" ht="16.5" customHeight="1" x14ac:dyDescent="0.15">
      <c r="A183" s="11">
        <f t="shared" si="8"/>
        <v>139</v>
      </c>
      <c r="B183" s="28"/>
      <c r="C183" s="29"/>
      <c r="D183" s="22"/>
      <c r="E183" s="121"/>
      <c r="F183" s="21"/>
      <c r="G183" s="87"/>
      <c r="H183" s="88" t="str">
        <f t="shared" si="9"/>
        <v/>
      </c>
      <c r="I183" s="23"/>
    </row>
    <row r="184" spans="1:9" ht="16.5" customHeight="1" x14ac:dyDescent="0.15">
      <c r="A184" s="11">
        <f t="shared" si="8"/>
        <v>140</v>
      </c>
      <c r="B184" s="28"/>
      <c r="C184" s="29"/>
      <c r="D184" s="22"/>
      <c r="E184" s="121"/>
      <c r="F184" s="21"/>
      <c r="G184" s="87"/>
      <c r="H184" s="88" t="str">
        <f t="shared" si="9"/>
        <v/>
      </c>
      <c r="I184" s="23"/>
    </row>
    <row r="185" spans="1:9" ht="16.5" customHeight="1" x14ac:dyDescent="0.15">
      <c r="A185" s="11">
        <f t="shared" si="8"/>
        <v>141</v>
      </c>
      <c r="B185" s="28"/>
      <c r="C185" s="29"/>
      <c r="D185" s="22"/>
      <c r="E185" s="121"/>
      <c r="F185" s="21"/>
      <c r="G185" s="87"/>
      <c r="H185" s="88" t="str">
        <f t="shared" si="9"/>
        <v/>
      </c>
      <c r="I185" s="23"/>
    </row>
    <row r="186" spans="1:9" ht="16.5" customHeight="1" x14ac:dyDescent="0.15">
      <c r="A186" s="11">
        <f t="shared" si="8"/>
        <v>142</v>
      </c>
      <c r="B186" s="28"/>
      <c r="C186" s="29"/>
      <c r="D186" s="22"/>
      <c r="E186" s="121"/>
      <c r="F186" s="21"/>
      <c r="G186" s="87"/>
      <c r="H186" s="88" t="str">
        <f t="shared" si="9"/>
        <v/>
      </c>
      <c r="I186" s="23"/>
    </row>
    <row r="187" spans="1:9" ht="16.5" customHeight="1" x14ac:dyDescent="0.15">
      <c r="A187" s="11">
        <f t="shared" si="8"/>
        <v>143</v>
      </c>
      <c r="B187" s="28"/>
      <c r="C187" s="29"/>
      <c r="D187" s="22"/>
      <c r="E187" s="121"/>
      <c r="F187" s="21"/>
      <c r="G187" s="87"/>
      <c r="H187" s="88" t="str">
        <f t="shared" si="9"/>
        <v/>
      </c>
      <c r="I187" s="23"/>
    </row>
    <row r="188" spans="1:9" ht="16.5" customHeight="1" x14ac:dyDescent="0.15">
      <c r="A188" s="11">
        <f t="shared" si="8"/>
        <v>144</v>
      </c>
      <c r="B188" s="28"/>
      <c r="C188" s="29"/>
      <c r="D188" s="22"/>
      <c r="E188" s="121"/>
      <c r="F188" s="21"/>
      <c r="G188" s="87"/>
      <c r="H188" s="88" t="str">
        <f t="shared" si="9"/>
        <v/>
      </c>
      <c r="I188" s="23"/>
    </row>
    <row r="189" spans="1:9" ht="16.5" customHeight="1" x14ac:dyDescent="0.15">
      <c r="A189" s="11">
        <f t="shared" si="8"/>
        <v>145</v>
      </c>
      <c r="B189" s="28"/>
      <c r="C189" s="29"/>
      <c r="D189" s="22"/>
      <c r="E189" s="121"/>
      <c r="F189" s="21"/>
      <c r="G189" s="87"/>
      <c r="H189" s="88" t="str">
        <f t="shared" si="9"/>
        <v/>
      </c>
      <c r="I189" s="23"/>
    </row>
    <row r="190" spans="1:9" ht="16.5" customHeight="1" x14ac:dyDescent="0.15">
      <c r="A190" s="11">
        <f t="shared" si="8"/>
        <v>146</v>
      </c>
      <c r="B190" s="28"/>
      <c r="C190" s="29"/>
      <c r="D190" s="22"/>
      <c r="E190" s="121"/>
      <c r="F190" s="21"/>
      <c r="G190" s="87"/>
      <c r="H190" s="88" t="str">
        <f t="shared" si="9"/>
        <v/>
      </c>
      <c r="I190" s="23"/>
    </row>
    <row r="191" spans="1:9" ht="16.5" customHeight="1" x14ac:dyDescent="0.15">
      <c r="A191" s="11">
        <f t="shared" si="8"/>
        <v>147</v>
      </c>
      <c r="B191" s="28"/>
      <c r="C191" s="29"/>
      <c r="D191" s="22"/>
      <c r="E191" s="121"/>
      <c r="F191" s="21"/>
      <c r="G191" s="87"/>
      <c r="H191" s="88" t="str">
        <f t="shared" si="9"/>
        <v/>
      </c>
      <c r="I191" s="23"/>
    </row>
    <row r="192" spans="1:9" ht="16.5" customHeight="1" x14ac:dyDescent="0.15">
      <c r="A192" s="11">
        <f t="shared" si="8"/>
        <v>148</v>
      </c>
      <c r="B192" s="28"/>
      <c r="C192" s="29"/>
      <c r="D192" s="22"/>
      <c r="E192" s="121"/>
      <c r="F192" s="21"/>
      <c r="G192" s="87"/>
      <c r="H192" s="88" t="str">
        <f t="shared" si="9"/>
        <v/>
      </c>
      <c r="I192" s="23"/>
    </row>
    <row r="193" spans="1:9" ht="16.5" customHeight="1" x14ac:dyDescent="0.15">
      <c r="A193" s="11">
        <f t="shared" si="8"/>
        <v>149</v>
      </c>
      <c r="B193" s="28"/>
      <c r="C193" s="29"/>
      <c r="D193" s="22"/>
      <c r="E193" s="121"/>
      <c r="F193" s="21"/>
      <c r="G193" s="87"/>
      <c r="H193" s="88" t="str">
        <f t="shared" si="9"/>
        <v/>
      </c>
      <c r="I193" s="23"/>
    </row>
    <row r="194" spans="1:9" ht="16.5" customHeight="1" x14ac:dyDescent="0.15">
      <c r="A194" s="11">
        <f t="shared" si="8"/>
        <v>150</v>
      </c>
      <c r="B194" s="28"/>
      <c r="C194" s="29"/>
      <c r="D194" s="22"/>
      <c r="E194" s="121"/>
      <c r="F194" s="21"/>
      <c r="G194" s="87"/>
      <c r="H194" s="88" t="str">
        <f t="shared" si="9"/>
        <v/>
      </c>
      <c r="I194" s="23"/>
    </row>
    <row r="195" spans="1:9" ht="16.5" customHeight="1" x14ac:dyDescent="0.15">
      <c r="A195" s="11">
        <f t="shared" si="8"/>
        <v>151</v>
      </c>
      <c r="B195" s="28"/>
      <c r="C195" s="29"/>
      <c r="D195" s="22"/>
      <c r="E195" s="121"/>
      <c r="F195" s="21"/>
      <c r="G195" s="87"/>
      <c r="H195" s="88" t="str">
        <f t="shared" si="9"/>
        <v/>
      </c>
      <c r="I195" s="23"/>
    </row>
    <row r="196" spans="1:9" ht="16.5" customHeight="1" x14ac:dyDescent="0.15">
      <c r="A196" s="11">
        <f t="shared" si="8"/>
        <v>152</v>
      </c>
      <c r="B196" s="28"/>
      <c r="C196" s="29"/>
      <c r="D196" s="22"/>
      <c r="E196" s="121"/>
      <c r="F196" s="21"/>
      <c r="G196" s="87"/>
      <c r="H196" s="88" t="str">
        <f t="shared" si="9"/>
        <v/>
      </c>
      <c r="I196" s="23"/>
    </row>
    <row r="197" spans="1:9" ht="16.5" customHeight="1" x14ac:dyDescent="0.15">
      <c r="A197" s="11">
        <f t="shared" si="8"/>
        <v>153</v>
      </c>
      <c r="B197" s="28"/>
      <c r="C197" s="29"/>
      <c r="D197" s="22"/>
      <c r="E197" s="121"/>
      <c r="F197" s="21"/>
      <c r="G197" s="87"/>
      <c r="H197" s="88" t="str">
        <f t="shared" si="9"/>
        <v/>
      </c>
      <c r="I197" s="23"/>
    </row>
    <row r="198" spans="1:9" ht="16.5" customHeight="1" x14ac:dyDescent="0.15">
      <c r="A198" s="11">
        <f t="shared" si="8"/>
        <v>154</v>
      </c>
      <c r="B198" s="28"/>
      <c r="C198" s="29"/>
      <c r="D198" s="22"/>
      <c r="E198" s="121"/>
      <c r="F198" s="21"/>
      <c r="G198" s="87"/>
      <c r="H198" s="88" t="str">
        <f t="shared" si="9"/>
        <v/>
      </c>
      <c r="I198" s="23"/>
    </row>
    <row r="199" spans="1:9" ht="16.5" customHeight="1" x14ac:dyDescent="0.15">
      <c r="A199" s="11">
        <f t="shared" si="8"/>
        <v>155</v>
      </c>
      <c r="B199" s="28"/>
      <c r="C199" s="29"/>
      <c r="D199" s="22"/>
      <c r="E199" s="121"/>
      <c r="F199" s="21"/>
      <c r="G199" s="87"/>
      <c r="H199" s="88" t="str">
        <f t="shared" si="9"/>
        <v/>
      </c>
      <c r="I199" s="23"/>
    </row>
    <row r="200" spans="1:9" ht="16.5" customHeight="1" x14ac:dyDescent="0.15">
      <c r="A200" s="11">
        <f t="shared" si="8"/>
        <v>156</v>
      </c>
      <c r="B200" s="28"/>
      <c r="C200" s="29"/>
      <c r="D200" s="22"/>
      <c r="E200" s="121"/>
      <c r="F200" s="21"/>
      <c r="G200" s="87"/>
      <c r="H200" s="88" t="str">
        <f t="shared" si="9"/>
        <v/>
      </c>
      <c r="I200" s="23"/>
    </row>
    <row r="201" spans="1:9" ht="16.5" customHeight="1" x14ac:dyDescent="0.15">
      <c r="A201" s="11">
        <f t="shared" si="8"/>
        <v>157</v>
      </c>
      <c r="B201" s="28"/>
      <c r="C201" s="29"/>
      <c r="D201" s="22"/>
      <c r="E201" s="121"/>
      <c r="F201" s="21"/>
      <c r="G201" s="87"/>
      <c r="H201" s="88" t="str">
        <f t="shared" si="9"/>
        <v/>
      </c>
      <c r="I201" s="23"/>
    </row>
    <row r="202" spans="1:9" ht="16.5" customHeight="1" x14ac:dyDescent="0.15">
      <c r="A202" s="11">
        <f t="shared" si="8"/>
        <v>158</v>
      </c>
      <c r="B202" s="28"/>
      <c r="C202" s="29"/>
      <c r="D202" s="22"/>
      <c r="E202" s="121"/>
      <c r="F202" s="21"/>
      <c r="G202" s="87"/>
      <c r="H202" s="88" t="str">
        <f t="shared" si="9"/>
        <v/>
      </c>
      <c r="I202" s="23"/>
    </row>
    <row r="203" spans="1:9" ht="16.5" customHeight="1" x14ac:dyDescent="0.15">
      <c r="A203" s="11">
        <f t="shared" si="8"/>
        <v>159</v>
      </c>
      <c r="B203" s="28"/>
      <c r="C203" s="29"/>
      <c r="D203" s="22"/>
      <c r="E203" s="121"/>
      <c r="F203" s="21"/>
      <c r="G203" s="87"/>
      <c r="H203" s="88" t="str">
        <f t="shared" si="9"/>
        <v/>
      </c>
      <c r="I203" s="23"/>
    </row>
    <row r="204" spans="1:9" ht="16.5" customHeight="1" thickBot="1" x14ac:dyDescent="0.2">
      <c r="A204" s="11">
        <f t="shared" si="8"/>
        <v>160</v>
      </c>
      <c r="B204" s="30"/>
      <c r="C204" s="29"/>
      <c r="D204" s="24"/>
      <c r="E204" s="122"/>
      <c r="F204" s="21"/>
      <c r="G204" s="89"/>
      <c r="H204" s="88" t="str">
        <f t="shared" si="9"/>
        <v/>
      </c>
      <c r="I204" s="25"/>
    </row>
    <row r="205" spans="1:9" ht="22.5" customHeight="1" thickBot="1" x14ac:dyDescent="0.2">
      <c r="B205" s="179" t="s">
        <v>51</v>
      </c>
      <c r="C205" s="180"/>
      <c r="D205" s="180"/>
      <c r="E205" s="123" t="s">
        <v>17</v>
      </c>
      <c r="F205" s="31" t="s">
        <v>17</v>
      </c>
      <c r="G205" s="90" t="s">
        <v>17</v>
      </c>
      <c r="H205" s="91">
        <f>SUMIF(B173:B204,"&lt;&gt;"&amp;"▲助成対象外",H173:H204)</f>
        <v>0</v>
      </c>
      <c r="I205" s="32"/>
    </row>
    <row r="206" spans="1:9" ht="22.5" customHeight="1" thickTop="1" thickBot="1" x14ac:dyDescent="0.2">
      <c r="B206" s="181" t="s">
        <v>38</v>
      </c>
      <c r="C206" s="182"/>
      <c r="D206" s="182"/>
      <c r="E206" s="124" t="s">
        <v>17</v>
      </c>
      <c r="F206" s="33" t="s">
        <v>17</v>
      </c>
      <c r="G206" s="92" t="s">
        <v>17</v>
      </c>
      <c r="H206" s="93">
        <f>SUMIF(B173:B204,"▲助成対象外",H173:H204)</f>
        <v>0</v>
      </c>
      <c r="I206" s="34"/>
    </row>
    <row r="209" spans="1:11" ht="21" customHeight="1" x14ac:dyDescent="0.15">
      <c r="B209" s="11" t="str">
        <f>$B$9</f>
        <v>内訳明細表（工事完了）</v>
      </c>
      <c r="C209" s="27"/>
      <c r="D209" s="177" t="str">
        <f>$D$9</f>
        <v>換気設備の導入</v>
      </c>
      <c r="E209" s="178"/>
      <c r="F209" s="178"/>
      <c r="G209" s="178"/>
      <c r="H209" s="65" t="s">
        <v>71</v>
      </c>
      <c r="I209" s="66"/>
      <c r="J209" s="68"/>
      <c r="K209" s="67" t="str">
        <f>第12号別紙!$J$1</f>
        <v>Ver.3.3</v>
      </c>
    </row>
    <row r="210" spans="1:11" x14ac:dyDescent="0.15">
      <c r="D210" s="172" t="str">
        <f>IF(AND(H245=0,H246=0),"経費の計上が無いページの印刷および提出は不要です。","")</f>
        <v>経費の計上が無いページの印刷および提出は不要です。</v>
      </c>
      <c r="E210" s="172"/>
      <c r="F210" s="172"/>
      <c r="G210" s="172"/>
      <c r="H210" s="172"/>
    </row>
    <row r="211" spans="1:11" ht="13.5" customHeight="1" x14ac:dyDescent="0.15">
      <c r="A211" s="18" t="s">
        <v>5</v>
      </c>
      <c r="B211" s="173" t="str">
        <f>[1]選択肢!$F$36</f>
        <v>換気設備の種類</v>
      </c>
      <c r="C211" s="173" t="str">
        <f>[1]選択肢!$I$36</f>
        <v>費用の区分</v>
      </c>
      <c r="D211" s="173" t="s">
        <v>8</v>
      </c>
      <c r="E211" s="174" t="s">
        <v>0</v>
      </c>
      <c r="F211" s="173" t="str">
        <f>[1]選択肢!$L$36</f>
        <v>単位</v>
      </c>
      <c r="G211" s="175" t="s">
        <v>48</v>
      </c>
      <c r="H211" s="175" t="s">
        <v>49</v>
      </c>
      <c r="I211" s="173" t="s">
        <v>7</v>
      </c>
    </row>
    <row r="212" spans="1:11" x14ac:dyDescent="0.15">
      <c r="A212" s="18" t="s">
        <v>6</v>
      </c>
      <c r="B212" s="173"/>
      <c r="C212" s="173"/>
      <c r="D212" s="173"/>
      <c r="E212" s="174"/>
      <c r="F212" s="173"/>
      <c r="G212" s="176"/>
      <c r="H212" s="176"/>
      <c r="I212" s="173"/>
    </row>
    <row r="213" spans="1:11" ht="16.5" customHeight="1" x14ac:dyDescent="0.15">
      <c r="A213" s="11">
        <f>ROW()-$A$10-8*6</f>
        <v>161</v>
      </c>
      <c r="B213" s="28"/>
      <c r="C213" s="29"/>
      <c r="D213" s="22"/>
      <c r="E213" s="121"/>
      <c r="F213" s="21"/>
      <c r="G213" s="87"/>
      <c r="H213" s="88" t="str">
        <f>IF(E213*G213=0,"",ROUND(E213*G213,0))</f>
        <v/>
      </c>
      <c r="I213" s="23"/>
    </row>
    <row r="214" spans="1:11" ht="16.5" customHeight="1" x14ac:dyDescent="0.15">
      <c r="A214" s="11">
        <f t="shared" ref="A214:A244" si="10">ROW()-$A$10-8*6</f>
        <v>162</v>
      </c>
      <c r="B214" s="28"/>
      <c r="C214" s="29"/>
      <c r="D214" s="22"/>
      <c r="E214" s="121"/>
      <c r="F214" s="21"/>
      <c r="G214" s="87"/>
      <c r="H214" s="88" t="str">
        <f t="shared" ref="H214:H244" si="11">IF(E214*G214=0,"",ROUND(E214*G214,0))</f>
        <v/>
      </c>
      <c r="I214" s="23"/>
    </row>
    <row r="215" spans="1:11" ht="16.5" customHeight="1" x14ac:dyDescent="0.15">
      <c r="A215" s="11">
        <f t="shared" si="10"/>
        <v>163</v>
      </c>
      <c r="B215" s="28"/>
      <c r="C215" s="29"/>
      <c r="D215" s="22"/>
      <c r="E215" s="121"/>
      <c r="F215" s="21"/>
      <c r="G215" s="87"/>
      <c r="H215" s="88" t="str">
        <f t="shared" si="11"/>
        <v/>
      </c>
      <c r="I215" s="23"/>
    </row>
    <row r="216" spans="1:11" ht="16.5" customHeight="1" x14ac:dyDescent="0.15">
      <c r="A216" s="11">
        <f t="shared" si="10"/>
        <v>164</v>
      </c>
      <c r="B216" s="28"/>
      <c r="C216" s="29"/>
      <c r="D216" s="22"/>
      <c r="E216" s="121"/>
      <c r="F216" s="21"/>
      <c r="G216" s="87"/>
      <c r="H216" s="88" t="str">
        <f t="shared" si="11"/>
        <v/>
      </c>
      <c r="I216" s="23"/>
    </row>
    <row r="217" spans="1:11" ht="16.5" customHeight="1" x14ac:dyDescent="0.15">
      <c r="A217" s="11">
        <f t="shared" si="10"/>
        <v>165</v>
      </c>
      <c r="B217" s="28"/>
      <c r="C217" s="29"/>
      <c r="D217" s="22"/>
      <c r="E217" s="121"/>
      <c r="F217" s="21"/>
      <c r="G217" s="87"/>
      <c r="H217" s="88" t="str">
        <f t="shared" si="11"/>
        <v/>
      </c>
      <c r="I217" s="23"/>
    </row>
    <row r="218" spans="1:11" ht="16.5" customHeight="1" x14ac:dyDescent="0.15">
      <c r="A218" s="11">
        <f t="shared" si="10"/>
        <v>166</v>
      </c>
      <c r="B218" s="28"/>
      <c r="C218" s="29"/>
      <c r="D218" s="22"/>
      <c r="E218" s="121"/>
      <c r="F218" s="21"/>
      <c r="G218" s="87"/>
      <c r="H218" s="88" t="str">
        <f t="shared" si="11"/>
        <v/>
      </c>
      <c r="I218" s="23"/>
    </row>
    <row r="219" spans="1:11" ht="16.5" customHeight="1" x14ac:dyDescent="0.15">
      <c r="A219" s="11">
        <f t="shared" si="10"/>
        <v>167</v>
      </c>
      <c r="B219" s="28"/>
      <c r="C219" s="29"/>
      <c r="D219" s="22"/>
      <c r="E219" s="121"/>
      <c r="F219" s="21"/>
      <c r="G219" s="87"/>
      <c r="H219" s="88" t="str">
        <f t="shared" si="11"/>
        <v/>
      </c>
      <c r="I219" s="23"/>
    </row>
    <row r="220" spans="1:11" ht="16.5" customHeight="1" x14ac:dyDescent="0.15">
      <c r="A220" s="11">
        <f t="shared" si="10"/>
        <v>168</v>
      </c>
      <c r="B220" s="28"/>
      <c r="C220" s="29"/>
      <c r="D220" s="22"/>
      <c r="E220" s="121"/>
      <c r="F220" s="21"/>
      <c r="G220" s="87"/>
      <c r="H220" s="88" t="str">
        <f t="shared" si="11"/>
        <v/>
      </c>
      <c r="I220" s="23"/>
    </row>
    <row r="221" spans="1:11" ht="16.5" customHeight="1" x14ac:dyDescent="0.15">
      <c r="A221" s="11">
        <f t="shared" si="10"/>
        <v>169</v>
      </c>
      <c r="B221" s="28"/>
      <c r="C221" s="29"/>
      <c r="D221" s="22"/>
      <c r="E221" s="121"/>
      <c r="F221" s="21"/>
      <c r="G221" s="87"/>
      <c r="H221" s="88" t="str">
        <f t="shared" si="11"/>
        <v/>
      </c>
      <c r="I221" s="23"/>
    </row>
    <row r="222" spans="1:11" ht="16.5" customHeight="1" x14ac:dyDescent="0.15">
      <c r="A222" s="11">
        <f t="shared" si="10"/>
        <v>170</v>
      </c>
      <c r="B222" s="28"/>
      <c r="C222" s="29"/>
      <c r="D222" s="22"/>
      <c r="E222" s="121"/>
      <c r="F222" s="21"/>
      <c r="G222" s="87"/>
      <c r="H222" s="88" t="str">
        <f t="shared" si="11"/>
        <v/>
      </c>
      <c r="I222" s="23"/>
    </row>
    <row r="223" spans="1:11" ht="16.5" customHeight="1" x14ac:dyDescent="0.15">
      <c r="A223" s="11">
        <f t="shared" si="10"/>
        <v>171</v>
      </c>
      <c r="B223" s="28"/>
      <c r="C223" s="29"/>
      <c r="D223" s="22"/>
      <c r="E223" s="121"/>
      <c r="F223" s="21"/>
      <c r="G223" s="87"/>
      <c r="H223" s="88" t="str">
        <f t="shared" si="11"/>
        <v/>
      </c>
      <c r="I223" s="23"/>
    </row>
    <row r="224" spans="1:11" ht="16.5" customHeight="1" x14ac:dyDescent="0.15">
      <c r="A224" s="11">
        <f t="shared" si="10"/>
        <v>172</v>
      </c>
      <c r="B224" s="28"/>
      <c r="C224" s="29"/>
      <c r="D224" s="22"/>
      <c r="E224" s="121"/>
      <c r="F224" s="21"/>
      <c r="G224" s="87"/>
      <c r="H224" s="88" t="str">
        <f t="shared" si="11"/>
        <v/>
      </c>
      <c r="I224" s="23"/>
    </row>
    <row r="225" spans="1:9" ht="16.5" customHeight="1" x14ac:dyDescent="0.15">
      <c r="A225" s="11">
        <f t="shared" si="10"/>
        <v>173</v>
      </c>
      <c r="B225" s="28"/>
      <c r="C225" s="29"/>
      <c r="D225" s="22"/>
      <c r="E225" s="121"/>
      <c r="F225" s="21"/>
      <c r="G225" s="87"/>
      <c r="H225" s="88" t="str">
        <f t="shared" si="11"/>
        <v/>
      </c>
      <c r="I225" s="23"/>
    </row>
    <row r="226" spans="1:9" ht="16.5" customHeight="1" x14ac:dyDescent="0.15">
      <c r="A226" s="11">
        <f t="shared" si="10"/>
        <v>174</v>
      </c>
      <c r="B226" s="28"/>
      <c r="C226" s="29"/>
      <c r="D226" s="22"/>
      <c r="E226" s="121"/>
      <c r="F226" s="21"/>
      <c r="G226" s="87"/>
      <c r="H226" s="88" t="str">
        <f t="shared" si="11"/>
        <v/>
      </c>
      <c r="I226" s="23"/>
    </row>
    <row r="227" spans="1:9" ht="16.5" customHeight="1" x14ac:dyDescent="0.15">
      <c r="A227" s="11">
        <f t="shared" si="10"/>
        <v>175</v>
      </c>
      <c r="B227" s="28"/>
      <c r="C227" s="29"/>
      <c r="D227" s="22"/>
      <c r="E227" s="121"/>
      <c r="F227" s="21"/>
      <c r="G227" s="87"/>
      <c r="H227" s="88" t="str">
        <f t="shared" si="11"/>
        <v/>
      </c>
      <c r="I227" s="23"/>
    </row>
    <row r="228" spans="1:9" ht="16.5" customHeight="1" x14ac:dyDescent="0.15">
      <c r="A228" s="11">
        <f t="shared" si="10"/>
        <v>176</v>
      </c>
      <c r="B228" s="28"/>
      <c r="C228" s="29"/>
      <c r="D228" s="22"/>
      <c r="E228" s="121"/>
      <c r="F228" s="21"/>
      <c r="G228" s="87"/>
      <c r="H228" s="88" t="str">
        <f t="shared" si="11"/>
        <v/>
      </c>
      <c r="I228" s="23"/>
    </row>
    <row r="229" spans="1:9" ht="16.5" customHeight="1" x14ac:dyDescent="0.15">
      <c r="A229" s="11">
        <f t="shared" si="10"/>
        <v>177</v>
      </c>
      <c r="B229" s="28"/>
      <c r="C229" s="29"/>
      <c r="D229" s="22"/>
      <c r="E229" s="121"/>
      <c r="F229" s="21"/>
      <c r="G229" s="87"/>
      <c r="H229" s="88" t="str">
        <f t="shared" si="11"/>
        <v/>
      </c>
      <c r="I229" s="23"/>
    </row>
    <row r="230" spans="1:9" ht="16.5" customHeight="1" x14ac:dyDescent="0.15">
      <c r="A230" s="11">
        <f t="shared" si="10"/>
        <v>178</v>
      </c>
      <c r="B230" s="28"/>
      <c r="C230" s="29"/>
      <c r="D230" s="22"/>
      <c r="E230" s="121"/>
      <c r="F230" s="21"/>
      <c r="G230" s="87"/>
      <c r="H230" s="88" t="str">
        <f t="shared" si="11"/>
        <v/>
      </c>
      <c r="I230" s="23"/>
    </row>
    <row r="231" spans="1:9" ht="16.5" customHeight="1" x14ac:dyDescent="0.15">
      <c r="A231" s="11">
        <f t="shared" si="10"/>
        <v>179</v>
      </c>
      <c r="B231" s="28"/>
      <c r="C231" s="29"/>
      <c r="D231" s="22"/>
      <c r="E231" s="121"/>
      <c r="F231" s="21"/>
      <c r="G231" s="87"/>
      <c r="H231" s="88" t="str">
        <f t="shared" si="11"/>
        <v/>
      </c>
      <c r="I231" s="23"/>
    </row>
    <row r="232" spans="1:9" ht="16.5" customHeight="1" x14ac:dyDescent="0.15">
      <c r="A232" s="11">
        <f t="shared" si="10"/>
        <v>180</v>
      </c>
      <c r="B232" s="28"/>
      <c r="C232" s="29"/>
      <c r="D232" s="22"/>
      <c r="E232" s="121"/>
      <c r="F232" s="21"/>
      <c r="G232" s="87"/>
      <c r="H232" s="88" t="str">
        <f t="shared" si="11"/>
        <v/>
      </c>
      <c r="I232" s="23"/>
    </row>
    <row r="233" spans="1:9" ht="16.5" customHeight="1" x14ac:dyDescent="0.15">
      <c r="A233" s="11">
        <f t="shared" si="10"/>
        <v>181</v>
      </c>
      <c r="B233" s="28"/>
      <c r="C233" s="29"/>
      <c r="D233" s="22"/>
      <c r="E233" s="121"/>
      <c r="F233" s="21"/>
      <c r="G233" s="87"/>
      <c r="H233" s="88" t="str">
        <f t="shared" si="11"/>
        <v/>
      </c>
      <c r="I233" s="23"/>
    </row>
    <row r="234" spans="1:9" ht="16.5" customHeight="1" x14ac:dyDescent="0.15">
      <c r="A234" s="11">
        <f t="shared" si="10"/>
        <v>182</v>
      </c>
      <c r="B234" s="28"/>
      <c r="C234" s="29"/>
      <c r="D234" s="22"/>
      <c r="E234" s="121"/>
      <c r="F234" s="21"/>
      <c r="G234" s="87"/>
      <c r="H234" s="88" t="str">
        <f t="shared" si="11"/>
        <v/>
      </c>
      <c r="I234" s="23"/>
    </row>
    <row r="235" spans="1:9" ht="16.5" customHeight="1" x14ac:dyDescent="0.15">
      <c r="A235" s="11">
        <f t="shared" si="10"/>
        <v>183</v>
      </c>
      <c r="B235" s="28"/>
      <c r="C235" s="29"/>
      <c r="D235" s="22"/>
      <c r="E235" s="121"/>
      <c r="F235" s="21"/>
      <c r="G235" s="87"/>
      <c r="H235" s="88" t="str">
        <f t="shared" si="11"/>
        <v/>
      </c>
      <c r="I235" s="23"/>
    </row>
    <row r="236" spans="1:9" ht="16.5" customHeight="1" x14ac:dyDescent="0.15">
      <c r="A236" s="11">
        <f t="shared" si="10"/>
        <v>184</v>
      </c>
      <c r="B236" s="28"/>
      <c r="C236" s="29"/>
      <c r="D236" s="22"/>
      <c r="E236" s="121"/>
      <c r="F236" s="21"/>
      <c r="G236" s="87"/>
      <c r="H236" s="88" t="str">
        <f t="shared" si="11"/>
        <v/>
      </c>
      <c r="I236" s="23"/>
    </row>
    <row r="237" spans="1:9" ht="16.5" customHeight="1" x14ac:dyDescent="0.15">
      <c r="A237" s="11">
        <f t="shared" si="10"/>
        <v>185</v>
      </c>
      <c r="B237" s="28"/>
      <c r="C237" s="29"/>
      <c r="D237" s="22"/>
      <c r="E237" s="121"/>
      <c r="F237" s="21"/>
      <c r="G237" s="87"/>
      <c r="H237" s="88" t="str">
        <f t="shared" si="11"/>
        <v/>
      </c>
      <c r="I237" s="23"/>
    </row>
    <row r="238" spans="1:9" ht="16.5" customHeight="1" x14ac:dyDescent="0.15">
      <c r="A238" s="11">
        <f t="shared" si="10"/>
        <v>186</v>
      </c>
      <c r="B238" s="28"/>
      <c r="C238" s="29"/>
      <c r="D238" s="22"/>
      <c r="E238" s="121"/>
      <c r="F238" s="21"/>
      <c r="G238" s="87"/>
      <c r="H238" s="88" t="str">
        <f t="shared" si="11"/>
        <v/>
      </c>
      <c r="I238" s="23"/>
    </row>
    <row r="239" spans="1:9" ht="16.5" customHeight="1" x14ac:dyDescent="0.15">
      <c r="A239" s="11">
        <f t="shared" si="10"/>
        <v>187</v>
      </c>
      <c r="B239" s="28"/>
      <c r="C239" s="29"/>
      <c r="D239" s="22"/>
      <c r="E239" s="121"/>
      <c r="F239" s="21"/>
      <c r="G239" s="87"/>
      <c r="H239" s="88" t="str">
        <f t="shared" si="11"/>
        <v/>
      </c>
      <c r="I239" s="23"/>
    </row>
    <row r="240" spans="1:9" ht="16.5" customHeight="1" x14ac:dyDescent="0.15">
      <c r="A240" s="11">
        <f t="shared" si="10"/>
        <v>188</v>
      </c>
      <c r="B240" s="28"/>
      <c r="C240" s="29"/>
      <c r="D240" s="22"/>
      <c r="E240" s="121"/>
      <c r="F240" s="21"/>
      <c r="G240" s="87"/>
      <c r="H240" s="88" t="str">
        <f t="shared" si="11"/>
        <v/>
      </c>
      <c r="I240" s="23"/>
    </row>
    <row r="241" spans="1:11" ht="16.5" customHeight="1" x14ac:dyDescent="0.15">
      <c r="A241" s="11">
        <f t="shared" si="10"/>
        <v>189</v>
      </c>
      <c r="B241" s="28"/>
      <c r="C241" s="29"/>
      <c r="D241" s="22"/>
      <c r="E241" s="121"/>
      <c r="F241" s="21"/>
      <c r="G241" s="87"/>
      <c r="H241" s="88" t="str">
        <f t="shared" si="11"/>
        <v/>
      </c>
      <c r="I241" s="23"/>
    </row>
    <row r="242" spans="1:11" ht="16.5" customHeight="1" x14ac:dyDescent="0.15">
      <c r="A242" s="11">
        <f t="shared" si="10"/>
        <v>190</v>
      </c>
      <c r="B242" s="28"/>
      <c r="C242" s="29"/>
      <c r="D242" s="22"/>
      <c r="E242" s="121"/>
      <c r="F242" s="21"/>
      <c r="G242" s="87"/>
      <c r="H242" s="88" t="str">
        <f t="shared" si="11"/>
        <v/>
      </c>
      <c r="I242" s="23"/>
    </row>
    <row r="243" spans="1:11" ht="16.5" customHeight="1" x14ac:dyDescent="0.15">
      <c r="A243" s="11">
        <f t="shared" si="10"/>
        <v>191</v>
      </c>
      <c r="B243" s="28"/>
      <c r="C243" s="29"/>
      <c r="D243" s="22"/>
      <c r="E243" s="121"/>
      <c r="F243" s="21"/>
      <c r="G243" s="87"/>
      <c r="H243" s="88" t="str">
        <f t="shared" si="11"/>
        <v/>
      </c>
      <c r="I243" s="23"/>
    </row>
    <row r="244" spans="1:11" ht="16.5" customHeight="1" thickBot="1" x14ac:dyDescent="0.2">
      <c r="A244" s="11">
        <f t="shared" si="10"/>
        <v>192</v>
      </c>
      <c r="B244" s="30"/>
      <c r="C244" s="29"/>
      <c r="D244" s="24"/>
      <c r="E244" s="122"/>
      <c r="F244" s="21"/>
      <c r="G244" s="89"/>
      <c r="H244" s="88" t="str">
        <f t="shared" si="11"/>
        <v/>
      </c>
      <c r="I244" s="25"/>
    </row>
    <row r="245" spans="1:11" ht="22.5" customHeight="1" thickBot="1" x14ac:dyDescent="0.2">
      <c r="B245" s="179" t="s">
        <v>52</v>
      </c>
      <c r="C245" s="180"/>
      <c r="D245" s="180"/>
      <c r="E245" s="123" t="s">
        <v>17</v>
      </c>
      <c r="F245" s="31" t="s">
        <v>17</v>
      </c>
      <c r="G245" s="90" t="s">
        <v>17</v>
      </c>
      <c r="H245" s="91">
        <f>SUMIF(B213:B244,"&lt;&gt;"&amp;"▲助成対象外",H213:H244)</f>
        <v>0</v>
      </c>
      <c r="I245" s="32"/>
    </row>
    <row r="246" spans="1:11" ht="22.5" customHeight="1" thickTop="1" thickBot="1" x14ac:dyDescent="0.2">
      <c r="B246" s="181" t="s">
        <v>53</v>
      </c>
      <c r="C246" s="182"/>
      <c r="D246" s="182"/>
      <c r="E246" s="124" t="s">
        <v>17</v>
      </c>
      <c r="F246" s="33" t="s">
        <v>17</v>
      </c>
      <c r="G246" s="92" t="s">
        <v>17</v>
      </c>
      <c r="H246" s="93">
        <f>SUMIF(B213:B244,"▲助成対象外",H213:H244)</f>
        <v>0</v>
      </c>
      <c r="I246" s="34"/>
    </row>
    <row r="249" spans="1:11" ht="21" customHeight="1" x14ac:dyDescent="0.15">
      <c r="B249" s="11" t="str">
        <f>$B$9</f>
        <v>内訳明細表（工事完了）</v>
      </c>
      <c r="C249" s="27"/>
      <c r="D249" s="177" t="str">
        <f>$D$9</f>
        <v>換気設備の導入</v>
      </c>
      <c r="E249" s="178"/>
      <c r="F249" s="178"/>
      <c r="G249" s="178"/>
      <c r="H249" s="65" t="s">
        <v>72</v>
      </c>
      <c r="I249" s="66"/>
      <c r="J249" s="68"/>
      <c r="K249" s="67" t="str">
        <f>第12号別紙!$J$1</f>
        <v>Ver.3.3</v>
      </c>
    </row>
    <row r="250" spans="1:11" x14ac:dyDescent="0.15">
      <c r="D250" s="172" t="str">
        <f>IF(AND(H285=0,H286=0),"経費の計上が無いページの印刷および提出は不要です。","")</f>
        <v>経費の計上が無いページの印刷および提出は不要です。</v>
      </c>
      <c r="E250" s="172"/>
      <c r="F250" s="172"/>
      <c r="G250" s="172"/>
      <c r="H250" s="172"/>
    </row>
    <row r="251" spans="1:11" ht="13.5" customHeight="1" x14ac:dyDescent="0.15">
      <c r="A251" s="18" t="s">
        <v>5</v>
      </c>
      <c r="B251" s="173" t="str">
        <f>[1]選択肢!$F$36</f>
        <v>換気設備の種類</v>
      </c>
      <c r="C251" s="173" t="str">
        <f>[1]選択肢!$I$36</f>
        <v>費用の区分</v>
      </c>
      <c r="D251" s="173" t="s">
        <v>8</v>
      </c>
      <c r="E251" s="174" t="s">
        <v>0</v>
      </c>
      <c r="F251" s="173" t="str">
        <f>[1]選択肢!$L$36</f>
        <v>単位</v>
      </c>
      <c r="G251" s="175" t="s">
        <v>48</v>
      </c>
      <c r="H251" s="175" t="s">
        <v>49</v>
      </c>
      <c r="I251" s="173" t="s">
        <v>7</v>
      </c>
    </row>
    <row r="252" spans="1:11" x14ac:dyDescent="0.15">
      <c r="A252" s="18" t="s">
        <v>6</v>
      </c>
      <c r="B252" s="173"/>
      <c r="C252" s="173"/>
      <c r="D252" s="173"/>
      <c r="E252" s="174"/>
      <c r="F252" s="173"/>
      <c r="G252" s="176"/>
      <c r="H252" s="176"/>
      <c r="I252" s="173"/>
    </row>
    <row r="253" spans="1:11" ht="16.5" customHeight="1" x14ac:dyDescent="0.15">
      <c r="A253" s="11">
        <f>ROW()-$A$10-8*7</f>
        <v>193</v>
      </c>
      <c r="B253" s="28"/>
      <c r="C253" s="29"/>
      <c r="D253" s="22"/>
      <c r="E253" s="121"/>
      <c r="F253" s="21"/>
      <c r="G253" s="87"/>
      <c r="H253" s="88" t="str">
        <f>IF(E253*G253=0,"",ROUND(E253*G253,0))</f>
        <v/>
      </c>
      <c r="I253" s="23"/>
    </row>
    <row r="254" spans="1:11" ht="16.5" customHeight="1" x14ac:dyDescent="0.15">
      <c r="A254" s="11">
        <f t="shared" ref="A254:A284" si="12">ROW()-$A$10-8*7</f>
        <v>194</v>
      </c>
      <c r="B254" s="28"/>
      <c r="C254" s="29"/>
      <c r="D254" s="22"/>
      <c r="E254" s="121"/>
      <c r="F254" s="21"/>
      <c r="G254" s="87"/>
      <c r="H254" s="88" t="str">
        <f t="shared" ref="H254:H284" si="13">IF(E254*G254=0,"",ROUND(E254*G254,0))</f>
        <v/>
      </c>
      <c r="I254" s="23"/>
    </row>
    <row r="255" spans="1:11" ht="16.5" customHeight="1" x14ac:dyDescent="0.15">
      <c r="A255" s="11">
        <f t="shared" si="12"/>
        <v>195</v>
      </c>
      <c r="B255" s="28"/>
      <c r="C255" s="29"/>
      <c r="D255" s="22"/>
      <c r="E255" s="121"/>
      <c r="F255" s="21"/>
      <c r="G255" s="87"/>
      <c r="H255" s="88" t="str">
        <f t="shared" si="13"/>
        <v/>
      </c>
      <c r="I255" s="23"/>
    </row>
    <row r="256" spans="1:11" ht="16.5" customHeight="1" x14ac:dyDescent="0.15">
      <c r="A256" s="11">
        <f t="shared" si="12"/>
        <v>196</v>
      </c>
      <c r="B256" s="28"/>
      <c r="C256" s="29"/>
      <c r="D256" s="22"/>
      <c r="E256" s="121"/>
      <c r="F256" s="21"/>
      <c r="G256" s="87"/>
      <c r="H256" s="88" t="str">
        <f t="shared" si="13"/>
        <v/>
      </c>
      <c r="I256" s="23"/>
    </row>
    <row r="257" spans="1:9" ht="16.5" customHeight="1" x14ac:dyDescent="0.15">
      <c r="A257" s="11">
        <f t="shared" si="12"/>
        <v>197</v>
      </c>
      <c r="B257" s="28"/>
      <c r="C257" s="29"/>
      <c r="D257" s="22"/>
      <c r="E257" s="121"/>
      <c r="F257" s="21"/>
      <c r="G257" s="87"/>
      <c r="H257" s="88" t="str">
        <f t="shared" si="13"/>
        <v/>
      </c>
      <c r="I257" s="23"/>
    </row>
    <row r="258" spans="1:9" ht="16.5" customHeight="1" x14ac:dyDescent="0.15">
      <c r="A258" s="11">
        <f t="shared" si="12"/>
        <v>198</v>
      </c>
      <c r="B258" s="28"/>
      <c r="C258" s="29"/>
      <c r="D258" s="22"/>
      <c r="E258" s="121"/>
      <c r="F258" s="21"/>
      <c r="G258" s="87"/>
      <c r="H258" s="88" t="str">
        <f t="shared" si="13"/>
        <v/>
      </c>
      <c r="I258" s="23"/>
    </row>
    <row r="259" spans="1:9" ht="16.5" customHeight="1" x14ac:dyDescent="0.15">
      <c r="A259" s="11">
        <f t="shared" si="12"/>
        <v>199</v>
      </c>
      <c r="B259" s="28"/>
      <c r="C259" s="29"/>
      <c r="D259" s="22"/>
      <c r="E259" s="121"/>
      <c r="F259" s="21"/>
      <c r="G259" s="87"/>
      <c r="H259" s="88" t="str">
        <f t="shared" si="13"/>
        <v/>
      </c>
      <c r="I259" s="23"/>
    </row>
    <row r="260" spans="1:9" ht="16.5" customHeight="1" x14ac:dyDescent="0.15">
      <c r="A260" s="11">
        <f t="shared" si="12"/>
        <v>200</v>
      </c>
      <c r="B260" s="28"/>
      <c r="C260" s="29"/>
      <c r="D260" s="22"/>
      <c r="E260" s="121"/>
      <c r="F260" s="21"/>
      <c r="G260" s="87"/>
      <c r="H260" s="88" t="str">
        <f t="shared" si="13"/>
        <v/>
      </c>
      <c r="I260" s="23"/>
    </row>
    <row r="261" spans="1:9" ht="16.5" customHeight="1" x14ac:dyDescent="0.15">
      <c r="A261" s="11">
        <f t="shared" si="12"/>
        <v>201</v>
      </c>
      <c r="B261" s="28"/>
      <c r="C261" s="29"/>
      <c r="D261" s="22"/>
      <c r="E261" s="121"/>
      <c r="F261" s="21"/>
      <c r="G261" s="87"/>
      <c r="H261" s="88" t="str">
        <f t="shared" si="13"/>
        <v/>
      </c>
      <c r="I261" s="23"/>
    </row>
    <row r="262" spans="1:9" ht="16.5" customHeight="1" x14ac:dyDescent="0.15">
      <c r="A262" s="11">
        <f t="shared" si="12"/>
        <v>202</v>
      </c>
      <c r="B262" s="28"/>
      <c r="C262" s="29"/>
      <c r="D262" s="22"/>
      <c r="E262" s="121"/>
      <c r="F262" s="21"/>
      <c r="G262" s="87"/>
      <c r="H262" s="88" t="str">
        <f t="shared" si="13"/>
        <v/>
      </c>
      <c r="I262" s="23"/>
    </row>
    <row r="263" spans="1:9" ht="16.5" customHeight="1" x14ac:dyDescent="0.15">
      <c r="A263" s="11">
        <f t="shared" si="12"/>
        <v>203</v>
      </c>
      <c r="B263" s="28"/>
      <c r="C263" s="29"/>
      <c r="D263" s="22"/>
      <c r="E263" s="121"/>
      <c r="F263" s="21"/>
      <c r="G263" s="87"/>
      <c r="H263" s="88" t="str">
        <f t="shared" si="13"/>
        <v/>
      </c>
      <c r="I263" s="23"/>
    </row>
    <row r="264" spans="1:9" ht="16.5" customHeight="1" x14ac:dyDescent="0.15">
      <c r="A264" s="11">
        <f t="shared" si="12"/>
        <v>204</v>
      </c>
      <c r="B264" s="28"/>
      <c r="C264" s="29"/>
      <c r="D264" s="22"/>
      <c r="E264" s="121"/>
      <c r="F264" s="21"/>
      <c r="G264" s="87"/>
      <c r="H264" s="88" t="str">
        <f t="shared" si="13"/>
        <v/>
      </c>
      <c r="I264" s="23"/>
    </row>
    <row r="265" spans="1:9" ht="16.5" customHeight="1" x14ac:dyDescent="0.15">
      <c r="A265" s="11">
        <f t="shared" si="12"/>
        <v>205</v>
      </c>
      <c r="B265" s="28"/>
      <c r="C265" s="29"/>
      <c r="D265" s="22"/>
      <c r="E265" s="121"/>
      <c r="F265" s="21"/>
      <c r="G265" s="87"/>
      <c r="H265" s="88" t="str">
        <f t="shared" si="13"/>
        <v/>
      </c>
      <c r="I265" s="23"/>
    </row>
    <row r="266" spans="1:9" ht="16.5" customHeight="1" x14ac:dyDescent="0.15">
      <c r="A266" s="11">
        <f t="shared" si="12"/>
        <v>206</v>
      </c>
      <c r="B266" s="28"/>
      <c r="C266" s="29"/>
      <c r="D266" s="22"/>
      <c r="E266" s="121"/>
      <c r="F266" s="21"/>
      <c r="G266" s="87"/>
      <c r="H266" s="88" t="str">
        <f t="shared" si="13"/>
        <v/>
      </c>
      <c r="I266" s="23"/>
    </row>
    <row r="267" spans="1:9" ht="16.5" customHeight="1" x14ac:dyDescent="0.15">
      <c r="A267" s="11">
        <f t="shared" si="12"/>
        <v>207</v>
      </c>
      <c r="B267" s="28"/>
      <c r="C267" s="29"/>
      <c r="D267" s="22"/>
      <c r="E267" s="121"/>
      <c r="F267" s="21"/>
      <c r="G267" s="87"/>
      <c r="H267" s="88" t="str">
        <f t="shared" si="13"/>
        <v/>
      </c>
      <c r="I267" s="23"/>
    </row>
    <row r="268" spans="1:9" ht="16.5" customHeight="1" x14ac:dyDescent="0.15">
      <c r="A268" s="11">
        <f t="shared" si="12"/>
        <v>208</v>
      </c>
      <c r="B268" s="28"/>
      <c r="C268" s="29"/>
      <c r="D268" s="22"/>
      <c r="E268" s="121"/>
      <c r="F268" s="21"/>
      <c r="G268" s="87"/>
      <c r="H268" s="88" t="str">
        <f t="shared" si="13"/>
        <v/>
      </c>
      <c r="I268" s="23"/>
    </row>
    <row r="269" spans="1:9" ht="16.5" customHeight="1" x14ac:dyDescent="0.15">
      <c r="A269" s="11">
        <f t="shared" si="12"/>
        <v>209</v>
      </c>
      <c r="B269" s="28"/>
      <c r="C269" s="29"/>
      <c r="D269" s="22"/>
      <c r="E269" s="121"/>
      <c r="F269" s="21"/>
      <c r="G269" s="87"/>
      <c r="H269" s="88" t="str">
        <f t="shared" si="13"/>
        <v/>
      </c>
      <c r="I269" s="23"/>
    </row>
    <row r="270" spans="1:9" ht="16.5" customHeight="1" x14ac:dyDescent="0.15">
      <c r="A270" s="11">
        <f t="shared" si="12"/>
        <v>210</v>
      </c>
      <c r="B270" s="28"/>
      <c r="C270" s="29"/>
      <c r="D270" s="22"/>
      <c r="E270" s="121"/>
      <c r="F270" s="21"/>
      <c r="G270" s="87"/>
      <c r="H270" s="88" t="str">
        <f t="shared" si="13"/>
        <v/>
      </c>
      <c r="I270" s="23"/>
    </row>
    <row r="271" spans="1:9" ht="16.5" customHeight="1" x14ac:dyDescent="0.15">
      <c r="A271" s="11">
        <f t="shared" si="12"/>
        <v>211</v>
      </c>
      <c r="B271" s="28"/>
      <c r="C271" s="29"/>
      <c r="D271" s="22"/>
      <c r="E271" s="121"/>
      <c r="F271" s="21"/>
      <c r="G271" s="87"/>
      <c r="H271" s="88" t="str">
        <f t="shared" si="13"/>
        <v/>
      </c>
      <c r="I271" s="23"/>
    </row>
    <row r="272" spans="1:9" ht="16.5" customHeight="1" x14ac:dyDescent="0.15">
      <c r="A272" s="11">
        <f t="shared" si="12"/>
        <v>212</v>
      </c>
      <c r="B272" s="28"/>
      <c r="C272" s="29"/>
      <c r="D272" s="22"/>
      <c r="E272" s="121"/>
      <c r="F272" s="21"/>
      <c r="G272" s="87"/>
      <c r="H272" s="88" t="str">
        <f t="shared" si="13"/>
        <v/>
      </c>
      <c r="I272" s="23"/>
    </row>
    <row r="273" spans="1:9" ht="16.5" customHeight="1" x14ac:dyDescent="0.15">
      <c r="A273" s="11">
        <f t="shared" si="12"/>
        <v>213</v>
      </c>
      <c r="B273" s="28"/>
      <c r="C273" s="29"/>
      <c r="D273" s="22"/>
      <c r="E273" s="121"/>
      <c r="F273" s="21"/>
      <c r="G273" s="87"/>
      <c r="H273" s="88" t="str">
        <f t="shared" si="13"/>
        <v/>
      </c>
      <c r="I273" s="23"/>
    </row>
    <row r="274" spans="1:9" ht="16.5" customHeight="1" x14ac:dyDescent="0.15">
      <c r="A274" s="11">
        <f t="shared" si="12"/>
        <v>214</v>
      </c>
      <c r="B274" s="28"/>
      <c r="C274" s="29"/>
      <c r="D274" s="22"/>
      <c r="E274" s="121"/>
      <c r="F274" s="21"/>
      <c r="G274" s="87"/>
      <c r="H274" s="88" t="str">
        <f t="shared" si="13"/>
        <v/>
      </c>
      <c r="I274" s="23"/>
    </row>
    <row r="275" spans="1:9" ht="16.5" customHeight="1" x14ac:dyDescent="0.15">
      <c r="A275" s="11">
        <f t="shared" si="12"/>
        <v>215</v>
      </c>
      <c r="B275" s="28"/>
      <c r="C275" s="29"/>
      <c r="D275" s="22"/>
      <c r="E275" s="121"/>
      <c r="F275" s="21"/>
      <c r="G275" s="87"/>
      <c r="H275" s="88" t="str">
        <f t="shared" si="13"/>
        <v/>
      </c>
      <c r="I275" s="23"/>
    </row>
    <row r="276" spans="1:9" ht="16.5" customHeight="1" x14ac:dyDescent="0.15">
      <c r="A276" s="11">
        <f t="shared" si="12"/>
        <v>216</v>
      </c>
      <c r="B276" s="28"/>
      <c r="C276" s="29"/>
      <c r="D276" s="22"/>
      <c r="E276" s="121"/>
      <c r="F276" s="21"/>
      <c r="G276" s="87"/>
      <c r="H276" s="88" t="str">
        <f t="shared" si="13"/>
        <v/>
      </c>
      <c r="I276" s="23"/>
    </row>
    <row r="277" spans="1:9" ht="16.5" customHeight="1" x14ac:dyDescent="0.15">
      <c r="A277" s="11">
        <f t="shared" si="12"/>
        <v>217</v>
      </c>
      <c r="B277" s="28"/>
      <c r="C277" s="29"/>
      <c r="D277" s="22"/>
      <c r="E277" s="121"/>
      <c r="F277" s="21"/>
      <c r="G277" s="87"/>
      <c r="H277" s="88" t="str">
        <f t="shared" si="13"/>
        <v/>
      </c>
      <c r="I277" s="23"/>
    </row>
    <row r="278" spans="1:9" ht="16.5" customHeight="1" x14ac:dyDescent="0.15">
      <c r="A278" s="11">
        <f t="shared" si="12"/>
        <v>218</v>
      </c>
      <c r="B278" s="28"/>
      <c r="C278" s="29"/>
      <c r="D278" s="22"/>
      <c r="E278" s="121"/>
      <c r="F278" s="21"/>
      <c r="G278" s="87"/>
      <c r="H278" s="88" t="str">
        <f t="shared" si="13"/>
        <v/>
      </c>
      <c r="I278" s="23"/>
    </row>
    <row r="279" spans="1:9" ht="16.5" customHeight="1" x14ac:dyDescent="0.15">
      <c r="A279" s="11">
        <f t="shared" si="12"/>
        <v>219</v>
      </c>
      <c r="B279" s="28"/>
      <c r="C279" s="29"/>
      <c r="D279" s="22"/>
      <c r="E279" s="121"/>
      <c r="F279" s="21"/>
      <c r="G279" s="87"/>
      <c r="H279" s="88" t="str">
        <f t="shared" si="13"/>
        <v/>
      </c>
      <c r="I279" s="23"/>
    </row>
    <row r="280" spans="1:9" ht="16.5" customHeight="1" x14ac:dyDescent="0.15">
      <c r="A280" s="11">
        <f t="shared" si="12"/>
        <v>220</v>
      </c>
      <c r="B280" s="28"/>
      <c r="C280" s="29"/>
      <c r="D280" s="22"/>
      <c r="E280" s="121"/>
      <c r="F280" s="21"/>
      <c r="G280" s="87"/>
      <c r="H280" s="88" t="str">
        <f t="shared" si="13"/>
        <v/>
      </c>
      <c r="I280" s="23"/>
    </row>
    <row r="281" spans="1:9" ht="16.5" customHeight="1" x14ac:dyDescent="0.15">
      <c r="A281" s="11">
        <f t="shared" si="12"/>
        <v>221</v>
      </c>
      <c r="B281" s="28"/>
      <c r="C281" s="29"/>
      <c r="D281" s="22"/>
      <c r="E281" s="121"/>
      <c r="F281" s="21"/>
      <c r="G281" s="87"/>
      <c r="H281" s="88" t="str">
        <f t="shared" si="13"/>
        <v/>
      </c>
      <c r="I281" s="23"/>
    </row>
    <row r="282" spans="1:9" ht="16.5" customHeight="1" x14ac:dyDescent="0.15">
      <c r="A282" s="11">
        <f t="shared" si="12"/>
        <v>222</v>
      </c>
      <c r="B282" s="28"/>
      <c r="C282" s="29"/>
      <c r="D282" s="22"/>
      <c r="E282" s="121"/>
      <c r="F282" s="21"/>
      <c r="G282" s="87"/>
      <c r="H282" s="88" t="str">
        <f t="shared" si="13"/>
        <v/>
      </c>
      <c r="I282" s="23"/>
    </row>
    <row r="283" spans="1:9" ht="16.5" customHeight="1" x14ac:dyDescent="0.15">
      <c r="A283" s="11">
        <f t="shared" si="12"/>
        <v>223</v>
      </c>
      <c r="B283" s="28"/>
      <c r="C283" s="29"/>
      <c r="D283" s="22"/>
      <c r="E283" s="121"/>
      <c r="F283" s="21"/>
      <c r="G283" s="87"/>
      <c r="H283" s="88" t="str">
        <f t="shared" si="13"/>
        <v/>
      </c>
      <c r="I283" s="23"/>
    </row>
    <row r="284" spans="1:9" ht="16.5" customHeight="1" thickBot="1" x14ac:dyDescent="0.2">
      <c r="A284" s="11">
        <f t="shared" si="12"/>
        <v>224</v>
      </c>
      <c r="B284" s="30"/>
      <c r="C284" s="29"/>
      <c r="D284" s="24"/>
      <c r="E284" s="122"/>
      <c r="F284" s="21"/>
      <c r="G284" s="89"/>
      <c r="H284" s="88" t="str">
        <f t="shared" si="13"/>
        <v/>
      </c>
      <c r="I284" s="25"/>
    </row>
    <row r="285" spans="1:9" ht="22.5" customHeight="1" thickBot="1" x14ac:dyDescent="0.2">
      <c r="B285" s="179" t="s">
        <v>54</v>
      </c>
      <c r="C285" s="180"/>
      <c r="D285" s="180"/>
      <c r="E285" s="123" t="s">
        <v>17</v>
      </c>
      <c r="F285" s="31" t="s">
        <v>17</v>
      </c>
      <c r="G285" s="90" t="s">
        <v>17</v>
      </c>
      <c r="H285" s="91">
        <f>SUMIF(B253:B284,"&lt;&gt;"&amp;"▲助成対象外",H253:H284)</f>
        <v>0</v>
      </c>
      <c r="I285" s="32"/>
    </row>
    <row r="286" spans="1:9" ht="22.5" customHeight="1" thickTop="1" thickBot="1" x14ac:dyDescent="0.2">
      <c r="B286" s="181" t="s">
        <v>55</v>
      </c>
      <c r="C286" s="182"/>
      <c r="D286" s="182"/>
      <c r="E286" s="124" t="s">
        <v>17</v>
      </c>
      <c r="F286" s="33" t="s">
        <v>17</v>
      </c>
      <c r="G286" s="92" t="s">
        <v>17</v>
      </c>
      <c r="H286" s="93">
        <f>SUMIF(B253:B284,"▲助成対象外",H253:H284)</f>
        <v>0</v>
      </c>
      <c r="I286" s="34"/>
    </row>
    <row r="289" spans="1:11" ht="21" customHeight="1" x14ac:dyDescent="0.15">
      <c r="B289" s="11" t="str">
        <f>$B$9</f>
        <v>内訳明細表（工事完了）</v>
      </c>
      <c r="C289" s="27"/>
      <c r="D289" s="177" t="str">
        <f>$D$9</f>
        <v>換気設備の導入</v>
      </c>
      <c r="E289" s="178"/>
      <c r="F289" s="178"/>
      <c r="G289" s="178"/>
      <c r="H289" s="65" t="s">
        <v>73</v>
      </c>
      <c r="I289" s="66"/>
      <c r="J289" s="68"/>
      <c r="K289" s="67" t="str">
        <f>第12号別紙!$J$1</f>
        <v>Ver.3.3</v>
      </c>
    </row>
    <row r="290" spans="1:11" x14ac:dyDescent="0.15">
      <c r="D290" s="172" t="str">
        <f>IF(AND(H325=0,H326=0),"経費の計上が無いページの印刷および提出は不要です。","")</f>
        <v>経費の計上が無いページの印刷および提出は不要です。</v>
      </c>
      <c r="E290" s="172"/>
      <c r="F290" s="172"/>
      <c r="G290" s="172"/>
      <c r="H290" s="172"/>
    </row>
    <row r="291" spans="1:11" ht="13.5" customHeight="1" x14ac:dyDescent="0.15">
      <c r="A291" s="18" t="s">
        <v>5</v>
      </c>
      <c r="B291" s="173" t="str">
        <f>[1]選択肢!$F$36</f>
        <v>換気設備の種類</v>
      </c>
      <c r="C291" s="173" t="str">
        <f>[1]選択肢!$I$36</f>
        <v>費用の区分</v>
      </c>
      <c r="D291" s="173" t="s">
        <v>8</v>
      </c>
      <c r="E291" s="174" t="s">
        <v>0</v>
      </c>
      <c r="F291" s="173" t="str">
        <f>[1]選択肢!$L$36</f>
        <v>単位</v>
      </c>
      <c r="G291" s="175" t="s">
        <v>48</v>
      </c>
      <c r="H291" s="175" t="s">
        <v>49</v>
      </c>
      <c r="I291" s="173" t="s">
        <v>7</v>
      </c>
    </row>
    <row r="292" spans="1:11" x14ac:dyDescent="0.15">
      <c r="A292" s="18" t="s">
        <v>6</v>
      </c>
      <c r="B292" s="173"/>
      <c r="C292" s="173"/>
      <c r="D292" s="173"/>
      <c r="E292" s="174"/>
      <c r="F292" s="173"/>
      <c r="G292" s="176"/>
      <c r="H292" s="176"/>
      <c r="I292" s="173"/>
    </row>
    <row r="293" spans="1:11" ht="16.5" customHeight="1" x14ac:dyDescent="0.15">
      <c r="A293" s="11">
        <f>ROW()-$A$10-8*8</f>
        <v>225</v>
      </c>
      <c r="B293" s="28"/>
      <c r="C293" s="29"/>
      <c r="D293" s="22"/>
      <c r="E293" s="121"/>
      <c r="F293" s="21"/>
      <c r="G293" s="87"/>
      <c r="H293" s="88" t="str">
        <f>IF(E293*G293=0,"",ROUND(E293*G293,0))</f>
        <v/>
      </c>
      <c r="I293" s="23"/>
    </row>
    <row r="294" spans="1:11" ht="16.5" customHeight="1" x14ac:dyDescent="0.15">
      <c r="A294" s="11">
        <f t="shared" ref="A294:A324" si="14">ROW()-$A$10-8*8</f>
        <v>226</v>
      </c>
      <c r="B294" s="28"/>
      <c r="C294" s="29"/>
      <c r="D294" s="22"/>
      <c r="E294" s="121"/>
      <c r="F294" s="21"/>
      <c r="G294" s="87"/>
      <c r="H294" s="88" t="str">
        <f t="shared" ref="H294:H324" si="15">IF(E294*G294=0,"",ROUND(E294*G294,0))</f>
        <v/>
      </c>
      <c r="I294" s="23"/>
    </row>
    <row r="295" spans="1:11" ht="16.5" customHeight="1" x14ac:dyDescent="0.15">
      <c r="A295" s="11">
        <f t="shared" si="14"/>
        <v>227</v>
      </c>
      <c r="B295" s="28"/>
      <c r="C295" s="29"/>
      <c r="D295" s="22"/>
      <c r="E295" s="121"/>
      <c r="F295" s="21"/>
      <c r="G295" s="87"/>
      <c r="H295" s="88" t="str">
        <f t="shared" si="15"/>
        <v/>
      </c>
      <c r="I295" s="23"/>
    </row>
    <row r="296" spans="1:11" ht="16.5" customHeight="1" x14ac:dyDescent="0.15">
      <c r="A296" s="11">
        <f t="shared" si="14"/>
        <v>228</v>
      </c>
      <c r="B296" s="28"/>
      <c r="C296" s="29"/>
      <c r="D296" s="22"/>
      <c r="E296" s="121"/>
      <c r="F296" s="21"/>
      <c r="G296" s="87"/>
      <c r="H296" s="88" t="str">
        <f t="shared" si="15"/>
        <v/>
      </c>
      <c r="I296" s="23"/>
    </row>
    <row r="297" spans="1:11" ht="16.5" customHeight="1" x14ac:dyDescent="0.15">
      <c r="A297" s="11">
        <f t="shared" si="14"/>
        <v>229</v>
      </c>
      <c r="B297" s="28"/>
      <c r="C297" s="29"/>
      <c r="D297" s="22"/>
      <c r="E297" s="121"/>
      <c r="F297" s="21"/>
      <c r="G297" s="87"/>
      <c r="H297" s="88" t="str">
        <f t="shared" si="15"/>
        <v/>
      </c>
      <c r="I297" s="23"/>
    </row>
    <row r="298" spans="1:11" ht="16.5" customHeight="1" x14ac:dyDescent="0.15">
      <c r="A298" s="11">
        <f t="shared" si="14"/>
        <v>230</v>
      </c>
      <c r="B298" s="28"/>
      <c r="C298" s="29"/>
      <c r="D298" s="22"/>
      <c r="E298" s="121"/>
      <c r="F298" s="21"/>
      <c r="G298" s="87"/>
      <c r="H298" s="88" t="str">
        <f t="shared" si="15"/>
        <v/>
      </c>
      <c r="I298" s="23"/>
    </row>
    <row r="299" spans="1:11" ht="16.5" customHeight="1" x14ac:dyDescent="0.15">
      <c r="A299" s="11">
        <f t="shared" si="14"/>
        <v>231</v>
      </c>
      <c r="B299" s="28"/>
      <c r="C299" s="29"/>
      <c r="D299" s="22"/>
      <c r="E299" s="121"/>
      <c r="F299" s="21"/>
      <c r="G299" s="87"/>
      <c r="H299" s="88" t="str">
        <f t="shared" si="15"/>
        <v/>
      </c>
      <c r="I299" s="23"/>
    </row>
    <row r="300" spans="1:11" ht="16.5" customHeight="1" x14ac:dyDescent="0.15">
      <c r="A300" s="11">
        <f t="shared" si="14"/>
        <v>232</v>
      </c>
      <c r="B300" s="28"/>
      <c r="C300" s="29"/>
      <c r="D300" s="22"/>
      <c r="E300" s="121"/>
      <c r="F300" s="21"/>
      <c r="G300" s="87"/>
      <c r="H300" s="88" t="str">
        <f t="shared" si="15"/>
        <v/>
      </c>
      <c r="I300" s="23"/>
    </row>
    <row r="301" spans="1:11" ht="16.5" customHeight="1" x14ac:dyDescent="0.15">
      <c r="A301" s="11">
        <f t="shared" si="14"/>
        <v>233</v>
      </c>
      <c r="B301" s="28"/>
      <c r="C301" s="29"/>
      <c r="D301" s="22"/>
      <c r="E301" s="121"/>
      <c r="F301" s="21"/>
      <c r="G301" s="87"/>
      <c r="H301" s="88" t="str">
        <f t="shared" si="15"/>
        <v/>
      </c>
      <c r="I301" s="23"/>
    </row>
    <row r="302" spans="1:11" ht="16.5" customHeight="1" x14ac:dyDescent="0.15">
      <c r="A302" s="11">
        <f t="shared" si="14"/>
        <v>234</v>
      </c>
      <c r="B302" s="28"/>
      <c r="C302" s="29"/>
      <c r="D302" s="22"/>
      <c r="E302" s="121"/>
      <c r="F302" s="21"/>
      <c r="G302" s="87"/>
      <c r="H302" s="88" t="str">
        <f t="shared" si="15"/>
        <v/>
      </c>
      <c r="I302" s="23"/>
    </row>
    <row r="303" spans="1:11" ht="16.5" customHeight="1" x14ac:dyDescent="0.15">
      <c r="A303" s="11">
        <f t="shared" si="14"/>
        <v>235</v>
      </c>
      <c r="B303" s="28"/>
      <c r="C303" s="29"/>
      <c r="D303" s="22"/>
      <c r="E303" s="121"/>
      <c r="F303" s="21"/>
      <c r="G303" s="87"/>
      <c r="H303" s="88" t="str">
        <f t="shared" si="15"/>
        <v/>
      </c>
      <c r="I303" s="23"/>
    </row>
    <row r="304" spans="1:11" ht="16.5" customHeight="1" x14ac:dyDescent="0.15">
      <c r="A304" s="11">
        <f t="shared" si="14"/>
        <v>236</v>
      </c>
      <c r="B304" s="28"/>
      <c r="C304" s="29"/>
      <c r="D304" s="22"/>
      <c r="E304" s="121"/>
      <c r="F304" s="21"/>
      <c r="G304" s="87"/>
      <c r="H304" s="88" t="str">
        <f t="shared" si="15"/>
        <v/>
      </c>
      <c r="I304" s="23"/>
    </row>
    <row r="305" spans="1:9" ht="16.5" customHeight="1" x14ac:dyDescent="0.15">
      <c r="A305" s="11">
        <f t="shared" si="14"/>
        <v>237</v>
      </c>
      <c r="B305" s="28"/>
      <c r="C305" s="29"/>
      <c r="D305" s="22"/>
      <c r="E305" s="121"/>
      <c r="F305" s="21"/>
      <c r="G305" s="87"/>
      <c r="H305" s="88" t="str">
        <f t="shared" si="15"/>
        <v/>
      </c>
      <c r="I305" s="23"/>
    </row>
    <row r="306" spans="1:9" ht="16.5" customHeight="1" x14ac:dyDescent="0.15">
      <c r="A306" s="11">
        <f t="shared" si="14"/>
        <v>238</v>
      </c>
      <c r="B306" s="28"/>
      <c r="C306" s="29"/>
      <c r="D306" s="22"/>
      <c r="E306" s="121"/>
      <c r="F306" s="21"/>
      <c r="G306" s="87"/>
      <c r="H306" s="88" t="str">
        <f t="shared" si="15"/>
        <v/>
      </c>
      <c r="I306" s="23"/>
    </row>
    <row r="307" spans="1:9" ht="16.5" customHeight="1" x14ac:dyDescent="0.15">
      <c r="A307" s="11">
        <f t="shared" si="14"/>
        <v>239</v>
      </c>
      <c r="B307" s="28"/>
      <c r="C307" s="29"/>
      <c r="D307" s="22"/>
      <c r="E307" s="121"/>
      <c r="F307" s="21"/>
      <c r="G307" s="87"/>
      <c r="H307" s="88" t="str">
        <f t="shared" si="15"/>
        <v/>
      </c>
      <c r="I307" s="23"/>
    </row>
    <row r="308" spans="1:9" ht="16.5" customHeight="1" x14ac:dyDescent="0.15">
      <c r="A308" s="11">
        <f t="shared" si="14"/>
        <v>240</v>
      </c>
      <c r="B308" s="28"/>
      <c r="C308" s="29"/>
      <c r="D308" s="22"/>
      <c r="E308" s="121"/>
      <c r="F308" s="21"/>
      <c r="G308" s="87"/>
      <c r="H308" s="88" t="str">
        <f t="shared" si="15"/>
        <v/>
      </c>
      <c r="I308" s="23"/>
    </row>
    <row r="309" spans="1:9" ht="16.5" customHeight="1" x14ac:dyDescent="0.15">
      <c r="A309" s="11">
        <f t="shared" si="14"/>
        <v>241</v>
      </c>
      <c r="B309" s="28"/>
      <c r="C309" s="29"/>
      <c r="D309" s="22"/>
      <c r="E309" s="121"/>
      <c r="F309" s="21"/>
      <c r="G309" s="87"/>
      <c r="H309" s="88" t="str">
        <f t="shared" si="15"/>
        <v/>
      </c>
      <c r="I309" s="23"/>
    </row>
    <row r="310" spans="1:9" ht="16.5" customHeight="1" x14ac:dyDescent="0.15">
      <c r="A310" s="11">
        <f t="shared" si="14"/>
        <v>242</v>
      </c>
      <c r="B310" s="28"/>
      <c r="C310" s="29"/>
      <c r="D310" s="22"/>
      <c r="E310" s="121"/>
      <c r="F310" s="21"/>
      <c r="G310" s="87"/>
      <c r="H310" s="88" t="str">
        <f t="shared" si="15"/>
        <v/>
      </c>
      <c r="I310" s="23"/>
    </row>
    <row r="311" spans="1:9" ht="16.5" customHeight="1" x14ac:dyDescent="0.15">
      <c r="A311" s="11">
        <f t="shared" si="14"/>
        <v>243</v>
      </c>
      <c r="B311" s="28"/>
      <c r="C311" s="29"/>
      <c r="D311" s="22"/>
      <c r="E311" s="121"/>
      <c r="F311" s="21"/>
      <c r="G311" s="87"/>
      <c r="H311" s="88" t="str">
        <f t="shared" si="15"/>
        <v/>
      </c>
      <c r="I311" s="23"/>
    </row>
    <row r="312" spans="1:9" ht="16.5" customHeight="1" x14ac:dyDescent="0.15">
      <c r="A312" s="11">
        <f t="shared" si="14"/>
        <v>244</v>
      </c>
      <c r="B312" s="28"/>
      <c r="C312" s="29"/>
      <c r="D312" s="22"/>
      <c r="E312" s="121"/>
      <c r="F312" s="21"/>
      <c r="G312" s="87"/>
      <c r="H312" s="88" t="str">
        <f t="shared" si="15"/>
        <v/>
      </c>
      <c r="I312" s="23"/>
    </row>
    <row r="313" spans="1:9" ht="16.5" customHeight="1" x14ac:dyDescent="0.15">
      <c r="A313" s="11">
        <f t="shared" si="14"/>
        <v>245</v>
      </c>
      <c r="B313" s="28"/>
      <c r="C313" s="29"/>
      <c r="D313" s="22"/>
      <c r="E313" s="121"/>
      <c r="F313" s="21"/>
      <c r="G313" s="87"/>
      <c r="H313" s="88" t="str">
        <f t="shared" si="15"/>
        <v/>
      </c>
      <c r="I313" s="23"/>
    </row>
    <row r="314" spans="1:9" ht="16.5" customHeight="1" x14ac:dyDescent="0.15">
      <c r="A314" s="11">
        <f t="shared" si="14"/>
        <v>246</v>
      </c>
      <c r="B314" s="28"/>
      <c r="C314" s="29"/>
      <c r="D314" s="22"/>
      <c r="E314" s="121"/>
      <c r="F314" s="21"/>
      <c r="G314" s="87"/>
      <c r="H314" s="88" t="str">
        <f t="shared" si="15"/>
        <v/>
      </c>
      <c r="I314" s="23"/>
    </row>
    <row r="315" spans="1:9" ht="16.5" customHeight="1" x14ac:dyDescent="0.15">
      <c r="A315" s="11">
        <f t="shared" si="14"/>
        <v>247</v>
      </c>
      <c r="B315" s="28"/>
      <c r="C315" s="29"/>
      <c r="D315" s="22"/>
      <c r="E315" s="121"/>
      <c r="F315" s="21"/>
      <c r="G315" s="87"/>
      <c r="H315" s="88" t="str">
        <f t="shared" si="15"/>
        <v/>
      </c>
      <c r="I315" s="23"/>
    </row>
    <row r="316" spans="1:9" ht="16.5" customHeight="1" x14ac:dyDescent="0.15">
      <c r="A316" s="11">
        <f t="shared" si="14"/>
        <v>248</v>
      </c>
      <c r="B316" s="28"/>
      <c r="C316" s="29"/>
      <c r="D316" s="22"/>
      <c r="E316" s="121"/>
      <c r="F316" s="21"/>
      <c r="G316" s="87"/>
      <c r="H316" s="88" t="str">
        <f t="shared" si="15"/>
        <v/>
      </c>
      <c r="I316" s="23"/>
    </row>
    <row r="317" spans="1:9" ht="16.5" customHeight="1" x14ac:dyDescent="0.15">
      <c r="A317" s="11">
        <f t="shared" si="14"/>
        <v>249</v>
      </c>
      <c r="B317" s="28"/>
      <c r="C317" s="29"/>
      <c r="D317" s="22"/>
      <c r="E317" s="121"/>
      <c r="F317" s="21"/>
      <c r="G317" s="87"/>
      <c r="H317" s="88" t="str">
        <f t="shared" si="15"/>
        <v/>
      </c>
      <c r="I317" s="23"/>
    </row>
    <row r="318" spans="1:9" ht="16.5" customHeight="1" x14ac:dyDescent="0.15">
      <c r="A318" s="11">
        <f t="shared" si="14"/>
        <v>250</v>
      </c>
      <c r="B318" s="28"/>
      <c r="C318" s="29"/>
      <c r="D318" s="22"/>
      <c r="E318" s="121"/>
      <c r="F318" s="21"/>
      <c r="G318" s="87"/>
      <c r="H318" s="88" t="str">
        <f t="shared" si="15"/>
        <v/>
      </c>
      <c r="I318" s="23"/>
    </row>
    <row r="319" spans="1:9" ht="16.5" customHeight="1" x14ac:dyDescent="0.15">
      <c r="A319" s="11">
        <f t="shared" si="14"/>
        <v>251</v>
      </c>
      <c r="B319" s="28"/>
      <c r="C319" s="29"/>
      <c r="D319" s="22"/>
      <c r="E319" s="121"/>
      <c r="F319" s="21"/>
      <c r="G319" s="87"/>
      <c r="H319" s="88" t="str">
        <f t="shared" si="15"/>
        <v/>
      </c>
      <c r="I319" s="23"/>
    </row>
    <row r="320" spans="1:9" ht="16.5" customHeight="1" x14ac:dyDescent="0.15">
      <c r="A320" s="11">
        <f t="shared" si="14"/>
        <v>252</v>
      </c>
      <c r="B320" s="28"/>
      <c r="C320" s="29"/>
      <c r="D320" s="22"/>
      <c r="E320" s="121"/>
      <c r="F320" s="21"/>
      <c r="G320" s="87"/>
      <c r="H320" s="88" t="str">
        <f t="shared" si="15"/>
        <v/>
      </c>
      <c r="I320" s="23"/>
    </row>
    <row r="321" spans="1:11" ht="16.5" customHeight="1" x14ac:dyDescent="0.15">
      <c r="A321" s="11">
        <f t="shared" si="14"/>
        <v>253</v>
      </c>
      <c r="B321" s="28"/>
      <c r="C321" s="29"/>
      <c r="D321" s="22"/>
      <c r="E321" s="121"/>
      <c r="F321" s="21"/>
      <c r="G321" s="87"/>
      <c r="H321" s="88" t="str">
        <f t="shared" si="15"/>
        <v/>
      </c>
      <c r="I321" s="23"/>
    </row>
    <row r="322" spans="1:11" ht="16.5" customHeight="1" x14ac:dyDescent="0.15">
      <c r="A322" s="11">
        <f t="shared" si="14"/>
        <v>254</v>
      </c>
      <c r="B322" s="28"/>
      <c r="C322" s="29"/>
      <c r="D322" s="22"/>
      <c r="E322" s="121"/>
      <c r="F322" s="21"/>
      <c r="G322" s="87"/>
      <c r="H322" s="88" t="str">
        <f t="shared" si="15"/>
        <v/>
      </c>
      <c r="I322" s="23"/>
    </row>
    <row r="323" spans="1:11" ht="16.5" customHeight="1" x14ac:dyDescent="0.15">
      <c r="A323" s="11">
        <f t="shared" si="14"/>
        <v>255</v>
      </c>
      <c r="B323" s="28"/>
      <c r="C323" s="29"/>
      <c r="D323" s="22"/>
      <c r="E323" s="121"/>
      <c r="F323" s="21"/>
      <c r="G323" s="87"/>
      <c r="H323" s="88" t="str">
        <f t="shared" si="15"/>
        <v/>
      </c>
      <c r="I323" s="23"/>
    </row>
    <row r="324" spans="1:11" ht="16.5" customHeight="1" thickBot="1" x14ac:dyDescent="0.2">
      <c r="A324" s="11">
        <f t="shared" si="14"/>
        <v>256</v>
      </c>
      <c r="B324" s="30"/>
      <c r="C324" s="29"/>
      <c r="D324" s="24"/>
      <c r="E324" s="122"/>
      <c r="F324" s="21"/>
      <c r="G324" s="89"/>
      <c r="H324" s="88" t="str">
        <f t="shared" si="15"/>
        <v/>
      </c>
      <c r="I324" s="25"/>
    </row>
    <row r="325" spans="1:11" ht="22.5" customHeight="1" thickBot="1" x14ac:dyDescent="0.2">
      <c r="B325" s="179" t="s">
        <v>56</v>
      </c>
      <c r="C325" s="180"/>
      <c r="D325" s="180"/>
      <c r="E325" s="123" t="s">
        <v>17</v>
      </c>
      <c r="F325" s="31" t="s">
        <v>17</v>
      </c>
      <c r="G325" s="90" t="s">
        <v>17</v>
      </c>
      <c r="H325" s="91">
        <f>SUMIF(B293:B324,"&lt;&gt;"&amp;"▲助成対象外",H293:H324)</f>
        <v>0</v>
      </c>
      <c r="I325" s="32"/>
    </row>
    <row r="326" spans="1:11" ht="22.5" customHeight="1" thickTop="1" thickBot="1" x14ac:dyDescent="0.2">
      <c r="B326" s="181" t="s">
        <v>57</v>
      </c>
      <c r="C326" s="182"/>
      <c r="D326" s="182"/>
      <c r="E326" s="124" t="s">
        <v>17</v>
      </c>
      <c r="F326" s="33" t="s">
        <v>17</v>
      </c>
      <c r="G326" s="92" t="s">
        <v>17</v>
      </c>
      <c r="H326" s="93">
        <f>SUMIF(B293:B324,"▲助成対象外",H293:H324)</f>
        <v>0</v>
      </c>
      <c r="I326" s="34"/>
    </row>
    <row r="329" spans="1:11" ht="21" customHeight="1" x14ac:dyDescent="0.15">
      <c r="B329" s="11" t="str">
        <f>$B$9</f>
        <v>内訳明細表（工事完了）</v>
      </c>
      <c r="C329" s="27"/>
      <c r="D329" s="177" t="str">
        <f>$D$9</f>
        <v>換気設備の導入</v>
      </c>
      <c r="E329" s="178"/>
      <c r="F329" s="178"/>
      <c r="G329" s="178"/>
      <c r="H329" s="65" t="s">
        <v>74</v>
      </c>
      <c r="I329" s="66"/>
      <c r="J329" s="68"/>
      <c r="K329" s="67" t="str">
        <f>第12号別紙!$J$1</f>
        <v>Ver.3.3</v>
      </c>
    </row>
    <row r="330" spans="1:11" x14ac:dyDescent="0.15">
      <c r="D330" s="172" t="str">
        <f>IF(AND(H365=0,H366=0),"経費の計上が無いページの印刷および提出は不要です。","")</f>
        <v>経費の計上が無いページの印刷および提出は不要です。</v>
      </c>
      <c r="E330" s="172"/>
      <c r="F330" s="172"/>
      <c r="G330" s="172"/>
      <c r="H330" s="172"/>
    </row>
    <row r="331" spans="1:11" ht="13.5" customHeight="1" x14ac:dyDescent="0.15">
      <c r="A331" s="18" t="s">
        <v>5</v>
      </c>
      <c r="B331" s="173" t="str">
        <f>[1]選択肢!$F$36</f>
        <v>換気設備の種類</v>
      </c>
      <c r="C331" s="173" t="str">
        <f>[1]選択肢!$I$36</f>
        <v>費用の区分</v>
      </c>
      <c r="D331" s="173" t="s">
        <v>8</v>
      </c>
      <c r="E331" s="174" t="s">
        <v>0</v>
      </c>
      <c r="F331" s="173" t="str">
        <f>[1]選択肢!$L$36</f>
        <v>単位</v>
      </c>
      <c r="G331" s="175" t="s">
        <v>48</v>
      </c>
      <c r="H331" s="175" t="s">
        <v>49</v>
      </c>
      <c r="I331" s="173" t="s">
        <v>7</v>
      </c>
    </row>
    <row r="332" spans="1:11" x14ac:dyDescent="0.15">
      <c r="A332" s="18" t="s">
        <v>6</v>
      </c>
      <c r="B332" s="173"/>
      <c r="C332" s="173"/>
      <c r="D332" s="173"/>
      <c r="E332" s="174"/>
      <c r="F332" s="173"/>
      <c r="G332" s="176"/>
      <c r="H332" s="176"/>
      <c r="I332" s="173"/>
    </row>
    <row r="333" spans="1:11" ht="16.5" customHeight="1" x14ac:dyDescent="0.15">
      <c r="A333" s="11">
        <f>ROW()-$A$10-8*9</f>
        <v>257</v>
      </c>
      <c r="B333" s="28"/>
      <c r="C333" s="29"/>
      <c r="D333" s="22"/>
      <c r="E333" s="121"/>
      <c r="F333" s="21"/>
      <c r="G333" s="87"/>
      <c r="H333" s="88" t="str">
        <f>IF(E333*G333=0,"",ROUND(E333*G333,0))</f>
        <v/>
      </c>
      <c r="I333" s="23"/>
    </row>
    <row r="334" spans="1:11" ht="16.5" customHeight="1" x14ac:dyDescent="0.15">
      <c r="A334" s="11">
        <f t="shared" ref="A334:A364" si="16">ROW()-$A$10-8*9</f>
        <v>258</v>
      </c>
      <c r="B334" s="28"/>
      <c r="C334" s="29"/>
      <c r="D334" s="22"/>
      <c r="E334" s="121"/>
      <c r="F334" s="21"/>
      <c r="G334" s="87"/>
      <c r="H334" s="88" t="str">
        <f t="shared" ref="H334:H364" si="17">IF(E334*G334=0,"",ROUND(E334*G334,0))</f>
        <v/>
      </c>
      <c r="I334" s="23"/>
    </row>
    <row r="335" spans="1:11" ht="16.5" customHeight="1" x14ac:dyDescent="0.15">
      <c r="A335" s="11">
        <f t="shared" si="16"/>
        <v>259</v>
      </c>
      <c r="B335" s="28"/>
      <c r="C335" s="29"/>
      <c r="D335" s="22"/>
      <c r="E335" s="121"/>
      <c r="F335" s="21"/>
      <c r="G335" s="87"/>
      <c r="H335" s="88" t="str">
        <f t="shared" si="17"/>
        <v/>
      </c>
      <c r="I335" s="23"/>
    </row>
    <row r="336" spans="1:11" ht="16.5" customHeight="1" x14ac:dyDescent="0.15">
      <c r="A336" s="11">
        <f t="shared" si="16"/>
        <v>260</v>
      </c>
      <c r="B336" s="28"/>
      <c r="C336" s="29"/>
      <c r="D336" s="22"/>
      <c r="E336" s="121"/>
      <c r="F336" s="21"/>
      <c r="G336" s="87"/>
      <c r="H336" s="88" t="str">
        <f t="shared" si="17"/>
        <v/>
      </c>
      <c r="I336" s="23"/>
    </row>
    <row r="337" spans="1:9" ht="16.5" customHeight="1" x14ac:dyDescent="0.15">
      <c r="A337" s="11">
        <f t="shared" si="16"/>
        <v>261</v>
      </c>
      <c r="B337" s="28"/>
      <c r="C337" s="29"/>
      <c r="D337" s="22"/>
      <c r="E337" s="121"/>
      <c r="F337" s="21"/>
      <c r="G337" s="87"/>
      <c r="H337" s="88" t="str">
        <f t="shared" si="17"/>
        <v/>
      </c>
      <c r="I337" s="23"/>
    </row>
    <row r="338" spans="1:9" ht="16.5" customHeight="1" x14ac:dyDescent="0.15">
      <c r="A338" s="11">
        <f t="shared" si="16"/>
        <v>262</v>
      </c>
      <c r="B338" s="28"/>
      <c r="C338" s="29"/>
      <c r="D338" s="22"/>
      <c r="E338" s="121"/>
      <c r="F338" s="21"/>
      <c r="G338" s="87"/>
      <c r="H338" s="88" t="str">
        <f t="shared" si="17"/>
        <v/>
      </c>
      <c r="I338" s="23"/>
    </row>
    <row r="339" spans="1:9" ht="16.5" customHeight="1" x14ac:dyDescent="0.15">
      <c r="A339" s="11">
        <f t="shared" si="16"/>
        <v>263</v>
      </c>
      <c r="B339" s="28"/>
      <c r="C339" s="29"/>
      <c r="D339" s="22"/>
      <c r="E339" s="121"/>
      <c r="F339" s="21"/>
      <c r="G339" s="87"/>
      <c r="H339" s="88" t="str">
        <f t="shared" si="17"/>
        <v/>
      </c>
      <c r="I339" s="23"/>
    </row>
    <row r="340" spans="1:9" ht="16.5" customHeight="1" x14ac:dyDescent="0.15">
      <c r="A340" s="11">
        <f t="shared" si="16"/>
        <v>264</v>
      </c>
      <c r="B340" s="28"/>
      <c r="C340" s="29"/>
      <c r="D340" s="22"/>
      <c r="E340" s="121"/>
      <c r="F340" s="21"/>
      <c r="G340" s="87"/>
      <c r="H340" s="88" t="str">
        <f t="shared" si="17"/>
        <v/>
      </c>
      <c r="I340" s="23"/>
    </row>
    <row r="341" spans="1:9" ht="16.5" customHeight="1" x14ac:dyDescent="0.15">
      <c r="A341" s="11">
        <f t="shared" si="16"/>
        <v>265</v>
      </c>
      <c r="B341" s="28"/>
      <c r="C341" s="29"/>
      <c r="D341" s="22"/>
      <c r="E341" s="121"/>
      <c r="F341" s="21"/>
      <c r="G341" s="87"/>
      <c r="H341" s="88" t="str">
        <f t="shared" si="17"/>
        <v/>
      </c>
      <c r="I341" s="23"/>
    </row>
    <row r="342" spans="1:9" ht="16.5" customHeight="1" x14ac:dyDescent="0.15">
      <c r="A342" s="11">
        <f t="shared" si="16"/>
        <v>266</v>
      </c>
      <c r="B342" s="28"/>
      <c r="C342" s="29"/>
      <c r="D342" s="22"/>
      <c r="E342" s="121"/>
      <c r="F342" s="21"/>
      <c r="G342" s="87"/>
      <c r="H342" s="88" t="str">
        <f t="shared" si="17"/>
        <v/>
      </c>
      <c r="I342" s="23"/>
    </row>
    <row r="343" spans="1:9" ht="16.5" customHeight="1" x14ac:dyDescent="0.15">
      <c r="A343" s="11">
        <f t="shared" si="16"/>
        <v>267</v>
      </c>
      <c r="B343" s="28"/>
      <c r="C343" s="29"/>
      <c r="D343" s="22"/>
      <c r="E343" s="121"/>
      <c r="F343" s="21"/>
      <c r="G343" s="87"/>
      <c r="H343" s="88" t="str">
        <f t="shared" si="17"/>
        <v/>
      </c>
      <c r="I343" s="23"/>
    </row>
    <row r="344" spans="1:9" ht="16.5" customHeight="1" x14ac:dyDescent="0.15">
      <c r="A344" s="11">
        <f t="shared" si="16"/>
        <v>268</v>
      </c>
      <c r="B344" s="28"/>
      <c r="C344" s="29"/>
      <c r="D344" s="22"/>
      <c r="E344" s="121"/>
      <c r="F344" s="21"/>
      <c r="G344" s="87"/>
      <c r="H344" s="88" t="str">
        <f t="shared" si="17"/>
        <v/>
      </c>
      <c r="I344" s="23"/>
    </row>
    <row r="345" spans="1:9" ht="16.5" customHeight="1" x14ac:dyDescent="0.15">
      <c r="A345" s="11">
        <f t="shared" si="16"/>
        <v>269</v>
      </c>
      <c r="B345" s="28"/>
      <c r="C345" s="29"/>
      <c r="D345" s="22"/>
      <c r="E345" s="121"/>
      <c r="F345" s="21"/>
      <c r="G345" s="87"/>
      <c r="H345" s="88" t="str">
        <f t="shared" si="17"/>
        <v/>
      </c>
      <c r="I345" s="23"/>
    </row>
    <row r="346" spans="1:9" ht="16.5" customHeight="1" x14ac:dyDescent="0.15">
      <c r="A346" s="11">
        <f t="shared" si="16"/>
        <v>270</v>
      </c>
      <c r="B346" s="28"/>
      <c r="C346" s="29"/>
      <c r="D346" s="22"/>
      <c r="E346" s="121"/>
      <c r="F346" s="21"/>
      <c r="G346" s="87"/>
      <c r="H346" s="88" t="str">
        <f t="shared" si="17"/>
        <v/>
      </c>
      <c r="I346" s="23"/>
    </row>
    <row r="347" spans="1:9" ht="16.5" customHeight="1" x14ac:dyDescent="0.15">
      <c r="A347" s="11">
        <f t="shared" si="16"/>
        <v>271</v>
      </c>
      <c r="B347" s="28"/>
      <c r="C347" s="29"/>
      <c r="D347" s="22"/>
      <c r="E347" s="121"/>
      <c r="F347" s="21"/>
      <c r="G347" s="87"/>
      <c r="H347" s="88" t="str">
        <f t="shared" si="17"/>
        <v/>
      </c>
      <c r="I347" s="23"/>
    </row>
    <row r="348" spans="1:9" ht="16.5" customHeight="1" x14ac:dyDescent="0.15">
      <c r="A348" s="11">
        <f t="shared" si="16"/>
        <v>272</v>
      </c>
      <c r="B348" s="28"/>
      <c r="C348" s="29"/>
      <c r="D348" s="22"/>
      <c r="E348" s="121"/>
      <c r="F348" s="21"/>
      <c r="G348" s="87"/>
      <c r="H348" s="88" t="str">
        <f t="shared" si="17"/>
        <v/>
      </c>
      <c r="I348" s="23"/>
    </row>
    <row r="349" spans="1:9" ht="16.5" customHeight="1" x14ac:dyDescent="0.15">
      <c r="A349" s="11">
        <f t="shared" si="16"/>
        <v>273</v>
      </c>
      <c r="B349" s="28"/>
      <c r="C349" s="29"/>
      <c r="D349" s="22"/>
      <c r="E349" s="121"/>
      <c r="F349" s="21"/>
      <c r="G349" s="87"/>
      <c r="H349" s="88" t="str">
        <f t="shared" si="17"/>
        <v/>
      </c>
      <c r="I349" s="23"/>
    </row>
    <row r="350" spans="1:9" ht="16.5" customHeight="1" x14ac:dyDescent="0.15">
      <c r="A350" s="11">
        <f t="shared" si="16"/>
        <v>274</v>
      </c>
      <c r="B350" s="28"/>
      <c r="C350" s="29"/>
      <c r="D350" s="22"/>
      <c r="E350" s="121"/>
      <c r="F350" s="21"/>
      <c r="G350" s="87"/>
      <c r="H350" s="88" t="str">
        <f t="shared" si="17"/>
        <v/>
      </c>
      <c r="I350" s="23"/>
    </row>
    <row r="351" spans="1:9" ht="16.5" customHeight="1" x14ac:dyDescent="0.15">
      <c r="A351" s="11">
        <f t="shared" si="16"/>
        <v>275</v>
      </c>
      <c r="B351" s="28"/>
      <c r="C351" s="29"/>
      <c r="D351" s="22"/>
      <c r="E351" s="121"/>
      <c r="F351" s="21"/>
      <c r="G351" s="87"/>
      <c r="H351" s="88" t="str">
        <f t="shared" si="17"/>
        <v/>
      </c>
      <c r="I351" s="23"/>
    </row>
    <row r="352" spans="1:9" ht="16.5" customHeight="1" x14ac:dyDescent="0.15">
      <c r="A352" s="11">
        <f t="shared" si="16"/>
        <v>276</v>
      </c>
      <c r="B352" s="28"/>
      <c r="C352" s="29"/>
      <c r="D352" s="22"/>
      <c r="E352" s="121"/>
      <c r="F352" s="21"/>
      <c r="G352" s="87"/>
      <c r="H352" s="88" t="str">
        <f t="shared" si="17"/>
        <v/>
      </c>
      <c r="I352" s="23"/>
    </row>
    <row r="353" spans="1:9" ht="16.5" customHeight="1" x14ac:dyDescent="0.15">
      <c r="A353" s="11">
        <f t="shared" si="16"/>
        <v>277</v>
      </c>
      <c r="B353" s="28"/>
      <c r="C353" s="29"/>
      <c r="D353" s="22"/>
      <c r="E353" s="121"/>
      <c r="F353" s="21"/>
      <c r="G353" s="87"/>
      <c r="H353" s="88" t="str">
        <f t="shared" si="17"/>
        <v/>
      </c>
      <c r="I353" s="23"/>
    </row>
    <row r="354" spans="1:9" ht="16.5" customHeight="1" x14ac:dyDescent="0.15">
      <c r="A354" s="11">
        <f t="shared" si="16"/>
        <v>278</v>
      </c>
      <c r="B354" s="28"/>
      <c r="C354" s="29"/>
      <c r="D354" s="22"/>
      <c r="E354" s="121"/>
      <c r="F354" s="21"/>
      <c r="G354" s="87"/>
      <c r="H354" s="88" t="str">
        <f t="shared" si="17"/>
        <v/>
      </c>
      <c r="I354" s="23"/>
    </row>
    <row r="355" spans="1:9" ht="16.5" customHeight="1" x14ac:dyDescent="0.15">
      <c r="A355" s="11">
        <f t="shared" si="16"/>
        <v>279</v>
      </c>
      <c r="B355" s="28"/>
      <c r="C355" s="29"/>
      <c r="D355" s="22"/>
      <c r="E355" s="121"/>
      <c r="F355" s="21"/>
      <c r="G355" s="87"/>
      <c r="H355" s="88" t="str">
        <f t="shared" si="17"/>
        <v/>
      </c>
      <c r="I355" s="23"/>
    </row>
    <row r="356" spans="1:9" ht="16.5" customHeight="1" x14ac:dyDescent="0.15">
      <c r="A356" s="11">
        <f t="shared" si="16"/>
        <v>280</v>
      </c>
      <c r="B356" s="28"/>
      <c r="C356" s="29"/>
      <c r="D356" s="22"/>
      <c r="E356" s="121"/>
      <c r="F356" s="21"/>
      <c r="G356" s="87"/>
      <c r="H356" s="88" t="str">
        <f t="shared" si="17"/>
        <v/>
      </c>
      <c r="I356" s="23"/>
    </row>
    <row r="357" spans="1:9" ht="16.5" customHeight="1" x14ac:dyDescent="0.15">
      <c r="A357" s="11">
        <f t="shared" si="16"/>
        <v>281</v>
      </c>
      <c r="B357" s="28"/>
      <c r="C357" s="29"/>
      <c r="D357" s="22"/>
      <c r="E357" s="121"/>
      <c r="F357" s="21"/>
      <c r="G357" s="87"/>
      <c r="H357" s="88" t="str">
        <f t="shared" si="17"/>
        <v/>
      </c>
      <c r="I357" s="23"/>
    </row>
    <row r="358" spans="1:9" ht="16.5" customHeight="1" x14ac:dyDescent="0.15">
      <c r="A358" s="11">
        <f t="shared" si="16"/>
        <v>282</v>
      </c>
      <c r="B358" s="28"/>
      <c r="C358" s="29"/>
      <c r="D358" s="22"/>
      <c r="E358" s="121"/>
      <c r="F358" s="21"/>
      <c r="G358" s="87"/>
      <c r="H358" s="88" t="str">
        <f t="shared" si="17"/>
        <v/>
      </c>
      <c r="I358" s="23"/>
    </row>
    <row r="359" spans="1:9" ht="16.5" customHeight="1" x14ac:dyDescent="0.15">
      <c r="A359" s="11">
        <f t="shared" si="16"/>
        <v>283</v>
      </c>
      <c r="B359" s="28"/>
      <c r="C359" s="29"/>
      <c r="D359" s="22"/>
      <c r="E359" s="121"/>
      <c r="F359" s="21"/>
      <c r="G359" s="87"/>
      <c r="H359" s="88" t="str">
        <f t="shared" si="17"/>
        <v/>
      </c>
      <c r="I359" s="23"/>
    </row>
    <row r="360" spans="1:9" ht="16.5" customHeight="1" x14ac:dyDescent="0.15">
      <c r="A360" s="11">
        <f t="shared" si="16"/>
        <v>284</v>
      </c>
      <c r="B360" s="28"/>
      <c r="C360" s="29"/>
      <c r="D360" s="22"/>
      <c r="E360" s="121"/>
      <c r="F360" s="21"/>
      <c r="G360" s="87"/>
      <c r="H360" s="88" t="str">
        <f t="shared" si="17"/>
        <v/>
      </c>
      <c r="I360" s="23"/>
    </row>
    <row r="361" spans="1:9" ht="16.5" customHeight="1" x14ac:dyDescent="0.15">
      <c r="A361" s="11">
        <f t="shared" si="16"/>
        <v>285</v>
      </c>
      <c r="B361" s="28"/>
      <c r="C361" s="29"/>
      <c r="D361" s="22"/>
      <c r="E361" s="121"/>
      <c r="F361" s="21"/>
      <c r="G361" s="87"/>
      <c r="H361" s="88" t="str">
        <f t="shared" si="17"/>
        <v/>
      </c>
      <c r="I361" s="23"/>
    </row>
    <row r="362" spans="1:9" ht="16.5" customHeight="1" x14ac:dyDescent="0.15">
      <c r="A362" s="11">
        <f t="shared" si="16"/>
        <v>286</v>
      </c>
      <c r="B362" s="28"/>
      <c r="C362" s="29"/>
      <c r="D362" s="22"/>
      <c r="E362" s="121"/>
      <c r="F362" s="21"/>
      <c r="G362" s="87"/>
      <c r="H362" s="88" t="str">
        <f t="shared" si="17"/>
        <v/>
      </c>
      <c r="I362" s="23"/>
    </row>
    <row r="363" spans="1:9" ht="16.5" customHeight="1" x14ac:dyDescent="0.15">
      <c r="A363" s="11">
        <f t="shared" si="16"/>
        <v>287</v>
      </c>
      <c r="B363" s="28"/>
      <c r="C363" s="29"/>
      <c r="D363" s="22"/>
      <c r="E363" s="121"/>
      <c r="F363" s="21"/>
      <c r="G363" s="87"/>
      <c r="H363" s="88" t="str">
        <f t="shared" si="17"/>
        <v/>
      </c>
      <c r="I363" s="23"/>
    </row>
    <row r="364" spans="1:9" ht="16.5" customHeight="1" thickBot="1" x14ac:dyDescent="0.2">
      <c r="A364" s="11">
        <f t="shared" si="16"/>
        <v>288</v>
      </c>
      <c r="B364" s="30"/>
      <c r="C364" s="29"/>
      <c r="D364" s="24"/>
      <c r="E364" s="122"/>
      <c r="F364" s="21"/>
      <c r="G364" s="89"/>
      <c r="H364" s="88" t="str">
        <f t="shared" si="17"/>
        <v/>
      </c>
      <c r="I364" s="25"/>
    </row>
    <row r="365" spans="1:9" ht="22.5" customHeight="1" thickBot="1" x14ac:dyDescent="0.2">
      <c r="B365" s="179" t="s">
        <v>58</v>
      </c>
      <c r="C365" s="180"/>
      <c r="D365" s="180"/>
      <c r="E365" s="123" t="s">
        <v>17</v>
      </c>
      <c r="F365" s="31" t="s">
        <v>17</v>
      </c>
      <c r="G365" s="90" t="s">
        <v>17</v>
      </c>
      <c r="H365" s="91">
        <f>SUMIF(B333:B364,"&lt;&gt;"&amp;"▲助成対象外",H333:H364)</f>
        <v>0</v>
      </c>
      <c r="I365" s="32"/>
    </row>
    <row r="366" spans="1:9" ht="22.5" customHeight="1" thickTop="1" thickBot="1" x14ac:dyDescent="0.2">
      <c r="B366" s="181" t="s">
        <v>59</v>
      </c>
      <c r="C366" s="182"/>
      <c r="D366" s="182"/>
      <c r="E366" s="124" t="s">
        <v>17</v>
      </c>
      <c r="F366" s="33" t="s">
        <v>17</v>
      </c>
      <c r="G366" s="92" t="s">
        <v>17</v>
      </c>
      <c r="H366" s="93">
        <f>SUMIF(B333:B364,"▲助成対象外",H333:H364)</f>
        <v>0</v>
      </c>
      <c r="I366" s="34"/>
    </row>
    <row r="369" spans="1:11" ht="21" customHeight="1" x14ac:dyDescent="0.15">
      <c r="B369" s="11" t="str">
        <f>$B$9</f>
        <v>内訳明細表（工事完了）</v>
      </c>
      <c r="C369" s="27"/>
      <c r="D369" s="177" t="str">
        <f>$D$9</f>
        <v>換気設備の導入</v>
      </c>
      <c r="E369" s="178"/>
      <c r="F369" s="178"/>
      <c r="G369" s="178"/>
      <c r="H369" s="65" t="s">
        <v>75</v>
      </c>
      <c r="I369" s="66"/>
      <c r="J369" s="68"/>
      <c r="K369" s="67" t="str">
        <f>第12号別紙!$J$1</f>
        <v>Ver.3.3</v>
      </c>
    </row>
    <row r="370" spans="1:11" x14ac:dyDescent="0.15">
      <c r="D370" s="172" t="str">
        <f>IF(AND(H405=0,H406=0),"経費の計上が無いページの印刷および提出は不要です。","")</f>
        <v>経費の計上が無いページの印刷および提出は不要です。</v>
      </c>
      <c r="E370" s="172"/>
      <c r="F370" s="172"/>
      <c r="G370" s="172"/>
      <c r="H370" s="172"/>
    </row>
    <row r="371" spans="1:11" ht="13.5" customHeight="1" x14ac:dyDescent="0.15">
      <c r="A371" s="18" t="s">
        <v>5</v>
      </c>
      <c r="B371" s="173" t="str">
        <f>[1]選択肢!$F$36</f>
        <v>換気設備の種類</v>
      </c>
      <c r="C371" s="173" t="str">
        <f>[1]選択肢!$I$36</f>
        <v>費用の区分</v>
      </c>
      <c r="D371" s="173" t="s">
        <v>8</v>
      </c>
      <c r="E371" s="174" t="s">
        <v>0</v>
      </c>
      <c r="F371" s="173" t="str">
        <f>[1]選択肢!$L$36</f>
        <v>単位</v>
      </c>
      <c r="G371" s="175" t="s">
        <v>48</v>
      </c>
      <c r="H371" s="175" t="s">
        <v>49</v>
      </c>
      <c r="I371" s="173" t="s">
        <v>7</v>
      </c>
    </row>
    <row r="372" spans="1:11" x14ac:dyDescent="0.15">
      <c r="A372" s="18" t="s">
        <v>6</v>
      </c>
      <c r="B372" s="173"/>
      <c r="C372" s="173"/>
      <c r="D372" s="173"/>
      <c r="E372" s="174"/>
      <c r="F372" s="173"/>
      <c r="G372" s="176"/>
      <c r="H372" s="176"/>
      <c r="I372" s="173"/>
    </row>
    <row r="373" spans="1:11" ht="16.5" customHeight="1" x14ac:dyDescent="0.15">
      <c r="A373" s="11">
        <f>ROW()-$A$10-8*10</f>
        <v>289</v>
      </c>
      <c r="B373" s="28"/>
      <c r="C373" s="29"/>
      <c r="D373" s="22"/>
      <c r="E373" s="121"/>
      <c r="F373" s="21"/>
      <c r="G373" s="87"/>
      <c r="H373" s="88" t="str">
        <f>IF(E373*G373=0,"",ROUND(E373*G373,0))</f>
        <v/>
      </c>
      <c r="I373" s="23"/>
    </row>
    <row r="374" spans="1:11" ht="16.5" customHeight="1" x14ac:dyDescent="0.15">
      <c r="A374" s="11">
        <f t="shared" ref="A374:A404" si="18">ROW()-$A$10-8*10</f>
        <v>290</v>
      </c>
      <c r="B374" s="28"/>
      <c r="C374" s="29"/>
      <c r="D374" s="22"/>
      <c r="E374" s="121"/>
      <c r="F374" s="21"/>
      <c r="G374" s="87"/>
      <c r="H374" s="88" t="str">
        <f t="shared" ref="H374:H404" si="19">IF(E374*G374=0,"",ROUND(E374*G374,0))</f>
        <v/>
      </c>
      <c r="I374" s="23"/>
    </row>
    <row r="375" spans="1:11" ht="16.5" customHeight="1" x14ac:dyDescent="0.15">
      <c r="A375" s="11">
        <f t="shared" si="18"/>
        <v>291</v>
      </c>
      <c r="B375" s="28"/>
      <c r="C375" s="29"/>
      <c r="D375" s="22"/>
      <c r="E375" s="121"/>
      <c r="F375" s="21"/>
      <c r="G375" s="87"/>
      <c r="H375" s="88" t="str">
        <f t="shared" si="19"/>
        <v/>
      </c>
      <c r="I375" s="23"/>
    </row>
    <row r="376" spans="1:11" ht="16.5" customHeight="1" x14ac:dyDescent="0.15">
      <c r="A376" s="11">
        <f t="shared" si="18"/>
        <v>292</v>
      </c>
      <c r="B376" s="28"/>
      <c r="C376" s="29"/>
      <c r="D376" s="22"/>
      <c r="E376" s="121"/>
      <c r="F376" s="21"/>
      <c r="G376" s="87"/>
      <c r="H376" s="88" t="str">
        <f t="shared" si="19"/>
        <v/>
      </c>
      <c r="I376" s="23"/>
    </row>
    <row r="377" spans="1:11" ht="16.5" customHeight="1" x14ac:dyDescent="0.15">
      <c r="A377" s="11">
        <f t="shared" si="18"/>
        <v>293</v>
      </c>
      <c r="B377" s="28"/>
      <c r="C377" s="29"/>
      <c r="D377" s="22"/>
      <c r="E377" s="121"/>
      <c r="F377" s="21"/>
      <c r="G377" s="87"/>
      <c r="H377" s="88" t="str">
        <f t="shared" si="19"/>
        <v/>
      </c>
      <c r="I377" s="23"/>
    </row>
    <row r="378" spans="1:11" ht="16.5" customHeight="1" x14ac:dyDescent="0.15">
      <c r="A378" s="11">
        <f t="shared" si="18"/>
        <v>294</v>
      </c>
      <c r="B378" s="28"/>
      <c r="C378" s="29"/>
      <c r="D378" s="22"/>
      <c r="E378" s="121"/>
      <c r="F378" s="21"/>
      <c r="G378" s="87"/>
      <c r="H378" s="88" t="str">
        <f t="shared" si="19"/>
        <v/>
      </c>
      <c r="I378" s="23"/>
    </row>
    <row r="379" spans="1:11" ht="16.5" customHeight="1" x14ac:dyDescent="0.15">
      <c r="A379" s="11">
        <f t="shared" si="18"/>
        <v>295</v>
      </c>
      <c r="B379" s="28"/>
      <c r="C379" s="29"/>
      <c r="D379" s="22"/>
      <c r="E379" s="121"/>
      <c r="F379" s="21"/>
      <c r="G379" s="87"/>
      <c r="H379" s="88" t="str">
        <f t="shared" si="19"/>
        <v/>
      </c>
      <c r="I379" s="23"/>
    </row>
    <row r="380" spans="1:11" ht="16.5" customHeight="1" x14ac:dyDescent="0.15">
      <c r="A380" s="11">
        <f t="shared" si="18"/>
        <v>296</v>
      </c>
      <c r="B380" s="28"/>
      <c r="C380" s="29"/>
      <c r="D380" s="22"/>
      <c r="E380" s="121"/>
      <c r="F380" s="21"/>
      <c r="G380" s="87"/>
      <c r="H380" s="88" t="str">
        <f t="shared" si="19"/>
        <v/>
      </c>
      <c r="I380" s="23"/>
    </row>
    <row r="381" spans="1:11" ht="16.5" customHeight="1" x14ac:dyDescent="0.15">
      <c r="A381" s="11">
        <f t="shared" si="18"/>
        <v>297</v>
      </c>
      <c r="B381" s="28"/>
      <c r="C381" s="29"/>
      <c r="D381" s="22"/>
      <c r="E381" s="121"/>
      <c r="F381" s="21"/>
      <c r="G381" s="87"/>
      <c r="H381" s="88" t="str">
        <f t="shared" si="19"/>
        <v/>
      </c>
      <c r="I381" s="23"/>
    </row>
    <row r="382" spans="1:11" ht="16.5" customHeight="1" x14ac:dyDescent="0.15">
      <c r="A382" s="11">
        <f t="shared" si="18"/>
        <v>298</v>
      </c>
      <c r="B382" s="28"/>
      <c r="C382" s="29"/>
      <c r="D382" s="22"/>
      <c r="E382" s="121"/>
      <c r="F382" s="21"/>
      <c r="G382" s="87"/>
      <c r="H382" s="88" t="str">
        <f t="shared" si="19"/>
        <v/>
      </c>
      <c r="I382" s="23"/>
    </row>
    <row r="383" spans="1:11" ht="16.5" customHeight="1" x14ac:dyDescent="0.15">
      <c r="A383" s="11">
        <f t="shared" si="18"/>
        <v>299</v>
      </c>
      <c r="B383" s="28"/>
      <c r="C383" s="29"/>
      <c r="D383" s="22"/>
      <c r="E383" s="121"/>
      <c r="F383" s="21"/>
      <c r="G383" s="87"/>
      <c r="H383" s="88" t="str">
        <f t="shared" si="19"/>
        <v/>
      </c>
      <c r="I383" s="23"/>
    </row>
    <row r="384" spans="1:11" ht="16.5" customHeight="1" x14ac:dyDescent="0.15">
      <c r="A384" s="11">
        <f t="shared" si="18"/>
        <v>300</v>
      </c>
      <c r="B384" s="28"/>
      <c r="C384" s="29"/>
      <c r="D384" s="22"/>
      <c r="E384" s="121"/>
      <c r="F384" s="21"/>
      <c r="G384" s="87"/>
      <c r="H384" s="88" t="str">
        <f t="shared" si="19"/>
        <v/>
      </c>
      <c r="I384" s="23"/>
    </row>
    <row r="385" spans="1:9" ht="16.5" customHeight="1" x14ac:dyDescent="0.15">
      <c r="A385" s="11">
        <f t="shared" si="18"/>
        <v>301</v>
      </c>
      <c r="B385" s="28"/>
      <c r="C385" s="29"/>
      <c r="D385" s="22"/>
      <c r="E385" s="121"/>
      <c r="F385" s="21"/>
      <c r="G385" s="87"/>
      <c r="H385" s="88" t="str">
        <f t="shared" si="19"/>
        <v/>
      </c>
      <c r="I385" s="23"/>
    </row>
    <row r="386" spans="1:9" ht="16.5" customHeight="1" x14ac:dyDescent="0.15">
      <c r="A386" s="11">
        <f t="shared" si="18"/>
        <v>302</v>
      </c>
      <c r="B386" s="28"/>
      <c r="C386" s="29"/>
      <c r="D386" s="22"/>
      <c r="E386" s="121"/>
      <c r="F386" s="21"/>
      <c r="G386" s="87"/>
      <c r="H386" s="88" t="str">
        <f t="shared" si="19"/>
        <v/>
      </c>
      <c r="I386" s="23"/>
    </row>
    <row r="387" spans="1:9" ht="16.5" customHeight="1" x14ac:dyDescent="0.15">
      <c r="A387" s="11">
        <f t="shared" si="18"/>
        <v>303</v>
      </c>
      <c r="B387" s="28"/>
      <c r="C387" s="29"/>
      <c r="D387" s="22"/>
      <c r="E387" s="121"/>
      <c r="F387" s="21"/>
      <c r="G387" s="87"/>
      <c r="H387" s="88" t="str">
        <f t="shared" si="19"/>
        <v/>
      </c>
      <c r="I387" s="23"/>
    </row>
    <row r="388" spans="1:9" ht="16.5" customHeight="1" x14ac:dyDescent="0.15">
      <c r="A388" s="11">
        <f t="shared" si="18"/>
        <v>304</v>
      </c>
      <c r="B388" s="28"/>
      <c r="C388" s="29"/>
      <c r="D388" s="22"/>
      <c r="E388" s="121"/>
      <c r="F388" s="21"/>
      <c r="G388" s="87"/>
      <c r="H388" s="88" t="str">
        <f t="shared" si="19"/>
        <v/>
      </c>
      <c r="I388" s="23"/>
    </row>
    <row r="389" spans="1:9" ht="16.5" customHeight="1" x14ac:dyDescent="0.15">
      <c r="A389" s="11">
        <f t="shared" si="18"/>
        <v>305</v>
      </c>
      <c r="B389" s="28"/>
      <c r="C389" s="29"/>
      <c r="D389" s="22"/>
      <c r="E389" s="121"/>
      <c r="F389" s="21"/>
      <c r="G389" s="87"/>
      <c r="H389" s="88" t="str">
        <f t="shared" si="19"/>
        <v/>
      </c>
      <c r="I389" s="23"/>
    </row>
    <row r="390" spans="1:9" ht="16.5" customHeight="1" x14ac:dyDescent="0.15">
      <c r="A390" s="11">
        <f t="shared" si="18"/>
        <v>306</v>
      </c>
      <c r="B390" s="28"/>
      <c r="C390" s="29"/>
      <c r="D390" s="22"/>
      <c r="E390" s="121"/>
      <c r="F390" s="21"/>
      <c r="G390" s="87"/>
      <c r="H390" s="88" t="str">
        <f t="shared" si="19"/>
        <v/>
      </c>
      <c r="I390" s="23"/>
    </row>
    <row r="391" spans="1:9" ht="16.5" customHeight="1" x14ac:dyDescent="0.15">
      <c r="A391" s="11">
        <f t="shared" si="18"/>
        <v>307</v>
      </c>
      <c r="B391" s="28"/>
      <c r="C391" s="29"/>
      <c r="D391" s="22"/>
      <c r="E391" s="121"/>
      <c r="F391" s="21"/>
      <c r="G391" s="87"/>
      <c r="H391" s="88" t="str">
        <f t="shared" si="19"/>
        <v/>
      </c>
      <c r="I391" s="23"/>
    </row>
    <row r="392" spans="1:9" ht="16.5" customHeight="1" x14ac:dyDescent="0.15">
      <c r="A392" s="11">
        <f t="shared" si="18"/>
        <v>308</v>
      </c>
      <c r="B392" s="28"/>
      <c r="C392" s="29"/>
      <c r="D392" s="22"/>
      <c r="E392" s="121"/>
      <c r="F392" s="21"/>
      <c r="G392" s="87"/>
      <c r="H392" s="88" t="str">
        <f t="shared" si="19"/>
        <v/>
      </c>
      <c r="I392" s="23"/>
    </row>
    <row r="393" spans="1:9" ht="16.5" customHeight="1" x14ac:dyDescent="0.15">
      <c r="A393" s="11">
        <f t="shared" si="18"/>
        <v>309</v>
      </c>
      <c r="B393" s="28"/>
      <c r="C393" s="29"/>
      <c r="D393" s="22"/>
      <c r="E393" s="121"/>
      <c r="F393" s="21"/>
      <c r="G393" s="87"/>
      <c r="H393" s="88" t="str">
        <f t="shared" si="19"/>
        <v/>
      </c>
      <c r="I393" s="23"/>
    </row>
    <row r="394" spans="1:9" ht="16.5" customHeight="1" x14ac:dyDescent="0.15">
      <c r="A394" s="11">
        <f t="shared" si="18"/>
        <v>310</v>
      </c>
      <c r="B394" s="28"/>
      <c r="C394" s="29"/>
      <c r="D394" s="22"/>
      <c r="E394" s="121"/>
      <c r="F394" s="21"/>
      <c r="G394" s="87"/>
      <c r="H394" s="88" t="str">
        <f t="shared" si="19"/>
        <v/>
      </c>
      <c r="I394" s="23"/>
    </row>
    <row r="395" spans="1:9" ht="16.5" customHeight="1" x14ac:dyDescent="0.15">
      <c r="A395" s="11">
        <f t="shared" si="18"/>
        <v>311</v>
      </c>
      <c r="B395" s="28"/>
      <c r="C395" s="29"/>
      <c r="D395" s="22"/>
      <c r="E395" s="121"/>
      <c r="F395" s="21"/>
      <c r="G395" s="87"/>
      <c r="H395" s="88" t="str">
        <f t="shared" si="19"/>
        <v/>
      </c>
      <c r="I395" s="23"/>
    </row>
    <row r="396" spans="1:9" ht="16.5" customHeight="1" x14ac:dyDescent="0.15">
      <c r="A396" s="11">
        <f t="shared" si="18"/>
        <v>312</v>
      </c>
      <c r="B396" s="28"/>
      <c r="C396" s="29"/>
      <c r="D396" s="22"/>
      <c r="E396" s="121"/>
      <c r="F396" s="21"/>
      <c r="G396" s="87"/>
      <c r="H396" s="88" t="str">
        <f t="shared" si="19"/>
        <v/>
      </c>
      <c r="I396" s="23"/>
    </row>
    <row r="397" spans="1:9" ht="16.5" customHeight="1" x14ac:dyDescent="0.15">
      <c r="A397" s="11">
        <f t="shared" si="18"/>
        <v>313</v>
      </c>
      <c r="B397" s="28"/>
      <c r="C397" s="29"/>
      <c r="D397" s="22"/>
      <c r="E397" s="121"/>
      <c r="F397" s="21"/>
      <c r="G397" s="87"/>
      <c r="H397" s="88" t="str">
        <f t="shared" si="19"/>
        <v/>
      </c>
      <c r="I397" s="23"/>
    </row>
    <row r="398" spans="1:9" ht="16.5" customHeight="1" x14ac:dyDescent="0.15">
      <c r="A398" s="11">
        <f t="shared" si="18"/>
        <v>314</v>
      </c>
      <c r="B398" s="28"/>
      <c r="C398" s="29"/>
      <c r="D398" s="22"/>
      <c r="E398" s="121"/>
      <c r="F398" s="21"/>
      <c r="G398" s="87"/>
      <c r="H398" s="88" t="str">
        <f t="shared" si="19"/>
        <v/>
      </c>
      <c r="I398" s="23"/>
    </row>
    <row r="399" spans="1:9" ht="16.5" customHeight="1" x14ac:dyDescent="0.15">
      <c r="A399" s="11">
        <f t="shared" si="18"/>
        <v>315</v>
      </c>
      <c r="B399" s="28"/>
      <c r="C399" s="29"/>
      <c r="D399" s="22"/>
      <c r="E399" s="121"/>
      <c r="F399" s="21"/>
      <c r="G399" s="87"/>
      <c r="H399" s="88" t="str">
        <f t="shared" si="19"/>
        <v/>
      </c>
      <c r="I399" s="23"/>
    </row>
    <row r="400" spans="1:9" ht="16.5" customHeight="1" x14ac:dyDescent="0.15">
      <c r="A400" s="11">
        <f t="shared" si="18"/>
        <v>316</v>
      </c>
      <c r="B400" s="28"/>
      <c r="C400" s="29"/>
      <c r="D400" s="22"/>
      <c r="E400" s="121"/>
      <c r="F400" s="21"/>
      <c r="G400" s="87"/>
      <c r="H400" s="88" t="str">
        <f t="shared" si="19"/>
        <v/>
      </c>
      <c r="I400" s="23"/>
    </row>
    <row r="401" spans="1:9" ht="16.5" customHeight="1" x14ac:dyDescent="0.15">
      <c r="A401" s="11">
        <f t="shared" si="18"/>
        <v>317</v>
      </c>
      <c r="B401" s="28"/>
      <c r="C401" s="29"/>
      <c r="D401" s="22"/>
      <c r="E401" s="121"/>
      <c r="F401" s="21"/>
      <c r="G401" s="87"/>
      <c r="H401" s="88" t="str">
        <f t="shared" si="19"/>
        <v/>
      </c>
      <c r="I401" s="23"/>
    </row>
    <row r="402" spans="1:9" ht="16.5" customHeight="1" x14ac:dyDescent="0.15">
      <c r="A402" s="11">
        <f t="shared" si="18"/>
        <v>318</v>
      </c>
      <c r="B402" s="28"/>
      <c r="C402" s="29"/>
      <c r="D402" s="22"/>
      <c r="E402" s="121"/>
      <c r="F402" s="21"/>
      <c r="G402" s="87"/>
      <c r="H402" s="88" t="str">
        <f t="shared" si="19"/>
        <v/>
      </c>
      <c r="I402" s="23"/>
    </row>
    <row r="403" spans="1:9" ht="16.5" customHeight="1" x14ac:dyDescent="0.15">
      <c r="A403" s="11">
        <f t="shared" si="18"/>
        <v>319</v>
      </c>
      <c r="B403" s="28"/>
      <c r="C403" s="29"/>
      <c r="D403" s="22"/>
      <c r="E403" s="121"/>
      <c r="F403" s="21"/>
      <c r="G403" s="87"/>
      <c r="H403" s="88" t="str">
        <f t="shared" si="19"/>
        <v/>
      </c>
      <c r="I403" s="23"/>
    </row>
    <row r="404" spans="1:9" ht="16.5" customHeight="1" thickBot="1" x14ac:dyDescent="0.2">
      <c r="A404" s="11">
        <f t="shared" si="18"/>
        <v>320</v>
      </c>
      <c r="B404" s="30"/>
      <c r="C404" s="29"/>
      <c r="D404" s="24"/>
      <c r="E404" s="122"/>
      <c r="F404" s="21"/>
      <c r="G404" s="89"/>
      <c r="H404" s="88" t="str">
        <f t="shared" si="19"/>
        <v/>
      </c>
      <c r="I404" s="25"/>
    </row>
    <row r="405" spans="1:9" ht="22.5" customHeight="1" thickBot="1" x14ac:dyDescent="0.2">
      <c r="B405" s="179" t="s">
        <v>60</v>
      </c>
      <c r="C405" s="180"/>
      <c r="D405" s="180"/>
      <c r="E405" s="123" t="s">
        <v>17</v>
      </c>
      <c r="F405" s="31" t="s">
        <v>17</v>
      </c>
      <c r="G405" s="90" t="s">
        <v>17</v>
      </c>
      <c r="H405" s="91">
        <f>SUMIF(B373:B404,"&lt;&gt;"&amp;"▲助成対象外",H373:H404)</f>
        <v>0</v>
      </c>
      <c r="I405" s="32"/>
    </row>
    <row r="406" spans="1:9" ht="22.5" customHeight="1" thickTop="1" thickBot="1" x14ac:dyDescent="0.2">
      <c r="B406" s="181" t="s">
        <v>61</v>
      </c>
      <c r="C406" s="182"/>
      <c r="D406" s="182"/>
      <c r="E406" s="124" t="s">
        <v>17</v>
      </c>
      <c r="F406" s="33" t="s">
        <v>17</v>
      </c>
      <c r="G406" s="92" t="s">
        <v>17</v>
      </c>
      <c r="H406" s="93">
        <f>SUMIF(B373:B404,"▲助成対象外",H373:H404)</f>
        <v>0</v>
      </c>
      <c r="I406" s="34"/>
    </row>
  </sheetData>
  <sheetProtection password="DFA8" sheet="1" objects="1" scenarios="1" selectLockedCells="1"/>
  <mergeCells count="120">
    <mergeCell ref="G371:G372"/>
    <mergeCell ref="H371:H372"/>
    <mergeCell ref="I371:I372"/>
    <mergeCell ref="B405:D405"/>
    <mergeCell ref="B406:D406"/>
    <mergeCell ref="I331:I332"/>
    <mergeCell ref="B365:D365"/>
    <mergeCell ref="B366:D366"/>
    <mergeCell ref="D370:H370"/>
    <mergeCell ref="B371:B372"/>
    <mergeCell ref="C371:C372"/>
    <mergeCell ref="D371:D372"/>
    <mergeCell ref="E371:E372"/>
    <mergeCell ref="F371:F372"/>
    <mergeCell ref="D369:G369"/>
    <mergeCell ref="D330:H330"/>
    <mergeCell ref="B331:B332"/>
    <mergeCell ref="C331:C332"/>
    <mergeCell ref="D331:D332"/>
    <mergeCell ref="E331:E332"/>
    <mergeCell ref="F331:F332"/>
    <mergeCell ref="G331:G332"/>
    <mergeCell ref="H331:H332"/>
    <mergeCell ref="G291:G292"/>
    <mergeCell ref="H291:H292"/>
    <mergeCell ref="D329:G329"/>
    <mergeCell ref="I291:I292"/>
    <mergeCell ref="B325:D325"/>
    <mergeCell ref="B326:D326"/>
    <mergeCell ref="I251:I252"/>
    <mergeCell ref="B285:D285"/>
    <mergeCell ref="B286:D286"/>
    <mergeCell ref="D290:H290"/>
    <mergeCell ref="B291:B292"/>
    <mergeCell ref="C291:C292"/>
    <mergeCell ref="D291:D292"/>
    <mergeCell ref="E291:E292"/>
    <mergeCell ref="F291:F292"/>
    <mergeCell ref="D289:G289"/>
    <mergeCell ref="D250:H250"/>
    <mergeCell ref="B251:B252"/>
    <mergeCell ref="C251:C252"/>
    <mergeCell ref="D251:D252"/>
    <mergeCell ref="E251:E252"/>
    <mergeCell ref="F251:F252"/>
    <mergeCell ref="G251:G252"/>
    <mergeCell ref="H251:H252"/>
    <mergeCell ref="G211:G212"/>
    <mergeCell ref="H211:H212"/>
    <mergeCell ref="D249:G249"/>
    <mergeCell ref="I211:I212"/>
    <mergeCell ref="B245:D245"/>
    <mergeCell ref="B246:D246"/>
    <mergeCell ref="I171:I172"/>
    <mergeCell ref="B205:D205"/>
    <mergeCell ref="B206:D206"/>
    <mergeCell ref="D210:H210"/>
    <mergeCell ref="B211:B212"/>
    <mergeCell ref="C211:C212"/>
    <mergeCell ref="D211:D212"/>
    <mergeCell ref="E211:E212"/>
    <mergeCell ref="F211:F212"/>
    <mergeCell ref="D209:G209"/>
    <mergeCell ref="D170:H170"/>
    <mergeCell ref="B171:B172"/>
    <mergeCell ref="C171:C172"/>
    <mergeCell ref="D171:D172"/>
    <mergeCell ref="E171:E172"/>
    <mergeCell ref="F171:F172"/>
    <mergeCell ref="G171:G172"/>
    <mergeCell ref="H171:H172"/>
    <mergeCell ref="G131:G132"/>
    <mergeCell ref="H131:H132"/>
    <mergeCell ref="D169:G169"/>
    <mergeCell ref="I131:I132"/>
    <mergeCell ref="B165:D165"/>
    <mergeCell ref="B166:D166"/>
    <mergeCell ref="I91:I92"/>
    <mergeCell ref="B125:D125"/>
    <mergeCell ref="B126:D126"/>
    <mergeCell ref="D130:H130"/>
    <mergeCell ref="B131:B132"/>
    <mergeCell ref="C131:C132"/>
    <mergeCell ref="D131:D132"/>
    <mergeCell ref="E131:E132"/>
    <mergeCell ref="F131:F132"/>
    <mergeCell ref="D129:G129"/>
    <mergeCell ref="D90:H90"/>
    <mergeCell ref="B91:B92"/>
    <mergeCell ref="C91:C92"/>
    <mergeCell ref="D91:D92"/>
    <mergeCell ref="E91:E92"/>
    <mergeCell ref="F91:F92"/>
    <mergeCell ref="G91:G92"/>
    <mergeCell ref="H91:H92"/>
    <mergeCell ref="G51:G52"/>
    <mergeCell ref="H51:H52"/>
    <mergeCell ref="D89:G89"/>
    <mergeCell ref="I51:I52"/>
    <mergeCell ref="B85:D85"/>
    <mergeCell ref="B86:D86"/>
    <mergeCell ref="I11:I12"/>
    <mergeCell ref="B45:D45"/>
    <mergeCell ref="B46:D46"/>
    <mergeCell ref="D50:H50"/>
    <mergeCell ref="B51:B52"/>
    <mergeCell ref="C51:C52"/>
    <mergeCell ref="D51:D52"/>
    <mergeCell ref="E51:E52"/>
    <mergeCell ref="F51:F52"/>
    <mergeCell ref="D49:G49"/>
    <mergeCell ref="D10:H10"/>
    <mergeCell ref="B11:B12"/>
    <mergeCell ref="C11:C12"/>
    <mergeCell ref="D11:D12"/>
    <mergeCell ref="E11:E12"/>
    <mergeCell ref="F11:F12"/>
    <mergeCell ref="G11:G12"/>
    <mergeCell ref="H11:H12"/>
    <mergeCell ref="D9:G9"/>
  </mergeCells>
  <phoneticPr fontId="8"/>
  <conditionalFormatting sqref="B53:I84 B93:I124 B133:I164 B173:I204 B213:I244 B253:I284 B293:I324 B333:I364 B373:I404 B13:I44">
    <cfRule type="expression" dxfId="1" priority="11">
      <formula>$B13="▲助成対象外"</formula>
    </cfRule>
  </conditionalFormatting>
  <printOptions horizontalCentered="1" verticalCentered="1"/>
  <pageMargins left="0.39370078740157483" right="0.39370078740157483" top="0.59055118110236227" bottom="0.39370078740157483" header="0.39370078740157483" footer="0.19685039370078741"/>
  <pageSetup paperSize="9" scale="85" fitToHeight="0" orientation="landscape" r:id="rId1"/>
  <headerFooter>
    <oddFooter>&amp;R&amp;"ＭＳ 明朝,標準"&amp;10（日本産業規格A列4番）</oddFooter>
  </headerFooter>
  <rowBreaks count="9" manualBreakCount="9">
    <brk id="47" max="9" man="1"/>
    <brk id="87" max="9" man="1"/>
    <brk id="127" max="9" man="1"/>
    <brk id="167" max="9" man="1"/>
    <brk id="207" max="9" man="1"/>
    <brk id="247" max="9" man="1"/>
    <brk id="287" max="9" man="1"/>
    <brk id="327" max="9" man="1"/>
    <brk id="367" max="9" man="1"/>
  </rowBreaks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選択肢!$F$37:$F$40</xm:f>
          </x14:formula1>
          <xm:sqref>B373:B404 B53:B84 B93:B124 B133:B164 B173:B204 B213:B244 B253:B284 B293:B324 B333:B364 B13:B44</xm:sqref>
        </x14:dataValidation>
        <x14:dataValidation type="list" allowBlank="1" showInputMessage="1" showErrorMessage="1">
          <x14:formula1>
            <xm:f>選択肢!$I$37:$I$48</xm:f>
          </x14:formula1>
          <xm:sqref>C13:C44 C53:C84 C93:C124 C133:C164 C173:C204 C213:C244 C253:C284 C293:C324 C333:C364 C373:C404</xm:sqref>
        </x14:dataValidation>
        <x14:dataValidation type="list" allowBlank="1" showInputMessage="1">
          <x14:formula1>
            <xm:f>選択肢!$L$37:$L$50</xm:f>
          </x14:formula1>
          <xm:sqref>F13:F44</xm:sqref>
        </x14:dataValidation>
        <x14:dataValidation type="list" allowBlank="1" showInputMessage="1">
          <x14:formula1>
            <xm:f>選択肢!$L$37:$L$50</xm:f>
          </x14:formula1>
          <xm:sqref>F53:F84</xm:sqref>
        </x14:dataValidation>
        <x14:dataValidation type="list" allowBlank="1" showInputMessage="1">
          <x14:formula1>
            <xm:f>選択肢!$L$37:$L$50</xm:f>
          </x14:formula1>
          <xm:sqref>F93:F124</xm:sqref>
        </x14:dataValidation>
        <x14:dataValidation type="list" allowBlank="1" showInputMessage="1">
          <x14:formula1>
            <xm:f>選択肢!$L$37:$L$50</xm:f>
          </x14:formula1>
          <xm:sqref>F133:F164</xm:sqref>
        </x14:dataValidation>
        <x14:dataValidation type="list" allowBlank="1" showInputMessage="1">
          <x14:formula1>
            <xm:f>選択肢!$L$37:$L$50</xm:f>
          </x14:formula1>
          <xm:sqref>F173:F204</xm:sqref>
        </x14:dataValidation>
        <x14:dataValidation type="list" allowBlank="1" showInputMessage="1">
          <x14:formula1>
            <xm:f>選択肢!$L$37:$L$50</xm:f>
          </x14:formula1>
          <xm:sqref>F213:F244</xm:sqref>
        </x14:dataValidation>
        <x14:dataValidation type="list" allowBlank="1" showInputMessage="1">
          <x14:formula1>
            <xm:f>選択肢!$L$37:$L$50</xm:f>
          </x14:formula1>
          <xm:sqref>F253:F284</xm:sqref>
        </x14:dataValidation>
        <x14:dataValidation type="list" allowBlank="1" showInputMessage="1">
          <x14:formula1>
            <xm:f>選択肢!$L$37:$L$50</xm:f>
          </x14:formula1>
          <xm:sqref>F293:F324</xm:sqref>
        </x14:dataValidation>
        <x14:dataValidation type="list" allowBlank="1" showInputMessage="1">
          <x14:formula1>
            <xm:f>選択肢!$L$37:$L$50</xm:f>
          </x14:formula1>
          <xm:sqref>F333:F364</xm:sqref>
        </x14:dataValidation>
        <x14:dataValidation type="list" allowBlank="1" showInputMessage="1">
          <x14:formula1>
            <xm:f>選択肢!$L$37:$L$50</xm:f>
          </x14:formula1>
          <xm:sqref>F373:F404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  <pageSetUpPr fitToPage="1"/>
  </sheetPr>
  <dimension ref="A2:O406"/>
  <sheetViews>
    <sheetView showGridLines="0" zoomScaleNormal="100" zoomScaleSheetLayoutView="80" workbookViewId="0">
      <selection activeCell="B13" sqref="B13"/>
    </sheetView>
  </sheetViews>
  <sheetFormatPr defaultColWidth="9" defaultRowHeight="13.5" x14ac:dyDescent="0.15"/>
  <cols>
    <col min="1" max="1" width="5.125" style="11" customWidth="1"/>
    <col min="2" max="2" width="13.125" style="11" customWidth="1"/>
    <col min="3" max="3" width="13.125" style="12" customWidth="1"/>
    <col min="4" max="4" width="61.125" style="11" customWidth="1"/>
    <col min="5" max="5" width="5.375" style="120" customWidth="1"/>
    <col min="6" max="6" width="5.375" style="11" customWidth="1"/>
    <col min="7" max="7" width="11" style="13" customWidth="1"/>
    <col min="8" max="8" width="13.5" style="13" customWidth="1"/>
    <col min="9" max="9" width="34.625" style="11" customWidth="1"/>
    <col min="10" max="10" width="2" style="11" customWidth="1"/>
    <col min="11" max="11" width="9" style="11"/>
    <col min="12" max="15" width="9" style="11" customWidth="1"/>
    <col min="16" max="16384" width="9" style="14"/>
  </cols>
  <sheetData>
    <row r="2" spans="1:11" ht="22.5" customHeight="1" x14ac:dyDescent="0.15">
      <c r="C2" s="108" t="s">
        <v>259</v>
      </c>
    </row>
    <row r="3" spans="1:11" x14ac:dyDescent="0.15">
      <c r="B3" s="15"/>
      <c r="C3" s="20"/>
      <c r="D3" s="11" t="s">
        <v>260</v>
      </c>
    </row>
    <row r="4" spans="1:11" x14ac:dyDescent="0.15">
      <c r="B4" s="16"/>
      <c r="C4" s="17"/>
      <c r="D4" s="11" t="s">
        <v>261</v>
      </c>
    </row>
    <row r="5" spans="1:11" x14ac:dyDescent="0.15">
      <c r="B5" s="16"/>
      <c r="C5" s="112"/>
      <c r="D5" s="11" t="s">
        <v>262</v>
      </c>
    </row>
    <row r="6" spans="1:11" ht="22.5" customHeight="1" x14ac:dyDescent="0.15">
      <c r="B6" s="16"/>
      <c r="C6" s="16" t="s">
        <v>264</v>
      </c>
    </row>
    <row r="7" spans="1:11" x14ac:dyDescent="0.15">
      <c r="I7" s="68"/>
      <c r="J7" s="67"/>
      <c r="K7" s="68"/>
    </row>
    <row r="9" spans="1:11" ht="21" customHeight="1" x14ac:dyDescent="0.15">
      <c r="A9" s="14"/>
      <c r="B9" s="11" t="s">
        <v>274</v>
      </c>
      <c r="C9" s="27"/>
      <c r="D9" s="177" t="s">
        <v>252</v>
      </c>
      <c r="E9" s="178"/>
      <c r="F9" s="178"/>
      <c r="G9" s="178"/>
      <c r="H9" s="65" t="s">
        <v>66</v>
      </c>
      <c r="I9" s="66"/>
      <c r="K9" s="67" t="str">
        <f>第12号別紙!$J$1</f>
        <v>Ver.3.3</v>
      </c>
    </row>
    <row r="10" spans="1:11" x14ac:dyDescent="0.15">
      <c r="A10" s="111">
        <v>4</v>
      </c>
      <c r="D10" s="172" t="str">
        <f>IF(AND(H45=0,H46=0),"経費の計上が無いページの印刷および提出は不要です。","")</f>
        <v>経費の計上が無いページの印刷および提出は不要です。</v>
      </c>
      <c r="E10" s="172"/>
      <c r="F10" s="172"/>
      <c r="G10" s="172"/>
      <c r="H10" s="172"/>
    </row>
    <row r="11" spans="1:11" ht="13.5" customHeight="1" x14ac:dyDescent="0.15">
      <c r="A11" s="18" t="s">
        <v>5</v>
      </c>
      <c r="B11" s="173" t="str">
        <f>[1]選択肢!$F$43</f>
        <v>空調設備の種類</v>
      </c>
      <c r="C11" s="173" t="str">
        <f>[1]選択肢!$I$36</f>
        <v>費用の区分</v>
      </c>
      <c r="D11" s="173" t="s">
        <v>8</v>
      </c>
      <c r="E11" s="174" t="s">
        <v>0</v>
      </c>
      <c r="F11" s="173" t="str">
        <f>[1]選択肢!$L$36</f>
        <v>単位</v>
      </c>
      <c r="G11" s="175" t="s">
        <v>48</v>
      </c>
      <c r="H11" s="175" t="s">
        <v>49</v>
      </c>
      <c r="I11" s="173" t="s">
        <v>7</v>
      </c>
    </row>
    <row r="12" spans="1:11" x14ac:dyDescent="0.15">
      <c r="A12" s="18" t="s">
        <v>6</v>
      </c>
      <c r="B12" s="173"/>
      <c r="C12" s="173"/>
      <c r="D12" s="173"/>
      <c r="E12" s="174"/>
      <c r="F12" s="173"/>
      <c r="G12" s="176"/>
      <c r="H12" s="176"/>
      <c r="I12" s="173"/>
    </row>
    <row r="13" spans="1:11" ht="16.5" customHeight="1" x14ac:dyDescent="0.15">
      <c r="A13" s="11">
        <f>ROW()-$A$10-8*1</f>
        <v>1</v>
      </c>
      <c r="B13" s="28"/>
      <c r="C13" s="29"/>
      <c r="D13" s="22"/>
      <c r="E13" s="121"/>
      <c r="F13" s="21"/>
      <c r="G13" s="87"/>
      <c r="H13" s="88" t="str">
        <f>IF(E13*G13=0,"",ROUND(E13*G13,0))</f>
        <v/>
      </c>
      <c r="I13" s="23"/>
    </row>
    <row r="14" spans="1:11" ht="16.5" customHeight="1" x14ac:dyDescent="0.15">
      <c r="A14" s="11">
        <f t="shared" ref="A14:A44" si="0">ROW()-$A$10-8*1</f>
        <v>2</v>
      </c>
      <c r="B14" s="28"/>
      <c r="C14" s="29"/>
      <c r="D14" s="22"/>
      <c r="E14" s="121"/>
      <c r="F14" s="21"/>
      <c r="G14" s="87"/>
      <c r="H14" s="88" t="str">
        <f t="shared" ref="H14:H44" si="1">IF(E14*G14=0,"",ROUND(E14*G14,0))</f>
        <v/>
      </c>
      <c r="I14" s="23"/>
    </row>
    <row r="15" spans="1:11" ht="16.5" customHeight="1" x14ac:dyDescent="0.15">
      <c r="A15" s="11">
        <f t="shared" si="0"/>
        <v>3</v>
      </c>
      <c r="B15" s="28"/>
      <c r="C15" s="29"/>
      <c r="D15" s="22"/>
      <c r="E15" s="121"/>
      <c r="F15" s="21"/>
      <c r="G15" s="87"/>
      <c r="H15" s="88" t="str">
        <f t="shared" si="1"/>
        <v/>
      </c>
      <c r="I15" s="23"/>
    </row>
    <row r="16" spans="1:11" ht="16.5" customHeight="1" x14ac:dyDescent="0.15">
      <c r="A16" s="11">
        <f t="shared" si="0"/>
        <v>4</v>
      </c>
      <c r="B16" s="28"/>
      <c r="C16" s="29"/>
      <c r="D16" s="22"/>
      <c r="E16" s="121"/>
      <c r="F16" s="21"/>
      <c r="G16" s="87"/>
      <c r="H16" s="88" t="str">
        <f t="shared" si="1"/>
        <v/>
      </c>
      <c r="I16" s="23"/>
    </row>
    <row r="17" spans="1:9" ht="16.5" customHeight="1" x14ac:dyDescent="0.15">
      <c r="A17" s="11">
        <f t="shared" si="0"/>
        <v>5</v>
      </c>
      <c r="B17" s="28"/>
      <c r="C17" s="29"/>
      <c r="D17" s="22"/>
      <c r="E17" s="121"/>
      <c r="F17" s="21"/>
      <c r="G17" s="87"/>
      <c r="H17" s="88" t="str">
        <f t="shared" si="1"/>
        <v/>
      </c>
      <c r="I17" s="23"/>
    </row>
    <row r="18" spans="1:9" ht="16.5" customHeight="1" x14ac:dyDescent="0.15">
      <c r="A18" s="11">
        <f t="shared" si="0"/>
        <v>6</v>
      </c>
      <c r="B18" s="28"/>
      <c r="C18" s="29"/>
      <c r="D18" s="22"/>
      <c r="E18" s="121"/>
      <c r="F18" s="21"/>
      <c r="G18" s="87"/>
      <c r="H18" s="88" t="str">
        <f t="shared" si="1"/>
        <v/>
      </c>
      <c r="I18" s="23"/>
    </row>
    <row r="19" spans="1:9" ht="16.5" customHeight="1" x14ac:dyDescent="0.15">
      <c r="A19" s="11">
        <f t="shared" si="0"/>
        <v>7</v>
      </c>
      <c r="B19" s="28"/>
      <c r="C19" s="29"/>
      <c r="D19" s="22"/>
      <c r="E19" s="121"/>
      <c r="F19" s="21"/>
      <c r="G19" s="87"/>
      <c r="H19" s="88" t="str">
        <f t="shared" si="1"/>
        <v/>
      </c>
      <c r="I19" s="23"/>
    </row>
    <row r="20" spans="1:9" ht="16.5" customHeight="1" x14ac:dyDescent="0.15">
      <c r="A20" s="11">
        <f t="shared" si="0"/>
        <v>8</v>
      </c>
      <c r="B20" s="28"/>
      <c r="C20" s="29"/>
      <c r="D20" s="22"/>
      <c r="E20" s="121"/>
      <c r="F20" s="21"/>
      <c r="G20" s="87"/>
      <c r="H20" s="88" t="str">
        <f t="shared" si="1"/>
        <v/>
      </c>
      <c r="I20" s="23"/>
    </row>
    <row r="21" spans="1:9" ht="16.5" customHeight="1" x14ac:dyDescent="0.15">
      <c r="A21" s="11">
        <f t="shared" si="0"/>
        <v>9</v>
      </c>
      <c r="B21" s="28"/>
      <c r="C21" s="29"/>
      <c r="D21" s="22"/>
      <c r="E21" s="121"/>
      <c r="F21" s="21"/>
      <c r="G21" s="87"/>
      <c r="H21" s="88" t="str">
        <f t="shared" si="1"/>
        <v/>
      </c>
      <c r="I21" s="23"/>
    </row>
    <row r="22" spans="1:9" ht="16.5" customHeight="1" x14ac:dyDescent="0.15">
      <c r="A22" s="11">
        <f t="shared" si="0"/>
        <v>10</v>
      </c>
      <c r="B22" s="28"/>
      <c r="C22" s="29"/>
      <c r="D22" s="22"/>
      <c r="E22" s="121"/>
      <c r="F22" s="21"/>
      <c r="G22" s="87"/>
      <c r="H22" s="88" t="str">
        <f t="shared" si="1"/>
        <v/>
      </c>
      <c r="I22" s="23"/>
    </row>
    <row r="23" spans="1:9" ht="16.5" customHeight="1" x14ac:dyDescent="0.15">
      <c r="A23" s="11">
        <f t="shared" si="0"/>
        <v>11</v>
      </c>
      <c r="B23" s="28"/>
      <c r="C23" s="29"/>
      <c r="D23" s="22"/>
      <c r="E23" s="121"/>
      <c r="F23" s="21"/>
      <c r="G23" s="87"/>
      <c r="H23" s="88" t="str">
        <f t="shared" si="1"/>
        <v/>
      </c>
      <c r="I23" s="23"/>
    </row>
    <row r="24" spans="1:9" ht="16.5" customHeight="1" x14ac:dyDescent="0.15">
      <c r="A24" s="11">
        <f t="shared" si="0"/>
        <v>12</v>
      </c>
      <c r="B24" s="28"/>
      <c r="C24" s="29"/>
      <c r="D24" s="22"/>
      <c r="E24" s="121"/>
      <c r="F24" s="21"/>
      <c r="G24" s="87"/>
      <c r="H24" s="88" t="str">
        <f t="shared" si="1"/>
        <v/>
      </c>
      <c r="I24" s="23"/>
    </row>
    <row r="25" spans="1:9" ht="16.5" customHeight="1" x14ac:dyDescent="0.15">
      <c r="A25" s="11">
        <f t="shared" si="0"/>
        <v>13</v>
      </c>
      <c r="B25" s="28"/>
      <c r="C25" s="29"/>
      <c r="D25" s="22"/>
      <c r="E25" s="121"/>
      <c r="F25" s="21"/>
      <c r="G25" s="87"/>
      <c r="H25" s="88" t="str">
        <f t="shared" si="1"/>
        <v/>
      </c>
      <c r="I25" s="23"/>
    </row>
    <row r="26" spans="1:9" ht="16.5" customHeight="1" x14ac:dyDescent="0.15">
      <c r="A26" s="11">
        <f t="shared" si="0"/>
        <v>14</v>
      </c>
      <c r="B26" s="28"/>
      <c r="C26" s="29"/>
      <c r="D26" s="22"/>
      <c r="E26" s="121"/>
      <c r="F26" s="21"/>
      <c r="G26" s="87"/>
      <c r="H26" s="88" t="str">
        <f t="shared" si="1"/>
        <v/>
      </c>
      <c r="I26" s="23"/>
    </row>
    <row r="27" spans="1:9" ht="16.5" customHeight="1" x14ac:dyDescent="0.15">
      <c r="A27" s="11">
        <f t="shared" si="0"/>
        <v>15</v>
      </c>
      <c r="B27" s="28"/>
      <c r="C27" s="29"/>
      <c r="D27" s="22"/>
      <c r="E27" s="121"/>
      <c r="F27" s="21"/>
      <c r="G27" s="87"/>
      <c r="H27" s="88" t="str">
        <f t="shared" si="1"/>
        <v/>
      </c>
      <c r="I27" s="23"/>
    </row>
    <row r="28" spans="1:9" ht="16.5" customHeight="1" x14ac:dyDescent="0.15">
      <c r="A28" s="11">
        <f t="shared" si="0"/>
        <v>16</v>
      </c>
      <c r="B28" s="28"/>
      <c r="C28" s="29"/>
      <c r="D28" s="22"/>
      <c r="E28" s="121"/>
      <c r="F28" s="21"/>
      <c r="G28" s="87"/>
      <c r="H28" s="88" t="str">
        <f t="shared" si="1"/>
        <v/>
      </c>
      <c r="I28" s="23"/>
    </row>
    <row r="29" spans="1:9" ht="16.5" customHeight="1" x14ac:dyDescent="0.15">
      <c r="A29" s="11">
        <f t="shared" si="0"/>
        <v>17</v>
      </c>
      <c r="B29" s="28"/>
      <c r="C29" s="29"/>
      <c r="D29" s="22"/>
      <c r="E29" s="121"/>
      <c r="F29" s="21"/>
      <c r="G29" s="87"/>
      <c r="H29" s="88" t="str">
        <f t="shared" si="1"/>
        <v/>
      </c>
      <c r="I29" s="23"/>
    </row>
    <row r="30" spans="1:9" ht="16.5" customHeight="1" x14ac:dyDescent="0.15">
      <c r="A30" s="11">
        <f t="shared" si="0"/>
        <v>18</v>
      </c>
      <c r="B30" s="28"/>
      <c r="C30" s="29"/>
      <c r="D30" s="22"/>
      <c r="E30" s="121"/>
      <c r="F30" s="21"/>
      <c r="G30" s="87"/>
      <c r="H30" s="88" t="str">
        <f t="shared" si="1"/>
        <v/>
      </c>
      <c r="I30" s="23"/>
    </row>
    <row r="31" spans="1:9" ht="16.5" customHeight="1" x14ac:dyDescent="0.15">
      <c r="A31" s="11">
        <f t="shared" si="0"/>
        <v>19</v>
      </c>
      <c r="B31" s="28"/>
      <c r="C31" s="29"/>
      <c r="D31" s="22"/>
      <c r="E31" s="121"/>
      <c r="F31" s="21"/>
      <c r="G31" s="87"/>
      <c r="H31" s="88" t="str">
        <f t="shared" si="1"/>
        <v/>
      </c>
      <c r="I31" s="23"/>
    </row>
    <row r="32" spans="1:9" ht="16.5" customHeight="1" x14ac:dyDescent="0.15">
      <c r="A32" s="11">
        <f t="shared" si="0"/>
        <v>20</v>
      </c>
      <c r="B32" s="28"/>
      <c r="C32" s="29"/>
      <c r="D32" s="22"/>
      <c r="E32" s="121"/>
      <c r="F32" s="21"/>
      <c r="G32" s="87"/>
      <c r="H32" s="88" t="str">
        <f t="shared" si="1"/>
        <v/>
      </c>
      <c r="I32" s="23"/>
    </row>
    <row r="33" spans="1:9" ht="16.5" customHeight="1" x14ac:dyDescent="0.15">
      <c r="A33" s="11">
        <f t="shared" si="0"/>
        <v>21</v>
      </c>
      <c r="B33" s="28"/>
      <c r="C33" s="29"/>
      <c r="D33" s="22"/>
      <c r="E33" s="121"/>
      <c r="F33" s="21"/>
      <c r="G33" s="87"/>
      <c r="H33" s="88" t="str">
        <f t="shared" si="1"/>
        <v/>
      </c>
      <c r="I33" s="23"/>
    </row>
    <row r="34" spans="1:9" ht="16.5" customHeight="1" x14ac:dyDescent="0.15">
      <c r="A34" s="11">
        <f t="shared" si="0"/>
        <v>22</v>
      </c>
      <c r="B34" s="28"/>
      <c r="C34" s="29"/>
      <c r="D34" s="22"/>
      <c r="E34" s="121"/>
      <c r="F34" s="21"/>
      <c r="G34" s="87"/>
      <c r="H34" s="88" t="str">
        <f t="shared" si="1"/>
        <v/>
      </c>
      <c r="I34" s="23"/>
    </row>
    <row r="35" spans="1:9" ht="16.5" customHeight="1" x14ac:dyDescent="0.15">
      <c r="A35" s="11">
        <f t="shared" si="0"/>
        <v>23</v>
      </c>
      <c r="B35" s="28"/>
      <c r="C35" s="29"/>
      <c r="D35" s="22"/>
      <c r="E35" s="121"/>
      <c r="F35" s="21"/>
      <c r="G35" s="87"/>
      <c r="H35" s="88" t="str">
        <f t="shared" si="1"/>
        <v/>
      </c>
      <c r="I35" s="23"/>
    </row>
    <row r="36" spans="1:9" ht="16.5" customHeight="1" x14ac:dyDescent="0.15">
      <c r="A36" s="11">
        <f t="shared" si="0"/>
        <v>24</v>
      </c>
      <c r="B36" s="28"/>
      <c r="C36" s="29"/>
      <c r="D36" s="22"/>
      <c r="E36" s="121"/>
      <c r="F36" s="21"/>
      <c r="G36" s="87"/>
      <c r="H36" s="88" t="str">
        <f t="shared" si="1"/>
        <v/>
      </c>
      <c r="I36" s="23"/>
    </row>
    <row r="37" spans="1:9" ht="16.5" customHeight="1" x14ac:dyDescent="0.15">
      <c r="A37" s="11">
        <f t="shared" si="0"/>
        <v>25</v>
      </c>
      <c r="B37" s="28"/>
      <c r="C37" s="29"/>
      <c r="D37" s="22"/>
      <c r="E37" s="121"/>
      <c r="F37" s="21"/>
      <c r="G37" s="87"/>
      <c r="H37" s="88" t="str">
        <f t="shared" si="1"/>
        <v/>
      </c>
      <c r="I37" s="23"/>
    </row>
    <row r="38" spans="1:9" ht="16.5" customHeight="1" x14ac:dyDescent="0.15">
      <c r="A38" s="11">
        <f t="shared" si="0"/>
        <v>26</v>
      </c>
      <c r="B38" s="28"/>
      <c r="C38" s="29"/>
      <c r="D38" s="22"/>
      <c r="E38" s="121"/>
      <c r="F38" s="21"/>
      <c r="G38" s="87"/>
      <c r="H38" s="88" t="str">
        <f t="shared" si="1"/>
        <v/>
      </c>
      <c r="I38" s="23"/>
    </row>
    <row r="39" spans="1:9" ht="16.5" customHeight="1" x14ac:dyDescent="0.15">
      <c r="A39" s="11">
        <f t="shared" si="0"/>
        <v>27</v>
      </c>
      <c r="B39" s="28"/>
      <c r="C39" s="29"/>
      <c r="D39" s="22"/>
      <c r="E39" s="121"/>
      <c r="F39" s="21"/>
      <c r="G39" s="87"/>
      <c r="H39" s="88" t="str">
        <f t="shared" si="1"/>
        <v/>
      </c>
      <c r="I39" s="23"/>
    </row>
    <row r="40" spans="1:9" ht="16.5" customHeight="1" x14ac:dyDescent="0.15">
      <c r="A40" s="11">
        <f t="shared" si="0"/>
        <v>28</v>
      </c>
      <c r="B40" s="28"/>
      <c r="C40" s="29"/>
      <c r="D40" s="22"/>
      <c r="E40" s="121"/>
      <c r="F40" s="21"/>
      <c r="G40" s="87"/>
      <c r="H40" s="88" t="str">
        <f t="shared" si="1"/>
        <v/>
      </c>
      <c r="I40" s="23"/>
    </row>
    <row r="41" spans="1:9" ht="16.5" customHeight="1" x14ac:dyDescent="0.15">
      <c r="A41" s="11">
        <f t="shared" si="0"/>
        <v>29</v>
      </c>
      <c r="B41" s="28"/>
      <c r="C41" s="29"/>
      <c r="D41" s="22"/>
      <c r="E41" s="121"/>
      <c r="F41" s="21"/>
      <c r="G41" s="87"/>
      <c r="H41" s="88" t="str">
        <f t="shared" si="1"/>
        <v/>
      </c>
      <c r="I41" s="23"/>
    </row>
    <row r="42" spans="1:9" ht="16.5" customHeight="1" x14ac:dyDescent="0.15">
      <c r="A42" s="11">
        <f t="shared" si="0"/>
        <v>30</v>
      </c>
      <c r="B42" s="28"/>
      <c r="C42" s="29"/>
      <c r="D42" s="22"/>
      <c r="E42" s="121"/>
      <c r="F42" s="21"/>
      <c r="G42" s="87"/>
      <c r="H42" s="88" t="str">
        <f t="shared" si="1"/>
        <v/>
      </c>
      <c r="I42" s="23"/>
    </row>
    <row r="43" spans="1:9" ht="16.5" customHeight="1" x14ac:dyDescent="0.15">
      <c r="A43" s="11">
        <f t="shared" si="0"/>
        <v>31</v>
      </c>
      <c r="B43" s="28"/>
      <c r="C43" s="29"/>
      <c r="D43" s="22"/>
      <c r="E43" s="121"/>
      <c r="F43" s="21"/>
      <c r="G43" s="87"/>
      <c r="H43" s="88" t="str">
        <f t="shared" si="1"/>
        <v/>
      </c>
      <c r="I43" s="23"/>
    </row>
    <row r="44" spans="1:9" ht="16.5" customHeight="1" thickBot="1" x14ac:dyDescent="0.2">
      <c r="A44" s="11">
        <f t="shared" si="0"/>
        <v>32</v>
      </c>
      <c r="B44" s="30"/>
      <c r="C44" s="29"/>
      <c r="D44" s="24"/>
      <c r="E44" s="122"/>
      <c r="F44" s="21"/>
      <c r="G44" s="89"/>
      <c r="H44" s="88" t="str">
        <f t="shared" si="1"/>
        <v/>
      </c>
      <c r="I44" s="25"/>
    </row>
    <row r="45" spans="1:9" ht="22.5" customHeight="1" thickBot="1" x14ac:dyDescent="0.2">
      <c r="B45" s="179" t="s">
        <v>32</v>
      </c>
      <c r="C45" s="180"/>
      <c r="D45" s="180"/>
      <c r="E45" s="123" t="s">
        <v>17</v>
      </c>
      <c r="F45" s="31" t="s">
        <v>17</v>
      </c>
      <c r="G45" s="90" t="s">
        <v>17</v>
      </c>
      <c r="H45" s="91">
        <f>SUMIF(B13:B44,"&lt;&gt;"&amp;"▲助成対象外",H13:H44)</f>
        <v>0</v>
      </c>
      <c r="I45" s="32"/>
    </row>
    <row r="46" spans="1:9" ht="22.5" customHeight="1" thickTop="1" thickBot="1" x14ac:dyDescent="0.2">
      <c r="B46" s="181" t="s">
        <v>41</v>
      </c>
      <c r="C46" s="182"/>
      <c r="D46" s="182"/>
      <c r="E46" s="124" t="s">
        <v>17</v>
      </c>
      <c r="F46" s="33" t="s">
        <v>17</v>
      </c>
      <c r="G46" s="92" t="s">
        <v>17</v>
      </c>
      <c r="H46" s="93">
        <f>SUMIF(B13:B44,"▲助成対象外",H13:H44)</f>
        <v>0</v>
      </c>
      <c r="I46" s="34"/>
    </row>
    <row r="49" spans="1:11" ht="21" customHeight="1" x14ac:dyDescent="0.15">
      <c r="B49" s="11" t="str">
        <f>$B$9</f>
        <v>内訳明細表（工事完了）</v>
      </c>
      <c r="C49" s="35"/>
      <c r="D49" s="177" t="str">
        <f>$D$9</f>
        <v>高効率空調設備の導入</v>
      </c>
      <c r="E49" s="178"/>
      <c r="F49" s="178"/>
      <c r="G49" s="178"/>
      <c r="H49" s="65" t="s">
        <v>67</v>
      </c>
      <c r="I49" s="66"/>
      <c r="J49" s="68"/>
      <c r="K49" s="67" t="str">
        <f>第12号別紙!$J$1</f>
        <v>Ver.3.3</v>
      </c>
    </row>
    <row r="50" spans="1:11" x14ac:dyDescent="0.15">
      <c r="D50" s="172" t="str">
        <f>IF(AND(H85=0,H86=0),"経費の計上が無いページの印刷および提出は不要です。","")</f>
        <v>経費の計上が無いページの印刷および提出は不要です。</v>
      </c>
      <c r="E50" s="172"/>
      <c r="F50" s="172"/>
      <c r="G50" s="172"/>
      <c r="H50" s="172"/>
    </row>
    <row r="51" spans="1:11" ht="13.5" customHeight="1" x14ac:dyDescent="0.15">
      <c r="A51" s="18" t="s">
        <v>5</v>
      </c>
      <c r="B51" s="173" t="str">
        <f>[1]選択肢!$F$43</f>
        <v>空調設備の種類</v>
      </c>
      <c r="C51" s="173" t="str">
        <f>[1]選択肢!$I$36</f>
        <v>費用の区分</v>
      </c>
      <c r="D51" s="173" t="s">
        <v>8</v>
      </c>
      <c r="E51" s="174" t="s">
        <v>0</v>
      </c>
      <c r="F51" s="173" t="str">
        <f>[1]選択肢!$L$36</f>
        <v>単位</v>
      </c>
      <c r="G51" s="175" t="s">
        <v>48</v>
      </c>
      <c r="H51" s="175" t="s">
        <v>49</v>
      </c>
      <c r="I51" s="173" t="s">
        <v>7</v>
      </c>
    </row>
    <row r="52" spans="1:11" x14ac:dyDescent="0.15">
      <c r="A52" s="18" t="s">
        <v>6</v>
      </c>
      <c r="B52" s="173"/>
      <c r="C52" s="173"/>
      <c r="D52" s="173"/>
      <c r="E52" s="174"/>
      <c r="F52" s="173"/>
      <c r="G52" s="176"/>
      <c r="H52" s="176"/>
      <c r="I52" s="173"/>
    </row>
    <row r="53" spans="1:11" ht="16.5" customHeight="1" x14ac:dyDescent="0.15">
      <c r="A53" s="11">
        <f>ROW()-$A$10-8*2</f>
        <v>33</v>
      </c>
      <c r="B53" s="28"/>
      <c r="C53" s="29"/>
      <c r="D53" s="22"/>
      <c r="E53" s="121"/>
      <c r="F53" s="21"/>
      <c r="G53" s="87"/>
      <c r="H53" s="88" t="str">
        <f>IF(E53*G53=0,"",ROUND(E53*G53,0))</f>
        <v/>
      </c>
      <c r="I53" s="23"/>
    </row>
    <row r="54" spans="1:11" ht="16.5" customHeight="1" x14ac:dyDescent="0.15">
      <c r="A54" s="11">
        <f t="shared" ref="A54:A84" si="2">ROW()-$A$10-8*2</f>
        <v>34</v>
      </c>
      <c r="B54" s="28"/>
      <c r="C54" s="29"/>
      <c r="D54" s="22"/>
      <c r="E54" s="121"/>
      <c r="F54" s="21"/>
      <c r="G54" s="87"/>
      <c r="H54" s="88" t="str">
        <f t="shared" ref="H54:H84" si="3">IF(E54*G54=0,"",ROUND(E54*G54,0))</f>
        <v/>
      </c>
      <c r="I54" s="23"/>
    </row>
    <row r="55" spans="1:11" ht="16.5" customHeight="1" x14ac:dyDescent="0.15">
      <c r="A55" s="11">
        <f t="shared" si="2"/>
        <v>35</v>
      </c>
      <c r="B55" s="28"/>
      <c r="C55" s="29"/>
      <c r="D55" s="22"/>
      <c r="E55" s="121"/>
      <c r="F55" s="21"/>
      <c r="G55" s="87"/>
      <c r="H55" s="88" t="str">
        <f t="shared" si="3"/>
        <v/>
      </c>
      <c r="I55" s="23"/>
    </row>
    <row r="56" spans="1:11" ht="16.5" customHeight="1" x14ac:dyDescent="0.15">
      <c r="A56" s="11">
        <f t="shared" si="2"/>
        <v>36</v>
      </c>
      <c r="B56" s="28"/>
      <c r="C56" s="29"/>
      <c r="D56" s="22"/>
      <c r="E56" s="121"/>
      <c r="F56" s="21"/>
      <c r="G56" s="87"/>
      <c r="H56" s="88" t="str">
        <f t="shared" si="3"/>
        <v/>
      </c>
      <c r="I56" s="23"/>
    </row>
    <row r="57" spans="1:11" ht="16.5" customHeight="1" x14ac:dyDescent="0.15">
      <c r="A57" s="11">
        <f t="shared" si="2"/>
        <v>37</v>
      </c>
      <c r="B57" s="28"/>
      <c r="C57" s="29"/>
      <c r="D57" s="22"/>
      <c r="E57" s="121"/>
      <c r="F57" s="21"/>
      <c r="G57" s="87"/>
      <c r="H57" s="88" t="str">
        <f t="shared" si="3"/>
        <v/>
      </c>
      <c r="I57" s="23"/>
    </row>
    <row r="58" spans="1:11" ht="16.5" customHeight="1" x14ac:dyDescent="0.15">
      <c r="A58" s="11">
        <f t="shared" si="2"/>
        <v>38</v>
      </c>
      <c r="B58" s="28"/>
      <c r="C58" s="29"/>
      <c r="D58" s="22"/>
      <c r="E58" s="121"/>
      <c r="F58" s="21"/>
      <c r="G58" s="87"/>
      <c r="H58" s="88" t="str">
        <f t="shared" si="3"/>
        <v/>
      </c>
      <c r="I58" s="23"/>
    </row>
    <row r="59" spans="1:11" ht="16.5" customHeight="1" x14ac:dyDescent="0.15">
      <c r="A59" s="11">
        <f t="shared" si="2"/>
        <v>39</v>
      </c>
      <c r="B59" s="28"/>
      <c r="C59" s="29"/>
      <c r="D59" s="22"/>
      <c r="E59" s="121"/>
      <c r="F59" s="21"/>
      <c r="G59" s="87"/>
      <c r="H59" s="88" t="str">
        <f t="shared" si="3"/>
        <v/>
      </c>
      <c r="I59" s="23"/>
    </row>
    <row r="60" spans="1:11" ht="16.5" customHeight="1" x14ac:dyDescent="0.15">
      <c r="A60" s="11">
        <f t="shared" si="2"/>
        <v>40</v>
      </c>
      <c r="B60" s="28"/>
      <c r="C60" s="29"/>
      <c r="D60" s="22"/>
      <c r="E60" s="121"/>
      <c r="F60" s="21"/>
      <c r="G60" s="87"/>
      <c r="H60" s="88" t="str">
        <f t="shared" si="3"/>
        <v/>
      </c>
      <c r="I60" s="23"/>
    </row>
    <row r="61" spans="1:11" ht="16.5" customHeight="1" x14ac:dyDescent="0.15">
      <c r="A61" s="11">
        <f t="shared" si="2"/>
        <v>41</v>
      </c>
      <c r="B61" s="28"/>
      <c r="C61" s="29"/>
      <c r="D61" s="22"/>
      <c r="E61" s="121"/>
      <c r="F61" s="21"/>
      <c r="G61" s="87"/>
      <c r="H61" s="88" t="str">
        <f t="shared" si="3"/>
        <v/>
      </c>
      <c r="I61" s="23"/>
    </row>
    <row r="62" spans="1:11" ht="16.5" customHeight="1" x14ac:dyDescent="0.15">
      <c r="A62" s="11">
        <f t="shared" si="2"/>
        <v>42</v>
      </c>
      <c r="B62" s="28"/>
      <c r="C62" s="29"/>
      <c r="D62" s="22"/>
      <c r="E62" s="121"/>
      <c r="F62" s="21"/>
      <c r="G62" s="87"/>
      <c r="H62" s="88" t="str">
        <f t="shared" si="3"/>
        <v/>
      </c>
      <c r="I62" s="23"/>
    </row>
    <row r="63" spans="1:11" ht="16.5" customHeight="1" x14ac:dyDescent="0.15">
      <c r="A63" s="11">
        <f t="shared" si="2"/>
        <v>43</v>
      </c>
      <c r="B63" s="28"/>
      <c r="C63" s="29"/>
      <c r="D63" s="22"/>
      <c r="E63" s="121"/>
      <c r="F63" s="21"/>
      <c r="G63" s="87"/>
      <c r="H63" s="88" t="str">
        <f t="shared" si="3"/>
        <v/>
      </c>
      <c r="I63" s="23"/>
    </row>
    <row r="64" spans="1:11" ht="16.5" customHeight="1" x14ac:dyDescent="0.15">
      <c r="A64" s="11">
        <f t="shared" si="2"/>
        <v>44</v>
      </c>
      <c r="B64" s="28"/>
      <c r="C64" s="29"/>
      <c r="D64" s="22"/>
      <c r="E64" s="121"/>
      <c r="F64" s="21"/>
      <c r="G64" s="87"/>
      <c r="H64" s="88" t="str">
        <f t="shared" si="3"/>
        <v/>
      </c>
      <c r="I64" s="23"/>
    </row>
    <row r="65" spans="1:9" ht="16.5" customHeight="1" x14ac:dyDescent="0.15">
      <c r="A65" s="11">
        <f t="shared" si="2"/>
        <v>45</v>
      </c>
      <c r="B65" s="28"/>
      <c r="C65" s="29"/>
      <c r="D65" s="22"/>
      <c r="E65" s="121"/>
      <c r="F65" s="21"/>
      <c r="G65" s="87"/>
      <c r="H65" s="88" t="str">
        <f t="shared" si="3"/>
        <v/>
      </c>
      <c r="I65" s="23"/>
    </row>
    <row r="66" spans="1:9" ht="16.5" customHeight="1" x14ac:dyDescent="0.15">
      <c r="A66" s="11">
        <f t="shared" si="2"/>
        <v>46</v>
      </c>
      <c r="B66" s="28"/>
      <c r="C66" s="29"/>
      <c r="D66" s="22"/>
      <c r="E66" s="121"/>
      <c r="F66" s="21"/>
      <c r="G66" s="87"/>
      <c r="H66" s="88" t="str">
        <f t="shared" si="3"/>
        <v/>
      </c>
      <c r="I66" s="23"/>
    </row>
    <row r="67" spans="1:9" ht="16.5" customHeight="1" x14ac:dyDescent="0.15">
      <c r="A67" s="11">
        <f t="shared" si="2"/>
        <v>47</v>
      </c>
      <c r="B67" s="28"/>
      <c r="C67" s="29"/>
      <c r="D67" s="22"/>
      <c r="E67" s="121"/>
      <c r="F67" s="21"/>
      <c r="G67" s="87"/>
      <c r="H67" s="88" t="str">
        <f t="shared" si="3"/>
        <v/>
      </c>
      <c r="I67" s="23"/>
    </row>
    <row r="68" spans="1:9" ht="16.5" customHeight="1" x14ac:dyDescent="0.15">
      <c r="A68" s="11">
        <f t="shared" si="2"/>
        <v>48</v>
      </c>
      <c r="B68" s="28"/>
      <c r="C68" s="29"/>
      <c r="D68" s="22"/>
      <c r="E68" s="121"/>
      <c r="F68" s="21"/>
      <c r="G68" s="87"/>
      <c r="H68" s="88" t="str">
        <f t="shared" si="3"/>
        <v/>
      </c>
      <c r="I68" s="23"/>
    </row>
    <row r="69" spans="1:9" ht="16.5" customHeight="1" x14ac:dyDescent="0.15">
      <c r="A69" s="11">
        <f t="shared" si="2"/>
        <v>49</v>
      </c>
      <c r="B69" s="28"/>
      <c r="C69" s="29"/>
      <c r="D69" s="22"/>
      <c r="E69" s="121"/>
      <c r="F69" s="21"/>
      <c r="G69" s="87"/>
      <c r="H69" s="88" t="str">
        <f t="shared" si="3"/>
        <v/>
      </c>
      <c r="I69" s="23"/>
    </row>
    <row r="70" spans="1:9" ht="16.5" customHeight="1" x14ac:dyDescent="0.15">
      <c r="A70" s="11">
        <f t="shared" si="2"/>
        <v>50</v>
      </c>
      <c r="B70" s="28"/>
      <c r="C70" s="29"/>
      <c r="D70" s="22"/>
      <c r="E70" s="121"/>
      <c r="F70" s="21"/>
      <c r="G70" s="87"/>
      <c r="H70" s="88" t="str">
        <f t="shared" si="3"/>
        <v/>
      </c>
      <c r="I70" s="23"/>
    </row>
    <row r="71" spans="1:9" ht="16.5" customHeight="1" x14ac:dyDescent="0.15">
      <c r="A71" s="11">
        <f t="shared" si="2"/>
        <v>51</v>
      </c>
      <c r="B71" s="28"/>
      <c r="C71" s="29"/>
      <c r="D71" s="22"/>
      <c r="E71" s="121"/>
      <c r="F71" s="21"/>
      <c r="G71" s="87"/>
      <c r="H71" s="88" t="str">
        <f t="shared" si="3"/>
        <v/>
      </c>
      <c r="I71" s="23"/>
    </row>
    <row r="72" spans="1:9" ht="16.5" customHeight="1" x14ac:dyDescent="0.15">
      <c r="A72" s="11">
        <f t="shared" si="2"/>
        <v>52</v>
      </c>
      <c r="B72" s="28"/>
      <c r="C72" s="29"/>
      <c r="D72" s="22"/>
      <c r="E72" s="121"/>
      <c r="F72" s="21"/>
      <c r="G72" s="87"/>
      <c r="H72" s="88" t="str">
        <f t="shared" si="3"/>
        <v/>
      </c>
      <c r="I72" s="23"/>
    </row>
    <row r="73" spans="1:9" ht="16.5" customHeight="1" x14ac:dyDescent="0.15">
      <c r="A73" s="11">
        <f t="shared" si="2"/>
        <v>53</v>
      </c>
      <c r="B73" s="28"/>
      <c r="C73" s="29"/>
      <c r="D73" s="22"/>
      <c r="E73" s="121"/>
      <c r="F73" s="21"/>
      <c r="G73" s="87"/>
      <c r="H73" s="88" t="str">
        <f t="shared" si="3"/>
        <v/>
      </c>
      <c r="I73" s="23"/>
    </row>
    <row r="74" spans="1:9" ht="16.5" customHeight="1" x14ac:dyDescent="0.15">
      <c r="A74" s="11">
        <f t="shared" si="2"/>
        <v>54</v>
      </c>
      <c r="B74" s="28"/>
      <c r="C74" s="29"/>
      <c r="D74" s="22"/>
      <c r="E74" s="121"/>
      <c r="F74" s="21"/>
      <c r="G74" s="87"/>
      <c r="H74" s="88" t="str">
        <f t="shared" si="3"/>
        <v/>
      </c>
      <c r="I74" s="23"/>
    </row>
    <row r="75" spans="1:9" ht="16.5" customHeight="1" x14ac:dyDescent="0.15">
      <c r="A75" s="11">
        <f t="shared" si="2"/>
        <v>55</v>
      </c>
      <c r="B75" s="28"/>
      <c r="C75" s="29"/>
      <c r="D75" s="22"/>
      <c r="E75" s="121"/>
      <c r="F75" s="21"/>
      <c r="G75" s="87"/>
      <c r="H75" s="88" t="str">
        <f t="shared" si="3"/>
        <v/>
      </c>
      <c r="I75" s="23"/>
    </row>
    <row r="76" spans="1:9" ht="16.5" customHeight="1" x14ac:dyDescent="0.15">
      <c r="A76" s="11">
        <f t="shared" si="2"/>
        <v>56</v>
      </c>
      <c r="B76" s="28"/>
      <c r="C76" s="29"/>
      <c r="D76" s="22"/>
      <c r="E76" s="121"/>
      <c r="F76" s="21"/>
      <c r="G76" s="87"/>
      <c r="H76" s="88" t="str">
        <f t="shared" si="3"/>
        <v/>
      </c>
      <c r="I76" s="23"/>
    </row>
    <row r="77" spans="1:9" ht="16.5" customHeight="1" x14ac:dyDescent="0.15">
      <c r="A77" s="11">
        <f t="shared" si="2"/>
        <v>57</v>
      </c>
      <c r="B77" s="28"/>
      <c r="C77" s="29"/>
      <c r="D77" s="22"/>
      <c r="E77" s="121"/>
      <c r="F77" s="21"/>
      <c r="G77" s="87"/>
      <c r="H77" s="88" t="str">
        <f t="shared" si="3"/>
        <v/>
      </c>
      <c r="I77" s="23"/>
    </row>
    <row r="78" spans="1:9" ht="16.5" customHeight="1" x14ac:dyDescent="0.15">
      <c r="A78" s="11">
        <f t="shared" si="2"/>
        <v>58</v>
      </c>
      <c r="B78" s="28"/>
      <c r="C78" s="29"/>
      <c r="D78" s="22"/>
      <c r="E78" s="121"/>
      <c r="F78" s="21"/>
      <c r="G78" s="87"/>
      <c r="H78" s="88" t="str">
        <f t="shared" si="3"/>
        <v/>
      </c>
      <c r="I78" s="23"/>
    </row>
    <row r="79" spans="1:9" ht="16.5" customHeight="1" x14ac:dyDescent="0.15">
      <c r="A79" s="11">
        <f t="shared" si="2"/>
        <v>59</v>
      </c>
      <c r="B79" s="28"/>
      <c r="C79" s="29"/>
      <c r="D79" s="22"/>
      <c r="E79" s="121"/>
      <c r="F79" s="21"/>
      <c r="G79" s="87"/>
      <c r="H79" s="88" t="str">
        <f t="shared" si="3"/>
        <v/>
      </c>
      <c r="I79" s="23"/>
    </row>
    <row r="80" spans="1:9" ht="16.5" customHeight="1" x14ac:dyDescent="0.15">
      <c r="A80" s="11">
        <f t="shared" si="2"/>
        <v>60</v>
      </c>
      <c r="B80" s="28"/>
      <c r="C80" s="29"/>
      <c r="D80" s="22"/>
      <c r="E80" s="121"/>
      <c r="F80" s="21"/>
      <c r="G80" s="87"/>
      <c r="H80" s="88" t="str">
        <f t="shared" si="3"/>
        <v/>
      </c>
      <c r="I80" s="23"/>
    </row>
    <row r="81" spans="1:11" ht="16.5" customHeight="1" x14ac:dyDescent="0.15">
      <c r="A81" s="11">
        <f t="shared" si="2"/>
        <v>61</v>
      </c>
      <c r="B81" s="28"/>
      <c r="C81" s="29"/>
      <c r="D81" s="22"/>
      <c r="E81" s="121"/>
      <c r="F81" s="21"/>
      <c r="G81" s="87"/>
      <c r="H81" s="88" t="str">
        <f t="shared" si="3"/>
        <v/>
      </c>
      <c r="I81" s="23"/>
    </row>
    <row r="82" spans="1:11" ht="16.5" customHeight="1" x14ac:dyDescent="0.15">
      <c r="A82" s="11">
        <f t="shared" si="2"/>
        <v>62</v>
      </c>
      <c r="B82" s="28"/>
      <c r="C82" s="29"/>
      <c r="D82" s="22"/>
      <c r="E82" s="121"/>
      <c r="F82" s="21"/>
      <c r="G82" s="87"/>
      <c r="H82" s="88" t="str">
        <f t="shared" si="3"/>
        <v/>
      </c>
      <c r="I82" s="23"/>
    </row>
    <row r="83" spans="1:11" ht="16.5" customHeight="1" x14ac:dyDescent="0.15">
      <c r="A83" s="11">
        <f t="shared" si="2"/>
        <v>63</v>
      </c>
      <c r="B83" s="28"/>
      <c r="C83" s="29"/>
      <c r="D83" s="22"/>
      <c r="E83" s="121"/>
      <c r="F83" s="21"/>
      <c r="G83" s="87"/>
      <c r="H83" s="88" t="str">
        <f t="shared" si="3"/>
        <v/>
      </c>
      <c r="I83" s="23"/>
    </row>
    <row r="84" spans="1:11" ht="16.5" customHeight="1" thickBot="1" x14ac:dyDescent="0.2">
      <c r="A84" s="11">
        <f t="shared" si="2"/>
        <v>64</v>
      </c>
      <c r="B84" s="30"/>
      <c r="C84" s="29"/>
      <c r="D84" s="24"/>
      <c r="E84" s="122"/>
      <c r="F84" s="21"/>
      <c r="G84" s="89"/>
      <c r="H84" s="88" t="str">
        <f t="shared" si="3"/>
        <v/>
      </c>
      <c r="I84" s="25"/>
    </row>
    <row r="85" spans="1:11" ht="22.5" customHeight="1" thickBot="1" x14ac:dyDescent="0.2">
      <c r="B85" s="179" t="s">
        <v>33</v>
      </c>
      <c r="C85" s="180"/>
      <c r="D85" s="180"/>
      <c r="E85" s="123" t="s">
        <v>17</v>
      </c>
      <c r="F85" s="31" t="s">
        <v>17</v>
      </c>
      <c r="G85" s="90" t="s">
        <v>17</v>
      </c>
      <c r="H85" s="91">
        <f>SUMIF(B53:B84,"&lt;&gt;"&amp;"▲助成対象外",H53:H84)</f>
        <v>0</v>
      </c>
      <c r="I85" s="32"/>
    </row>
    <row r="86" spans="1:11" ht="22.5" customHeight="1" thickTop="1" thickBot="1" x14ac:dyDescent="0.2">
      <c r="B86" s="181" t="s">
        <v>40</v>
      </c>
      <c r="C86" s="182"/>
      <c r="D86" s="182"/>
      <c r="E86" s="124" t="s">
        <v>17</v>
      </c>
      <c r="F86" s="33" t="s">
        <v>17</v>
      </c>
      <c r="G86" s="92" t="s">
        <v>17</v>
      </c>
      <c r="H86" s="93">
        <f>SUMIF(B53:B84,"▲助成対象外",H53:H84)</f>
        <v>0</v>
      </c>
      <c r="I86" s="34"/>
    </row>
    <row r="89" spans="1:11" ht="19.5" customHeight="1" x14ac:dyDescent="0.15">
      <c r="B89" s="11" t="str">
        <f>$B$9</f>
        <v>内訳明細表（工事完了）</v>
      </c>
      <c r="C89" s="35"/>
      <c r="D89" s="177" t="str">
        <f>$D$9</f>
        <v>高効率空調設備の導入</v>
      </c>
      <c r="E89" s="178"/>
      <c r="F89" s="178"/>
      <c r="G89" s="178"/>
      <c r="H89" s="65" t="s">
        <v>68</v>
      </c>
      <c r="I89" s="66"/>
      <c r="J89" s="68"/>
      <c r="K89" s="67" t="str">
        <f>第12号別紙!$J$1</f>
        <v>Ver.3.3</v>
      </c>
    </row>
    <row r="90" spans="1:11" x14ac:dyDescent="0.15">
      <c r="D90" s="172" t="str">
        <f>IF(AND(H125=0,H126=0),"経費の計上が無いページの印刷および提出は不要です。","")</f>
        <v>経費の計上が無いページの印刷および提出は不要です。</v>
      </c>
      <c r="E90" s="172"/>
      <c r="F90" s="172"/>
      <c r="G90" s="172"/>
      <c r="H90" s="172"/>
    </row>
    <row r="91" spans="1:11" ht="13.5" customHeight="1" x14ac:dyDescent="0.15">
      <c r="A91" s="18" t="s">
        <v>5</v>
      </c>
      <c r="B91" s="173" t="str">
        <f>[1]選択肢!$F$43</f>
        <v>空調設備の種類</v>
      </c>
      <c r="C91" s="173" t="str">
        <f>[1]選択肢!$I$36</f>
        <v>費用の区分</v>
      </c>
      <c r="D91" s="173" t="s">
        <v>8</v>
      </c>
      <c r="E91" s="174" t="s">
        <v>0</v>
      </c>
      <c r="F91" s="173" t="str">
        <f>[1]選択肢!$L$36</f>
        <v>単位</v>
      </c>
      <c r="G91" s="175" t="s">
        <v>48</v>
      </c>
      <c r="H91" s="175" t="s">
        <v>49</v>
      </c>
      <c r="I91" s="173" t="s">
        <v>7</v>
      </c>
    </row>
    <row r="92" spans="1:11" x14ac:dyDescent="0.15">
      <c r="A92" s="18" t="s">
        <v>6</v>
      </c>
      <c r="B92" s="173"/>
      <c r="C92" s="173"/>
      <c r="D92" s="173"/>
      <c r="E92" s="174"/>
      <c r="F92" s="173"/>
      <c r="G92" s="176"/>
      <c r="H92" s="176"/>
      <c r="I92" s="173"/>
    </row>
    <row r="93" spans="1:11" ht="16.5" customHeight="1" x14ac:dyDescent="0.15">
      <c r="A93" s="11">
        <f>ROW()-$A$10-8*3</f>
        <v>65</v>
      </c>
      <c r="B93" s="28"/>
      <c r="C93" s="29"/>
      <c r="D93" s="22"/>
      <c r="E93" s="121"/>
      <c r="F93" s="21"/>
      <c r="G93" s="87"/>
      <c r="H93" s="88" t="str">
        <f>IF(E93*G93=0,"",ROUND(E93*G93,0))</f>
        <v/>
      </c>
      <c r="I93" s="23"/>
    </row>
    <row r="94" spans="1:11" ht="16.5" customHeight="1" x14ac:dyDescent="0.15">
      <c r="A94" s="11">
        <f t="shared" ref="A94:A124" si="4">ROW()-$A$10-8*3</f>
        <v>66</v>
      </c>
      <c r="B94" s="28"/>
      <c r="C94" s="29"/>
      <c r="D94" s="22"/>
      <c r="E94" s="121"/>
      <c r="F94" s="21"/>
      <c r="G94" s="87"/>
      <c r="H94" s="88" t="str">
        <f t="shared" ref="H94:H124" si="5">IF(E94*G94=0,"",ROUND(E94*G94,0))</f>
        <v/>
      </c>
      <c r="I94" s="23"/>
    </row>
    <row r="95" spans="1:11" ht="16.5" customHeight="1" x14ac:dyDescent="0.15">
      <c r="A95" s="11">
        <f t="shared" si="4"/>
        <v>67</v>
      </c>
      <c r="B95" s="28"/>
      <c r="C95" s="29"/>
      <c r="D95" s="22"/>
      <c r="E95" s="121"/>
      <c r="F95" s="21"/>
      <c r="G95" s="87"/>
      <c r="H95" s="88" t="str">
        <f t="shared" si="5"/>
        <v/>
      </c>
      <c r="I95" s="23"/>
    </row>
    <row r="96" spans="1:11" ht="16.5" customHeight="1" x14ac:dyDescent="0.15">
      <c r="A96" s="11">
        <f t="shared" si="4"/>
        <v>68</v>
      </c>
      <c r="B96" s="28"/>
      <c r="C96" s="29"/>
      <c r="D96" s="22"/>
      <c r="E96" s="121"/>
      <c r="F96" s="21"/>
      <c r="G96" s="87"/>
      <c r="H96" s="88" t="str">
        <f t="shared" si="5"/>
        <v/>
      </c>
      <c r="I96" s="23"/>
    </row>
    <row r="97" spans="1:9" ht="16.5" customHeight="1" x14ac:dyDescent="0.15">
      <c r="A97" s="11">
        <f t="shared" si="4"/>
        <v>69</v>
      </c>
      <c r="B97" s="28"/>
      <c r="C97" s="29"/>
      <c r="D97" s="22"/>
      <c r="E97" s="121"/>
      <c r="F97" s="21"/>
      <c r="G97" s="87"/>
      <c r="H97" s="88" t="str">
        <f t="shared" si="5"/>
        <v/>
      </c>
      <c r="I97" s="23"/>
    </row>
    <row r="98" spans="1:9" ht="16.5" customHeight="1" x14ac:dyDescent="0.15">
      <c r="A98" s="11">
        <f t="shared" si="4"/>
        <v>70</v>
      </c>
      <c r="B98" s="28"/>
      <c r="C98" s="29"/>
      <c r="D98" s="22"/>
      <c r="E98" s="121"/>
      <c r="F98" s="21"/>
      <c r="G98" s="87"/>
      <c r="H98" s="88" t="str">
        <f t="shared" si="5"/>
        <v/>
      </c>
      <c r="I98" s="23"/>
    </row>
    <row r="99" spans="1:9" ht="16.5" customHeight="1" x14ac:dyDescent="0.15">
      <c r="A99" s="11">
        <f t="shared" si="4"/>
        <v>71</v>
      </c>
      <c r="B99" s="28"/>
      <c r="C99" s="29"/>
      <c r="D99" s="22"/>
      <c r="E99" s="121"/>
      <c r="F99" s="21"/>
      <c r="G99" s="87"/>
      <c r="H99" s="88" t="str">
        <f t="shared" si="5"/>
        <v/>
      </c>
      <c r="I99" s="23"/>
    </row>
    <row r="100" spans="1:9" ht="16.5" customHeight="1" x14ac:dyDescent="0.15">
      <c r="A100" s="11">
        <f t="shared" si="4"/>
        <v>72</v>
      </c>
      <c r="B100" s="28"/>
      <c r="C100" s="29"/>
      <c r="D100" s="22"/>
      <c r="E100" s="121"/>
      <c r="F100" s="21"/>
      <c r="G100" s="87"/>
      <c r="H100" s="88" t="str">
        <f t="shared" si="5"/>
        <v/>
      </c>
      <c r="I100" s="23"/>
    </row>
    <row r="101" spans="1:9" ht="16.5" customHeight="1" x14ac:dyDescent="0.15">
      <c r="A101" s="11">
        <f t="shared" si="4"/>
        <v>73</v>
      </c>
      <c r="B101" s="28"/>
      <c r="C101" s="29"/>
      <c r="D101" s="22"/>
      <c r="E101" s="121"/>
      <c r="F101" s="21"/>
      <c r="G101" s="87"/>
      <c r="H101" s="88" t="str">
        <f t="shared" si="5"/>
        <v/>
      </c>
      <c r="I101" s="23"/>
    </row>
    <row r="102" spans="1:9" ht="16.5" customHeight="1" x14ac:dyDescent="0.15">
      <c r="A102" s="11">
        <f t="shared" si="4"/>
        <v>74</v>
      </c>
      <c r="B102" s="28"/>
      <c r="C102" s="29"/>
      <c r="D102" s="22"/>
      <c r="E102" s="121"/>
      <c r="F102" s="21"/>
      <c r="G102" s="87"/>
      <c r="H102" s="88" t="str">
        <f t="shared" si="5"/>
        <v/>
      </c>
      <c r="I102" s="23"/>
    </row>
    <row r="103" spans="1:9" ht="16.5" customHeight="1" x14ac:dyDescent="0.15">
      <c r="A103" s="11">
        <f t="shared" si="4"/>
        <v>75</v>
      </c>
      <c r="B103" s="28"/>
      <c r="C103" s="29"/>
      <c r="D103" s="22"/>
      <c r="E103" s="121"/>
      <c r="F103" s="21"/>
      <c r="G103" s="87"/>
      <c r="H103" s="88" t="str">
        <f t="shared" si="5"/>
        <v/>
      </c>
      <c r="I103" s="23"/>
    </row>
    <row r="104" spans="1:9" ht="16.5" customHeight="1" x14ac:dyDescent="0.15">
      <c r="A104" s="11">
        <f t="shared" si="4"/>
        <v>76</v>
      </c>
      <c r="B104" s="28"/>
      <c r="C104" s="29"/>
      <c r="D104" s="22"/>
      <c r="E104" s="121"/>
      <c r="F104" s="21"/>
      <c r="G104" s="87"/>
      <c r="H104" s="88" t="str">
        <f t="shared" si="5"/>
        <v/>
      </c>
      <c r="I104" s="23"/>
    </row>
    <row r="105" spans="1:9" ht="16.5" customHeight="1" x14ac:dyDescent="0.15">
      <c r="A105" s="11">
        <f t="shared" si="4"/>
        <v>77</v>
      </c>
      <c r="B105" s="28"/>
      <c r="C105" s="29"/>
      <c r="D105" s="22"/>
      <c r="E105" s="121"/>
      <c r="F105" s="21"/>
      <c r="G105" s="87"/>
      <c r="H105" s="88" t="str">
        <f t="shared" si="5"/>
        <v/>
      </c>
      <c r="I105" s="23"/>
    </row>
    <row r="106" spans="1:9" ht="16.5" customHeight="1" x14ac:dyDescent="0.15">
      <c r="A106" s="11">
        <f t="shared" si="4"/>
        <v>78</v>
      </c>
      <c r="B106" s="28"/>
      <c r="C106" s="29"/>
      <c r="D106" s="22"/>
      <c r="E106" s="121"/>
      <c r="F106" s="21"/>
      <c r="G106" s="87"/>
      <c r="H106" s="88" t="str">
        <f t="shared" si="5"/>
        <v/>
      </c>
      <c r="I106" s="23"/>
    </row>
    <row r="107" spans="1:9" ht="16.5" customHeight="1" x14ac:dyDescent="0.15">
      <c r="A107" s="11">
        <f t="shared" si="4"/>
        <v>79</v>
      </c>
      <c r="B107" s="28"/>
      <c r="C107" s="29"/>
      <c r="D107" s="22"/>
      <c r="E107" s="121"/>
      <c r="F107" s="21"/>
      <c r="G107" s="87"/>
      <c r="H107" s="88" t="str">
        <f t="shared" si="5"/>
        <v/>
      </c>
      <c r="I107" s="23"/>
    </row>
    <row r="108" spans="1:9" ht="16.5" customHeight="1" x14ac:dyDescent="0.15">
      <c r="A108" s="11">
        <f t="shared" si="4"/>
        <v>80</v>
      </c>
      <c r="B108" s="28"/>
      <c r="C108" s="29"/>
      <c r="D108" s="22"/>
      <c r="E108" s="121"/>
      <c r="F108" s="21"/>
      <c r="G108" s="87"/>
      <c r="H108" s="88" t="str">
        <f t="shared" si="5"/>
        <v/>
      </c>
      <c r="I108" s="23"/>
    </row>
    <row r="109" spans="1:9" ht="16.5" customHeight="1" x14ac:dyDescent="0.15">
      <c r="A109" s="11">
        <f t="shared" si="4"/>
        <v>81</v>
      </c>
      <c r="B109" s="28"/>
      <c r="C109" s="29"/>
      <c r="D109" s="22"/>
      <c r="E109" s="121"/>
      <c r="F109" s="21"/>
      <c r="G109" s="87"/>
      <c r="H109" s="88" t="str">
        <f t="shared" si="5"/>
        <v/>
      </c>
      <c r="I109" s="23"/>
    </row>
    <row r="110" spans="1:9" ht="16.5" customHeight="1" x14ac:dyDescent="0.15">
      <c r="A110" s="11">
        <f t="shared" si="4"/>
        <v>82</v>
      </c>
      <c r="B110" s="28"/>
      <c r="C110" s="29"/>
      <c r="D110" s="22"/>
      <c r="E110" s="121"/>
      <c r="F110" s="21"/>
      <c r="G110" s="87"/>
      <c r="H110" s="88" t="str">
        <f t="shared" si="5"/>
        <v/>
      </c>
      <c r="I110" s="23"/>
    </row>
    <row r="111" spans="1:9" ht="16.5" customHeight="1" x14ac:dyDescent="0.15">
      <c r="A111" s="11">
        <f t="shared" si="4"/>
        <v>83</v>
      </c>
      <c r="B111" s="28"/>
      <c r="C111" s="29"/>
      <c r="D111" s="22"/>
      <c r="E111" s="121"/>
      <c r="F111" s="21"/>
      <c r="G111" s="87"/>
      <c r="H111" s="88" t="str">
        <f t="shared" si="5"/>
        <v/>
      </c>
      <c r="I111" s="23"/>
    </row>
    <row r="112" spans="1:9" ht="16.5" customHeight="1" x14ac:dyDescent="0.15">
      <c r="A112" s="11">
        <f t="shared" si="4"/>
        <v>84</v>
      </c>
      <c r="B112" s="28"/>
      <c r="C112" s="29"/>
      <c r="D112" s="22"/>
      <c r="E112" s="121"/>
      <c r="F112" s="21"/>
      <c r="G112" s="87"/>
      <c r="H112" s="88" t="str">
        <f t="shared" si="5"/>
        <v/>
      </c>
      <c r="I112" s="23"/>
    </row>
    <row r="113" spans="1:9" ht="16.5" customHeight="1" x14ac:dyDescent="0.15">
      <c r="A113" s="11">
        <f t="shared" si="4"/>
        <v>85</v>
      </c>
      <c r="B113" s="28"/>
      <c r="C113" s="29"/>
      <c r="D113" s="22"/>
      <c r="E113" s="121"/>
      <c r="F113" s="21"/>
      <c r="G113" s="87"/>
      <c r="H113" s="88" t="str">
        <f t="shared" si="5"/>
        <v/>
      </c>
      <c r="I113" s="23"/>
    </row>
    <row r="114" spans="1:9" ht="16.5" customHeight="1" x14ac:dyDescent="0.15">
      <c r="A114" s="11">
        <f t="shared" si="4"/>
        <v>86</v>
      </c>
      <c r="B114" s="28"/>
      <c r="C114" s="29"/>
      <c r="D114" s="22"/>
      <c r="E114" s="121"/>
      <c r="F114" s="21"/>
      <c r="G114" s="87"/>
      <c r="H114" s="88" t="str">
        <f t="shared" si="5"/>
        <v/>
      </c>
      <c r="I114" s="23"/>
    </row>
    <row r="115" spans="1:9" ht="16.5" customHeight="1" x14ac:dyDescent="0.15">
      <c r="A115" s="11">
        <f t="shared" si="4"/>
        <v>87</v>
      </c>
      <c r="B115" s="28"/>
      <c r="C115" s="29"/>
      <c r="D115" s="22"/>
      <c r="E115" s="121"/>
      <c r="F115" s="21"/>
      <c r="G115" s="87"/>
      <c r="H115" s="88" t="str">
        <f t="shared" si="5"/>
        <v/>
      </c>
      <c r="I115" s="23"/>
    </row>
    <row r="116" spans="1:9" ht="16.5" customHeight="1" x14ac:dyDescent="0.15">
      <c r="A116" s="11">
        <f t="shared" si="4"/>
        <v>88</v>
      </c>
      <c r="B116" s="28"/>
      <c r="C116" s="29"/>
      <c r="D116" s="22"/>
      <c r="E116" s="121"/>
      <c r="F116" s="21"/>
      <c r="G116" s="87"/>
      <c r="H116" s="88" t="str">
        <f t="shared" si="5"/>
        <v/>
      </c>
      <c r="I116" s="23"/>
    </row>
    <row r="117" spans="1:9" ht="16.5" customHeight="1" x14ac:dyDescent="0.15">
      <c r="A117" s="11">
        <f t="shared" si="4"/>
        <v>89</v>
      </c>
      <c r="B117" s="28"/>
      <c r="C117" s="29"/>
      <c r="D117" s="22"/>
      <c r="E117" s="121"/>
      <c r="F117" s="21"/>
      <c r="G117" s="87"/>
      <c r="H117" s="88" t="str">
        <f t="shared" si="5"/>
        <v/>
      </c>
      <c r="I117" s="23"/>
    </row>
    <row r="118" spans="1:9" ht="16.5" customHeight="1" x14ac:dyDescent="0.15">
      <c r="A118" s="11">
        <f t="shared" si="4"/>
        <v>90</v>
      </c>
      <c r="B118" s="28"/>
      <c r="C118" s="29"/>
      <c r="D118" s="22"/>
      <c r="E118" s="121"/>
      <c r="F118" s="21"/>
      <c r="G118" s="87"/>
      <c r="H118" s="88" t="str">
        <f t="shared" si="5"/>
        <v/>
      </c>
      <c r="I118" s="23"/>
    </row>
    <row r="119" spans="1:9" ht="16.5" customHeight="1" x14ac:dyDescent="0.15">
      <c r="A119" s="11">
        <f t="shared" si="4"/>
        <v>91</v>
      </c>
      <c r="B119" s="28"/>
      <c r="C119" s="29"/>
      <c r="D119" s="22"/>
      <c r="E119" s="121"/>
      <c r="F119" s="21"/>
      <c r="G119" s="87"/>
      <c r="H119" s="88" t="str">
        <f t="shared" si="5"/>
        <v/>
      </c>
      <c r="I119" s="23"/>
    </row>
    <row r="120" spans="1:9" ht="16.5" customHeight="1" x14ac:dyDescent="0.15">
      <c r="A120" s="11">
        <f t="shared" si="4"/>
        <v>92</v>
      </c>
      <c r="B120" s="28"/>
      <c r="C120" s="29"/>
      <c r="D120" s="22"/>
      <c r="E120" s="121"/>
      <c r="F120" s="21"/>
      <c r="G120" s="87"/>
      <c r="H120" s="88" t="str">
        <f t="shared" si="5"/>
        <v/>
      </c>
      <c r="I120" s="23"/>
    </row>
    <row r="121" spans="1:9" ht="16.5" customHeight="1" x14ac:dyDescent="0.15">
      <c r="A121" s="11">
        <f t="shared" si="4"/>
        <v>93</v>
      </c>
      <c r="B121" s="28"/>
      <c r="C121" s="29"/>
      <c r="D121" s="22"/>
      <c r="E121" s="121"/>
      <c r="F121" s="21"/>
      <c r="G121" s="87"/>
      <c r="H121" s="88" t="str">
        <f t="shared" si="5"/>
        <v/>
      </c>
      <c r="I121" s="23"/>
    </row>
    <row r="122" spans="1:9" ht="16.5" customHeight="1" x14ac:dyDescent="0.15">
      <c r="A122" s="11">
        <f t="shared" si="4"/>
        <v>94</v>
      </c>
      <c r="B122" s="28"/>
      <c r="C122" s="29"/>
      <c r="D122" s="22"/>
      <c r="E122" s="121"/>
      <c r="F122" s="21"/>
      <c r="G122" s="87"/>
      <c r="H122" s="88" t="str">
        <f t="shared" si="5"/>
        <v/>
      </c>
      <c r="I122" s="23"/>
    </row>
    <row r="123" spans="1:9" ht="16.5" customHeight="1" x14ac:dyDescent="0.15">
      <c r="A123" s="11">
        <f t="shared" si="4"/>
        <v>95</v>
      </c>
      <c r="B123" s="28"/>
      <c r="C123" s="29"/>
      <c r="D123" s="22"/>
      <c r="E123" s="121"/>
      <c r="F123" s="21"/>
      <c r="G123" s="87"/>
      <c r="H123" s="88" t="str">
        <f t="shared" si="5"/>
        <v/>
      </c>
      <c r="I123" s="23"/>
    </row>
    <row r="124" spans="1:9" ht="16.5" customHeight="1" thickBot="1" x14ac:dyDescent="0.2">
      <c r="A124" s="11">
        <f t="shared" si="4"/>
        <v>96</v>
      </c>
      <c r="B124" s="30"/>
      <c r="C124" s="29"/>
      <c r="D124" s="24"/>
      <c r="E124" s="122"/>
      <c r="F124" s="21"/>
      <c r="G124" s="89"/>
      <c r="H124" s="88" t="str">
        <f t="shared" si="5"/>
        <v/>
      </c>
      <c r="I124" s="25"/>
    </row>
    <row r="125" spans="1:9" ht="22.5" customHeight="1" thickBot="1" x14ac:dyDescent="0.2">
      <c r="B125" s="179" t="s">
        <v>34</v>
      </c>
      <c r="C125" s="180"/>
      <c r="D125" s="180"/>
      <c r="E125" s="123" t="s">
        <v>17</v>
      </c>
      <c r="F125" s="31" t="s">
        <v>17</v>
      </c>
      <c r="G125" s="90" t="s">
        <v>17</v>
      </c>
      <c r="H125" s="91">
        <f>SUMIF(B93:B124,"&lt;&gt;"&amp;"▲助成対象外",H93:H124)</f>
        <v>0</v>
      </c>
      <c r="I125" s="32"/>
    </row>
    <row r="126" spans="1:9" ht="22.5" customHeight="1" thickTop="1" thickBot="1" x14ac:dyDescent="0.2">
      <c r="B126" s="181" t="s">
        <v>39</v>
      </c>
      <c r="C126" s="182"/>
      <c r="D126" s="182"/>
      <c r="E126" s="124" t="s">
        <v>17</v>
      </c>
      <c r="F126" s="33" t="s">
        <v>17</v>
      </c>
      <c r="G126" s="92" t="s">
        <v>17</v>
      </c>
      <c r="H126" s="93">
        <f>SUMIF(B93:B124,"▲助成対象外",H93:H124)</f>
        <v>0</v>
      </c>
      <c r="I126" s="34"/>
    </row>
    <row r="129" spans="1:11" ht="20.25" customHeight="1" x14ac:dyDescent="0.15">
      <c r="B129" s="11" t="str">
        <f>$B$9</f>
        <v>内訳明細表（工事完了）</v>
      </c>
      <c r="C129" s="35"/>
      <c r="D129" s="177" t="str">
        <f>$D$9</f>
        <v>高効率空調設備の導入</v>
      </c>
      <c r="E129" s="178"/>
      <c r="F129" s="178"/>
      <c r="G129" s="178"/>
      <c r="H129" s="65" t="s">
        <v>69</v>
      </c>
      <c r="I129" s="66"/>
      <c r="J129" s="68"/>
      <c r="K129" s="67" t="str">
        <f>第12号別紙!$J$1</f>
        <v>Ver.3.3</v>
      </c>
    </row>
    <row r="130" spans="1:11" x14ac:dyDescent="0.15">
      <c r="D130" s="172" t="str">
        <f>IF(AND(H165=0,H166=0),"経費の計上が無いページの印刷および提出は不要です。","")</f>
        <v>経費の計上が無いページの印刷および提出は不要です。</v>
      </c>
      <c r="E130" s="172"/>
      <c r="F130" s="172"/>
      <c r="G130" s="172"/>
      <c r="H130" s="172"/>
    </row>
    <row r="131" spans="1:11" ht="13.5" customHeight="1" x14ac:dyDescent="0.15">
      <c r="A131" s="18" t="s">
        <v>5</v>
      </c>
      <c r="B131" s="173" t="str">
        <f>[1]選択肢!$F$43</f>
        <v>空調設備の種類</v>
      </c>
      <c r="C131" s="173" t="str">
        <f>[1]選択肢!$I$36</f>
        <v>費用の区分</v>
      </c>
      <c r="D131" s="173" t="s">
        <v>8</v>
      </c>
      <c r="E131" s="174" t="s">
        <v>0</v>
      </c>
      <c r="F131" s="173" t="str">
        <f>[1]選択肢!$L$36</f>
        <v>単位</v>
      </c>
      <c r="G131" s="175" t="s">
        <v>48</v>
      </c>
      <c r="H131" s="175" t="s">
        <v>49</v>
      </c>
      <c r="I131" s="173" t="s">
        <v>7</v>
      </c>
    </row>
    <row r="132" spans="1:11" x14ac:dyDescent="0.15">
      <c r="A132" s="18" t="s">
        <v>6</v>
      </c>
      <c r="B132" s="173"/>
      <c r="C132" s="173"/>
      <c r="D132" s="173"/>
      <c r="E132" s="174"/>
      <c r="F132" s="173"/>
      <c r="G132" s="176"/>
      <c r="H132" s="176"/>
      <c r="I132" s="173"/>
    </row>
    <row r="133" spans="1:11" ht="16.5" customHeight="1" x14ac:dyDescent="0.15">
      <c r="A133" s="11">
        <f>ROW()-$A$10-8*4</f>
        <v>97</v>
      </c>
      <c r="B133" s="28"/>
      <c r="C133" s="29"/>
      <c r="D133" s="22"/>
      <c r="E133" s="121"/>
      <c r="F133" s="21"/>
      <c r="G133" s="87"/>
      <c r="H133" s="88" t="str">
        <f>IF(E133*G133=0,"",ROUND(E133*G133,0))</f>
        <v/>
      </c>
      <c r="I133" s="23"/>
    </row>
    <row r="134" spans="1:11" ht="16.5" customHeight="1" x14ac:dyDescent="0.15">
      <c r="A134" s="11">
        <f t="shared" ref="A134:A164" si="6">ROW()-$A$10-8*4</f>
        <v>98</v>
      </c>
      <c r="B134" s="28"/>
      <c r="C134" s="29"/>
      <c r="D134" s="22"/>
      <c r="E134" s="121"/>
      <c r="F134" s="21"/>
      <c r="G134" s="87"/>
      <c r="H134" s="88" t="str">
        <f t="shared" ref="H134:H164" si="7">IF(E134*G134=0,"",ROUND(E134*G134,0))</f>
        <v/>
      </c>
      <c r="I134" s="23"/>
    </row>
    <row r="135" spans="1:11" ht="16.5" customHeight="1" x14ac:dyDescent="0.15">
      <c r="A135" s="11">
        <f t="shared" si="6"/>
        <v>99</v>
      </c>
      <c r="B135" s="28"/>
      <c r="C135" s="29"/>
      <c r="D135" s="22"/>
      <c r="E135" s="121"/>
      <c r="F135" s="21"/>
      <c r="G135" s="87"/>
      <c r="H135" s="88" t="str">
        <f t="shared" si="7"/>
        <v/>
      </c>
      <c r="I135" s="23"/>
    </row>
    <row r="136" spans="1:11" ht="16.5" customHeight="1" x14ac:dyDescent="0.15">
      <c r="A136" s="11">
        <f t="shared" si="6"/>
        <v>100</v>
      </c>
      <c r="B136" s="28"/>
      <c r="C136" s="29"/>
      <c r="D136" s="22"/>
      <c r="E136" s="121"/>
      <c r="F136" s="21"/>
      <c r="G136" s="87"/>
      <c r="H136" s="88" t="str">
        <f t="shared" si="7"/>
        <v/>
      </c>
      <c r="I136" s="23"/>
    </row>
    <row r="137" spans="1:11" ht="16.5" customHeight="1" x14ac:dyDescent="0.15">
      <c r="A137" s="11">
        <f t="shared" si="6"/>
        <v>101</v>
      </c>
      <c r="B137" s="28"/>
      <c r="C137" s="29"/>
      <c r="D137" s="22"/>
      <c r="E137" s="121"/>
      <c r="F137" s="21"/>
      <c r="G137" s="87"/>
      <c r="H137" s="88" t="str">
        <f t="shared" si="7"/>
        <v/>
      </c>
      <c r="I137" s="23"/>
    </row>
    <row r="138" spans="1:11" ht="16.5" customHeight="1" x14ac:dyDescent="0.15">
      <c r="A138" s="11">
        <f t="shared" si="6"/>
        <v>102</v>
      </c>
      <c r="B138" s="28"/>
      <c r="C138" s="29"/>
      <c r="D138" s="22"/>
      <c r="E138" s="121"/>
      <c r="F138" s="21"/>
      <c r="G138" s="87"/>
      <c r="H138" s="88" t="str">
        <f t="shared" si="7"/>
        <v/>
      </c>
      <c r="I138" s="23"/>
    </row>
    <row r="139" spans="1:11" ht="16.5" customHeight="1" x14ac:dyDescent="0.15">
      <c r="A139" s="11">
        <f t="shared" si="6"/>
        <v>103</v>
      </c>
      <c r="B139" s="28"/>
      <c r="C139" s="29"/>
      <c r="D139" s="22"/>
      <c r="E139" s="121"/>
      <c r="F139" s="21"/>
      <c r="G139" s="87"/>
      <c r="H139" s="88" t="str">
        <f t="shared" si="7"/>
        <v/>
      </c>
      <c r="I139" s="23"/>
    </row>
    <row r="140" spans="1:11" ht="16.5" customHeight="1" x14ac:dyDescent="0.15">
      <c r="A140" s="11">
        <f t="shared" si="6"/>
        <v>104</v>
      </c>
      <c r="B140" s="28"/>
      <c r="C140" s="29"/>
      <c r="D140" s="22"/>
      <c r="E140" s="121"/>
      <c r="F140" s="21"/>
      <c r="G140" s="87"/>
      <c r="H140" s="88" t="str">
        <f t="shared" si="7"/>
        <v/>
      </c>
      <c r="I140" s="23"/>
    </row>
    <row r="141" spans="1:11" ht="16.5" customHeight="1" x14ac:dyDescent="0.15">
      <c r="A141" s="11">
        <f t="shared" si="6"/>
        <v>105</v>
      </c>
      <c r="B141" s="28"/>
      <c r="C141" s="29"/>
      <c r="D141" s="22"/>
      <c r="E141" s="121"/>
      <c r="F141" s="21"/>
      <c r="G141" s="87"/>
      <c r="H141" s="88" t="str">
        <f t="shared" si="7"/>
        <v/>
      </c>
      <c r="I141" s="23"/>
    </row>
    <row r="142" spans="1:11" ht="16.5" customHeight="1" x14ac:dyDescent="0.15">
      <c r="A142" s="11">
        <f t="shared" si="6"/>
        <v>106</v>
      </c>
      <c r="B142" s="28"/>
      <c r="C142" s="29"/>
      <c r="D142" s="22"/>
      <c r="E142" s="121"/>
      <c r="F142" s="21"/>
      <c r="G142" s="87"/>
      <c r="H142" s="88" t="str">
        <f t="shared" si="7"/>
        <v/>
      </c>
      <c r="I142" s="23"/>
    </row>
    <row r="143" spans="1:11" ht="16.5" customHeight="1" x14ac:dyDescent="0.15">
      <c r="A143" s="11">
        <f t="shared" si="6"/>
        <v>107</v>
      </c>
      <c r="B143" s="28"/>
      <c r="C143" s="29"/>
      <c r="D143" s="22"/>
      <c r="E143" s="121"/>
      <c r="F143" s="21"/>
      <c r="G143" s="87"/>
      <c r="H143" s="88" t="str">
        <f t="shared" si="7"/>
        <v/>
      </c>
      <c r="I143" s="23"/>
    </row>
    <row r="144" spans="1:11" ht="16.5" customHeight="1" x14ac:dyDescent="0.15">
      <c r="A144" s="11">
        <f t="shared" si="6"/>
        <v>108</v>
      </c>
      <c r="B144" s="28"/>
      <c r="C144" s="29"/>
      <c r="D144" s="22"/>
      <c r="E144" s="121"/>
      <c r="F144" s="21"/>
      <c r="G144" s="87"/>
      <c r="H144" s="88" t="str">
        <f t="shared" si="7"/>
        <v/>
      </c>
      <c r="I144" s="23"/>
    </row>
    <row r="145" spans="1:9" ht="16.5" customHeight="1" x14ac:dyDescent="0.15">
      <c r="A145" s="11">
        <f t="shared" si="6"/>
        <v>109</v>
      </c>
      <c r="B145" s="28"/>
      <c r="C145" s="29"/>
      <c r="D145" s="22"/>
      <c r="E145" s="121"/>
      <c r="F145" s="21"/>
      <c r="G145" s="87"/>
      <c r="H145" s="88" t="str">
        <f t="shared" si="7"/>
        <v/>
      </c>
      <c r="I145" s="23"/>
    </row>
    <row r="146" spans="1:9" ht="16.5" customHeight="1" x14ac:dyDescent="0.15">
      <c r="A146" s="11">
        <f t="shared" si="6"/>
        <v>110</v>
      </c>
      <c r="B146" s="28"/>
      <c r="C146" s="29"/>
      <c r="D146" s="22"/>
      <c r="E146" s="121"/>
      <c r="F146" s="21"/>
      <c r="G146" s="87"/>
      <c r="H146" s="88" t="str">
        <f t="shared" si="7"/>
        <v/>
      </c>
      <c r="I146" s="23"/>
    </row>
    <row r="147" spans="1:9" ht="16.5" customHeight="1" x14ac:dyDescent="0.15">
      <c r="A147" s="11">
        <f t="shared" si="6"/>
        <v>111</v>
      </c>
      <c r="B147" s="28"/>
      <c r="C147" s="29"/>
      <c r="D147" s="22"/>
      <c r="E147" s="121"/>
      <c r="F147" s="21"/>
      <c r="G147" s="87"/>
      <c r="H147" s="88" t="str">
        <f t="shared" si="7"/>
        <v/>
      </c>
      <c r="I147" s="23"/>
    </row>
    <row r="148" spans="1:9" ht="16.5" customHeight="1" x14ac:dyDescent="0.15">
      <c r="A148" s="11">
        <f t="shared" si="6"/>
        <v>112</v>
      </c>
      <c r="B148" s="28"/>
      <c r="C148" s="29"/>
      <c r="D148" s="22"/>
      <c r="E148" s="121"/>
      <c r="F148" s="21"/>
      <c r="G148" s="87"/>
      <c r="H148" s="88" t="str">
        <f t="shared" si="7"/>
        <v/>
      </c>
      <c r="I148" s="23"/>
    </row>
    <row r="149" spans="1:9" ht="16.5" customHeight="1" x14ac:dyDescent="0.15">
      <c r="A149" s="11">
        <f t="shared" si="6"/>
        <v>113</v>
      </c>
      <c r="B149" s="28"/>
      <c r="C149" s="29"/>
      <c r="D149" s="22"/>
      <c r="E149" s="121"/>
      <c r="F149" s="21"/>
      <c r="G149" s="87"/>
      <c r="H149" s="88" t="str">
        <f t="shared" si="7"/>
        <v/>
      </c>
      <c r="I149" s="23"/>
    </row>
    <row r="150" spans="1:9" ht="16.5" customHeight="1" x14ac:dyDescent="0.15">
      <c r="A150" s="11">
        <f t="shared" si="6"/>
        <v>114</v>
      </c>
      <c r="B150" s="28"/>
      <c r="C150" s="29"/>
      <c r="D150" s="22"/>
      <c r="E150" s="121"/>
      <c r="F150" s="21"/>
      <c r="G150" s="87"/>
      <c r="H150" s="88" t="str">
        <f t="shared" si="7"/>
        <v/>
      </c>
      <c r="I150" s="23"/>
    </row>
    <row r="151" spans="1:9" ht="16.5" customHeight="1" x14ac:dyDescent="0.15">
      <c r="A151" s="11">
        <f t="shared" si="6"/>
        <v>115</v>
      </c>
      <c r="B151" s="28"/>
      <c r="C151" s="29"/>
      <c r="D151" s="22"/>
      <c r="E151" s="121"/>
      <c r="F151" s="21"/>
      <c r="G151" s="87"/>
      <c r="H151" s="88" t="str">
        <f t="shared" si="7"/>
        <v/>
      </c>
      <c r="I151" s="23"/>
    </row>
    <row r="152" spans="1:9" ht="16.5" customHeight="1" x14ac:dyDescent="0.15">
      <c r="A152" s="11">
        <f t="shared" si="6"/>
        <v>116</v>
      </c>
      <c r="B152" s="28"/>
      <c r="C152" s="29"/>
      <c r="D152" s="22"/>
      <c r="E152" s="121"/>
      <c r="F152" s="21"/>
      <c r="G152" s="87"/>
      <c r="H152" s="88" t="str">
        <f t="shared" si="7"/>
        <v/>
      </c>
      <c r="I152" s="23"/>
    </row>
    <row r="153" spans="1:9" ht="16.5" customHeight="1" x14ac:dyDescent="0.15">
      <c r="A153" s="11">
        <f t="shared" si="6"/>
        <v>117</v>
      </c>
      <c r="B153" s="28"/>
      <c r="C153" s="29"/>
      <c r="D153" s="22"/>
      <c r="E153" s="121"/>
      <c r="F153" s="21"/>
      <c r="G153" s="87"/>
      <c r="H153" s="88" t="str">
        <f t="shared" si="7"/>
        <v/>
      </c>
      <c r="I153" s="23"/>
    </row>
    <row r="154" spans="1:9" ht="16.5" customHeight="1" x14ac:dyDescent="0.15">
      <c r="A154" s="11">
        <f t="shared" si="6"/>
        <v>118</v>
      </c>
      <c r="B154" s="28"/>
      <c r="C154" s="29"/>
      <c r="D154" s="22"/>
      <c r="E154" s="121"/>
      <c r="F154" s="21"/>
      <c r="G154" s="87"/>
      <c r="H154" s="88" t="str">
        <f t="shared" si="7"/>
        <v/>
      </c>
      <c r="I154" s="23"/>
    </row>
    <row r="155" spans="1:9" ht="16.5" customHeight="1" x14ac:dyDescent="0.15">
      <c r="A155" s="11">
        <f t="shared" si="6"/>
        <v>119</v>
      </c>
      <c r="B155" s="28"/>
      <c r="C155" s="29"/>
      <c r="D155" s="22"/>
      <c r="E155" s="121"/>
      <c r="F155" s="21"/>
      <c r="G155" s="87"/>
      <c r="H155" s="88" t="str">
        <f t="shared" si="7"/>
        <v/>
      </c>
      <c r="I155" s="23"/>
    </row>
    <row r="156" spans="1:9" ht="16.5" customHeight="1" x14ac:dyDescent="0.15">
      <c r="A156" s="11">
        <f t="shared" si="6"/>
        <v>120</v>
      </c>
      <c r="B156" s="28"/>
      <c r="C156" s="29"/>
      <c r="D156" s="22"/>
      <c r="E156" s="121"/>
      <c r="F156" s="21"/>
      <c r="G156" s="87"/>
      <c r="H156" s="88" t="str">
        <f t="shared" si="7"/>
        <v/>
      </c>
      <c r="I156" s="23"/>
    </row>
    <row r="157" spans="1:9" ht="16.5" customHeight="1" x14ac:dyDescent="0.15">
      <c r="A157" s="11">
        <f t="shared" si="6"/>
        <v>121</v>
      </c>
      <c r="B157" s="28"/>
      <c r="C157" s="29"/>
      <c r="D157" s="22"/>
      <c r="E157" s="121"/>
      <c r="F157" s="21"/>
      <c r="G157" s="87"/>
      <c r="H157" s="88" t="str">
        <f t="shared" si="7"/>
        <v/>
      </c>
      <c r="I157" s="23"/>
    </row>
    <row r="158" spans="1:9" ht="16.5" customHeight="1" x14ac:dyDescent="0.15">
      <c r="A158" s="11">
        <f t="shared" si="6"/>
        <v>122</v>
      </c>
      <c r="B158" s="28"/>
      <c r="C158" s="29"/>
      <c r="D158" s="22"/>
      <c r="E158" s="121"/>
      <c r="F158" s="21"/>
      <c r="G158" s="87"/>
      <c r="H158" s="88" t="str">
        <f t="shared" si="7"/>
        <v/>
      </c>
      <c r="I158" s="23"/>
    </row>
    <row r="159" spans="1:9" ht="16.5" customHeight="1" x14ac:dyDescent="0.15">
      <c r="A159" s="11">
        <f t="shared" si="6"/>
        <v>123</v>
      </c>
      <c r="B159" s="28"/>
      <c r="C159" s="29"/>
      <c r="D159" s="22"/>
      <c r="E159" s="121"/>
      <c r="F159" s="21"/>
      <c r="G159" s="87"/>
      <c r="H159" s="88" t="str">
        <f t="shared" si="7"/>
        <v/>
      </c>
      <c r="I159" s="23"/>
    </row>
    <row r="160" spans="1:9" ht="16.5" customHeight="1" x14ac:dyDescent="0.15">
      <c r="A160" s="11">
        <f t="shared" si="6"/>
        <v>124</v>
      </c>
      <c r="B160" s="28"/>
      <c r="C160" s="29"/>
      <c r="D160" s="22"/>
      <c r="E160" s="121"/>
      <c r="F160" s="21"/>
      <c r="G160" s="87"/>
      <c r="H160" s="88" t="str">
        <f t="shared" si="7"/>
        <v/>
      </c>
      <c r="I160" s="23"/>
    </row>
    <row r="161" spans="1:11" ht="16.5" customHeight="1" x14ac:dyDescent="0.15">
      <c r="A161" s="11">
        <f t="shared" si="6"/>
        <v>125</v>
      </c>
      <c r="B161" s="28"/>
      <c r="C161" s="29"/>
      <c r="D161" s="22"/>
      <c r="E161" s="121"/>
      <c r="F161" s="21"/>
      <c r="G161" s="87"/>
      <c r="H161" s="88" t="str">
        <f t="shared" si="7"/>
        <v/>
      </c>
      <c r="I161" s="23"/>
    </row>
    <row r="162" spans="1:11" ht="16.5" customHeight="1" x14ac:dyDescent="0.15">
      <c r="A162" s="11">
        <f t="shared" si="6"/>
        <v>126</v>
      </c>
      <c r="B162" s="28"/>
      <c r="C162" s="29"/>
      <c r="D162" s="22"/>
      <c r="E162" s="121"/>
      <c r="F162" s="21"/>
      <c r="G162" s="87"/>
      <c r="H162" s="88" t="str">
        <f t="shared" si="7"/>
        <v/>
      </c>
      <c r="I162" s="23"/>
    </row>
    <row r="163" spans="1:11" ht="16.5" customHeight="1" x14ac:dyDescent="0.15">
      <c r="A163" s="11">
        <f t="shared" si="6"/>
        <v>127</v>
      </c>
      <c r="B163" s="28"/>
      <c r="C163" s="29"/>
      <c r="D163" s="22"/>
      <c r="E163" s="121"/>
      <c r="F163" s="21"/>
      <c r="G163" s="87"/>
      <c r="H163" s="88" t="str">
        <f t="shared" si="7"/>
        <v/>
      </c>
      <c r="I163" s="23"/>
    </row>
    <row r="164" spans="1:11" ht="16.5" customHeight="1" thickBot="1" x14ac:dyDescent="0.2">
      <c r="A164" s="11">
        <f t="shared" si="6"/>
        <v>128</v>
      </c>
      <c r="B164" s="30"/>
      <c r="C164" s="29"/>
      <c r="D164" s="24"/>
      <c r="E164" s="122"/>
      <c r="F164" s="21"/>
      <c r="G164" s="89"/>
      <c r="H164" s="88" t="str">
        <f t="shared" si="7"/>
        <v/>
      </c>
      <c r="I164" s="25"/>
    </row>
    <row r="165" spans="1:11" ht="22.5" customHeight="1" thickBot="1" x14ac:dyDescent="0.2">
      <c r="B165" s="179" t="s">
        <v>35</v>
      </c>
      <c r="C165" s="180"/>
      <c r="D165" s="180"/>
      <c r="E165" s="123" t="s">
        <v>17</v>
      </c>
      <c r="F165" s="31" t="s">
        <v>17</v>
      </c>
      <c r="G165" s="90" t="s">
        <v>17</v>
      </c>
      <c r="H165" s="91">
        <f>SUMIF(B133:B164,"&lt;&gt;"&amp;"▲助成対象外",H133:H164)</f>
        <v>0</v>
      </c>
      <c r="I165" s="32"/>
    </row>
    <row r="166" spans="1:11" ht="22.5" customHeight="1" thickTop="1" thickBot="1" x14ac:dyDescent="0.2">
      <c r="B166" s="181" t="s">
        <v>37</v>
      </c>
      <c r="C166" s="182"/>
      <c r="D166" s="182"/>
      <c r="E166" s="124" t="s">
        <v>17</v>
      </c>
      <c r="F166" s="33" t="s">
        <v>17</v>
      </c>
      <c r="G166" s="92" t="s">
        <v>17</v>
      </c>
      <c r="H166" s="93">
        <f>SUMIF(B133:B164,"▲助成対象外",H133:H164)</f>
        <v>0</v>
      </c>
      <c r="I166" s="34"/>
    </row>
    <row r="169" spans="1:11" ht="21" customHeight="1" x14ac:dyDescent="0.15">
      <c r="B169" s="11" t="str">
        <f>$B$9</f>
        <v>内訳明細表（工事完了）</v>
      </c>
      <c r="C169" s="35"/>
      <c r="D169" s="177" t="str">
        <f>$D$9</f>
        <v>高効率空調設備の導入</v>
      </c>
      <c r="E169" s="178"/>
      <c r="F169" s="178"/>
      <c r="G169" s="178"/>
      <c r="H169" s="65" t="s">
        <v>70</v>
      </c>
      <c r="I169" s="66"/>
      <c r="J169" s="68"/>
      <c r="K169" s="67" t="str">
        <f>第12号別紙!$J$1</f>
        <v>Ver.3.3</v>
      </c>
    </row>
    <row r="170" spans="1:11" x14ac:dyDescent="0.15">
      <c r="D170" s="172" t="str">
        <f>IF(AND(H205=0,H206=0),"経費の計上が無いページの印刷および提出は不要です。","")</f>
        <v>経費の計上が無いページの印刷および提出は不要です。</v>
      </c>
      <c r="E170" s="172"/>
      <c r="F170" s="172"/>
      <c r="G170" s="172"/>
      <c r="H170" s="172"/>
    </row>
    <row r="171" spans="1:11" ht="13.5" customHeight="1" x14ac:dyDescent="0.15">
      <c r="A171" s="18" t="s">
        <v>5</v>
      </c>
      <c r="B171" s="173" t="str">
        <f>[1]選択肢!$F$43</f>
        <v>空調設備の種類</v>
      </c>
      <c r="C171" s="173" t="str">
        <f>[1]選択肢!$I$36</f>
        <v>費用の区分</v>
      </c>
      <c r="D171" s="173" t="s">
        <v>8</v>
      </c>
      <c r="E171" s="174" t="s">
        <v>0</v>
      </c>
      <c r="F171" s="173" t="str">
        <f>[1]選択肢!$L$36</f>
        <v>単位</v>
      </c>
      <c r="G171" s="175" t="s">
        <v>48</v>
      </c>
      <c r="H171" s="175" t="s">
        <v>49</v>
      </c>
      <c r="I171" s="173" t="s">
        <v>7</v>
      </c>
    </row>
    <row r="172" spans="1:11" x14ac:dyDescent="0.15">
      <c r="A172" s="18" t="s">
        <v>6</v>
      </c>
      <c r="B172" s="173"/>
      <c r="C172" s="173"/>
      <c r="D172" s="173"/>
      <c r="E172" s="174"/>
      <c r="F172" s="173"/>
      <c r="G172" s="176"/>
      <c r="H172" s="176"/>
      <c r="I172" s="173"/>
    </row>
    <row r="173" spans="1:11" ht="16.5" customHeight="1" x14ac:dyDescent="0.15">
      <c r="A173" s="11">
        <f>ROW()-$A$10-8*5</f>
        <v>129</v>
      </c>
      <c r="B173" s="28"/>
      <c r="C173" s="29"/>
      <c r="D173" s="22"/>
      <c r="E173" s="121"/>
      <c r="F173" s="21"/>
      <c r="G173" s="87"/>
      <c r="H173" s="88" t="str">
        <f>IF(E173*G173=0,"",ROUND(E173*G173,0))</f>
        <v/>
      </c>
      <c r="I173" s="23"/>
    </row>
    <row r="174" spans="1:11" ht="16.5" customHeight="1" x14ac:dyDescent="0.15">
      <c r="A174" s="11">
        <f t="shared" ref="A174:A204" si="8">ROW()-$A$10-8*5</f>
        <v>130</v>
      </c>
      <c r="B174" s="28"/>
      <c r="C174" s="29"/>
      <c r="D174" s="22"/>
      <c r="E174" s="121"/>
      <c r="F174" s="21"/>
      <c r="G174" s="87"/>
      <c r="H174" s="88" t="str">
        <f t="shared" ref="H174:H204" si="9">IF(E174*G174=0,"",ROUND(E174*G174,0))</f>
        <v/>
      </c>
      <c r="I174" s="23"/>
    </row>
    <row r="175" spans="1:11" ht="16.5" customHeight="1" x14ac:dyDescent="0.15">
      <c r="A175" s="11">
        <f t="shared" si="8"/>
        <v>131</v>
      </c>
      <c r="B175" s="28"/>
      <c r="C175" s="29"/>
      <c r="D175" s="22"/>
      <c r="E175" s="121"/>
      <c r="F175" s="21"/>
      <c r="G175" s="87"/>
      <c r="H175" s="88" t="str">
        <f t="shared" si="9"/>
        <v/>
      </c>
      <c r="I175" s="23"/>
    </row>
    <row r="176" spans="1:11" ht="16.5" customHeight="1" x14ac:dyDescent="0.15">
      <c r="A176" s="11">
        <f t="shared" si="8"/>
        <v>132</v>
      </c>
      <c r="B176" s="28"/>
      <c r="C176" s="29"/>
      <c r="D176" s="22"/>
      <c r="E176" s="121"/>
      <c r="F176" s="21"/>
      <c r="G176" s="87"/>
      <c r="H176" s="88" t="str">
        <f t="shared" si="9"/>
        <v/>
      </c>
      <c r="I176" s="23"/>
    </row>
    <row r="177" spans="1:9" ht="16.5" customHeight="1" x14ac:dyDescent="0.15">
      <c r="A177" s="11">
        <f t="shared" si="8"/>
        <v>133</v>
      </c>
      <c r="B177" s="28"/>
      <c r="C177" s="29"/>
      <c r="D177" s="22"/>
      <c r="E177" s="121"/>
      <c r="F177" s="21"/>
      <c r="G177" s="87"/>
      <c r="H177" s="88" t="str">
        <f t="shared" si="9"/>
        <v/>
      </c>
      <c r="I177" s="23"/>
    </row>
    <row r="178" spans="1:9" ht="16.5" customHeight="1" x14ac:dyDescent="0.15">
      <c r="A178" s="11">
        <f t="shared" si="8"/>
        <v>134</v>
      </c>
      <c r="B178" s="28"/>
      <c r="C178" s="29"/>
      <c r="D178" s="22"/>
      <c r="E178" s="121"/>
      <c r="F178" s="21"/>
      <c r="G178" s="87"/>
      <c r="H178" s="88" t="str">
        <f t="shared" si="9"/>
        <v/>
      </c>
      <c r="I178" s="23"/>
    </row>
    <row r="179" spans="1:9" ht="16.5" customHeight="1" x14ac:dyDescent="0.15">
      <c r="A179" s="11">
        <f t="shared" si="8"/>
        <v>135</v>
      </c>
      <c r="B179" s="28"/>
      <c r="C179" s="29"/>
      <c r="D179" s="22"/>
      <c r="E179" s="121"/>
      <c r="F179" s="21"/>
      <c r="G179" s="87"/>
      <c r="H179" s="88" t="str">
        <f t="shared" si="9"/>
        <v/>
      </c>
      <c r="I179" s="23"/>
    </row>
    <row r="180" spans="1:9" ht="16.5" customHeight="1" x14ac:dyDescent="0.15">
      <c r="A180" s="11">
        <f t="shared" si="8"/>
        <v>136</v>
      </c>
      <c r="B180" s="28"/>
      <c r="C180" s="29"/>
      <c r="D180" s="22"/>
      <c r="E180" s="121"/>
      <c r="F180" s="21"/>
      <c r="G180" s="87"/>
      <c r="H180" s="88" t="str">
        <f t="shared" si="9"/>
        <v/>
      </c>
      <c r="I180" s="23"/>
    </row>
    <row r="181" spans="1:9" ht="16.5" customHeight="1" x14ac:dyDescent="0.15">
      <c r="A181" s="11">
        <f t="shared" si="8"/>
        <v>137</v>
      </c>
      <c r="B181" s="28"/>
      <c r="C181" s="29"/>
      <c r="D181" s="22"/>
      <c r="E181" s="121"/>
      <c r="F181" s="21"/>
      <c r="G181" s="87"/>
      <c r="H181" s="88" t="str">
        <f t="shared" si="9"/>
        <v/>
      </c>
      <c r="I181" s="23"/>
    </row>
    <row r="182" spans="1:9" ht="16.5" customHeight="1" x14ac:dyDescent="0.15">
      <c r="A182" s="11">
        <f t="shared" si="8"/>
        <v>138</v>
      </c>
      <c r="B182" s="28"/>
      <c r="C182" s="29"/>
      <c r="D182" s="22"/>
      <c r="E182" s="121"/>
      <c r="F182" s="21"/>
      <c r="G182" s="87"/>
      <c r="H182" s="88" t="str">
        <f t="shared" si="9"/>
        <v/>
      </c>
      <c r="I182" s="23"/>
    </row>
    <row r="183" spans="1:9" ht="16.5" customHeight="1" x14ac:dyDescent="0.15">
      <c r="A183" s="11">
        <f t="shared" si="8"/>
        <v>139</v>
      </c>
      <c r="B183" s="28"/>
      <c r="C183" s="29"/>
      <c r="D183" s="22"/>
      <c r="E183" s="121"/>
      <c r="F183" s="21"/>
      <c r="G183" s="87"/>
      <c r="H183" s="88" t="str">
        <f t="shared" si="9"/>
        <v/>
      </c>
      <c r="I183" s="23"/>
    </row>
    <row r="184" spans="1:9" ht="16.5" customHeight="1" x14ac:dyDescent="0.15">
      <c r="A184" s="11">
        <f t="shared" si="8"/>
        <v>140</v>
      </c>
      <c r="B184" s="28"/>
      <c r="C184" s="29"/>
      <c r="D184" s="22"/>
      <c r="E184" s="121"/>
      <c r="F184" s="21"/>
      <c r="G184" s="87"/>
      <c r="H184" s="88" t="str">
        <f t="shared" si="9"/>
        <v/>
      </c>
      <c r="I184" s="23"/>
    </row>
    <row r="185" spans="1:9" ht="16.5" customHeight="1" x14ac:dyDescent="0.15">
      <c r="A185" s="11">
        <f t="shared" si="8"/>
        <v>141</v>
      </c>
      <c r="B185" s="28"/>
      <c r="C185" s="29"/>
      <c r="D185" s="22"/>
      <c r="E185" s="121"/>
      <c r="F185" s="21"/>
      <c r="G185" s="87"/>
      <c r="H185" s="88" t="str">
        <f t="shared" si="9"/>
        <v/>
      </c>
      <c r="I185" s="23"/>
    </row>
    <row r="186" spans="1:9" ht="16.5" customHeight="1" x14ac:dyDescent="0.15">
      <c r="A186" s="11">
        <f t="shared" si="8"/>
        <v>142</v>
      </c>
      <c r="B186" s="28"/>
      <c r="C186" s="29"/>
      <c r="D186" s="22"/>
      <c r="E186" s="121"/>
      <c r="F186" s="21"/>
      <c r="G186" s="87"/>
      <c r="H186" s="88" t="str">
        <f t="shared" si="9"/>
        <v/>
      </c>
      <c r="I186" s="23"/>
    </row>
    <row r="187" spans="1:9" ht="16.5" customHeight="1" x14ac:dyDescent="0.15">
      <c r="A187" s="11">
        <f t="shared" si="8"/>
        <v>143</v>
      </c>
      <c r="B187" s="28"/>
      <c r="C187" s="29"/>
      <c r="D187" s="22"/>
      <c r="E187" s="121"/>
      <c r="F187" s="21"/>
      <c r="G187" s="87"/>
      <c r="H187" s="88" t="str">
        <f t="shared" si="9"/>
        <v/>
      </c>
      <c r="I187" s="23"/>
    </row>
    <row r="188" spans="1:9" ht="16.5" customHeight="1" x14ac:dyDescent="0.15">
      <c r="A188" s="11">
        <f t="shared" si="8"/>
        <v>144</v>
      </c>
      <c r="B188" s="28"/>
      <c r="C188" s="29"/>
      <c r="D188" s="22"/>
      <c r="E188" s="121"/>
      <c r="F188" s="21"/>
      <c r="G188" s="87"/>
      <c r="H188" s="88" t="str">
        <f t="shared" si="9"/>
        <v/>
      </c>
      <c r="I188" s="23"/>
    </row>
    <row r="189" spans="1:9" ht="16.5" customHeight="1" x14ac:dyDescent="0.15">
      <c r="A189" s="11">
        <f t="shared" si="8"/>
        <v>145</v>
      </c>
      <c r="B189" s="28"/>
      <c r="C189" s="29"/>
      <c r="D189" s="22"/>
      <c r="E189" s="121"/>
      <c r="F189" s="21"/>
      <c r="G189" s="87"/>
      <c r="H189" s="88" t="str">
        <f t="shared" si="9"/>
        <v/>
      </c>
      <c r="I189" s="23"/>
    </row>
    <row r="190" spans="1:9" ht="16.5" customHeight="1" x14ac:dyDescent="0.15">
      <c r="A190" s="11">
        <f t="shared" si="8"/>
        <v>146</v>
      </c>
      <c r="B190" s="28"/>
      <c r="C190" s="29"/>
      <c r="D190" s="22"/>
      <c r="E190" s="121"/>
      <c r="F190" s="21"/>
      <c r="G190" s="87"/>
      <c r="H190" s="88" t="str">
        <f t="shared" si="9"/>
        <v/>
      </c>
      <c r="I190" s="23"/>
    </row>
    <row r="191" spans="1:9" ht="16.5" customHeight="1" x14ac:dyDescent="0.15">
      <c r="A191" s="11">
        <f t="shared" si="8"/>
        <v>147</v>
      </c>
      <c r="B191" s="28"/>
      <c r="C191" s="29"/>
      <c r="D191" s="22"/>
      <c r="E191" s="121"/>
      <c r="F191" s="21"/>
      <c r="G191" s="87"/>
      <c r="H191" s="88" t="str">
        <f t="shared" si="9"/>
        <v/>
      </c>
      <c r="I191" s="23"/>
    </row>
    <row r="192" spans="1:9" ht="16.5" customHeight="1" x14ac:dyDescent="0.15">
      <c r="A192" s="11">
        <f t="shared" si="8"/>
        <v>148</v>
      </c>
      <c r="B192" s="28"/>
      <c r="C192" s="29"/>
      <c r="D192" s="22"/>
      <c r="E192" s="121"/>
      <c r="F192" s="21"/>
      <c r="G192" s="87"/>
      <c r="H192" s="88" t="str">
        <f t="shared" si="9"/>
        <v/>
      </c>
      <c r="I192" s="23"/>
    </row>
    <row r="193" spans="1:9" ht="16.5" customHeight="1" x14ac:dyDescent="0.15">
      <c r="A193" s="11">
        <f t="shared" si="8"/>
        <v>149</v>
      </c>
      <c r="B193" s="28"/>
      <c r="C193" s="29"/>
      <c r="D193" s="22"/>
      <c r="E193" s="121"/>
      <c r="F193" s="21"/>
      <c r="G193" s="87"/>
      <c r="H193" s="88" t="str">
        <f t="shared" si="9"/>
        <v/>
      </c>
      <c r="I193" s="23"/>
    </row>
    <row r="194" spans="1:9" ht="16.5" customHeight="1" x14ac:dyDescent="0.15">
      <c r="A194" s="11">
        <f t="shared" si="8"/>
        <v>150</v>
      </c>
      <c r="B194" s="28"/>
      <c r="C194" s="29"/>
      <c r="D194" s="22"/>
      <c r="E194" s="121"/>
      <c r="F194" s="21"/>
      <c r="G194" s="87"/>
      <c r="H194" s="88" t="str">
        <f t="shared" si="9"/>
        <v/>
      </c>
      <c r="I194" s="23"/>
    </row>
    <row r="195" spans="1:9" ht="16.5" customHeight="1" x14ac:dyDescent="0.15">
      <c r="A195" s="11">
        <f t="shared" si="8"/>
        <v>151</v>
      </c>
      <c r="B195" s="28"/>
      <c r="C195" s="29"/>
      <c r="D195" s="22"/>
      <c r="E195" s="121"/>
      <c r="F195" s="21"/>
      <c r="G195" s="87"/>
      <c r="H195" s="88" t="str">
        <f t="shared" si="9"/>
        <v/>
      </c>
      <c r="I195" s="23"/>
    </row>
    <row r="196" spans="1:9" ht="16.5" customHeight="1" x14ac:dyDescent="0.15">
      <c r="A196" s="11">
        <f t="shared" si="8"/>
        <v>152</v>
      </c>
      <c r="B196" s="28"/>
      <c r="C196" s="29"/>
      <c r="D196" s="22"/>
      <c r="E196" s="121"/>
      <c r="F196" s="21"/>
      <c r="G196" s="87"/>
      <c r="H196" s="88" t="str">
        <f t="shared" si="9"/>
        <v/>
      </c>
      <c r="I196" s="23"/>
    </row>
    <row r="197" spans="1:9" ht="16.5" customHeight="1" x14ac:dyDescent="0.15">
      <c r="A197" s="11">
        <f t="shared" si="8"/>
        <v>153</v>
      </c>
      <c r="B197" s="28"/>
      <c r="C197" s="29"/>
      <c r="D197" s="22"/>
      <c r="E197" s="121"/>
      <c r="F197" s="21"/>
      <c r="G197" s="87"/>
      <c r="H197" s="88" t="str">
        <f t="shared" si="9"/>
        <v/>
      </c>
      <c r="I197" s="23"/>
    </row>
    <row r="198" spans="1:9" ht="16.5" customHeight="1" x14ac:dyDescent="0.15">
      <c r="A198" s="11">
        <f t="shared" si="8"/>
        <v>154</v>
      </c>
      <c r="B198" s="28"/>
      <c r="C198" s="29"/>
      <c r="D198" s="22"/>
      <c r="E198" s="121"/>
      <c r="F198" s="21"/>
      <c r="G198" s="87"/>
      <c r="H198" s="88" t="str">
        <f t="shared" si="9"/>
        <v/>
      </c>
      <c r="I198" s="23"/>
    </row>
    <row r="199" spans="1:9" ht="16.5" customHeight="1" x14ac:dyDescent="0.15">
      <c r="A199" s="11">
        <f t="shared" si="8"/>
        <v>155</v>
      </c>
      <c r="B199" s="28"/>
      <c r="C199" s="29"/>
      <c r="D199" s="22"/>
      <c r="E199" s="121"/>
      <c r="F199" s="21"/>
      <c r="G199" s="87"/>
      <c r="H199" s="88" t="str">
        <f t="shared" si="9"/>
        <v/>
      </c>
      <c r="I199" s="23"/>
    </row>
    <row r="200" spans="1:9" ht="16.5" customHeight="1" x14ac:dyDescent="0.15">
      <c r="A200" s="11">
        <f t="shared" si="8"/>
        <v>156</v>
      </c>
      <c r="B200" s="28"/>
      <c r="C200" s="29"/>
      <c r="D200" s="22"/>
      <c r="E200" s="121"/>
      <c r="F200" s="21"/>
      <c r="G200" s="87"/>
      <c r="H200" s="88" t="str">
        <f t="shared" si="9"/>
        <v/>
      </c>
      <c r="I200" s="23"/>
    </row>
    <row r="201" spans="1:9" ht="16.5" customHeight="1" x14ac:dyDescent="0.15">
      <c r="A201" s="11">
        <f t="shared" si="8"/>
        <v>157</v>
      </c>
      <c r="B201" s="28"/>
      <c r="C201" s="29"/>
      <c r="D201" s="22"/>
      <c r="E201" s="121"/>
      <c r="F201" s="21"/>
      <c r="G201" s="87"/>
      <c r="H201" s="88" t="str">
        <f t="shared" si="9"/>
        <v/>
      </c>
      <c r="I201" s="23"/>
    </row>
    <row r="202" spans="1:9" ht="16.5" customHeight="1" x14ac:dyDescent="0.15">
      <c r="A202" s="11">
        <f t="shared" si="8"/>
        <v>158</v>
      </c>
      <c r="B202" s="28"/>
      <c r="C202" s="29"/>
      <c r="D202" s="22"/>
      <c r="E202" s="121"/>
      <c r="F202" s="21"/>
      <c r="G202" s="87"/>
      <c r="H202" s="88" t="str">
        <f t="shared" si="9"/>
        <v/>
      </c>
      <c r="I202" s="23"/>
    </row>
    <row r="203" spans="1:9" ht="16.5" customHeight="1" x14ac:dyDescent="0.15">
      <c r="A203" s="11">
        <f t="shared" si="8"/>
        <v>159</v>
      </c>
      <c r="B203" s="28"/>
      <c r="C203" s="29"/>
      <c r="D203" s="22"/>
      <c r="E203" s="121"/>
      <c r="F203" s="21"/>
      <c r="G203" s="87"/>
      <c r="H203" s="88" t="str">
        <f t="shared" si="9"/>
        <v/>
      </c>
      <c r="I203" s="23"/>
    </row>
    <row r="204" spans="1:9" ht="16.5" customHeight="1" thickBot="1" x14ac:dyDescent="0.2">
      <c r="A204" s="11">
        <f t="shared" si="8"/>
        <v>160</v>
      </c>
      <c r="B204" s="30"/>
      <c r="C204" s="29"/>
      <c r="D204" s="24"/>
      <c r="E204" s="122"/>
      <c r="F204" s="21"/>
      <c r="G204" s="89"/>
      <c r="H204" s="88" t="str">
        <f t="shared" si="9"/>
        <v/>
      </c>
      <c r="I204" s="25"/>
    </row>
    <row r="205" spans="1:9" ht="22.5" customHeight="1" thickBot="1" x14ac:dyDescent="0.2">
      <c r="B205" s="179" t="s">
        <v>51</v>
      </c>
      <c r="C205" s="180"/>
      <c r="D205" s="180"/>
      <c r="E205" s="123" t="s">
        <v>17</v>
      </c>
      <c r="F205" s="31" t="s">
        <v>17</v>
      </c>
      <c r="G205" s="90" t="s">
        <v>17</v>
      </c>
      <c r="H205" s="91">
        <f>SUMIF(B173:B204,"&lt;&gt;"&amp;"▲助成対象外",H173:H204)</f>
        <v>0</v>
      </c>
      <c r="I205" s="32"/>
    </row>
    <row r="206" spans="1:9" ht="22.5" customHeight="1" thickTop="1" thickBot="1" x14ac:dyDescent="0.2">
      <c r="B206" s="181" t="s">
        <v>38</v>
      </c>
      <c r="C206" s="182"/>
      <c r="D206" s="182"/>
      <c r="E206" s="124" t="s">
        <v>17</v>
      </c>
      <c r="F206" s="33" t="s">
        <v>17</v>
      </c>
      <c r="G206" s="92" t="s">
        <v>17</v>
      </c>
      <c r="H206" s="93">
        <f>SUMIF(B173:B204,"▲助成対象外",H173:H204)</f>
        <v>0</v>
      </c>
      <c r="I206" s="34"/>
    </row>
    <row r="209" spans="1:11" ht="21" customHeight="1" x14ac:dyDescent="0.15">
      <c r="B209" s="11" t="str">
        <f>$B$9</f>
        <v>内訳明細表（工事完了）</v>
      </c>
      <c r="C209" s="35"/>
      <c r="D209" s="177" t="str">
        <f>$D$9</f>
        <v>高効率空調設備の導入</v>
      </c>
      <c r="E209" s="178"/>
      <c r="F209" s="178"/>
      <c r="G209" s="178"/>
      <c r="H209" s="65" t="s">
        <v>71</v>
      </c>
      <c r="I209" s="66"/>
      <c r="J209" s="68"/>
      <c r="K209" s="67" t="str">
        <f>第12号別紙!$J$1</f>
        <v>Ver.3.3</v>
      </c>
    </row>
    <row r="210" spans="1:11" x14ac:dyDescent="0.15">
      <c r="D210" s="172" t="str">
        <f>IF(AND(H245=0,H246=0),"経費の計上が無いページの印刷および提出は不要です。","")</f>
        <v>経費の計上が無いページの印刷および提出は不要です。</v>
      </c>
      <c r="E210" s="172"/>
      <c r="F210" s="172"/>
      <c r="G210" s="172"/>
      <c r="H210" s="172"/>
    </row>
    <row r="211" spans="1:11" ht="13.5" customHeight="1" x14ac:dyDescent="0.15">
      <c r="A211" s="18" t="s">
        <v>5</v>
      </c>
      <c r="B211" s="173" t="str">
        <f>[1]選択肢!$F$43</f>
        <v>空調設備の種類</v>
      </c>
      <c r="C211" s="173" t="str">
        <f>[1]選択肢!$I$36</f>
        <v>費用の区分</v>
      </c>
      <c r="D211" s="173" t="s">
        <v>8</v>
      </c>
      <c r="E211" s="174" t="s">
        <v>0</v>
      </c>
      <c r="F211" s="173" t="str">
        <f>[1]選択肢!$L$36</f>
        <v>単位</v>
      </c>
      <c r="G211" s="175" t="s">
        <v>48</v>
      </c>
      <c r="H211" s="175" t="s">
        <v>49</v>
      </c>
      <c r="I211" s="173" t="s">
        <v>7</v>
      </c>
    </row>
    <row r="212" spans="1:11" x14ac:dyDescent="0.15">
      <c r="A212" s="18" t="s">
        <v>6</v>
      </c>
      <c r="B212" s="173"/>
      <c r="C212" s="173"/>
      <c r="D212" s="173"/>
      <c r="E212" s="174"/>
      <c r="F212" s="173"/>
      <c r="G212" s="176"/>
      <c r="H212" s="176"/>
      <c r="I212" s="173"/>
    </row>
    <row r="213" spans="1:11" ht="16.5" customHeight="1" x14ac:dyDescent="0.15">
      <c r="A213" s="11">
        <f>ROW()-$A$10-8*6</f>
        <v>161</v>
      </c>
      <c r="B213" s="28"/>
      <c r="C213" s="29"/>
      <c r="D213" s="22"/>
      <c r="E213" s="121"/>
      <c r="F213" s="21"/>
      <c r="G213" s="87"/>
      <c r="H213" s="88" t="str">
        <f>IF(E213*G213=0,"",ROUND(E213*G213,0))</f>
        <v/>
      </c>
      <c r="I213" s="23"/>
    </row>
    <row r="214" spans="1:11" ht="16.5" customHeight="1" x14ac:dyDescent="0.15">
      <c r="A214" s="11">
        <f t="shared" ref="A214:A244" si="10">ROW()-$A$10-8*6</f>
        <v>162</v>
      </c>
      <c r="B214" s="28"/>
      <c r="C214" s="29"/>
      <c r="D214" s="22"/>
      <c r="E214" s="121"/>
      <c r="F214" s="21"/>
      <c r="G214" s="87"/>
      <c r="H214" s="88" t="str">
        <f t="shared" ref="H214:H244" si="11">IF(E214*G214=0,"",ROUND(E214*G214,0))</f>
        <v/>
      </c>
      <c r="I214" s="23"/>
    </row>
    <row r="215" spans="1:11" ht="16.5" customHeight="1" x14ac:dyDescent="0.15">
      <c r="A215" s="11">
        <f t="shared" si="10"/>
        <v>163</v>
      </c>
      <c r="B215" s="28"/>
      <c r="C215" s="29"/>
      <c r="D215" s="22"/>
      <c r="E215" s="121"/>
      <c r="F215" s="21"/>
      <c r="G215" s="87"/>
      <c r="H215" s="88" t="str">
        <f t="shared" si="11"/>
        <v/>
      </c>
      <c r="I215" s="23"/>
    </row>
    <row r="216" spans="1:11" ht="16.5" customHeight="1" x14ac:dyDescent="0.15">
      <c r="A216" s="11">
        <f t="shared" si="10"/>
        <v>164</v>
      </c>
      <c r="B216" s="28"/>
      <c r="C216" s="29"/>
      <c r="D216" s="22"/>
      <c r="E216" s="121"/>
      <c r="F216" s="21"/>
      <c r="G216" s="87"/>
      <c r="H216" s="88" t="str">
        <f t="shared" si="11"/>
        <v/>
      </c>
      <c r="I216" s="23"/>
    </row>
    <row r="217" spans="1:11" ht="16.5" customHeight="1" x14ac:dyDescent="0.15">
      <c r="A217" s="11">
        <f t="shared" si="10"/>
        <v>165</v>
      </c>
      <c r="B217" s="28"/>
      <c r="C217" s="29"/>
      <c r="D217" s="22"/>
      <c r="E217" s="121"/>
      <c r="F217" s="21"/>
      <c r="G217" s="87"/>
      <c r="H217" s="88" t="str">
        <f t="shared" si="11"/>
        <v/>
      </c>
      <c r="I217" s="23"/>
    </row>
    <row r="218" spans="1:11" ht="16.5" customHeight="1" x14ac:dyDescent="0.15">
      <c r="A218" s="11">
        <f t="shared" si="10"/>
        <v>166</v>
      </c>
      <c r="B218" s="28"/>
      <c r="C218" s="29"/>
      <c r="D218" s="22"/>
      <c r="E218" s="121"/>
      <c r="F218" s="21"/>
      <c r="G218" s="87"/>
      <c r="H218" s="88" t="str">
        <f t="shared" si="11"/>
        <v/>
      </c>
      <c r="I218" s="23"/>
    </row>
    <row r="219" spans="1:11" ht="16.5" customHeight="1" x14ac:dyDescent="0.15">
      <c r="A219" s="11">
        <f t="shared" si="10"/>
        <v>167</v>
      </c>
      <c r="B219" s="28"/>
      <c r="C219" s="29"/>
      <c r="D219" s="22"/>
      <c r="E219" s="121"/>
      <c r="F219" s="21"/>
      <c r="G219" s="87"/>
      <c r="H219" s="88" t="str">
        <f t="shared" si="11"/>
        <v/>
      </c>
      <c r="I219" s="23"/>
    </row>
    <row r="220" spans="1:11" ht="16.5" customHeight="1" x14ac:dyDescent="0.15">
      <c r="A220" s="11">
        <f t="shared" si="10"/>
        <v>168</v>
      </c>
      <c r="B220" s="28"/>
      <c r="C220" s="29"/>
      <c r="D220" s="22"/>
      <c r="E220" s="121"/>
      <c r="F220" s="21"/>
      <c r="G220" s="87"/>
      <c r="H220" s="88" t="str">
        <f t="shared" si="11"/>
        <v/>
      </c>
      <c r="I220" s="23"/>
    </row>
    <row r="221" spans="1:11" ht="16.5" customHeight="1" x14ac:dyDescent="0.15">
      <c r="A221" s="11">
        <f t="shared" si="10"/>
        <v>169</v>
      </c>
      <c r="B221" s="28"/>
      <c r="C221" s="29"/>
      <c r="D221" s="22"/>
      <c r="E221" s="121"/>
      <c r="F221" s="21"/>
      <c r="G221" s="87"/>
      <c r="H221" s="88" t="str">
        <f t="shared" si="11"/>
        <v/>
      </c>
      <c r="I221" s="23"/>
    </row>
    <row r="222" spans="1:11" ht="16.5" customHeight="1" x14ac:dyDescent="0.15">
      <c r="A222" s="11">
        <f t="shared" si="10"/>
        <v>170</v>
      </c>
      <c r="B222" s="28"/>
      <c r="C222" s="29"/>
      <c r="D222" s="22"/>
      <c r="E222" s="121"/>
      <c r="F222" s="21"/>
      <c r="G222" s="87"/>
      <c r="H222" s="88" t="str">
        <f t="shared" si="11"/>
        <v/>
      </c>
      <c r="I222" s="23"/>
    </row>
    <row r="223" spans="1:11" ht="16.5" customHeight="1" x14ac:dyDescent="0.15">
      <c r="A223" s="11">
        <f t="shared" si="10"/>
        <v>171</v>
      </c>
      <c r="B223" s="28"/>
      <c r="C223" s="29"/>
      <c r="D223" s="22"/>
      <c r="E223" s="121"/>
      <c r="F223" s="21"/>
      <c r="G223" s="87"/>
      <c r="H223" s="88" t="str">
        <f t="shared" si="11"/>
        <v/>
      </c>
      <c r="I223" s="23"/>
    </row>
    <row r="224" spans="1:11" ht="16.5" customHeight="1" x14ac:dyDescent="0.15">
      <c r="A224" s="11">
        <f t="shared" si="10"/>
        <v>172</v>
      </c>
      <c r="B224" s="28"/>
      <c r="C224" s="29"/>
      <c r="D224" s="22"/>
      <c r="E224" s="121"/>
      <c r="F224" s="21"/>
      <c r="G224" s="87"/>
      <c r="H224" s="88" t="str">
        <f t="shared" si="11"/>
        <v/>
      </c>
      <c r="I224" s="23"/>
    </row>
    <row r="225" spans="1:9" ht="16.5" customHeight="1" x14ac:dyDescent="0.15">
      <c r="A225" s="11">
        <f t="shared" si="10"/>
        <v>173</v>
      </c>
      <c r="B225" s="28"/>
      <c r="C225" s="29"/>
      <c r="D225" s="22"/>
      <c r="E225" s="121"/>
      <c r="F225" s="21"/>
      <c r="G225" s="87"/>
      <c r="H225" s="88" t="str">
        <f t="shared" si="11"/>
        <v/>
      </c>
      <c r="I225" s="23"/>
    </row>
    <row r="226" spans="1:9" ht="16.5" customHeight="1" x14ac:dyDescent="0.15">
      <c r="A226" s="11">
        <f t="shared" si="10"/>
        <v>174</v>
      </c>
      <c r="B226" s="28"/>
      <c r="C226" s="29"/>
      <c r="D226" s="22"/>
      <c r="E226" s="121"/>
      <c r="F226" s="21"/>
      <c r="G226" s="87"/>
      <c r="H226" s="88" t="str">
        <f t="shared" si="11"/>
        <v/>
      </c>
      <c r="I226" s="23"/>
    </row>
    <row r="227" spans="1:9" ht="16.5" customHeight="1" x14ac:dyDescent="0.15">
      <c r="A227" s="11">
        <f t="shared" si="10"/>
        <v>175</v>
      </c>
      <c r="B227" s="28"/>
      <c r="C227" s="29"/>
      <c r="D227" s="22"/>
      <c r="E227" s="121"/>
      <c r="F227" s="21"/>
      <c r="G227" s="87"/>
      <c r="H227" s="88" t="str">
        <f t="shared" si="11"/>
        <v/>
      </c>
      <c r="I227" s="23"/>
    </row>
    <row r="228" spans="1:9" ht="16.5" customHeight="1" x14ac:dyDescent="0.15">
      <c r="A228" s="11">
        <f t="shared" si="10"/>
        <v>176</v>
      </c>
      <c r="B228" s="28"/>
      <c r="C228" s="29"/>
      <c r="D228" s="22"/>
      <c r="E228" s="121"/>
      <c r="F228" s="21"/>
      <c r="G228" s="87"/>
      <c r="H228" s="88" t="str">
        <f t="shared" si="11"/>
        <v/>
      </c>
      <c r="I228" s="23"/>
    </row>
    <row r="229" spans="1:9" ht="16.5" customHeight="1" x14ac:dyDescent="0.15">
      <c r="A229" s="11">
        <f t="shared" si="10"/>
        <v>177</v>
      </c>
      <c r="B229" s="28"/>
      <c r="C229" s="29"/>
      <c r="D229" s="22"/>
      <c r="E229" s="121"/>
      <c r="F229" s="21"/>
      <c r="G229" s="87"/>
      <c r="H229" s="88" t="str">
        <f t="shared" si="11"/>
        <v/>
      </c>
      <c r="I229" s="23"/>
    </row>
    <row r="230" spans="1:9" ht="16.5" customHeight="1" x14ac:dyDescent="0.15">
      <c r="A230" s="11">
        <f t="shared" si="10"/>
        <v>178</v>
      </c>
      <c r="B230" s="28"/>
      <c r="C230" s="29"/>
      <c r="D230" s="22"/>
      <c r="E230" s="121"/>
      <c r="F230" s="21"/>
      <c r="G230" s="87"/>
      <c r="H230" s="88" t="str">
        <f t="shared" si="11"/>
        <v/>
      </c>
      <c r="I230" s="23"/>
    </row>
    <row r="231" spans="1:9" ht="16.5" customHeight="1" x14ac:dyDescent="0.15">
      <c r="A231" s="11">
        <f t="shared" si="10"/>
        <v>179</v>
      </c>
      <c r="B231" s="28"/>
      <c r="C231" s="29"/>
      <c r="D231" s="22"/>
      <c r="E231" s="121"/>
      <c r="F231" s="21"/>
      <c r="G231" s="87"/>
      <c r="H231" s="88" t="str">
        <f t="shared" si="11"/>
        <v/>
      </c>
      <c r="I231" s="23"/>
    </row>
    <row r="232" spans="1:9" ht="16.5" customHeight="1" x14ac:dyDescent="0.15">
      <c r="A232" s="11">
        <f t="shared" si="10"/>
        <v>180</v>
      </c>
      <c r="B232" s="28"/>
      <c r="C232" s="29"/>
      <c r="D232" s="22"/>
      <c r="E232" s="121"/>
      <c r="F232" s="21"/>
      <c r="G232" s="87"/>
      <c r="H232" s="88" t="str">
        <f t="shared" si="11"/>
        <v/>
      </c>
      <c r="I232" s="23"/>
    </row>
    <row r="233" spans="1:9" ht="16.5" customHeight="1" x14ac:dyDescent="0.15">
      <c r="A233" s="11">
        <f t="shared" si="10"/>
        <v>181</v>
      </c>
      <c r="B233" s="28"/>
      <c r="C233" s="29"/>
      <c r="D233" s="22"/>
      <c r="E233" s="121"/>
      <c r="F233" s="21"/>
      <c r="G233" s="87"/>
      <c r="H233" s="88" t="str">
        <f t="shared" si="11"/>
        <v/>
      </c>
      <c r="I233" s="23"/>
    </row>
    <row r="234" spans="1:9" ht="16.5" customHeight="1" x14ac:dyDescent="0.15">
      <c r="A234" s="11">
        <f t="shared" si="10"/>
        <v>182</v>
      </c>
      <c r="B234" s="28"/>
      <c r="C234" s="29"/>
      <c r="D234" s="22"/>
      <c r="E234" s="121"/>
      <c r="F234" s="21"/>
      <c r="G234" s="87"/>
      <c r="H234" s="88" t="str">
        <f t="shared" si="11"/>
        <v/>
      </c>
      <c r="I234" s="23"/>
    </row>
    <row r="235" spans="1:9" ht="16.5" customHeight="1" x14ac:dyDescent="0.15">
      <c r="A235" s="11">
        <f t="shared" si="10"/>
        <v>183</v>
      </c>
      <c r="B235" s="28"/>
      <c r="C235" s="29"/>
      <c r="D235" s="22"/>
      <c r="E235" s="121"/>
      <c r="F235" s="21"/>
      <c r="G235" s="87"/>
      <c r="H235" s="88" t="str">
        <f t="shared" si="11"/>
        <v/>
      </c>
      <c r="I235" s="23"/>
    </row>
    <row r="236" spans="1:9" ht="16.5" customHeight="1" x14ac:dyDescent="0.15">
      <c r="A236" s="11">
        <f t="shared" si="10"/>
        <v>184</v>
      </c>
      <c r="B236" s="28"/>
      <c r="C236" s="29"/>
      <c r="D236" s="22"/>
      <c r="E236" s="121"/>
      <c r="F236" s="21"/>
      <c r="G236" s="87"/>
      <c r="H236" s="88" t="str">
        <f t="shared" si="11"/>
        <v/>
      </c>
      <c r="I236" s="23"/>
    </row>
    <row r="237" spans="1:9" ht="16.5" customHeight="1" x14ac:dyDescent="0.15">
      <c r="A237" s="11">
        <f t="shared" si="10"/>
        <v>185</v>
      </c>
      <c r="B237" s="28"/>
      <c r="C237" s="29"/>
      <c r="D237" s="22"/>
      <c r="E237" s="121"/>
      <c r="F237" s="21"/>
      <c r="G237" s="87"/>
      <c r="H237" s="88" t="str">
        <f t="shared" si="11"/>
        <v/>
      </c>
      <c r="I237" s="23"/>
    </row>
    <row r="238" spans="1:9" ht="16.5" customHeight="1" x14ac:dyDescent="0.15">
      <c r="A238" s="11">
        <f t="shared" si="10"/>
        <v>186</v>
      </c>
      <c r="B238" s="28"/>
      <c r="C238" s="29"/>
      <c r="D238" s="22"/>
      <c r="E238" s="121"/>
      <c r="F238" s="21"/>
      <c r="G238" s="87"/>
      <c r="H238" s="88" t="str">
        <f t="shared" si="11"/>
        <v/>
      </c>
      <c r="I238" s="23"/>
    </row>
    <row r="239" spans="1:9" ht="16.5" customHeight="1" x14ac:dyDescent="0.15">
      <c r="A239" s="11">
        <f t="shared" si="10"/>
        <v>187</v>
      </c>
      <c r="B239" s="28"/>
      <c r="C239" s="29"/>
      <c r="D239" s="22"/>
      <c r="E239" s="121"/>
      <c r="F239" s="21"/>
      <c r="G239" s="87"/>
      <c r="H239" s="88" t="str">
        <f t="shared" si="11"/>
        <v/>
      </c>
      <c r="I239" s="23"/>
    </row>
    <row r="240" spans="1:9" ht="16.5" customHeight="1" x14ac:dyDescent="0.15">
      <c r="A240" s="11">
        <f t="shared" si="10"/>
        <v>188</v>
      </c>
      <c r="B240" s="28"/>
      <c r="C240" s="29"/>
      <c r="D240" s="22"/>
      <c r="E240" s="121"/>
      <c r="F240" s="21"/>
      <c r="G240" s="87"/>
      <c r="H240" s="88" t="str">
        <f t="shared" si="11"/>
        <v/>
      </c>
      <c r="I240" s="23"/>
    </row>
    <row r="241" spans="1:11" ht="16.5" customHeight="1" x14ac:dyDescent="0.15">
      <c r="A241" s="11">
        <f t="shared" si="10"/>
        <v>189</v>
      </c>
      <c r="B241" s="28"/>
      <c r="C241" s="29"/>
      <c r="D241" s="22"/>
      <c r="E241" s="121"/>
      <c r="F241" s="21"/>
      <c r="G241" s="87"/>
      <c r="H241" s="88" t="str">
        <f t="shared" si="11"/>
        <v/>
      </c>
      <c r="I241" s="23"/>
    </row>
    <row r="242" spans="1:11" ht="16.5" customHeight="1" x14ac:dyDescent="0.15">
      <c r="A242" s="11">
        <f t="shared" si="10"/>
        <v>190</v>
      </c>
      <c r="B242" s="28"/>
      <c r="C242" s="29"/>
      <c r="D242" s="22"/>
      <c r="E242" s="121"/>
      <c r="F242" s="21"/>
      <c r="G242" s="87"/>
      <c r="H242" s="88" t="str">
        <f t="shared" si="11"/>
        <v/>
      </c>
      <c r="I242" s="23"/>
    </row>
    <row r="243" spans="1:11" ht="16.5" customHeight="1" x14ac:dyDescent="0.15">
      <c r="A243" s="11">
        <f t="shared" si="10"/>
        <v>191</v>
      </c>
      <c r="B243" s="28"/>
      <c r="C243" s="29"/>
      <c r="D243" s="22"/>
      <c r="E243" s="121"/>
      <c r="F243" s="21"/>
      <c r="G243" s="87"/>
      <c r="H243" s="88" t="str">
        <f t="shared" si="11"/>
        <v/>
      </c>
      <c r="I243" s="23"/>
    </row>
    <row r="244" spans="1:11" ht="16.5" customHeight="1" thickBot="1" x14ac:dyDescent="0.2">
      <c r="A244" s="11">
        <f t="shared" si="10"/>
        <v>192</v>
      </c>
      <c r="B244" s="30"/>
      <c r="C244" s="29"/>
      <c r="D244" s="24"/>
      <c r="E244" s="122"/>
      <c r="F244" s="21"/>
      <c r="G244" s="89"/>
      <c r="H244" s="88" t="str">
        <f t="shared" si="11"/>
        <v/>
      </c>
      <c r="I244" s="25"/>
    </row>
    <row r="245" spans="1:11" ht="22.5" customHeight="1" thickBot="1" x14ac:dyDescent="0.2">
      <c r="B245" s="179" t="s">
        <v>52</v>
      </c>
      <c r="C245" s="180"/>
      <c r="D245" s="180"/>
      <c r="E245" s="123" t="s">
        <v>17</v>
      </c>
      <c r="F245" s="31" t="s">
        <v>17</v>
      </c>
      <c r="G245" s="90" t="s">
        <v>17</v>
      </c>
      <c r="H245" s="91">
        <f>SUMIF(B213:B244,"&lt;&gt;"&amp;"▲助成対象外",H213:H244)</f>
        <v>0</v>
      </c>
      <c r="I245" s="32"/>
    </row>
    <row r="246" spans="1:11" ht="22.5" customHeight="1" thickTop="1" thickBot="1" x14ac:dyDescent="0.2">
      <c r="B246" s="181" t="s">
        <v>53</v>
      </c>
      <c r="C246" s="182"/>
      <c r="D246" s="182"/>
      <c r="E246" s="124" t="s">
        <v>17</v>
      </c>
      <c r="F246" s="33" t="s">
        <v>17</v>
      </c>
      <c r="G246" s="92" t="s">
        <v>17</v>
      </c>
      <c r="H246" s="93">
        <f>SUMIF(B213:B244,"▲助成対象外",H213:H244)</f>
        <v>0</v>
      </c>
      <c r="I246" s="34"/>
    </row>
    <row r="249" spans="1:11" ht="21" customHeight="1" x14ac:dyDescent="0.15">
      <c r="B249" s="11" t="str">
        <f>$B$9</f>
        <v>内訳明細表（工事完了）</v>
      </c>
      <c r="C249" s="35"/>
      <c r="D249" s="177" t="str">
        <f>$D$9</f>
        <v>高効率空調設備の導入</v>
      </c>
      <c r="E249" s="178"/>
      <c r="F249" s="178"/>
      <c r="G249" s="178"/>
      <c r="H249" s="65" t="s">
        <v>72</v>
      </c>
      <c r="I249" s="66"/>
      <c r="J249" s="68"/>
      <c r="K249" s="67" t="str">
        <f>第12号別紙!$J$1</f>
        <v>Ver.3.3</v>
      </c>
    </row>
    <row r="250" spans="1:11" x14ac:dyDescent="0.15">
      <c r="D250" s="172" t="str">
        <f>IF(AND(H285=0,H286=0),"経費の計上が無いページの印刷および提出は不要です。","")</f>
        <v>経費の計上が無いページの印刷および提出は不要です。</v>
      </c>
      <c r="E250" s="172"/>
      <c r="F250" s="172"/>
      <c r="G250" s="172"/>
      <c r="H250" s="172"/>
    </row>
    <row r="251" spans="1:11" ht="13.5" customHeight="1" x14ac:dyDescent="0.15">
      <c r="A251" s="18" t="s">
        <v>5</v>
      </c>
      <c r="B251" s="173" t="str">
        <f>[1]選択肢!$F$43</f>
        <v>空調設備の種類</v>
      </c>
      <c r="C251" s="173" t="str">
        <f>[1]選択肢!$I$36</f>
        <v>費用の区分</v>
      </c>
      <c r="D251" s="173" t="s">
        <v>8</v>
      </c>
      <c r="E251" s="174" t="s">
        <v>0</v>
      </c>
      <c r="F251" s="173" t="str">
        <f>[1]選択肢!$L$36</f>
        <v>単位</v>
      </c>
      <c r="G251" s="175" t="s">
        <v>48</v>
      </c>
      <c r="H251" s="175" t="s">
        <v>49</v>
      </c>
      <c r="I251" s="173" t="s">
        <v>7</v>
      </c>
    </row>
    <row r="252" spans="1:11" x14ac:dyDescent="0.15">
      <c r="A252" s="18" t="s">
        <v>6</v>
      </c>
      <c r="B252" s="173"/>
      <c r="C252" s="173"/>
      <c r="D252" s="173"/>
      <c r="E252" s="174"/>
      <c r="F252" s="173"/>
      <c r="G252" s="176"/>
      <c r="H252" s="176"/>
      <c r="I252" s="173"/>
    </row>
    <row r="253" spans="1:11" ht="16.5" customHeight="1" x14ac:dyDescent="0.15">
      <c r="A253" s="11">
        <f>ROW()-$A$10-8*7</f>
        <v>193</v>
      </c>
      <c r="B253" s="28"/>
      <c r="C253" s="29"/>
      <c r="D253" s="22"/>
      <c r="E253" s="121"/>
      <c r="F253" s="21"/>
      <c r="G253" s="87"/>
      <c r="H253" s="88" t="str">
        <f>IF(E253*G253=0,"",ROUND(E253*G253,0))</f>
        <v/>
      </c>
      <c r="I253" s="23"/>
    </row>
    <row r="254" spans="1:11" ht="16.5" customHeight="1" x14ac:dyDescent="0.15">
      <c r="A254" s="11">
        <f t="shared" ref="A254:A284" si="12">ROW()-$A$10-8*7</f>
        <v>194</v>
      </c>
      <c r="B254" s="28"/>
      <c r="C254" s="29"/>
      <c r="D254" s="22"/>
      <c r="E254" s="121"/>
      <c r="F254" s="21"/>
      <c r="G254" s="87"/>
      <c r="H254" s="88" t="str">
        <f t="shared" ref="H254:H284" si="13">IF(E254*G254=0,"",ROUND(E254*G254,0))</f>
        <v/>
      </c>
      <c r="I254" s="23"/>
    </row>
    <row r="255" spans="1:11" ht="16.5" customHeight="1" x14ac:dyDescent="0.15">
      <c r="A255" s="11">
        <f t="shared" si="12"/>
        <v>195</v>
      </c>
      <c r="B255" s="28"/>
      <c r="C255" s="29"/>
      <c r="D255" s="22"/>
      <c r="E255" s="121"/>
      <c r="F255" s="21"/>
      <c r="G255" s="87"/>
      <c r="H255" s="88" t="str">
        <f t="shared" si="13"/>
        <v/>
      </c>
      <c r="I255" s="23"/>
    </row>
    <row r="256" spans="1:11" ht="16.5" customHeight="1" x14ac:dyDescent="0.15">
      <c r="A256" s="11">
        <f t="shared" si="12"/>
        <v>196</v>
      </c>
      <c r="B256" s="28"/>
      <c r="C256" s="29"/>
      <c r="D256" s="22"/>
      <c r="E256" s="121"/>
      <c r="F256" s="21"/>
      <c r="G256" s="87"/>
      <c r="H256" s="88" t="str">
        <f t="shared" si="13"/>
        <v/>
      </c>
      <c r="I256" s="23"/>
    </row>
    <row r="257" spans="1:9" ht="16.5" customHeight="1" x14ac:dyDescent="0.15">
      <c r="A257" s="11">
        <f t="shared" si="12"/>
        <v>197</v>
      </c>
      <c r="B257" s="28"/>
      <c r="C257" s="29"/>
      <c r="D257" s="22"/>
      <c r="E257" s="121"/>
      <c r="F257" s="21"/>
      <c r="G257" s="87"/>
      <c r="H257" s="88" t="str">
        <f t="shared" si="13"/>
        <v/>
      </c>
      <c r="I257" s="23"/>
    </row>
    <row r="258" spans="1:9" ht="16.5" customHeight="1" x14ac:dyDescent="0.15">
      <c r="A258" s="11">
        <f t="shared" si="12"/>
        <v>198</v>
      </c>
      <c r="B258" s="28"/>
      <c r="C258" s="29"/>
      <c r="D258" s="22"/>
      <c r="E258" s="121"/>
      <c r="F258" s="21"/>
      <c r="G258" s="87"/>
      <c r="H258" s="88" t="str">
        <f t="shared" si="13"/>
        <v/>
      </c>
      <c r="I258" s="23"/>
    </row>
    <row r="259" spans="1:9" ht="16.5" customHeight="1" x14ac:dyDescent="0.15">
      <c r="A259" s="11">
        <f t="shared" si="12"/>
        <v>199</v>
      </c>
      <c r="B259" s="28"/>
      <c r="C259" s="29"/>
      <c r="D259" s="22"/>
      <c r="E259" s="121"/>
      <c r="F259" s="21"/>
      <c r="G259" s="87"/>
      <c r="H259" s="88" t="str">
        <f t="shared" si="13"/>
        <v/>
      </c>
      <c r="I259" s="23"/>
    </row>
    <row r="260" spans="1:9" ht="16.5" customHeight="1" x14ac:dyDescent="0.15">
      <c r="A260" s="11">
        <f t="shared" si="12"/>
        <v>200</v>
      </c>
      <c r="B260" s="28"/>
      <c r="C260" s="29"/>
      <c r="D260" s="22"/>
      <c r="E260" s="121"/>
      <c r="F260" s="21"/>
      <c r="G260" s="87"/>
      <c r="H260" s="88" t="str">
        <f t="shared" si="13"/>
        <v/>
      </c>
      <c r="I260" s="23"/>
    </row>
    <row r="261" spans="1:9" ht="16.5" customHeight="1" x14ac:dyDescent="0.15">
      <c r="A261" s="11">
        <f t="shared" si="12"/>
        <v>201</v>
      </c>
      <c r="B261" s="28"/>
      <c r="C261" s="29"/>
      <c r="D261" s="22"/>
      <c r="E261" s="121"/>
      <c r="F261" s="21"/>
      <c r="G261" s="87"/>
      <c r="H261" s="88" t="str">
        <f t="shared" si="13"/>
        <v/>
      </c>
      <c r="I261" s="23"/>
    </row>
    <row r="262" spans="1:9" ht="16.5" customHeight="1" x14ac:dyDescent="0.15">
      <c r="A262" s="11">
        <f t="shared" si="12"/>
        <v>202</v>
      </c>
      <c r="B262" s="28"/>
      <c r="C262" s="29"/>
      <c r="D262" s="22"/>
      <c r="E262" s="121"/>
      <c r="F262" s="21"/>
      <c r="G262" s="87"/>
      <c r="H262" s="88" t="str">
        <f t="shared" si="13"/>
        <v/>
      </c>
      <c r="I262" s="23"/>
    </row>
    <row r="263" spans="1:9" ht="16.5" customHeight="1" x14ac:dyDescent="0.15">
      <c r="A263" s="11">
        <f t="shared" si="12"/>
        <v>203</v>
      </c>
      <c r="B263" s="28"/>
      <c r="C263" s="29"/>
      <c r="D263" s="22"/>
      <c r="E263" s="121"/>
      <c r="F263" s="21"/>
      <c r="G263" s="87"/>
      <c r="H263" s="88" t="str">
        <f t="shared" si="13"/>
        <v/>
      </c>
      <c r="I263" s="23"/>
    </row>
    <row r="264" spans="1:9" ht="16.5" customHeight="1" x14ac:dyDescent="0.15">
      <c r="A264" s="11">
        <f t="shared" si="12"/>
        <v>204</v>
      </c>
      <c r="B264" s="28"/>
      <c r="C264" s="29"/>
      <c r="D264" s="22"/>
      <c r="E264" s="121"/>
      <c r="F264" s="21"/>
      <c r="G264" s="87"/>
      <c r="H264" s="88" t="str">
        <f t="shared" si="13"/>
        <v/>
      </c>
      <c r="I264" s="23"/>
    </row>
    <row r="265" spans="1:9" ht="16.5" customHeight="1" x14ac:dyDescent="0.15">
      <c r="A265" s="11">
        <f t="shared" si="12"/>
        <v>205</v>
      </c>
      <c r="B265" s="28"/>
      <c r="C265" s="29"/>
      <c r="D265" s="22"/>
      <c r="E265" s="121"/>
      <c r="F265" s="21"/>
      <c r="G265" s="87"/>
      <c r="H265" s="88" t="str">
        <f t="shared" si="13"/>
        <v/>
      </c>
      <c r="I265" s="23"/>
    </row>
    <row r="266" spans="1:9" ht="16.5" customHeight="1" x14ac:dyDescent="0.15">
      <c r="A266" s="11">
        <f t="shared" si="12"/>
        <v>206</v>
      </c>
      <c r="B266" s="28"/>
      <c r="C266" s="29"/>
      <c r="D266" s="22"/>
      <c r="E266" s="121"/>
      <c r="F266" s="21"/>
      <c r="G266" s="87"/>
      <c r="H266" s="88" t="str">
        <f t="shared" si="13"/>
        <v/>
      </c>
      <c r="I266" s="23"/>
    </row>
    <row r="267" spans="1:9" ht="16.5" customHeight="1" x14ac:dyDescent="0.15">
      <c r="A267" s="11">
        <f t="shared" si="12"/>
        <v>207</v>
      </c>
      <c r="B267" s="28"/>
      <c r="C267" s="29"/>
      <c r="D267" s="22"/>
      <c r="E267" s="121"/>
      <c r="F267" s="21"/>
      <c r="G267" s="87"/>
      <c r="H267" s="88" t="str">
        <f t="shared" si="13"/>
        <v/>
      </c>
      <c r="I267" s="23"/>
    </row>
    <row r="268" spans="1:9" ht="16.5" customHeight="1" x14ac:dyDescent="0.15">
      <c r="A268" s="11">
        <f t="shared" si="12"/>
        <v>208</v>
      </c>
      <c r="B268" s="28"/>
      <c r="C268" s="29"/>
      <c r="D268" s="22"/>
      <c r="E268" s="121"/>
      <c r="F268" s="21"/>
      <c r="G268" s="87"/>
      <c r="H268" s="88" t="str">
        <f t="shared" si="13"/>
        <v/>
      </c>
      <c r="I268" s="23"/>
    </row>
    <row r="269" spans="1:9" ht="16.5" customHeight="1" x14ac:dyDescent="0.15">
      <c r="A269" s="11">
        <f t="shared" si="12"/>
        <v>209</v>
      </c>
      <c r="B269" s="28"/>
      <c r="C269" s="29"/>
      <c r="D269" s="22"/>
      <c r="E269" s="121"/>
      <c r="F269" s="21"/>
      <c r="G269" s="87"/>
      <c r="H269" s="88" t="str">
        <f t="shared" si="13"/>
        <v/>
      </c>
      <c r="I269" s="23"/>
    </row>
    <row r="270" spans="1:9" ht="16.5" customHeight="1" x14ac:dyDescent="0.15">
      <c r="A270" s="11">
        <f t="shared" si="12"/>
        <v>210</v>
      </c>
      <c r="B270" s="28"/>
      <c r="C270" s="29"/>
      <c r="D270" s="22"/>
      <c r="E270" s="121"/>
      <c r="F270" s="21"/>
      <c r="G270" s="87"/>
      <c r="H270" s="88" t="str">
        <f t="shared" si="13"/>
        <v/>
      </c>
      <c r="I270" s="23"/>
    </row>
    <row r="271" spans="1:9" ht="16.5" customHeight="1" x14ac:dyDescent="0.15">
      <c r="A271" s="11">
        <f t="shared" si="12"/>
        <v>211</v>
      </c>
      <c r="B271" s="28"/>
      <c r="C271" s="29"/>
      <c r="D271" s="22"/>
      <c r="E271" s="121"/>
      <c r="F271" s="21"/>
      <c r="G271" s="87"/>
      <c r="H271" s="88" t="str">
        <f t="shared" si="13"/>
        <v/>
      </c>
      <c r="I271" s="23"/>
    </row>
    <row r="272" spans="1:9" ht="16.5" customHeight="1" x14ac:dyDescent="0.15">
      <c r="A272" s="11">
        <f t="shared" si="12"/>
        <v>212</v>
      </c>
      <c r="B272" s="28"/>
      <c r="C272" s="29"/>
      <c r="D272" s="22"/>
      <c r="E272" s="121"/>
      <c r="F272" s="21"/>
      <c r="G272" s="87"/>
      <c r="H272" s="88" t="str">
        <f t="shared" si="13"/>
        <v/>
      </c>
      <c r="I272" s="23"/>
    </row>
    <row r="273" spans="1:9" ht="16.5" customHeight="1" x14ac:dyDescent="0.15">
      <c r="A273" s="11">
        <f t="shared" si="12"/>
        <v>213</v>
      </c>
      <c r="B273" s="28"/>
      <c r="C273" s="29"/>
      <c r="D273" s="22"/>
      <c r="E273" s="121"/>
      <c r="F273" s="21"/>
      <c r="G273" s="87"/>
      <c r="H273" s="88" t="str">
        <f t="shared" si="13"/>
        <v/>
      </c>
      <c r="I273" s="23"/>
    </row>
    <row r="274" spans="1:9" ht="16.5" customHeight="1" x14ac:dyDescent="0.15">
      <c r="A274" s="11">
        <f t="shared" si="12"/>
        <v>214</v>
      </c>
      <c r="B274" s="28"/>
      <c r="C274" s="29"/>
      <c r="D274" s="22"/>
      <c r="E274" s="121"/>
      <c r="F274" s="21"/>
      <c r="G274" s="87"/>
      <c r="H274" s="88" t="str">
        <f t="shared" si="13"/>
        <v/>
      </c>
      <c r="I274" s="23"/>
    </row>
    <row r="275" spans="1:9" ht="16.5" customHeight="1" x14ac:dyDescent="0.15">
      <c r="A275" s="11">
        <f t="shared" si="12"/>
        <v>215</v>
      </c>
      <c r="B275" s="28"/>
      <c r="C275" s="29"/>
      <c r="D275" s="22"/>
      <c r="E275" s="121"/>
      <c r="F275" s="21"/>
      <c r="G275" s="87"/>
      <c r="H275" s="88" t="str">
        <f t="shared" si="13"/>
        <v/>
      </c>
      <c r="I275" s="23"/>
    </row>
    <row r="276" spans="1:9" ht="16.5" customHeight="1" x14ac:dyDescent="0.15">
      <c r="A276" s="11">
        <f t="shared" si="12"/>
        <v>216</v>
      </c>
      <c r="B276" s="28"/>
      <c r="C276" s="29"/>
      <c r="D276" s="22"/>
      <c r="E276" s="121"/>
      <c r="F276" s="21"/>
      <c r="G276" s="87"/>
      <c r="H276" s="88" t="str">
        <f t="shared" si="13"/>
        <v/>
      </c>
      <c r="I276" s="23"/>
    </row>
    <row r="277" spans="1:9" ht="16.5" customHeight="1" x14ac:dyDescent="0.15">
      <c r="A277" s="11">
        <f t="shared" si="12"/>
        <v>217</v>
      </c>
      <c r="B277" s="28"/>
      <c r="C277" s="29"/>
      <c r="D277" s="22"/>
      <c r="E277" s="121"/>
      <c r="F277" s="21"/>
      <c r="G277" s="87"/>
      <c r="H277" s="88" t="str">
        <f t="shared" si="13"/>
        <v/>
      </c>
      <c r="I277" s="23"/>
    </row>
    <row r="278" spans="1:9" ht="16.5" customHeight="1" x14ac:dyDescent="0.15">
      <c r="A278" s="11">
        <f t="shared" si="12"/>
        <v>218</v>
      </c>
      <c r="B278" s="28"/>
      <c r="C278" s="29"/>
      <c r="D278" s="22"/>
      <c r="E278" s="121"/>
      <c r="F278" s="21"/>
      <c r="G278" s="87"/>
      <c r="H278" s="88" t="str">
        <f t="shared" si="13"/>
        <v/>
      </c>
      <c r="I278" s="23"/>
    </row>
    <row r="279" spans="1:9" ht="16.5" customHeight="1" x14ac:dyDescent="0.15">
      <c r="A279" s="11">
        <f t="shared" si="12"/>
        <v>219</v>
      </c>
      <c r="B279" s="28"/>
      <c r="C279" s="29"/>
      <c r="D279" s="22"/>
      <c r="E279" s="121"/>
      <c r="F279" s="21"/>
      <c r="G279" s="87"/>
      <c r="H279" s="88" t="str">
        <f t="shared" si="13"/>
        <v/>
      </c>
      <c r="I279" s="23"/>
    </row>
    <row r="280" spans="1:9" ht="16.5" customHeight="1" x14ac:dyDescent="0.15">
      <c r="A280" s="11">
        <f t="shared" si="12"/>
        <v>220</v>
      </c>
      <c r="B280" s="28"/>
      <c r="C280" s="29"/>
      <c r="D280" s="22"/>
      <c r="E280" s="121"/>
      <c r="F280" s="21"/>
      <c r="G280" s="87"/>
      <c r="H280" s="88" t="str">
        <f t="shared" si="13"/>
        <v/>
      </c>
      <c r="I280" s="23"/>
    </row>
    <row r="281" spans="1:9" ht="16.5" customHeight="1" x14ac:dyDescent="0.15">
      <c r="A281" s="11">
        <f t="shared" si="12"/>
        <v>221</v>
      </c>
      <c r="B281" s="28"/>
      <c r="C281" s="29"/>
      <c r="D281" s="22"/>
      <c r="E281" s="121"/>
      <c r="F281" s="21"/>
      <c r="G281" s="87"/>
      <c r="H281" s="88" t="str">
        <f t="shared" si="13"/>
        <v/>
      </c>
      <c r="I281" s="23"/>
    </row>
    <row r="282" spans="1:9" ht="16.5" customHeight="1" x14ac:dyDescent="0.15">
      <c r="A282" s="11">
        <f t="shared" si="12"/>
        <v>222</v>
      </c>
      <c r="B282" s="28"/>
      <c r="C282" s="29"/>
      <c r="D282" s="22"/>
      <c r="E282" s="121"/>
      <c r="F282" s="21"/>
      <c r="G282" s="87"/>
      <c r="H282" s="88" t="str">
        <f t="shared" si="13"/>
        <v/>
      </c>
      <c r="I282" s="23"/>
    </row>
    <row r="283" spans="1:9" ht="16.5" customHeight="1" x14ac:dyDescent="0.15">
      <c r="A283" s="11">
        <f t="shared" si="12"/>
        <v>223</v>
      </c>
      <c r="B283" s="28"/>
      <c r="C283" s="29"/>
      <c r="D283" s="22"/>
      <c r="E283" s="121"/>
      <c r="F283" s="21"/>
      <c r="G283" s="87"/>
      <c r="H283" s="88" t="str">
        <f t="shared" si="13"/>
        <v/>
      </c>
      <c r="I283" s="23"/>
    </row>
    <row r="284" spans="1:9" ht="16.5" customHeight="1" thickBot="1" x14ac:dyDescent="0.2">
      <c r="A284" s="11">
        <f t="shared" si="12"/>
        <v>224</v>
      </c>
      <c r="B284" s="30"/>
      <c r="C284" s="29"/>
      <c r="D284" s="24"/>
      <c r="E284" s="122"/>
      <c r="F284" s="21"/>
      <c r="G284" s="89"/>
      <c r="H284" s="88" t="str">
        <f t="shared" si="13"/>
        <v/>
      </c>
      <c r="I284" s="25"/>
    </row>
    <row r="285" spans="1:9" ht="22.5" customHeight="1" thickBot="1" x14ac:dyDescent="0.2">
      <c r="B285" s="179" t="s">
        <v>54</v>
      </c>
      <c r="C285" s="180"/>
      <c r="D285" s="180"/>
      <c r="E285" s="123" t="s">
        <v>17</v>
      </c>
      <c r="F285" s="31" t="s">
        <v>17</v>
      </c>
      <c r="G285" s="90" t="s">
        <v>17</v>
      </c>
      <c r="H285" s="91">
        <f>SUMIF(B253:B284,"&lt;&gt;"&amp;"▲助成対象外",H253:H284)</f>
        <v>0</v>
      </c>
      <c r="I285" s="32"/>
    </row>
    <row r="286" spans="1:9" ht="22.5" customHeight="1" thickTop="1" thickBot="1" x14ac:dyDescent="0.2">
      <c r="B286" s="181" t="s">
        <v>55</v>
      </c>
      <c r="C286" s="182"/>
      <c r="D286" s="182"/>
      <c r="E286" s="124" t="s">
        <v>17</v>
      </c>
      <c r="F286" s="33" t="s">
        <v>17</v>
      </c>
      <c r="G286" s="92" t="s">
        <v>17</v>
      </c>
      <c r="H286" s="93">
        <f>SUMIF(B253:B284,"▲助成対象外",H253:H284)</f>
        <v>0</v>
      </c>
      <c r="I286" s="34"/>
    </row>
    <row r="289" spans="1:11" ht="19.5" customHeight="1" x14ac:dyDescent="0.15">
      <c r="B289" s="11" t="str">
        <f>$B$9</f>
        <v>内訳明細表（工事完了）</v>
      </c>
      <c r="C289" s="35"/>
      <c r="D289" s="177" t="str">
        <f>$D$9</f>
        <v>高効率空調設備の導入</v>
      </c>
      <c r="E289" s="178"/>
      <c r="F289" s="178"/>
      <c r="G289" s="178"/>
      <c r="H289" s="65" t="s">
        <v>73</v>
      </c>
      <c r="I289" s="66"/>
      <c r="J289" s="68"/>
      <c r="K289" s="67" t="str">
        <f>第12号別紙!$J$1</f>
        <v>Ver.3.3</v>
      </c>
    </row>
    <row r="290" spans="1:11" x14ac:dyDescent="0.15">
      <c r="D290" s="172" t="str">
        <f>IF(AND(H325=0,H326=0),"経費の計上が無いページの印刷および提出は不要です。","")</f>
        <v>経費の計上が無いページの印刷および提出は不要です。</v>
      </c>
      <c r="E290" s="172"/>
      <c r="F290" s="172"/>
      <c r="G290" s="172"/>
      <c r="H290" s="172"/>
    </row>
    <row r="291" spans="1:11" ht="13.5" customHeight="1" x14ac:dyDescent="0.15">
      <c r="A291" s="18" t="s">
        <v>5</v>
      </c>
      <c r="B291" s="173" t="str">
        <f>[1]選択肢!$F$43</f>
        <v>空調設備の種類</v>
      </c>
      <c r="C291" s="173" t="str">
        <f>[1]選択肢!$I$36</f>
        <v>費用の区分</v>
      </c>
      <c r="D291" s="173" t="s">
        <v>8</v>
      </c>
      <c r="E291" s="174" t="s">
        <v>0</v>
      </c>
      <c r="F291" s="173" t="str">
        <f>[1]選択肢!$L$36</f>
        <v>単位</v>
      </c>
      <c r="G291" s="175" t="s">
        <v>48</v>
      </c>
      <c r="H291" s="175" t="s">
        <v>49</v>
      </c>
      <c r="I291" s="173" t="s">
        <v>7</v>
      </c>
    </row>
    <row r="292" spans="1:11" x14ac:dyDescent="0.15">
      <c r="A292" s="18" t="s">
        <v>6</v>
      </c>
      <c r="B292" s="173"/>
      <c r="C292" s="173"/>
      <c r="D292" s="173"/>
      <c r="E292" s="174"/>
      <c r="F292" s="173"/>
      <c r="G292" s="176"/>
      <c r="H292" s="176"/>
      <c r="I292" s="173"/>
    </row>
    <row r="293" spans="1:11" ht="16.5" customHeight="1" x14ac:dyDescent="0.15">
      <c r="A293" s="11">
        <f>ROW()-$A$10-8*8</f>
        <v>225</v>
      </c>
      <c r="B293" s="28"/>
      <c r="C293" s="29"/>
      <c r="D293" s="22"/>
      <c r="E293" s="121"/>
      <c r="F293" s="21"/>
      <c r="G293" s="87"/>
      <c r="H293" s="88" t="str">
        <f>IF(E293*G293=0,"",ROUND(E293*G293,0))</f>
        <v/>
      </c>
      <c r="I293" s="23"/>
    </row>
    <row r="294" spans="1:11" ht="16.5" customHeight="1" x14ac:dyDescent="0.15">
      <c r="A294" s="11">
        <f t="shared" ref="A294:A324" si="14">ROW()-$A$10-8*8</f>
        <v>226</v>
      </c>
      <c r="B294" s="28"/>
      <c r="C294" s="29"/>
      <c r="D294" s="22"/>
      <c r="E294" s="121"/>
      <c r="F294" s="21"/>
      <c r="G294" s="87"/>
      <c r="H294" s="88" t="str">
        <f t="shared" ref="H294:H324" si="15">IF(E294*G294=0,"",ROUND(E294*G294,0))</f>
        <v/>
      </c>
      <c r="I294" s="23"/>
    </row>
    <row r="295" spans="1:11" ht="16.5" customHeight="1" x14ac:dyDescent="0.15">
      <c r="A295" s="11">
        <f t="shared" si="14"/>
        <v>227</v>
      </c>
      <c r="B295" s="28"/>
      <c r="C295" s="29"/>
      <c r="D295" s="22"/>
      <c r="E295" s="121"/>
      <c r="F295" s="21"/>
      <c r="G295" s="87"/>
      <c r="H295" s="88" t="str">
        <f t="shared" si="15"/>
        <v/>
      </c>
      <c r="I295" s="23"/>
    </row>
    <row r="296" spans="1:11" ht="16.5" customHeight="1" x14ac:dyDescent="0.15">
      <c r="A296" s="11">
        <f t="shared" si="14"/>
        <v>228</v>
      </c>
      <c r="B296" s="28"/>
      <c r="C296" s="29"/>
      <c r="D296" s="22"/>
      <c r="E296" s="121"/>
      <c r="F296" s="21"/>
      <c r="G296" s="87"/>
      <c r="H296" s="88" t="str">
        <f t="shared" si="15"/>
        <v/>
      </c>
      <c r="I296" s="23"/>
    </row>
    <row r="297" spans="1:11" ht="16.5" customHeight="1" x14ac:dyDescent="0.15">
      <c r="A297" s="11">
        <f t="shared" si="14"/>
        <v>229</v>
      </c>
      <c r="B297" s="28"/>
      <c r="C297" s="29"/>
      <c r="D297" s="22"/>
      <c r="E297" s="121"/>
      <c r="F297" s="21"/>
      <c r="G297" s="87"/>
      <c r="H297" s="88" t="str">
        <f t="shared" si="15"/>
        <v/>
      </c>
      <c r="I297" s="23"/>
    </row>
    <row r="298" spans="1:11" ht="16.5" customHeight="1" x14ac:dyDescent="0.15">
      <c r="A298" s="11">
        <f t="shared" si="14"/>
        <v>230</v>
      </c>
      <c r="B298" s="28"/>
      <c r="C298" s="29"/>
      <c r="D298" s="22"/>
      <c r="E298" s="121"/>
      <c r="F298" s="21"/>
      <c r="G298" s="87"/>
      <c r="H298" s="88" t="str">
        <f t="shared" si="15"/>
        <v/>
      </c>
      <c r="I298" s="23"/>
    </row>
    <row r="299" spans="1:11" ht="16.5" customHeight="1" x14ac:dyDescent="0.15">
      <c r="A299" s="11">
        <f t="shared" si="14"/>
        <v>231</v>
      </c>
      <c r="B299" s="28"/>
      <c r="C299" s="29"/>
      <c r="D299" s="22"/>
      <c r="E299" s="121"/>
      <c r="F299" s="21"/>
      <c r="G299" s="87"/>
      <c r="H299" s="88" t="str">
        <f t="shared" si="15"/>
        <v/>
      </c>
      <c r="I299" s="23"/>
    </row>
    <row r="300" spans="1:11" ht="16.5" customHeight="1" x14ac:dyDescent="0.15">
      <c r="A300" s="11">
        <f t="shared" si="14"/>
        <v>232</v>
      </c>
      <c r="B300" s="28"/>
      <c r="C300" s="29"/>
      <c r="D300" s="22"/>
      <c r="E300" s="121"/>
      <c r="F300" s="21"/>
      <c r="G300" s="87"/>
      <c r="H300" s="88" t="str">
        <f t="shared" si="15"/>
        <v/>
      </c>
      <c r="I300" s="23"/>
    </row>
    <row r="301" spans="1:11" ht="16.5" customHeight="1" x14ac:dyDescent="0.15">
      <c r="A301" s="11">
        <f t="shared" si="14"/>
        <v>233</v>
      </c>
      <c r="B301" s="28"/>
      <c r="C301" s="29"/>
      <c r="D301" s="22"/>
      <c r="E301" s="121"/>
      <c r="F301" s="21"/>
      <c r="G301" s="87"/>
      <c r="H301" s="88" t="str">
        <f t="shared" si="15"/>
        <v/>
      </c>
      <c r="I301" s="23"/>
    </row>
    <row r="302" spans="1:11" ht="16.5" customHeight="1" x14ac:dyDescent="0.15">
      <c r="A302" s="11">
        <f t="shared" si="14"/>
        <v>234</v>
      </c>
      <c r="B302" s="28"/>
      <c r="C302" s="29"/>
      <c r="D302" s="22"/>
      <c r="E302" s="121"/>
      <c r="F302" s="21"/>
      <c r="G302" s="87"/>
      <c r="H302" s="88" t="str">
        <f t="shared" si="15"/>
        <v/>
      </c>
      <c r="I302" s="23"/>
    </row>
    <row r="303" spans="1:11" ht="16.5" customHeight="1" x14ac:dyDescent="0.15">
      <c r="A303" s="11">
        <f t="shared" si="14"/>
        <v>235</v>
      </c>
      <c r="B303" s="28"/>
      <c r="C303" s="29"/>
      <c r="D303" s="22"/>
      <c r="E303" s="121"/>
      <c r="F303" s="21"/>
      <c r="G303" s="87"/>
      <c r="H303" s="88" t="str">
        <f t="shared" si="15"/>
        <v/>
      </c>
      <c r="I303" s="23"/>
    </row>
    <row r="304" spans="1:11" ht="16.5" customHeight="1" x14ac:dyDescent="0.15">
      <c r="A304" s="11">
        <f t="shared" si="14"/>
        <v>236</v>
      </c>
      <c r="B304" s="28"/>
      <c r="C304" s="29"/>
      <c r="D304" s="22"/>
      <c r="E304" s="121"/>
      <c r="F304" s="21"/>
      <c r="G304" s="87"/>
      <c r="H304" s="88" t="str">
        <f t="shared" si="15"/>
        <v/>
      </c>
      <c r="I304" s="23"/>
    </row>
    <row r="305" spans="1:9" ht="16.5" customHeight="1" x14ac:dyDescent="0.15">
      <c r="A305" s="11">
        <f t="shared" si="14"/>
        <v>237</v>
      </c>
      <c r="B305" s="28"/>
      <c r="C305" s="29"/>
      <c r="D305" s="22"/>
      <c r="E305" s="121"/>
      <c r="F305" s="21"/>
      <c r="G305" s="87"/>
      <c r="H305" s="88" t="str">
        <f t="shared" si="15"/>
        <v/>
      </c>
      <c r="I305" s="23"/>
    </row>
    <row r="306" spans="1:9" ht="16.5" customHeight="1" x14ac:dyDescent="0.15">
      <c r="A306" s="11">
        <f t="shared" si="14"/>
        <v>238</v>
      </c>
      <c r="B306" s="28"/>
      <c r="C306" s="29"/>
      <c r="D306" s="22"/>
      <c r="E306" s="121"/>
      <c r="F306" s="21"/>
      <c r="G306" s="87"/>
      <c r="H306" s="88" t="str">
        <f t="shared" si="15"/>
        <v/>
      </c>
      <c r="I306" s="23"/>
    </row>
    <row r="307" spans="1:9" ht="16.5" customHeight="1" x14ac:dyDescent="0.15">
      <c r="A307" s="11">
        <f t="shared" si="14"/>
        <v>239</v>
      </c>
      <c r="B307" s="28"/>
      <c r="C307" s="29"/>
      <c r="D307" s="22"/>
      <c r="E307" s="121"/>
      <c r="F307" s="21"/>
      <c r="G307" s="87"/>
      <c r="H307" s="88" t="str">
        <f t="shared" si="15"/>
        <v/>
      </c>
      <c r="I307" s="23"/>
    </row>
    <row r="308" spans="1:9" ht="16.5" customHeight="1" x14ac:dyDescent="0.15">
      <c r="A308" s="11">
        <f t="shared" si="14"/>
        <v>240</v>
      </c>
      <c r="B308" s="28"/>
      <c r="C308" s="29"/>
      <c r="D308" s="22"/>
      <c r="E308" s="121"/>
      <c r="F308" s="21"/>
      <c r="G308" s="87"/>
      <c r="H308" s="88" t="str">
        <f t="shared" si="15"/>
        <v/>
      </c>
      <c r="I308" s="23"/>
    </row>
    <row r="309" spans="1:9" ht="16.5" customHeight="1" x14ac:dyDescent="0.15">
      <c r="A309" s="11">
        <f t="shared" si="14"/>
        <v>241</v>
      </c>
      <c r="B309" s="28"/>
      <c r="C309" s="29"/>
      <c r="D309" s="22"/>
      <c r="E309" s="121"/>
      <c r="F309" s="21"/>
      <c r="G309" s="87"/>
      <c r="H309" s="88" t="str">
        <f t="shared" si="15"/>
        <v/>
      </c>
      <c r="I309" s="23"/>
    </row>
    <row r="310" spans="1:9" ht="16.5" customHeight="1" x14ac:dyDescent="0.15">
      <c r="A310" s="11">
        <f t="shared" si="14"/>
        <v>242</v>
      </c>
      <c r="B310" s="28"/>
      <c r="C310" s="29"/>
      <c r="D310" s="22"/>
      <c r="E310" s="121"/>
      <c r="F310" s="21"/>
      <c r="G310" s="87"/>
      <c r="H310" s="88" t="str">
        <f t="shared" si="15"/>
        <v/>
      </c>
      <c r="I310" s="23"/>
    </row>
    <row r="311" spans="1:9" ht="16.5" customHeight="1" x14ac:dyDescent="0.15">
      <c r="A311" s="11">
        <f t="shared" si="14"/>
        <v>243</v>
      </c>
      <c r="B311" s="28"/>
      <c r="C311" s="29"/>
      <c r="D311" s="22"/>
      <c r="E311" s="121"/>
      <c r="F311" s="21"/>
      <c r="G311" s="87"/>
      <c r="H311" s="88" t="str">
        <f t="shared" si="15"/>
        <v/>
      </c>
      <c r="I311" s="23"/>
    </row>
    <row r="312" spans="1:9" ht="16.5" customHeight="1" x14ac:dyDescent="0.15">
      <c r="A312" s="11">
        <f t="shared" si="14"/>
        <v>244</v>
      </c>
      <c r="B312" s="28"/>
      <c r="C312" s="29"/>
      <c r="D312" s="22"/>
      <c r="E312" s="121"/>
      <c r="F312" s="21"/>
      <c r="G312" s="87"/>
      <c r="H312" s="88" t="str">
        <f t="shared" si="15"/>
        <v/>
      </c>
      <c r="I312" s="23"/>
    </row>
    <row r="313" spans="1:9" ht="16.5" customHeight="1" x14ac:dyDescent="0.15">
      <c r="A313" s="11">
        <f t="shared" si="14"/>
        <v>245</v>
      </c>
      <c r="B313" s="28"/>
      <c r="C313" s="29"/>
      <c r="D313" s="22"/>
      <c r="E313" s="121"/>
      <c r="F313" s="21"/>
      <c r="G313" s="87"/>
      <c r="H313" s="88" t="str">
        <f t="shared" si="15"/>
        <v/>
      </c>
      <c r="I313" s="23"/>
    </row>
    <row r="314" spans="1:9" ht="16.5" customHeight="1" x14ac:dyDescent="0.15">
      <c r="A314" s="11">
        <f t="shared" si="14"/>
        <v>246</v>
      </c>
      <c r="B314" s="28"/>
      <c r="C314" s="29"/>
      <c r="D314" s="22"/>
      <c r="E314" s="121"/>
      <c r="F314" s="21"/>
      <c r="G314" s="87"/>
      <c r="H314" s="88" t="str">
        <f t="shared" si="15"/>
        <v/>
      </c>
      <c r="I314" s="23"/>
    </row>
    <row r="315" spans="1:9" ht="16.5" customHeight="1" x14ac:dyDescent="0.15">
      <c r="A315" s="11">
        <f t="shared" si="14"/>
        <v>247</v>
      </c>
      <c r="B315" s="28"/>
      <c r="C315" s="29"/>
      <c r="D315" s="22"/>
      <c r="E315" s="121"/>
      <c r="F315" s="21"/>
      <c r="G315" s="87"/>
      <c r="H315" s="88" t="str">
        <f t="shared" si="15"/>
        <v/>
      </c>
      <c r="I315" s="23"/>
    </row>
    <row r="316" spans="1:9" ht="16.5" customHeight="1" x14ac:dyDescent="0.15">
      <c r="A316" s="11">
        <f t="shared" si="14"/>
        <v>248</v>
      </c>
      <c r="B316" s="28"/>
      <c r="C316" s="29"/>
      <c r="D316" s="22"/>
      <c r="E316" s="121"/>
      <c r="F316" s="21"/>
      <c r="G316" s="87"/>
      <c r="H316" s="88" t="str">
        <f t="shared" si="15"/>
        <v/>
      </c>
      <c r="I316" s="23"/>
    </row>
    <row r="317" spans="1:9" ht="16.5" customHeight="1" x14ac:dyDescent="0.15">
      <c r="A317" s="11">
        <f t="shared" si="14"/>
        <v>249</v>
      </c>
      <c r="B317" s="28"/>
      <c r="C317" s="29"/>
      <c r="D317" s="22"/>
      <c r="E317" s="121"/>
      <c r="F317" s="21"/>
      <c r="G317" s="87"/>
      <c r="H317" s="88" t="str">
        <f t="shared" si="15"/>
        <v/>
      </c>
      <c r="I317" s="23"/>
    </row>
    <row r="318" spans="1:9" ht="16.5" customHeight="1" x14ac:dyDescent="0.15">
      <c r="A318" s="11">
        <f t="shared" si="14"/>
        <v>250</v>
      </c>
      <c r="B318" s="28"/>
      <c r="C318" s="29"/>
      <c r="D318" s="22"/>
      <c r="E318" s="121"/>
      <c r="F318" s="21"/>
      <c r="G318" s="87"/>
      <c r="H318" s="88" t="str">
        <f t="shared" si="15"/>
        <v/>
      </c>
      <c r="I318" s="23"/>
    </row>
    <row r="319" spans="1:9" ht="16.5" customHeight="1" x14ac:dyDescent="0.15">
      <c r="A319" s="11">
        <f t="shared" si="14"/>
        <v>251</v>
      </c>
      <c r="B319" s="28"/>
      <c r="C319" s="29"/>
      <c r="D319" s="22"/>
      <c r="E319" s="121"/>
      <c r="F319" s="21"/>
      <c r="G319" s="87"/>
      <c r="H319" s="88" t="str">
        <f t="shared" si="15"/>
        <v/>
      </c>
      <c r="I319" s="23"/>
    </row>
    <row r="320" spans="1:9" ht="16.5" customHeight="1" x14ac:dyDescent="0.15">
      <c r="A320" s="11">
        <f t="shared" si="14"/>
        <v>252</v>
      </c>
      <c r="B320" s="28"/>
      <c r="C320" s="29"/>
      <c r="D320" s="22"/>
      <c r="E320" s="121"/>
      <c r="F320" s="21"/>
      <c r="G320" s="87"/>
      <c r="H320" s="88" t="str">
        <f t="shared" si="15"/>
        <v/>
      </c>
      <c r="I320" s="23"/>
    </row>
    <row r="321" spans="1:11" ht="16.5" customHeight="1" x14ac:dyDescent="0.15">
      <c r="A321" s="11">
        <f t="shared" si="14"/>
        <v>253</v>
      </c>
      <c r="B321" s="28"/>
      <c r="C321" s="29"/>
      <c r="D321" s="22"/>
      <c r="E321" s="121"/>
      <c r="F321" s="21"/>
      <c r="G321" s="87"/>
      <c r="H321" s="88" t="str">
        <f t="shared" si="15"/>
        <v/>
      </c>
      <c r="I321" s="23"/>
    </row>
    <row r="322" spans="1:11" ht="16.5" customHeight="1" x14ac:dyDescent="0.15">
      <c r="A322" s="11">
        <f t="shared" si="14"/>
        <v>254</v>
      </c>
      <c r="B322" s="28"/>
      <c r="C322" s="29"/>
      <c r="D322" s="22"/>
      <c r="E322" s="121"/>
      <c r="F322" s="21"/>
      <c r="G322" s="87"/>
      <c r="H322" s="88" t="str">
        <f t="shared" si="15"/>
        <v/>
      </c>
      <c r="I322" s="23"/>
    </row>
    <row r="323" spans="1:11" ht="16.5" customHeight="1" x14ac:dyDescent="0.15">
      <c r="A323" s="11">
        <f t="shared" si="14"/>
        <v>255</v>
      </c>
      <c r="B323" s="28"/>
      <c r="C323" s="29"/>
      <c r="D323" s="22"/>
      <c r="E323" s="121"/>
      <c r="F323" s="21"/>
      <c r="G323" s="87"/>
      <c r="H323" s="88" t="str">
        <f t="shared" si="15"/>
        <v/>
      </c>
      <c r="I323" s="23"/>
    </row>
    <row r="324" spans="1:11" ht="16.5" customHeight="1" thickBot="1" x14ac:dyDescent="0.2">
      <c r="A324" s="11">
        <f t="shared" si="14"/>
        <v>256</v>
      </c>
      <c r="B324" s="30"/>
      <c r="C324" s="29"/>
      <c r="D324" s="24"/>
      <c r="E324" s="122"/>
      <c r="F324" s="21"/>
      <c r="G324" s="89"/>
      <c r="H324" s="88" t="str">
        <f t="shared" si="15"/>
        <v/>
      </c>
      <c r="I324" s="25"/>
    </row>
    <row r="325" spans="1:11" ht="22.5" customHeight="1" thickBot="1" x14ac:dyDescent="0.2">
      <c r="B325" s="179" t="s">
        <v>56</v>
      </c>
      <c r="C325" s="180"/>
      <c r="D325" s="180"/>
      <c r="E325" s="123" t="s">
        <v>17</v>
      </c>
      <c r="F325" s="31" t="s">
        <v>17</v>
      </c>
      <c r="G325" s="90" t="s">
        <v>17</v>
      </c>
      <c r="H325" s="91">
        <f>SUMIF(B293:B324,"&lt;&gt;"&amp;"▲助成対象外",H293:H324)</f>
        <v>0</v>
      </c>
      <c r="I325" s="32"/>
    </row>
    <row r="326" spans="1:11" ht="22.5" customHeight="1" thickTop="1" thickBot="1" x14ac:dyDescent="0.2">
      <c r="B326" s="181" t="s">
        <v>57</v>
      </c>
      <c r="C326" s="182"/>
      <c r="D326" s="182"/>
      <c r="E326" s="124" t="s">
        <v>17</v>
      </c>
      <c r="F326" s="33" t="s">
        <v>17</v>
      </c>
      <c r="G326" s="92" t="s">
        <v>17</v>
      </c>
      <c r="H326" s="93">
        <f>SUMIF(B293:B324,"▲助成対象外",H293:H324)</f>
        <v>0</v>
      </c>
      <c r="I326" s="34"/>
    </row>
    <row r="329" spans="1:11" ht="20.25" customHeight="1" x14ac:dyDescent="0.15">
      <c r="B329" s="11" t="str">
        <f>$B$9</f>
        <v>内訳明細表（工事完了）</v>
      </c>
      <c r="C329" s="35"/>
      <c r="D329" s="177" t="str">
        <f>$D$9</f>
        <v>高効率空調設備の導入</v>
      </c>
      <c r="E329" s="178"/>
      <c r="F329" s="178"/>
      <c r="G329" s="178"/>
      <c r="H329" s="65" t="s">
        <v>74</v>
      </c>
      <c r="I329" s="66"/>
      <c r="J329" s="68"/>
      <c r="K329" s="67" t="str">
        <f>第12号別紙!$J$1</f>
        <v>Ver.3.3</v>
      </c>
    </row>
    <row r="330" spans="1:11" x14ac:dyDescent="0.15">
      <c r="D330" s="172" t="str">
        <f>IF(AND(H365=0,H366=0),"経費の計上が無いページの印刷および提出は不要です。","")</f>
        <v>経費の計上が無いページの印刷および提出は不要です。</v>
      </c>
      <c r="E330" s="172"/>
      <c r="F330" s="172"/>
      <c r="G330" s="172"/>
      <c r="H330" s="172"/>
    </row>
    <row r="331" spans="1:11" ht="13.5" customHeight="1" x14ac:dyDescent="0.15">
      <c r="A331" s="18" t="s">
        <v>5</v>
      </c>
      <c r="B331" s="173" t="str">
        <f>[1]選択肢!$F$43</f>
        <v>空調設備の種類</v>
      </c>
      <c r="C331" s="173" t="str">
        <f>[1]選択肢!$I$36</f>
        <v>費用の区分</v>
      </c>
      <c r="D331" s="173" t="s">
        <v>8</v>
      </c>
      <c r="E331" s="174" t="s">
        <v>0</v>
      </c>
      <c r="F331" s="173" t="str">
        <f>[1]選択肢!$L$36</f>
        <v>単位</v>
      </c>
      <c r="G331" s="175" t="s">
        <v>48</v>
      </c>
      <c r="H331" s="175" t="s">
        <v>49</v>
      </c>
      <c r="I331" s="173" t="s">
        <v>7</v>
      </c>
    </row>
    <row r="332" spans="1:11" x14ac:dyDescent="0.15">
      <c r="A332" s="18" t="s">
        <v>6</v>
      </c>
      <c r="B332" s="173"/>
      <c r="C332" s="173"/>
      <c r="D332" s="173"/>
      <c r="E332" s="174"/>
      <c r="F332" s="173"/>
      <c r="G332" s="176"/>
      <c r="H332" s="176"/>
      <c r="I332" s="173"/>
    </row>
    <row r="333" spans="1:11" ht="16.5" customHeight="1" x14ac:dyDescent="0.15">
      <c r="A333" s="11">
        <f>ROW()-$A$10-8*9</f>
        <v>257</v>
      </c>
      <c r="B333" s="28"/>
      <c r="C333" s="29"/>
      <c r="D333" s="22"/>
      <c r="E333" s="121"/>
      <c r="F333" s="21"/>
      <c r="G333" s="87"/>
      <c r="H333" s="88" t="str">
        <f>IF(E333*G333=0,"",ROUND(E333*G333,0))</f>
        <v/>
      </c>
      <c r="I333" s="23"/>
    </row>
    <row r="334" spans="1:11" ht="16.5" customHeight="1" x14ac:dyDescent="0.15">
      <c r="A334" s="11">
        <f t="shared" ref="A334:A364" si="16">ROW()-$A$10-8*9</f>
        <v>258</v>
      </c>
      <c r="B334" s="28"/>
      <c r="C334" s="29"/>
      <c r="D334" s="22"/>
      <c r="E334" s="121"/>
      <c r="F334" s="21"/>
      <c r="G334" s="87"/>
      <c r="H334" s="88" t="str">
        <f t="shared" ref="H334:H364" si="17">IF(E334*G334=0,"",ROUND(E334*G334,0))</f>
        <v/>
      </c>
      <c r="I334" s="23"/>
    </row>
    <row r="335" spans="1:11" ht="16.5" customHeight="1" x14ac:dyDescent="0.15">
      <c r="A335" s="11">
        <f t="shared" si="16"/>
        <v>259</v>
      </c>
      <c r="B335" s="28"/>
      <c r="C335" s="29"/>
      <c r="D335" s="22"/>
      <c r="E335" s="121"/>
      <c r="F335" s="21"/>
      <c r="G335" s="87"/>
      <c r="H335" s="88" t="str">
        <f t="shared" si="17"/>
        <v/>
      </c>
      <c r="I335" s="23"/>
    </row>
    <row r="336" spans="1:11" ht="16.5" customHeight="1" x14ac:dyDescent="0.15">
      <c r="A336" s="11">
        <f t="shared" si="16"/>
        <v>260</v>
      </c>
      <c r="B336" s="28"/>
      <c r="C336" s="29"/>
      <c r="D336" s="22"/>
      <c r="E336" s="121"/>
      <c r="F336" s="21"/>
      <c r="G336" s="87"/>
      <c r="H336" s="88" t="str">
        <f t="shared" si="17"/>
        <v/>
      </c>
      <c r="I336" s="23"/>
    </row>
    <row r="337" spans="1:9" ht="16.5" customHeight="1" x14ac:dyDescent="0.15">
      <c r="A337" s="11">
        <f t="shared" si="16"/>
        <v>261</v>
      </c>
      <c r="B337" s="28"/>
      <c r="C337" s="29"/>
      <c r="D337" s="22"/>
      <c r="E337" s="121"/>
      <c r="F337" s="21"/>
      <c r="G337" s="87"/>
      <c r="H337" s="88" t="str">
        <f t="shared" si="17"/>
        <v/>
      </c>
      <c r="I337" s="23"/>
    </row>
    <row r="338" spans="1:9" ht="16.5" customHeight="1" x14ac:dyDescent="0.15">
      <c r="A338" s="11">
        <f t="shared" si="16"/>
        <v>262</v>
      </c>
      <c r="B338" s="28"/>
      <c r="C338" s="29"/>
      <c r="D338" s="22"/>
      <c r="E338" s="121"/>
      <c r="F338" s="21"/>
      <c r="G338" s="87"/>
      <c r="H338" s="88" t="str">
        <f t="shared" si="17"/>
        <v/>
      </c>
      <c r="I338" s="23"/>
    </row>
    <row r="339" spans="1:9" ht="16.5" customHeight="1" x14ac:dyDescent="0.15">
      <c r="A339" s="11">
        <f t="shared" si="16"/>
        <v>263</v>
      </c>
      <c r="B339" s="28"/>
      <c r="C339" s="29"/>
      <c r="D339" s="22"/>
      <c r="E339" s="121"/>
      <c r="F339" s="21"/>
      <c r="G339" s="87"/>
      <c r="H339" s="88" t="str">
        <f t="shared" si="17"/>
        <v/>
      </c>
      <c r="I339" s="23"/>
    </row>
    <row r="340" spans="1:9" ht="16.5" customHeight="1" x14ac:dyDescent="0.15">
      <c r="A340" s="11">
        <f t="shared" si="16"/>
        <v>264</v>
      </c>
      <c r="B340" s="28"/>
      <c r="C340" s="29"/>
      <c r="D340" s="22"/>
      <c r="E340" s="121"/>
      <c r="F340" s="21"/>
      <c r="G340" s="87"/>
      <c r="H340" s="88" t="str">
        <f t="shared" si="17"/>
        <v/>
      </c>
      <c r="I340" s="23"/>
    </row>
    <row r="341" spans="1:9" ht="16.5" customHeight="1" x14ac:dyDescent="0.15">
      <c r="A341" s="11">
        <f t="shared" si="16"/>
        <v>265</v>
      </c>
      <c r="B341" s="28"/>
      <c r="C341" s="29"/>
      <c r="D341" s="22"/>
      <c r="E341" s="121"/>
      <c r="F341" s="21"/>
      <c r="G341" s="87"/>
      <c r="H341" s="88" t="str">
        <f t="shared" si="17"/>
        <v/>
      </c>
      <c r="I341" s="23"/>
    </row>
    <row r="342" spans="1:9" ht="16.5" customHeight="1" x14ac:dyDescent="0.15">
      <c r="A342" s="11">
        <f t="shared" si="16"/>
        <v>266</v>
      </c>
      <c r="B342" s="28"/>
      <c r="C342" s="29"/>
      <c r="D342" s="22"/>
      <c r="E342" s="121"/>
      <c r="F342" s="21"/>
      <c r="G342" s="87"/>
      <c r="H342" s="88" t="str">
        <f t="shared" si="17"/>
        <v/>
      </c>
      <c r="I342" s="23"/>
    </row>
    <row r="343" spans="1:9" ht="16.5" customHeight="1" x14ac:dyDescent="0.15">
      <c r="A343" s="11">
        <f t="shared" si="16"/>
        <v>267</v>
      </c>
      <c r="B343" s="28"/>
      <c r="C343" s="29"/>
      <c r="D343" s="22"/>
      <c r="E343" s="121"/>
      <c r="F343" s="21"/>
      <c r="G343" s="87"/>
      <c r="H343" s="88" t="str">
        <f t="shared" si="17"/>
        <v/>
      </c>
      <c r="I343" s="23"/>
    </row>
    <row r="344" spans="1:9" ht="16.5" customHeight="1" x14ac:dyDescent="0.15">
      <c r="A344" s="11">
        <f t="shared" si="16"/>
        <v>268</v>
      </c>
      <c r="B344" s="28"/>
      <c r="C344" s="29"/>
      <c r="D344" s="22"/>
      <c r="E344" s="121"/>
      <c r="F344" s="21"/>
      <c r="G344" s="87"/>
      <c r="H344" s="88" t="str">
        <f t="shared" si="17"/>
        <v/>
      </c>
      <c r="I344" s="23"/>
    </row>
    <row r="345" spans="1:9" ht="16.5" customHeight="1" x14ac:dyDescent="0.15">
      <c r="A345" s="11">
        <f t="shared" si="16"/>
        <v>269</v>
      </c>
      <c r="B345" s="28"/>
      <c r="C345" s="29"/>
      <c r="D345" s="22"/>
      <c r="E345" s="121"/>
      <c r="F345" s="21"/>
      <c r="G345" s="87"/>
      <c r="H345" s="88" t="str">
        <f t="shared" si="17"/>
        <v/>
      </c>
      <c r="I345" s="23"/>
    </row>
    <row r="346" spans="1:9" ht="16.5" customHeight="1" x14ac:dyDescent="0.15">
      <c r="A346" s="11">
        <f t="shared" si="16"/>
        <v>270</v>
      </c>
      <c r="B346" s="28"/>
      <c r="C346" s="29"/>
      <c r="D346" s="22"/>
      <c r="E346" s="121"/>
      <c r="F346" s="21"/>
      <c r="G346" s="87"/>
      <c r="H346" s="88" t="str">
        <f t="shared" si="17"/>
        <v/>
      </c>
      <c r="I346" s="23"/>
    </row>
    <row r="347" spans="1:9" ht="16.5" customHeight="1" x14ac:dyDescent="0.15">
      <c r="A347" s="11">
        <f t="shared" si="16"/>
        <v>271</v>
      </c>
      <c r="B347" s="28"/>
      <c r="C347" s="29"/>
      <c r="D347" s="22"/>
      <c r="E347" s="121"/>
      <c r="F347" s="21"/>
      <c r="G347" s="87"/>
      <c r="H347" s="88" t="str">
        <f t="shared" si="17"/>
        <v/>
      </c>
      <c r="I347" s="23"/>
    </row>
    <row r="348" spans="1:9" ht="16.5" customHeight="1" x14ac:dyDescent="0.15">
      <c r="A348" s="11">
        <f t="shared" si="16"/>
        <v>272</v>
      </c>
      <c r="B348" s="28"/>
      <c r="C348" s="29"/>
      <c r="D348" s="22"/>
      <c r="E348" s="121"/>
      <c r="F348" s="21"/>
      <c r="G348" s="87"/>
      <c r="H348" s="88" t="str">
        <f t="shared" si="17"/>
        <v/>
      </c>
      <c r="I348" s="23"/>
    </row>
    <row r="349" spans="1:9" ht="16.5" customHeight="1" x14ac:dyDescent="0.15">
      <c r="A349" s="11">
        <f t="shared" si="16"/>
        <v>273</v>
      </c>
      <c r="B349" s="28"/>
      <c r="C349" s="29"/>
      <c r="D349" s="22"/>
      <c r="E349" s="121"/>
      <c r="F349" s="21"/>
      <c r="G349" s="87"/>
      <c r="H349" s="88" t="str">
        <f t="shared" si="17"/>
        <v/>
      </c>
      <c r="I349" s="23"/>
    </row>
    <row r="350" spans="1:9" ht="16.5" customHeight="1" x14ac:dyDescent="0.15">
      <c r="A350" s="11">
        <f t="shared" si="16"/>
        <v>274</v>
      </c>
      <c r="B350" s="28"/>
      <c r="C350" s="29"/>
      <c r="D350" s="22"/>
      <c r="E350" s="121"/>
      <c r="F350" s="21"/>
      <c r="G350" s="87"/>
      <c r="H350" s="88" t="str">
        <f t="shared" si="17"/>
        <v/>
      </c>
      <c r="I350" s="23"/>
    </row>
    <row r="351" spans="1:9" ht="16.5" customHeight="1" x14ac:dyDescent="0.15">
      <c r="A351" s="11">
        <f t="shared" si="16"/>
        <v>275</v>
      </c>
      <c r="B351" s="28"/>
      <c r="C351" s="29"/>
      <c r="D351" s="22"/>
      <c r="E351" s="121"/>
      <c r="F351" s="21"/>
      <c r="G351" s="87"/>
      <c r="H351" s="88" t="str">
        <f t="shared" si="17"/>
        <v/>
      </c>
      <c r="I351" s="23"/>
    </row>
    <row r="352" spans="1:9" ht="16.5" customHeight="1" x14ac:dyDescent="0.15">
      <c r="A352" s="11">
        <f t="shared" si="16"/>
        <v>276</v>
      </c>
      <c r="B352" s="28"/>
      <c r="C352" s="29"/>
      <c r="D352" s="22"/>
      <c r="E352" s="121"/>
      <c r="F352" s="21"/>
      <c r="G352" s="87"/>
      <c r="H352" s="88" t="str">
        <f t="shared" si="17"/>
        <v/>
      </c>
      <c r="I352" s="23"/>
    </row>
    <row r="353" spans="1:9" ht="16.5" customHeight="1" x14ac:dyDescent="0.15">
      <c r="A353" s="11">
        <f t="shared" si="16"/>
        <v>277</v>
      </c>
      <c r="B353" s="28"/>
      <c r="C353" s="29"/>
      <c r="D353" s="22"/>
      <c r="E353" s="121"/>
      <c r="F353" s="21"/>
      <c r="G353" s="87"/>
      <c r="H353" s="88" t="str">
        <f t="shared" si="17"/>
        <v/>
      </c>
      <c r="I353" s="23"/>
    </row>
    <row r="354" spans="1:9" ht="16.5" customHeight="1" x14ac:dyDescent="0.15">
      <c r="A354" s="11">
        <f t="shared" si="16"/>
        <v>278</v>
      </c>
      <c r="B354" s="28"/>
      <c r="C354" s="29"/>
      <c r="D354" s="22"/>
      <c r="E354" s="121"/>
      <c r="F354" s="21"/>
      <c r="G354" s="87"/>
      <c r="H354" s="88" t="str">
        <f t="shared" si="17"/>
        <v/>
      </c>
      <c r="I354" s="23"/>
    </row>
    <row r="355" spans="1:9" ht="16.5" customHeight="1" x14ac:dyDescent="0.15">
      <c r="A355" s="11">
        <f t="shared" si="16"/>
        <v>279</v>
      </c>
      <c r="B355" s="28"/>
      <c r="C355" s="29"/>
      <c r="D355" s="22"/>
      <c r="E355" s="121"/>
      <c r="F355" s="21"/>
      <c r="G355" s="87"/>
      <c r="H355" s="88" t="str">
        <f t="shared" si="17"/>
        <v/>
      </c>
      <c r="I355" s="23"/>
    </row>
    <row r="356" spans="1:9" ht="16.5" customHeight="1" x14ac:dyDescent="0.15">
      <c r="A356" s="11">
        <f t="shared" si="16"/>
        <v>280</v>
      </c>
      <c r="B356" s="28"/>
      <c r="C356" s="29"/>
      <c r="D356" s="22"/>
      <c r="E356" s="121"/>
      <c r="F356" s="21"/>
      <c r="G356" s="87"/>
      <c r="H356" s="88" t="str">
        <f t="shared" si="17"/>
        <v/>
      </c>
      <c r="I356" s="23"/>
    </row>
    <row r="357" spans="1:9" ht="16.5" customHeight="1" x14ac:dyDescent="0.15">
      <c r="A357" s="11">
        <f t="shared" si="16"/>
        <v>281</v>
      </c>
      <c r="B357" s="28"/>
      <c r="C357" s="29"/>
      <c r="D357" s="22"/>
      <c r="E357" s="121"/>
      <c r="F357" s="21"/>
      <c r="G357" s="87"/>
      <c r="H357" s="88" t="str">
        <f t="shared" si="17"/>
        <v/>
      </c>
      <c r="I357" s="23"/>
    </row>
    <row r="358" spans="1:9" ht="16.5" customHeight="1" x14ac:dyDescent="0.15">
      <c r="A358" s="11">
        <f t="shared" si="16"/>
        <v>282</v>
      </c>
      <c r="B358" s="28"/>
      <c r="C358" s="29"/>
      <c r="D358" s="22"/>
      <c r="E358" s="121"/>
      <c r="F358" s="21"/>
      <c r="G358" s="87"/>
      <c r="H358" s="88" t="str">
        <f t="shared" si="17"/>
        <v/>
      </c>
      <c r="I358" s="23"/>
    </row>
    <row r="359" spans="1:9" ht="16.5" customHeight="1" x14ac:dyDescent="0.15">
      <c r="A359" s="11">
        <f t="shared" si="16"/>
        <v>283</v>
      </c>
      <c r="B359" s="28"/>
      <c r="C359" s="29"/>
      <c r="D359" s="22"/>
      <c r="E359" s="121"/>
      <c r="F359" s="21"/>
      <c r="G359" s="87"/>
      <c r="H359" s="88" t="str">
        <f t="shared" si="17"/>
        <v/>
      </c>
      <c r="I359" s="23"/>
    </row>
    <row r="360" spans="1:9" ht="16.5" customHeight="1" x14ac:dyDescent="0.15">
      <c r="A360" s="11">
        <f t="shared" si="16"/>
        <v>284</v>
      </c>
      <c r="B360" s="28"/>
      <c r="C360" s="29"/>
      <c r="D360" s="22"/>
      <c r="E360" s="121"/>
      <c r="F360" s="21"/>
      <c r="G360" s="87"/>
      <c r="H360" s="88" t="str">
        <f t="shared" si="17"/>
        <v/>
      </c>
      <c r="I360" s="23"/>
    </row>
    <row r="361" spans="1:9" ht="16.5" customHeight="1" x14ac:dyDescent="0.15">
      <c r="A361" s="11">
        <f t="shared" si="16"/>
        <v>285</v>
      </c>
      <c r="B361" s="28"/>
      <c r="C361" s="29"/>
      <c r="D361" s="22"/>
      <c r="E361" s="121"/>
      <c r="F361" s="21"/>
      <c r="G361" s="87"/>
      <c r="H361" s="88" t="str">
        <f t="shared" si="17"/>
        <v/>
      </c>
      <c r="I361" s="23"/>
    </row>
    <row r="362" spans="1:9" ht="16.5" customHeight="1" x14ac:dyDescent="0.15">
      <c r="A362" s="11">
        <f t="shared" si="16"/>
        <v>286</v>
      </c>
      <c r="B362" s="28"/>
      <c r="C362" s="29"/>
      <c r="D362" s="22"/>
      <c r="E362" s="121"/>
      <c r="F362" s="21"/>
      <c r="G362" s="87"/>
      <c r="H362" s="88" t="str">
        <f t="shared" si="17"/>
        <v/>
      </c>
      <c r="I362" s="23"/>
    </row>
    <row r="363" spans="1:9" ht="16.5" customHeight="1" x14ac:dyDescent="0.15">
      <c r="A363" s="11">
        <f t="shared" si="16"/>
        <v>287</v>
      </c>
      <c r="B363" s="28"/>
      <c r="C363" s="29"/>
      <c r="D363" s="22"/>
      <c r="E363" s="121"/>
      <c r="F363" s="21"/>
      <c r="G363" s="87"/>
      <c r="H363" s="88" t="str">
        <f t="shared" si="17"/>
        <v/>
      </c>
      <c r="I363" s="23"/>
    </row>
    <row r="364" spans="1:9" ht="16.5" customHeight="1" thickBot="1" x14ac:dyDescent="0.2">
      <c r="A364" s="11">
        <f t="shared" si="16"/>
        <v>288</v>
      </c>
      <c r="B364" s="30"/>
      <c r="C364" s="29"/>
      <c r="D364" s="24"/>
      <c r="E364" s="122"/>
      <c r="F364" s="21"/>
      <c r="G364" s="89"/>
      <c r="H364" s="88" t="str">
        <f t="shared" si="17"/>
        <v/>
      </c>
      <c r="I364" s="25"/>
    </row>
    <row r="365" spans="1:9" ht="22.5" customHeight="1" thickBot="1" x14ac:dyDescent="0.2">
      <c r="B365" s="179" t="s">
        <v>58</v>
      </c>
      <c r="C365" s="180"/>
      <c r="D365" s="180"/>
      <c r="E365" s="123" t="s">
        <v>17</v>
      </c>
      <c r="F365" s="31" t="s">
        <v>17</v>
      </c>
      <c r="G365" s="90" t="s">
        <v>17</v>
      </c>
      <c r="H365" s="91">
        <f>SUMIF(B333:B364,"&lt;&gt;"&amp;"▲助成対象外",H333:H364)</f>
        <v>0</v>
      </c>
      <c r="I365" s="32"/>
    </row>
    <row r="366" spans="1:9" ht="22.5" customHeight="1" thickTop="1" thickBot="1" x14ac:dyDescent="0.2">
      <c r="B366" s="181" t="s">
        <v>59</v>
      </c>
      <c r="C366" s="182"/>
      <c r="D366" s="182"/>
      <c r="E366" s="124" t="s">
        <v>17</v>
      </c>
      <c r="F366" s="33" t="s">
        <v>17</v>
      </c>
      <c r="G366" s="92" t="s">
        <v>17</v>
      </c>
      <c r="H366" s="93">
        <f>SUMIF(B333:B364,"▲助成対象外",H333:H364)</f>
        <v>0</v>
      </c>
      <c r="I366" s="34"/>
    </row>
    <row r="369" spans="1:11" ht="21" customHeight="1" x14ac:dyDescent="0.15">
      <c r="B369" s="11" t="str">
        <f>$B$9</f>
        <v>内訳明細表（工事完了）</v>
      </c>
      <c r="C369" s="35"/>
      <c r="D369" s="177" t="str">
        <f>$D$9</f>
        <v>高効率空調設備の導入</v>
      </c>
      <c r="E369" s="178"/>
      <c r="F369" s="178"/>
      <c r="G369" s="178"/>
      <c r="H369" s="65" t="s">
        <v>75</v>
      </c>
      <c r="I369" s="66"/>
      <c r="J369" s="68"/>
      <c r="K369" s="67" t="str">
        <f>第12号別紙!$J$1</f>
        <v>Ver.3.3</v>
      </c>
    </row>
    <row r="370" spans="1:11" x14ac:dyDescent="0.15">
      <c r="D370" s="172" t="str">
        <f>IF(AND(H405=0,H406=0),"経費の計上が無いページの印刷および提出は不要です。","")</f>
        <v>経費の計上が無いページの印刷および提出は不要です。</v>
      </c>
      <c r="E370" s="172"/>
      <c r="F370" s="172"/>
      <c r="G370" s="172"/>
      <c r="H370" s="172"/>
    </row>
    <row r="371" spans="1:11" ht="13.5" customHeight="1" x14ac:dyDescent="0.15">
      <c r="A371" s="18" t="s">
        <v>5</v>
      </c>
      <c r="B371" s="173" t="str">
        <f>[1]選択肢!$F$43</f>
        <v>空調設備の種類</v>
      </c>
      <c r="C371" s="173" t="str">
        <f>[1]選択肢!$I$36</f>
        <v>費用の区分</v>
      </c>
      <c r="D371" s="173" t="s">
        <v>8</v>
      </c>
      <c r="E371" s="174" t="s">
        <v>0</v>
      </c>
      <c r="F371" s="173" t="str">
        <f>[1]選択肢!$L$36</f>
        <v>単位</v>
      </c>
      <c r="G371" s="175" t="s">
        <v>48</v>
      </c>
      <c r="H371" s="175" t="s">
        <v>49</v>
      </c>
      <c r="I371" s="173" t="s">
        <v>7</v>
      </c>
    </row>
    <row r="372" spans="1:11" x14ac:dyDescent="0.15">
      <c r="A372" s="18" t="s">
        <v>6</v>
      </c>
      <c r="B372" s="173"/>
      <c r="C372" s="173"/>
      <c r="D372" s="173"/>
      <c r="E372" s="174"/>
      <c r="F372" s="173"/>
      <c r="G372" s="176"/>
      <c r="H372" s="176"/>
      <c r="I372" s="173"/>
    </row>
    <row r="373" spans="1:11" ht="16.5" customHeight="1" x14ac:dyDescent="0.15">
      <c r="A373" s="11">
        <f>ROW()-$A$10-8*10</f>
        <v>289</v>
      </c>
      <c r="B373" s="28"/>
      <c r="C373" s="29"/>
      <c r="D373" s="22"/>
      <c r="E373" s="121"/>
      <c r="F373" s="21"/>
      <c r="G373" s="87"/>
      <c r="H373" s="88" t="str">
        <f>IF(E373*G373=0,"",ROUND(E373*G373,0))</f>
        <v/>
      </c>
      <c r="I373" s="23"/>
    </row>
    <row r="374" spans="1:11" ht="16.5" customHeight="1" x14ac:dyDescent="0.15">
      <c r="A374" s="11">
        <f t="shared" ref="A374:A404" si="18">ROW()-$A$10-8*10</f>
        <v>290</v>
      </c>
      <c r="B374" s="28"/>
      <c r="C374" s="29"/>
      <c r="D374" s="22"/>
      <c r="E374" s="121"/>
      <c r="F374" s="21"/>
      <c r="G374" s="87"/>
      <c r="H374" s="88" t="str">
        <f t="shared" ref="H374:H404" si="19">IF(E374*G374=0,"",ROUND(E374*G374,0))</f>
        <v/>
      </c>
      <c r="I374" s="23"/>
    </row>
    <row r="375" spans="1:11" ht="16.5" customHeight="1" x14ac:dyDescent="0.15">
      <c r="A375" s="11">
        <f t="shared" si="18"/>
        <v>291</v>
      </c>
      <c r="B375" s="28"/>
      <c r="C375" s="29"/>
      <c r="D375" s="22"/>
      <c r="E375" s="121"/>
      <c r="F375" s="21"/>
      <c r="G375" s="87"/>
      <c r="H375" s="88" t="str">
        <f t="shared" si="19"/>
        <v/>
      </c>
      <c r="I375" s="23"/>
    </row>
    <row r="376" spans="1:11" ht="16.5" customHeight="1" x14ac:dyDescent="0.15">
      <c r="A376" s="11">
        <f t="shared" si="18"/>
        <v>292</v>
      </c>
      <c r="B376" s="28"/>
      <c r="C376" s="29"/>
      <c r="D376" s="22"/>
      <c r="E376" s="121"/>
      <c r="F376" s="21"/>
      <c r="G376" s="87"/>
      <c r="H376" s="88" t="str">
        <f t="shared" si="19"/>
        <v/>
      </c>
      <c r="I376" s="23"/>
    </row>
    <row r="377" spans="1:11" ht="16.5" customHeight="1" x14ac:dyDescent="0.15">
      <c r="A377" s="11">
        <f t="shared" si="18"/>
        <v>293</v>
      </c>
      <c r="B377" s="28"/>
      <c r="C377" s="29"/>
      <c r="D377" s="22"/>
      <c r="E377" s="121"/>
      <c r="F377" s="21"/>
      <c r="G377" s="87"/>
      <c r="H377" s="88" t="str">
        <f t="shared" si="19"/>
        <v/>
      </c>
      <c r="I377" s="23"/>
    </row>
    <row r="378" spans="1:11" ht="16.5" customHeight="1" x14ac:dyDescent="0.15">
      <c r="A378" s="11">
        <f t="shared" si="18"/>
        <v>294</v>
      </c>
      <c r="B378" s="28"/>
      <c r="C378" s="29"/>
      <c r="D378" s="22"/>
      <c r="E378" s="121"/>
      <c r="F378" s="21"/>
      <c r="G378" s="87"/>
      <c r="H378" s="88" t="str">
        <f t="shared" si="19"/>
        <v/>
      </c>
      <c r="I378" s="23"/>
    </row>
    <row r="379" spans="1:11" ht="16.5" customHeight="1" x14ac:dyDescent="0.15">
      <c r="A379" s="11">
        <f t="shared" si="18"/>
        <v>295</v>
      </c>
      <c r="B379" s="28"/>
      <c r="C379" s="29"/>
      <c r="D379" s="22"/>
      <c r="E379" s="121"/>
      <c r="F379" s="21"/>
      <c r="G379" s="87"/>
      <c r="H379" s="88" t="str">
        <f t="shared" si="19"/>
        <v/>
      </c>
      <c r="I379" s="23"/>
    </row>
    <row r="380" spans="1:11" ht="16.5" customHeight="1" x14ac:dyDescent="0.15">
      <c r="A380" s="11">
        <f t="shared" si="18"/>
        <v>296</v>
      </c>
      <c r="B380" s="28"/>
      <c r="C380" s="29"/>
      <c r="D380" s="22"/>
      <c r="E380" s="121"/>
      <c r="F380" s="21"/>
      <c r="G380" s="87"/>
      <c r="H380" s="88" t="str">
        <f t="shared" si="19"/>
        <v/>
      </c>
      <c r="I380" s="23"/>
    </row>
    <row r="381" spans="1:11" ht="16.5" customHeight="1" x14ac:dyDescent="0.15">
      <c r="A381" s="11">
        <f t="shared" si="18"/>
        <v>297</v>
      </c>
      <c r="B381" s="28"/>
      <c r="C381" s="29"/>
      <c r="D381" s="22"/>
      <c r="E381" s="121"/>
      <c r="F381" s="21"/>
      <c r="G381" s="87"/>
      <c r="H381" s="88" t="str">
        <f t="shared" si="19"/>
        <v/>
      </c>
      <c r="I381" s="23"/>
    </row>
    <row r="382" spans="1:11" ht="16.5" customHeight="1" x14ac:dyDescent="0.15">
      <c r="A382" s="11">
        <f t="shared" si="18"/>
        <v>298</v>
      </c>
      <c r="B382" s="28"/>
      <c r="C382" s="29"/>
      <c r="D382" s="22"/>
      <c r="E382" s="121"/>
      <c r="F382" s="21"/>
      <c r="G382" s="87"/>
      <c r="H382" s="88" t="str">
        <f t="shared" si="19"/>
        <v/>
      </c>
      <c r="I382" s="23"/>
    </row>
    <row r="383" spans="1:11" ht="16.5" customHeight="1" x14ac:dyDescent="0.15">
      <c r="A383" s="11">
        <f t="shared" si="18"/>
        <v>299</v>
      </c>
      <c r="B383" s="28"/>
      <c r="C383" s="29"/>
      <c r="D383" s="22"/>
      <c r="E383" s="121"/>
      <c r="F383" s="21"/>
      <c r="G383" s="87"/>
      <c r="H383" s="88" t="str">
        <f t="shared" si="19"/>
        <v/>
      </c>
      <c r="I383" s="23"/>
    </row>
    <row r="384" spans="1:11" ht="16.5" customHeight="1" x14ac:dyDescent="0.15">
      <c r="A384" s="11">
        <f t="shared" si="18"/>
        <v>300</v>
      </c>
      <c r="B384" s="28"/>
      <c r="C384" s="29"/>
      <c r="D384" s="22"/>
      <c r="E384" s="121"/>
      <c r="F384" s="21"/>
      <c r="G384" s="87"/>
      <c r="H384" s="88" t="str">
        <f t="shared" si="19"/>
        <v/>
      </c>
      <c r="I384" s="23"/>
    </row>
    <row r="385" spans="1:9" ht="16.5" customHeight="1" x14ac:dyDescent="0.15">
      <c r="A385" s="11">
        <f t="shared" si="18"/>
        <v>301</v>
      </c>
      <c r="B385" s="28"/>
      <c r="C385" s="29"/>
      <c r="D385" s="22"/>
      <c r="E385" s="121"/>
      <c r="F385" s="21"/>
      <c r="G385" s="87"/>
      <c r="H385" s="88" t="str">
        <f t="shared" si="19"/>
        <v/>
      </c>
      <c r="I385" s="23"/>
    </row>
    <row r="386" spans="1:9" ht="16.5" customHeight="1" x14ac:dyDescent="0.15">
      <c r="A386" s="11">
        <f t="shared" si="18"/>
        <v>302</v>
      </c>
      <c r="B386" s="28"/>
      <c r="C386" s="29"/>
      <c r="D386" s="22"/>
      <c r="E386" s="121"/>
      <c r="F386" s="21"/>
      <c r="G386" s="87"/>
      <c r="H386" s="88" t="str">
        <f t="shared" si="19"/>
        <v/>
      </c>
      <c r="I386" s="23"/>
    </row>
    <row r="387" spans="1:9" ht="16.5" customHeight="1" x14ac:dyDescent="0.15">
      <c r="A387" s="11">
        <f t="shared" si="18"/>
        <v>303</v>
      </c>
      <c r="B387" s="28"/>
      <c r="C387" s="29"/>
      <c r="D387" s="22"/>
      <c r="E387" s="121"/>
      <c r="F387" s="21"/>
      <c r="G387" s="87"/>
      <c r="H387" s="88" t="str">
        <f t="shared" si="19"/>
        <v/>
      </c>
      <c r="I387" s="23"/>
    </row>
    <row r="388" spans="1:9" ht="16.5" customHeight="1" x14ac:dyDescent="0.15">
      <c r="A388" s="11">
        <f t="shared" si="18"/>
        <v>304</v>
      </c>
      <c r="B388" s="28"/>
      <c r="C388" s="29"/>
      <c r="D388" s="22"/>
      <c r="E388" s="121"/>
      <c r="F388" s="21"/>
      <c r="G388" s="87"/>
      <c r="H388" s="88" t="str">
        <f t="shared" si="19"/>
        <v/>
      </c>
      <c r="I388" s="23"/>
    </row>
    <row r="389" spans="1:9" ht="16.5" customHeight="1" x14ac:dyDescent="0.15">
      <c r="A389" s="11">
        <f t="shared" si="18"/>
        <v>305</v>
      </c>
      <c r="B389" s="28"/>
      <c r="C389" s="29"/>
      <c r="D389" s="22"/>
      <c r="E389" s="121"/>
      <c r="F389" s="21"/>
      <c r="G389" s="87"/>
      <c r="H389" s="88" t="str">
        <f t="shared" si="19"/>
        <v/>
      </c>
      <c r="I389" s="23"/>
    </row>
    <row r="390" spans="1:9" ht="16.5" customHeight="1" x14ac:dyDescent="0.15">
      <c r="A390" s="11">
        <f t="shared" si="18"/>
        <v>306</v>
      </c>
      <c r="B390" s="28"/>
      <c r="C390" s="29"/>
      <c r="D390" s="22"/>
      <c r="E390" s="121"/>
      <c r="F390" s="21"/>
      <c r="G390" s="87"/>
      <c r="H390" s="88" t="str">
        <f t="shared" si="19"/>
        <v/>
      </c>
      <c r="I390" s="23"/>
    </row>
    <row r="391" spans="1:9" ht="16.5" customHeight="1" x14ac:dyDescent="0.15">
      <c r="A391" s="11">
        <f t="shared" si="18"/>
        <v>307</v>
      </c>
      <c r="B391" s="28"/>
      <c r="C391" s="29"/>
      <c r="D391" s="22"/>
      <c r="E391" s="121"/>
      <c r="F391" s="21"/>
      <c r="G391" s="87"/>
      <c r="H391" s="88" t="str">
        <f t="shared" si="19"/>
        <v/>
      </c>
      <c r="I391" s="23"/>
    </row>
    <row r="392" spans="1:9" ht="16.5" customHeight="1" x14ac:dyDescent="0.15">
      <c r="A392" s="11">
        <f t="shared" si="18"/>
        <v>308</v>
      </c>
      <c r="B392" s="28"/>
      <c r="C392" s="29"/>
      <c r="D392" s="22"/>
      <c r="E392" s="121"/>
      <c r="F392" s="21"/>
      <c r="G392" s="87"/>
      <c r="H392" s="88" t="str">
        <f t="shared" si="19"/>
        <v/>
      </c>
      <c r="I392" s="23"/>
    </row>
    <row r="393" spans="1:9" ht="16.5" customHeight="1" x14ac:dyDescent="0.15">
      <c r="A393" s="11">
        <f t="shared" si="18"/>
        <v>309</v>
      </c>
      <c r="B393" s="28"/>
      <c r="C393" s="29"/>
      <c r="D393" s="22"/>
      <c r="E393" s="121"/>
      <c r="F393" s="21"/>
      <c r="G393" s="87"/>
      <c r="H393" s="88" t="str">
        <f t="shared" si="19"/>
        <v/>
      </c>
      <c r="I393" s="23"/>
    </row>
    <row r="394" spans="1:9" ht="16.5" customHeight="1" x14ac:dyDescent="0.15">
      <c r="A394" s="11">
        <f t="shared" si="18"/>
        <v>310</v>
      </c>
      <c r="B394" s="28"/>
      <c r="C394" s="29"/>
      <c r="D394" s="22"/>
      <c r="E394" s="121"/>
      <c r="F394" s="21"/>
      <c r="G394" s="87"/>
      <c r="H394" s="88" t="str">
        <f t="shared" si="19"/>
        <v/>
      </c>
      <c r="I394" s="23"/>
    </row>
    <row r="395" spans="1:9" ht="16.5" customHeight="1" x14ac:dyDescent="0.15">
      <c r="A395" s="11">
        <f t="shared" si="18"/>
        <v>311</v>
      </c>
      <c r="B395" s="28"/>
      <c r="C395" s="29"/>
      <c r="D395" s="22"/>
      <c r="E395" s="121"/>
      <c r="F395" s="21"/>
      <c r="G395" s="87"/>
      <c r="H395" s="88" t="str">
        <f t="shared" si="19"/>
        <v/>
      </c>
      <c r="I395" s="23"/>
    </row>
    <row r="396" spans="1:9" ht="16.5" customHeight="1" x14ac:dyDescent="0.15">
      <c r="A396" s="11">
        <f t="shared" si="18"/>
        <v>312</v>
      </c>
      <c r="B396" s="28"/>
      <c r="C396" s="29"/>
      <c r="D396" s="22"/>
      <c r="E396" s="121"/>
      <c r="F396" s="21"/>
      <c r="G396" s="87"/>
      <c r="H396" s="88" t="str">
        <f t="shared" si="19"/>
        <v/>
      </c>
      <c r="I396" s="23"/>
    </row>
    <row r="397" spans="1:9" ht="16.5" customHeight="1" x14ac:dyDescent="0.15">
      <c r="A397" s="11">
        <f t="shared" si="18"/>
        <v>313</v>
      </c>
      <c r="B397" s="28"/>
      <c r="C397" s="29"/>
      <c r="D397" s="22"/>
      <c r="E397" s="121"/>
      <c r="F397" s="21"/>
      <c r="G397" s="87"/>
      <c r="H397" s="88" t="str">
        <f t="shared" si="19"/>
        <v/>
      </c>
      <c r="I397" s="23"/>
    </row>
    <row r="398" spans="1:9" ht="16.5" customHeight="1" x14ac:dyDescent="0.15">
      <c r="A398" s="11">
        <f t="shared" si="18"/>
        <v>314</v>
      </c>
      <c r="B398" s="28"/>
      <c r="C398" s="29"/>
      <c r="D398" s="22"/>
      <c r="E398" s="121"/>
      <c r="F398" s="21"/>
      <c r="G398" s="87"/>
      <c r="H398" s="88" t="str">
        <f t="shared" si="19"/>
        <v/>
      </c>
      <c r="I398" s="23"/>
    </row>
    <row r="399" spans="1:9" ht="16.5" customHeight="1" x14ac:dyDescent="0.15">
      <c r="A399" s="11">
        <f t="shared" si="18"/>
        <v>315</v>
      </c>
      <c r="B399" s="28"/>
      <c r="C399" s="29"/>
      <c r="D399" s="22"/>
      <c r="E399" s="121"/>
      <c r="F399" s="21"/>
      <c r="G399" s="87"/>
      <c r="H399" s="88" t="str">
        <f t="shared" si="19"/>
        <v/>
      </c>
      <c r="I399" s="23"/>
    </row>
    <row r="400" spans="1:9" ht="16.5" customHeight="1" x14ac:dyDescent="0.15">
      <c r="A400" s="11">
        <f t="shared" si="18"/>
        <v>316</v>
      </c>
      <c r="B400" s="28"/>
      <c r="C400" s="29"/>
      <c r="D400" s="22"/>
      <c r="E400" s="121"/>
      <c r="F400" s="21"/>
      <c r="G400" s="87"/>
      <c r="H400" s="88" t="str">
        <f t="shared" si="19"/>
        <v/>
      </c>
      <c r="I400" s="23"/>
    </row>
    <row r="401" spans="1:9" ht="16.5" customHeight="1" x14ac:dyDescent="0.15">
      <c r="A401" s="11">
        <f t="shared" si="18"/>
        <v>317</v>
      </c>
      <c r="B401" s="28"/>
      <c r="C401" s="29"/>
      <c r="D401" s="22"/>
      <c r="E401" s="121"/>
      <c r="F401" s="21"/>
      <c r="G401" s="87"/>
      <c r="H401" s="88" t="str">
        <f t="shared" si="19"/>
        <v/>
      </c>
      <c r="I401" s="23"/>
    </row>
    <row r="402" spans="1:9" ht="16.5" customHeight="1" x14ac:dyDescent="0.15">
      <c r="A402" s="11">
        <f t="shared" si="18"/>
        <v>318</v>
      </c>
      <c r="B402" s="28"/>
      <c r="C402" s="29"/>
      <c r="D402" s="22"/>
      <c r="E402" s="121"/>
      <c r="F402" s="21"/>
      <c r="G402" s="87"/>
      <c r="H402" s="88" t="str">
        <f t="shared" si="19"/>
        <v/>
      </c>
      <c r="I402" s="23"/>
    </row>
    <row r="403" spans="1:9" ht="16.5" customHeight="1" x14ac:dyDescent="0.15">
      <c r="A403" s="11">
        <f t="shared" si="18"/>
        <v>319</v>
      </c>
      <c r="B403" s="28"/>
      <c r="C403" s="29"/>
      <c r="D403" s="22"/>
      <c r="E403" s="121"/>
      <c r="F403" s="21"/>
      <c r="G403" s="87"/>
      <c r="H403" s="88" t="str">
        <f t="shared" si="19"/>
        <v/>
      </c>
      <c r="I403" s="23"/>
    </row>
    <row r="404" spans="1:9" ht="16.5" customHeight="1" thickBot="1" x14ac:dyDescent="0.2">
      <c r="A404" s="11">
        <f t="shared" si="18"/>
        <v>320</v>
      </c>
      <c r="B404" s="30"/>
      <c r="C404" s="29"/>
      <c r="D404" s="24"/>
      <c r="E404" s="122"/>
      <c r="F404" s="21"/>
      <c r="G404" s="89"/>
      <c r="H404" s="88" t="str">
        <f t="shared" si="19"/>
        <v/>
      </c>
      <c r="I404" s="25"/>
    </row>
    <row r="405" spans="1:9" ht="22.5" customHeight="1" thickBot="1" x14ac:dyDescent="0.2">
      <c r="B405" s="179" t="s">
        <v>60</v>
      </c>
      <c r="C405" s="180"/>
      <c r="D405" s="180"/>
      <c r="E405" s="123" t="s">
        <v>17</v>
      </c>
      <c r="F405" s="31" t="s">
        <v>17</v>
      </c>
      <c r="G405" s="90" t="s">
        <v>17</v>
      </c>
      <c r="H405" s="91">
        <f>SUMIF(B373:B404,"&lt;&gt;"&amp;"▲助成対象外",H373:H404)</f>
        <v>0</v>
      </c>
      <c r="I405" s="32"/>
    </row>
    <row r="406" spans="1:9" ht="22.5" customHeight="1" thickTop="1" thickBot="1" x14ac:dyDescent="0.2">
      <c r="B406" s="181" t="s">
        <v>61</v>
      </c>
      <c r="C406" s="182"/>
      <c r="D406" s="182"/>
      <c r="E406" s="124" t="s">
        <v>17</v>
      </c>
      <c r="F406" s="33" t="s">
        <v>17</v>
      </c>
      <c r="G406" s="92" t="s">
        <v>17</v>
      </c>
      <c r="H406" s="93">
        <f>SUMIF(B373:B404,"▲助成対象外",H373:H404)</f>
        <v>0</v>
      </c>
      <c r="I406" s="34"/>
    </row>
  </sheetData>
  <sheetProtection password="DFA8" sheet="1" objects="1" scenarios="1" selectLockedCells="1"/>
  <mergeCells count="120">
    <mergeCell ref="G371:G372"/>
    <mergeCell ref="H371:H372"/>
    <mergeCell ref="I371:I372"/>
    <mergeCell ref="B405:D405"/>
    <mergeCell ref="B406:D406"/>
    <mergeCell ref="I331:I332"/>
    <mergeCell ref="B365:D365"/>
    <mergeCell ref="B366:D366"/>
    <mergeCell ref="D370:H370"/>
    <mergeCell ref="B371:B372"/>
    <mergeCell ref="C371:C372"/>
    <mergeCell ref="D371:D372"/>
    <mergeCell ref="E371:E372"/>
    <mergeCell ref="F371:F372"/>
    <mergeCell ref="D369:G369"/>
    <mergeCell ref="D330:H330"/>
    <mergeCell ref="B331:B332"/>
    <mergeCell ref="C331:C332"/>
    <mergeCell ref="D331:D332"/>
    <mergeCell ref="E331:E332"/>
    <mergeCell ref="F331:F332"/>
    <mergeCell ref="G331:G332"/>
    <mergeCell ref="H331:H332"/>
    <mergeCell ref="G291:G292"/>
    <mergeCell ref="H291:H292"/>
    <mergeCell ref="D329:G329"/>
    <mergeCell ref="I291:I292"/>
    <mergeCell ref="B325:D325"/>
    <mergeCell ref="B326:D326"/>
    <mergeCell ref="I251:I252"/>
    <mergeCell ref="B285:D285"/>
    <mergeCell ref="B286:D286"/>
    <mergeCell ref="D290:H290"/>
    <mergeCell ref="B291:B292"/>
    <mergeCell ref="C291:C292"/>
    <mergeCell ref="D291:D292"/>
    <mergeCell ref="E291:E292"/>
    <mergeCell ref="F291:F292"/>
    <mergeCell ref="D289:G289"/>
    <mergeCell ref="D250:H250"/>
    <mergeCell ref="B251:B252"/>
    <mergeCell ref="C251:C252"/>
    <mergeCell ref="D251:D252"/>
    <mergeCell ref="E251:E252"/>
    <mergeCell ref="F251:F252"/>
    <mergeCell ref="G251:G252"/>
    <mergeCell ref="H251:H252"/>
    <mergeCell ref="G211:G212"/>
    <mergeCell ref="H211:H212"/>
    <mergeCell ref="D249:G249"/>
    <mergeCell ref="I211:I212"/>
    <mergeCell ref="B245:D245"/>
    <mergeCell ref="B246:D246"/>
    <mergeCell ref="I171:I172"/>
    <mergeCell ref="B205:D205"/>
    <mergeCell ref="B206:D206"/>
    <mergeCell ref="D210:H210"/>
    <mergeCell ref="B211:B212"/>
    <mergeCell ref="C211:C212"/>
    <mergeCell ref="D211:D212"/>
    <mergeCell ref="E211:E212"/>
    <mergeCell ref="F211:F212"/>
    <mergeCell ref="D209:G209"/>
    <mergeCell ref="D170:H170"/>
    <mergeCell ref="B171:B172"/>
    <mergeCell ref="C171:C172"/>
    <mergeCell ref="D171:D172"/>
    <mergeCell ref="E171:E172"/>
    <mergeCell ref="F171:F172"/>
    <mergeCell ref="G171:G172"/>
    <mergeCell ref="H171:H172"/>
    <mergeCell ref="G131:G132"/>
    <mergeCell ref="H131:H132"/>
    <mergeCell ref="D169:G169"/>
    <mergeCell ref="I131:I132"/>
    <mergeCell ref="B165:D165"/>
    <mergeCell ref="B166:D166"/>
    <mergeCell ref="I91:I92"/>
    <mergeCell ref="B125:D125"/>
    <mergeCell ref="B126:D126"/>
    <mergeCell ref="D130:H130"/>
    <mergeCell ref="B131:B132"/>
    <mergeCell ref="C131:C132"/>
    <mergeCell ref="D131:D132"/>
    <mergeCell ref="E131:E132"/>
    <mergeCell ref="F131:F132"/>
    <mergeCell ref="D129:G129"/>
    <mergeCell ref="D90:H90"/>
    <mergeCell ref="B91:B92"/>
    <mergeCell ref="C91:C92"/>
    <mergeCell ref="D91:D92"/>
    <mergeCell ref="E91:E92"/>
    <mergeCell ref="F91:F92"/>
    <mergeCell ref="G91:G92"/>
    <mergeCell ref="H91:H92"/>
    <mergeCell ref="G51:G52"/>
    <mergeCell ref="H51:H52"/>
    <mergeCell ref="D89:G89"/>
    <mergeCell ref="I51:I52"/>
    <mergeCell ref="B85:D85"/>
    <mergeCell ref="B86:D86"/>
    <mergeCell ref="I11:I12"/>
    <mergeCell ref="B45:D45"/>
    <mergeCell ref="B46:D46"/>
    <mergeCell ref="D50:H50"/>
    <mergeCell ref="B51:B52"/>
    <mergeCell ref="C51:C52"/>
    <mergeCell ref="D51:D52"/>
    <mergeCell ref="E51:E52"/>
    <mergeCell ref="F51:F52"/>
    <mergeCell ref="D49:G49"/>
    <mergeCell ref="D10:H10"/>
    <mergeCell ref="B11:B12"/>
    <mergeCell ref="C11:C12"/>
    <mergeCell ref="D11:D12"/>
    <mergeCell ref="E11:E12"/>
    <mergeCell ref="F11:F12"/>
    <mergeCell ref="G11:G12"/>
    <mergeCell ref="H11:H12"/>
    <mergeCell ref="D9:G9"/>
  </mergeCells>
  <phoneticPr fontId="8"/>
  <conditionalFormatting sqref="B53:I84 B93:I124 B133:I164 B173:I204 B213:I244 B253:I284 B293:I324 B333:I364 B13:I44 B373:I404">
    <cfRule type="expression" dxfId="0" priority="39">
      <formula>$B13="▲助成対象外"</formula>
    </cfRule>
  </conditionalFormatting>
  <printOptions horizontalCentered="1" verticalCentered="1"/>
  <pageMargins left="0.39370078740157483" right="0.39370078740157483" top="0.59055118110236227" bottom="0.39370078740157483" header="0.39370078740157483" footer="0.19685039370078741"/>
  <pageSetup paperSize="9" scale="85" fitToHeight="0" orientation="landscape" r:id="rId1"/>
  <headerFooter>
    <oddFooter>&amp;R&amp;"ＭＳ 明朝,標準"&amp;10（日本産業規格A列4番）</oddFooter>
  </headerFooter>
  <rowBreaks count="9" manualBreakCount="9">
    <brk id="47" max="9" man="1"/>
    <brk id="87" max="9" man="1"/>
    <brk id="127" max="9" man="1"/>
    <brk id="167" max="9" man="1"/>
    <brk id="207" max="9" man="1"/>
    <brk id="247" max="9" man="1"/>
    <brk id="287" max="9" man="1"/>
    <brk id="327" max="9" man="1"/>
    <brk id="367" max="9" man="1"/>
  </rowBreaks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選択肢!$F$44:$F$48</xm:f>
          </x14:formula1>
          <xm:sqref>B373:B404 B53:B84 B93:B124 B133:B164 B173:B204 B213:B244 B253:B284 B293:B324 B333:B364 B13:B44</xm:sqref>
        </x14:dataValidation>
        <x14:dataValidation type="list" allowBlank="1" showInputMessage="1" showErrorMessage="1">
          <x14:formula1>
            <xm:f>選択肢!$I$37:$I$48</xm:f>
          </x14:formula1>
          <xm:sqref>C373:C404 C53:C84 C93:C124 C133:C164 C173:C204 C213:C244 C253:C284 C293:C324 C333:C364 C13:C44</xm:sqref>
        </x14:dataValidation>
        <x14:dataValidation type="list" allowBlank="1" showInputMessage="1">
          <x14:formula1>
            <xm:f>選択肢!$L$37:$L$50</xm:f>
          </x14:formula1>
          <xm:sqref>F373:F404</xm:sqref>
        </x14:dataValidation>
        <x14:dataValidation type="list" allowBlank="1" showInputMessage="1">
          <x14:formula1>
            <xm:f>選択肢!$L$37:$L$50</xm:f>
          </x14:formula1>
          <xm:sqref>F53:F84</xm:sqref>
        </x14:dataValidation>
        <x14:dataValidation type="list" allowBlank="1" showInputMessage="1">
          <x14:formula1>
            <xm:f>選択肢!$L$37:$L$50</xm:f>
          </x14:formula1>
          <xm:sqref>F93:F124</xm:sqref>
        </x14:dataValidation>
        <x14:dataValidation type="list" allowBlank="1" showInputMessage="1">
          <x14:formula1>
            <xm:f>選択肢!$L$37:$L$50</xm:f>
          </x14:formula1>
          <xm:sqref>F133:F164</xm:sqref>
        </x14:dataValidation>
        <x14:dataValidation type="list" allowBlank="1" showInputMessage="1">
          <x14:formula1>
            <xm:f>選択肢!$L$37:$L$50</xm:f>
          </x14:formula1>
          <xm:sqref>F173:F204</xm:sqref>
        </x14:dataValidation>
        <x14:dataValidation type="list" allowBlank="1" showInputMessage="1">
          <x14:formula1>
            <xm:f>選択肢!$L$37:$L$50</xm:f>
          </x14:formula1>
          <xm:sqref>F213:F244</xm:sqref>
        </x14:dataValidation>
        <x14:dataValidation type="list" allowBlank="1" showInputMessage="1">
          <x14:formula1>
            <xm:f>選択肢!$L$37:$L$50</xm:f>
          </x14:formula1>
          <xm:sqref>F253:F284</xm:sqref>
        </x14:dataValidation>
        <x14:dataValidation type="list" allowBlank="1" showInputMessage="1">
          <x14:formula1>
            <xm:f>選択肢!$L$37:$L$50</xm:f>
          </x14:formula1>
          <xm:sqref>F293:F324</xm:sqref>
        </x14:dataValidation>
        <x14:dataValidation type="list" allowBlank="1" showInputMessage="1">
          <x14:formula1>
            <xm:f>選択肢!$L$37:$L$50</xm:f>
          </x14:formula1>
          <xm:sqref>F333:F364</xm:sqref>
        </x14:dataValidation>
        <x14:dataValidation type="list" allowBlank="1" showInputMessage="1">
          <x14:formula1>
            <xm:f>選択肢!$L$37:$L$50</xm:f>
          </x14:formula1>
          <xm:sqref>F13:F44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Y53"/>
  <sheetViews>
    <sheetView topLeftCell="A27" workbookViewId="0">
      <selection activeCell="M48" sqref="M48"/>
    </sheetView>
  </sheetViews>
  <sheetFormatPr defaultRowHeight="13.5" x14ac:dyDescent="0.15"/>
  <cols>
    <col min="1" max="1" width="35.5" style="75" customWidth="1"/>
    <col min="2" max="25" width="9" style="75"/>
    <col min="27" max="27" width="13.5" customWidth="1"/>
  </cols>
  <sheetData>
    <row r="1" spans="1:25" x14ac:dyDescent="0.15">
      <c r="A1" s="69" t="s">
        <v>76</v>
      </c>
      <c r="B1" s="183" t="s">
        <v>77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5"/>
    </row>
    <row r="2" spans="1:25" x14ac:dyDescent="0.15">
      <c r="A2" s="70" t="s">
        <v>78</v>
      </c>
      <c r="B2" s="71" t="s">
        <v>79</v>
      </c>
      <c r="C2" s="71" t="s">
        <v>80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1:25" ht="54" x14ac:dyDescent="0.15">
      <c r="A3" s="70" t="s">
        <v>81</v>
      </c>
      <c r="B3" s="71" t="s">
        <v>82</v>
      </c>
      <c r="C3" s="71" t="s">
        <v>83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1:25" ht="54" x14ac:dyDescent="0.15">
      <c r="A4" s="70" t="s">
        <v>84</v>
      </c>
      <c r="B4" s="72" t="s">
        <v>85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</row>
    <row r="5" spans="1:25" ht="54" x14ac:dyDescent="0.15">
      <c r="A5" s="70" t="s">
        <v>86</v>
      </c>
      <c r="B5" s="71" t="s">
        <v>87</v>
      </c>
      <c r="C5" s="71" t="s">
        <v>88</v>
      </c>
      <c r="D5" s="71" t="s">
        <v>89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</row>
    <row r="6" spans="1:25" ht="67.5" x14ac:dyDescent="0.15">
      <c r="A6" s="70" t="s">
        <v>90</v>
      </c>
      <c r="B6" s="71" t="s">
        <v>91</v>
      </c>
      <c r="C6" s="71" t="s">
        <v>92</v>
      </c>
      <c r="D6" s="71" t="s">
        <v>93</v>
      </c>
      <c r="E6" s="71" t="s">
        <v>94</v>
      </c>
      <c r="F6" s="71" t="s">
        <v>95</v>
      </c>
      <c r="G6" s="71" t="s">
        <v>96</v>
      </c>
      <c r="H6" s="71" t="s">
        <v>97</v>
      </c>
      <c r="I6" s="71" t="s">
        <v>98</v>
      </c>
      <c r="J6" s="71" t="s">
        <v>99</v>
      </c>
      <c r="K6" s="71" t="s">
        <v>100</v>
      </c>
      <c r="L6" s="71" t="s">
        <v>101</v>
      </c>
      <c r="M6" s="71" t="s">
        <v>102</v>
      </c>
      <c r="N6" s="71" t="s">
        <v>103</v>
      </c>
      <c r="O6" s="71" t="s">
        <v>104</v>
      </c>
      <c r="P6" s="71" t="s">
        <v>105</v>
      </c>
      <c r="Q6" s="71" t="s">
        <v>106</v>
      </c>
      <c r="R6" s="71" t="s">
        <v>107</v>
      </c>
      <c r="S6" s="71" t="s">
        <v>108</v>
      </c>
      <c r="T6" s="71" t="s">
        <v>109</v>
      </c>
      <c r="U6" s="71" t="s">
        <v>110</v>
      </c>
      <c r="V6" s="71" t="s">
        <v>111</v>
      </c>
      <c r="W6" s="71" t="s">
        <v>112</v>
      </c>
      <c r="X6" s="71" t="s">
        <v>113</v>
      </c>
      <c r="Y6" s="71" t="s">
        <v>114</v>
      </c>
    </row>
    <row r="7" spans="1:25" ht="27" x14ac:dyDescent="0.15">
      <c r="A7" s="70" t="s">
        <v>115</v>
      </c>
      <c r="B7" s="71" t="s">
        <v>116</v>
      </c>
      <c r="C7" s="71" t="s">
        <v>117</v>
      </c>
      <c r="D7" s="71" t="s">
        <v>118</v>
      </c>
      <c r="E7" s="71" t="s">
        <v>119</v>
      </c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</row>
    <row r="8" spans="1:25" ht="54" x14ac:dyDescent="0.15">
      <c r="A8" s="70" t="s">
        <v>120</v>
      </c>
      <c r="B8" s="71" t="s">
        <v>121</v>
      </c>
      <c r="C8" s="71" t="s">
        <v>122</v>
      </c>
      <c r="D8" s="71" t="s">
        <v>123</v>
      </c>
      <c r="E8" s="71" t="s">
        <v>124</v>
      </c>
      <c r="F8" s="71" t="s">
        <v>125</v>
      </c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</row>
    <row r="9" spans="1:25" ht="54" x14ac:dyDescent="0.15">
      <c r="A9" s="70" t="s">
        <v>126</v>
      </c>
      <c r="B9" s="71" t="s">
        <v>127</v>
      </c>
      <c r="C9" s="71" t="s">
        <v>128</v>
      </c>
      <c r="D9" s="71" t="s">
        <v>129</v>
      </c>
      <c r="E9" s="71" t="s">
        <v>130</v>
      </c>
      <c r="F9" s="71" t="s">
        <v>131</v>
      </c>
      <c r="G9" s="71" t="s">
        <v>132</v>
      </c>
      <c r="H9" s="71" t="s">
        <v>133</v>
      </c>
      <c r="I9" s="71" t="s">
        <v>134</v>
      </c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</row>
    <row r="10" spans="1:25" ht="54" x14ac:dyDescent="0.15">
      <c r="A10" s="70" t="s">
        <v>135</v>
      </c>
      <c r="B10" s="73" t="s">
        <v>136</v>
      </c>
      <c r="C10" s="73" t="s">
        <v>137</v>
      </c>
      <c r="D10" s="73" t="s">
        <v>138</v>
      </c>
      <c r="E10" s="73" t="s">
        <v>139</v>
      </c>
      <c r="F10" s="73" t="s">
        <v>140</v>
      </c>
      <c r="G10" s="73" t="s">
        <v>141</v>
      </c>
      <c r="H10" s="73" t="s">
        <v>142</v>
      </c>
      <c r="I10" s="73" t="s">
        <v>143</v>
      </c>
      <c r="J10" s="73" t="s">
        <v>144</v>
      </c>
      <c r="K10" s="73" t="s">
        <v>145</v>
      </c>
      <c r="L10" s="73" t="s">
        <v>146</v>
      </c>
      <c r="M10" s="73" t="s">
        <v>147</v>
      </c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</row>
    <row r="11" spans="1:25" ht="81" x14ac:dyDescent="0.15">
      <c r="A11" s="70" t="s">
        <v>148</v>
      </c>
      <c r="B11" s="71" t="s">
        <v>149</v>
      </c>
      <c r="C11" s="71" t="s">
        <v>150</v>
      </c>
      <c r="D11" s="71" t="s">
        <v>151</v>
      </c>
      <c r="E11" s="71" t="s">
        <v>152</v>
      </c>
      <c r="F11" s="71" t="s">
        <v>153</v>
      </c>
      <c r="G11" s="71" t="s">
        <v>154</v>
      </c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</row>
    <row r="12" spans="1:25" ht="40.5" x14ac:dyDescent="0.15">
      <c r="A12" s="70" t="s">
        <v>155</v>
      </c>
      <c r="B12" s="71" t="s">
        <v>156</v>
      </c>
      <c r="C12" s="71" t="s">
        <v>157</v>
      </c>
      <c r="D12" s="71" t="s">
        <v>158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</row>
    <row r="13" spans="1:25" ht="67.5" x14ac:dyDescent="0.15">
      <c r="A13" s="70" t="s">
        <v>159</v>
      </c>
      <c r="B13" s="71" t="s">
        <v>160</v>
      </c>
      <c r="C13" s="71" t="s">
        <v>161</v>
      </c>
      <c r="D13" s="71" t="s">
        <v>162</v>
      </c>
      <c r="E13" s="71" t="s">
        <v>163</v>
      </c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</row>
    <row r="14" spans="1:25" ht="54" x14ac:dyDescent="0.15">
      <c r="A14" s="70" t="s">
        <v>164</v>
      </c>
      <c r="B14" s="71" t="s">
        <v>165</v>
      </c>
      <c r="C14" s="71" t="s">
        <v>166</v>
      </c>
      <c r="D14" s="71" t="s">
        <v>167</v>
      </c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</row>
    <row r="15" spans="1:25" ht="54" x14ac:dyDescent="0.15">
      <c r="A15" s="70" t="s">
        <v>168</v>
      </c>
      <c r="B15" s="71" t="s">
        <v>169</v>
      </c>
      <c r="C15" s="71" t="s">
        <v>170</v>
      </c>
      <c r="D15" s="71" t="s">
        <v>171</v>
      </c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</row>
    <row r="16" spans="1:25" ht="54" x14ac:dyDescent="0.15">
      <c r="A16" s="70" t="s">
        <v>172</v>
      </c>
      <c r="B16" s="71" t="s">
        <v>173</v>
      </c>
      <c r="C16" s="71" t="s">
        <v>174</v>
      </c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</row>
    <row r="17" spans="1:25" ht="54" x14ac:dyDescent="0.15">
      <c r="A17" s="70" t="s">
        <v>175</v>
      </c>
      <c r="B17" s="71" t="s">
        <v>176</v>
      </c>
      <c r="C17" s="71" t="s">
        <v>177</v>
      </c>
      <c r="D17" s="71" t="s">
        <v>178</v>
      </c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</row>
    <row r="18" spans="1:25" ht="54" x14ac:dyDescent="0.15">
      <c r="A18" s="70" t="s">
        <v>179</v>
      </c>
      <c r="B18" s="71" t="s">
        <v>180</v>
      </c>
      <c r="C18" s="71" t="s">
        <v>181</v>
      </c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</row>
    <row r="19" spans="1:25" ht="54" x14ac:dyDescent="0.15">
      <c r="A19" s="70" t="s">
        <v>182</v>
      </c>
      <c r="B19" s="71" t="s">
        <v>183</v>
      </c>
      <c r="C19" s="71" t="s">
        <v>184</v>
      </c>
      <c r="D19" s="71" t="s">
        <v>185</v>
      </c>
      <c r="E19" s="71" t="s">
        <v>186</v>
      </c>
      <c r="F19" s="71" t="s">
        <v>187</v>
      </c>
      <c r="G19" s="71" t="s">
        <v>188</v>
      </c>
      <c r="H19" s="71" t="s">
        <v>189</v>
      </c>
      <c r="I19" s="71" t="s">
        <v>190</v>
      </c>
      <c r="J19" s="71" t="s">
        <v>191</v>
      </c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</row>
    <row r="20" spans="1:25" ht="27" x14ac:dyDescent="0.15">
      <c r="A20" s="70" t="s">
        <v>192</v>
      </c>
      <c r="B20" s="71" t="s">
        <v>193</v>
      </c>
      <c r="C20" s="71" t="s">
        <v>194</v>
      </c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</row>
    <row r="21" spans="1:25" ht="40.5" x14ac:dyDescent="0.15">
      <c r="A21" s="70" t="s">
        <v>195</v>
      </c>
      <c r="B21" s="71" t="s">
        <v>196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</row>
    <row r="24" spans="1:25" ht="24" customHeight="1" x14ac:dyDescent="0.15">
      <c r="A24" s="74" t="s">
        <v>197</v>
      </c>
      <c r="C24" s="76" t="s">
        <v>198</v>
      </c>
      <c r="D24" s="77" t="s">
        <v>199</v>
      </c>
    </row>
    <row r="25" spans="1:25" ht="24" customHeight="1" x14ac:dyDescent="0.15">
      <c r="A25" s="75" t="s">
        <v>200</v>
      </c>
      <c r="C25" s="78" t="s">
        <v>201</v>
      </c>
      <c r="D25" s="79" t="s">
        <v>202</v>
      </c>
    </row>
    <row r="26" spans="1:25" ht="24" customHeight="1" x14ac:dyDescent="0.15">
      <c r="A26" s="75" t="s">
        <v>203</v>
      </c>
      <c r="C26" s="78" t="s">
        <v>204</v>
      </c>
      <c r="D26" s="79" t="s">
        <v>46</v>
      </c>
    </row>
    <row r="27" spans="1:25" ht="24" customHeight="1" x14ac:dyDescent="0.15">
      <c r="A27" s="75" t="s">
        <v>205</v>
      </c>
      <c r="C27" s="78" t="s">
        <v>206</v>
      </c>
      <c r="D27" s="79" t="s">
        <v>207</v>
      </c>
    </row>
    <row r="28" spans="1:25" ht="24" customHeight="1" x14ac:dyDescent="0.15">
      <c r="A28" s="75" t="s">
        <v>208</v>
      </c>
    </row>
    <row r="29" spans="1:25" ht="24" customHeight="1" x14ac:dyDescent="0.15">
      <c r="A29" s="75" t="s">
        <v>209</v>
      </c>
    </row>
    <row r="30" spans="1:25" ht="24" customHeight="1" x14ac:dyDescent="0.15">
      <c r="A30" s="75" t="s">
        <v>210</v>
      </c>
    </row>
    <row r="31" spans="1:25" ht="24" customHeight="1" x14ac:dyDescent="0.15">
      <c r="A31" s="75" t="s">
        <v>211</v>
      </c>
    </row>
    <row r="32" spans="1:25" ht="24" customHeight="1" x14ac:dyDescent="0.15">
      <c r="A32" s="75" t="s">
        <v>212</v>
      </c>
    </row>
    <row r="33" spans="1:12" ht="24" customHeight="1" x14ac:dyDescent="0.15">
      <c r="A33" s="75" t="s">
        <v>213</v>
      </c>
    </row>
    <row r="34" spans="1:12" ht="24" customHeight="1" x14ac:dyDescent="0.15">
      <c r="A34" s="75" t="s">
        <v>214</v>
      </c>
    </row>
    <row r="35" spans="1:12" ht="24" customHeight="1" x14ac:dyDescent="0.15"/>
    <row r="36" spans="1:12" ht="24" customHeight="1" x14ac:dyDescent="0.15">
      <c r="A36" s="80" t="s">
        <v>215</v>
      </c>
      <c r="C36" s="81" t="s">
        <v>216</v>
      </c>
      <c r="F36" s="82" t="s">
        <v>217</v>
      </c>
      <c r="I36" s="82" t="s">
        <v>218</v>
      </c>
      <c r="L36" s="83" t="s">
        <v>1</v>
      </c>
    </row>
    <row r="37" spans="1:12" ht="21.75" customHeight="1" x14ac:dyDescent="0.15">
      <c r="A37" s="75" t="s">
        <v>219</v>
      </c>
      <c r="C37" s="75" t="s">
        <v>220</v>
      </c>
      <c r="F37" s="84" t="s">
        <v>221</v>
      </c>
      <c r="I37" s="84" t="s">
        <v>31</v>
      </c>
      <c r="L37" s="75" t="s">
        <v>12</v>
      </c>
    </row>
    <row r="38" spans="1:12" ht="21.75" customHeight="1" x14ac:dyDescent="0.15">
      <c r="A38" s="75" t="s">
        <v>222</v>
      </c>
      <c r="C38" s="84" t="s">
        <v>223</v>
      </c>
      <c r="F38" s="84" t="s">
        <v>224</v>
      </c>
      <c r="I38" s="84" t="s">
        <v>225</v>
      </c>
      <c r="L38" s="75" t="s">
        <v>14</v>
      </c>
    </row>
    <row r="39" spans="1:12" ht="21.75" customHeight="1" x14ac:dyDescent="0.15">
      <c r="A39" s="75" t="s">
        <v>226</v>
      </c>
      <c r="C39" s="84" t="s">
        <v>227</v>
      </c>
      <c r="F39" s="84" t="s">
        <v>228</v>
      </c>
      <c r="I39" s="84" t="s">
        <v>229</v>
      </c>
      <c r="L39" s="75" t="s">
        <v>20</v>
      </c>
    </row>
    <row r="40" spans="1:12" ht="21.75" customHeight="1" x14ac:dyDescent="0.15">
      <c r="C40" s="84" t="s">
        <v>230</v>
      </c>
      <c r="F40" s="84" t="s">
        <v>50</v>
      </c>
      <c r="I40" s="84" t="s">
        <v>10</v>
      </c>
      <c r="L40" s="75" t="s">
        <v>13</v>
      </c>
    </row>
    <row r="41" spans="1:12" ht="21.75" customHeight="1" x14ac:dyDescent="0.15">
      <c r="A41" s="85" t="s">
        <v>231</v>
      </c>
      <c r="C41" s="84" t="s">
        <v>232</v>
      </c>
      <c r="I41" s="84" t="s">
        <v>11</v>
      </c>
      <c r="L41" s="75" t="s">
        <v>15</v>
      </c>
    </row>
    <row r="42" spans="1:12" ht="21.75" customHeight="1" x14ac:dyDescent="0.15">
      <c r="A42" s="75" t="s">
        <v>233</v>
      </c>
      <c r="C42" s="84" t="s">
        <v>234</v>
      </c>
      <c r="I42" s="84" t="s">
        <v>9</v>
      </c>
      <c r="L42" s="75" t="s">
        <v>19</v>
      </c>
    </row>
    <row r="43" spans="1:12" ht="21.75" customHeight="1" x14ac:dyDescent="0.15">
      <c r="A43" s="75" t="s">
        <v>235</v>
      </c>
      <c r="C43" s="84" t="s">
        <v>236</v>
      </c>
      <c r="F43" s="82" t="s">
        <v>237</v>
      </c>
      <c r="I43" s="84" t="s">
        <v>238</v>
      </c>
      <c r="L43" s="75" t="s">
        <v>21</v>
      </c>
    </row>
    <row r="44" spans="1:12" ht="21.75" customHeight="1" x14ac:dyDescent="0.15">
      <c r="A44" s="75" t="s">
        <v>239</v>
      </c>
      <c r="C44" s="84"/>
      <c r="F44" s="84" t="s">
        <v>240</v>
      </c>
      <c r="I44" s="84" t="s">
        <v>241</v>
      </c>
      <c r="L44" s="75" t="s">
        <v>22</v>
      </c>
    </row>
    <row r="45" spans="1:12" ht="21.75" customHeight="1" x14ac:dyDescent="0.15">
      <c r="A45" s="75" t="s">
        <v>242</v>
      </c>
      <c r="C45" s="75" t="s">
        <v>220</v>
      </c>
      <c r="F45" s="84" t="s">
        <v>243</v>
      </c>
      <c r="I45" s="84" t="s">
        <v>23</v>
      </c>
      <c r="L45" s="75" t="s">
        <v>244</v>
      </c>
    </row>
    <row r="46" spans="1:12" ht="21.75" customHeight="1" x14ac:dyDescent="0.15">
      <c r="C46" s="84" t="s">
        <v>245</v>
      </c>
      <c r="F46" s="84" t="s">
        <v>246</v>
      </c>
      <c r="I46" s="84" t="s">
        <v>24</v>
      </c>
      <c r="L46" s="75" t="s">
        <v>16</v>
      </c>
    </row>
    <row r="47" spans="1:12" ht="21.75" customHeight="1" x14ac:dyDescent="0.15">
      <c r="C47" s="84"/>
      <c r="F47" s="84" t="s">
        <v>247</v>
      </c>
      <c r="I47" s="84" t="s">
        <v>25</v>
      </c>
      <c r="L47" s="75" t="s">
        <v>248</v>
      </c>
    </row>
    <row r="48" spans="1:12" ht="21.75" customHeight="1" x14ac:dyDescent="0.15">
      <c r="C48" s="75" t="s">
        <v>220</v>
      </c>
      <c r="F48" s="84" t="s">
        <v>50</v>
      </c>
      <c r="I48" s="84" t="s">
        <v>18</v>
      </c>
      <c r="L48" s="75" t="s">
        <v>249</v>
      </c>
    </row>
    <row r="49" spans="3:12" ht="21.75" customHeight="1" x14ac:dyDescent="0.15">
      <c r="C49" s="75" t="s">
        <v>250</v>
      </c>
      <c r="F49" s="84"/>
      <c r="L49" s="75" t="s">
        <v>275</v>
      </c>
    </row>
    <row r="50" spans="3:12" ht="21.75" customHeight="1" x14ac:dyDescent="0.15">
      <c r="L50" s="75" t="s">
        <v>251</v>
      </c>
    </row>
    <row r="51" spans="3:12" ht="21.75" customHeight="1" x14ac:dyDescent="0.15">
      <c r="C51" s="86" t="s">
        <v>254</v>
      </c>
    </row>
    <row r="52" spans="3:12" ht="21.75" customHeight="1" x14ac:dyDescent="0.15"/>
    <row r="53" spans="3:12" ht="21.75" customHeight="1" x14ac:dyDescent="0.15"/>
  </sheetData>
  <mergeCells count="1">
    <mergeCell ref="B1:Y1"/>
  </mergeCells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24</vt:i4>
      </vt:variant>
    </vt:vector>
  </HeadingPairs>
  <TitlesOfParts>
    <vt:vector size="28" baseType="lpstr">
      <vt:lpstr>第12号別紙</vt:lpstr>
      <vt:lpstr>換気設備</vt:lpstr>
      <vt:lpstr>空調設備</vt:lpstr>
      <vt:lpstr>選択肢</vt:lpstr>
      <vt:lpstr>Ａ農業・林業</vt:lpstr>
      <vt:lpstr>Ｂ漁業</vt:lpstr>
      <vt:lpstr>Ｃ鉱業・採石業・砂利採取業</vt:lpstr>
      <vt:lpstr>Ｄ建設業</vt:lpstr>
      <vt:lpstr>Ｅ製造業</vt:lpstr>
      <vt:lpstr>Ｆ電気・ガス・熱供給・水道業</vt:lpstr>
      <vt:lpstr>Ｇ情報通信業</vt:lpstr>
      <vt:lpstr>Ｈ運輸業・郵便業</vt:lpstr>
      <vt:lpstr>Ｉ卸売業・小売業</vt:lpstr>
      <vt:lpstr>Ｊ金融業・保険業</vt:lpstr>
      <vt:lpstr>Ｋ不動産業・物品賃貸業</vt:lpstr>
      <vt:lpstr>Ｌ学術研究・専門・技術サービス業</vt:lpstr>
      <vt:lpstr>Ｍ宿泊業・飲食サービス業</vt:lpstr>
      <vt:lpstr>Ｎ生活関連サービス業・娯楽業</vt:lpstr>
      <vt:lpstr>Ｏ教育・学習支援業</vt:lpstr>
      <vt:lpstr>換気設備!Print_Area</vt:lpstr>
      <vt:lpstr>空調設備!Print_Area</vt:lpstr>
      <vt:lpstr>第12号別紙!Print_Area</vt:lpstr>
      <vt:lpstr>Ｐ医療・福祉</vt:lpstr>
      <vt:lpstr>Ｑ複合サービス事業</vt:lpstr>
      <vt:lpstr>Ｒサービス業【他に分類されないもの】</vt:lpstr>
      <vt:lpstr>Ｓ公務【他に分類されるものを除く】</vt:lpstr>
      <vt:lpstr>Ｔ分類不能の産業</vt:lpstr>
      <vt:lpstr>選択肢!大分類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2021-03-30T04:53:52Z</dcterms:created>
  <dcterms:modified xsi:type="dcterms:W3CDTF">2022-08-29T08:27:13Z</dcterms:modified>
</cp:coreProperties>
</file>