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o-yui\Desktop\記入例込み\"/>
    </mc:Choice>
  </mc:AlternateContent>
  <bookViews>
    <workbookView xWindow="-105" yWindow="-105" windowWidth="23250" windowHeight="12570"/>
  </bookViews>
  <sheets>
    <sheet name="共通様式" sheetId="1" r:id="rId1"/>
    <sheet name="導入設備" sheetId="2" r:id="rId2"/>
    <sheet name="Sheet4" sheetId="4" state="hidden" r:id="rId3"/>
  </sheets>
  <externalReferences>
    <externalReference r:id="rId4"/>
  </externalReferences>
  <definedNames>
    <definedName name="_xlnm.Print_Area" localSheetId="0">共通様式!$A$2:$H$34</definedName>
    <definedName name="_xlnm.Print_Area" localSheetId="1">導入設備!$A$7:$I$336</definedName>
    <definedName name="大分類">[1]選択肢!$A$2:$A$21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N11" i="1" s="1"/>
  <c r="O11" i="1" s="1"/>
  <c r="P12" i="1"/>
  <c r="N12" i="1" s="1"/>
  <c r="O12" i="1" s="1"/>
  <c r="P13" i="1"/>
  <c r="N13" i="1" s="1"/>
  <c r="O13" i="1" s="1"/>
  <c r="N14" i="1"/>
  <c r="O14" i="1"/>
  <c r="P14" i="1"/>
  <c r="N15" i="1"/>
  <c r="O15" i="1" s="1"/>
  <c r="P15" i="1"/>
  <c r="P16" i="1"/>
  <c r="N16" i="1" s="1"/>
  <c r="O16" i="1" s="1"/>
  <c r="N17" i="1"/>
  <c r="O17" i="1" s="1"/>
  <c r="P17" i="1"/>
  <c r="P18" i="1"/>
  <c r="N18" i="1" s="1"/>
  <c r="O18" i="1" s="1"/>
  <c r="K21" i="1"/>
  <c r="K31" i="1" s="1"/>
  <c r="M18" i="1"/>
  <c r="M17" i="1"/>
  <c r="M16" i="1"/>
  <c r="M15" i="1"/>
  <c r="M14" i="1"/>
  <c r="M13" i="1"/>
  <c r="M12" i="1"/>
  <c r="M11" i="1"/>
  <c r="G12" i="2"/>
  <c r="P19" i="1" l="1"/>
  <c r="G13" i="2"/>
  <c r="G14" i="2"/>
  <c r="G15" i="2"/>
  <c r="G16" i="2"/>
  <c r="G17" i="2"/>
  <c r="G18" i="2"/>
  <c r="G19" i="2"/>
  <c r="G20" i="2"/>
  <c r="G21" i="2"/>
  <c r="G22" i="2"/>
  <c r="G23" i="2"/>
  <c r="D9" i="1" l="1"/>
  <c r="G335" i="2" l="1"/>
  <c r="G302" i="2"/>
  <c r="G269" i="2"/>
  <c r="G236" i="2"/>
  <c r="G203" i="2"/>
  <c r="G170" i="2"/>
  <c r="G137" i="2"/>
  <c r="G104" i="2"/>
  <c r="B21" i="1" l="1"/>
  <c r="B31" i="1" s="1"/>
  <c r="D18" i="1" l="1"/>
  <c r="G18" i="1" s="1"/>
  <c r="E18" i="1" s="1"/>
  <c r="F18" i="1" s="1"/>
  <c r="D17" i="1"/>
  <c r="G17" i="1" s="1"/>
  <c r="E17" i="1" s="1"/>
  <c r="F17" i="1" s="1"/>
  <c r="D16" i="1"/>
  <c r="G16" i="1" s="1"/>
  <c r="E16" i="1" s="1"/>
  <c r="F16" i="1" s="1"/>
  <c r="D15" i="1"/>
  <c r="G15" i="1" s="1"/>
  <c r="E15" i="1" s="1"/>
  <c r="F15" i="1" s="1"/>
  <c r="D14" i="1"/>
  <c r="G14" i="1" s="1"/>
  <c r="E14" i="1" s="1"/>
  <c r="F14" i="1" s="1"/>
  <c r="D13" i="1"/>
  <c r="G13" i="1" s="1"/>
  <c r="E13" i="1" s="1"/>
  <c r="F13" i="1" s="1"/>
  <c r="D12" i="1"/>
  <c r="G12" i="1" s="1"/>
  <c r="E12" i="1" s="1"/>
  <c r="F12" i="1" s="1"/>
  <c r="D11" i="1"/>
  <c r="G11" i="1" s="1"/>
  <c r="E11" i="1" s="1"/>
  <c r="F11" i="1" s="1"/>
  <c r="D10" i="1"/>
  <c r="A12" i="2" l="1"/>
  <c r="A13" i="2"/>
  <c r="G38" i="2"/>
  <c r="A14" i="2"/>
  <c r="A15" i="2"/>
  <c r="A16" i="2"/>
  <c r="A17" i="2"/>
  <c r="A18" i="2"/>
  <c r="A19" i="2"/>
  <c r="A20" i="2"/>
  <c r="A21" i="2"/>
  <c r="A22" i="2"/>
  <c r="A23" i="2"/>
  <c r="A24" i="2"/>
  <c r="G24" i="2"/>
  <c r="A25" i="2"/>
  <c r="G25" i="2"/>
  <c r="A26" i="2"/>
  <c r="G26" i="2"/>
  <c r="A27" i="2"/>
  <c r="G27" i="2"/>
  <c r="A28" i="2"/>
  <c r="G28" i="2"/>
  <c r="A29" i="2"/>
  <c r="G29" i="2"/>
  <c r="A30" i="2"/>
  <c r="G30" i="2"/>
  <c r="A31" i="2"/>
  <c r="G31" i="2"/>
  <c r="A32" i="2"/>
  <c r="G32" i="2"/>
  <c r="A33" i="2"/>
  <c r="G33" i="2"/>
  <c r="A34" i="2"/>
  <c r="G34" i="2"/>
  <c r="A35" i="2"/>
  <c r="G35" i="2"/>
  <c r="A36" i="2"/>
  <c r="G36" i="2"/>
  <c r="B42" i="2"/>
  <c r="B75" i="2" s="1"/>
  <c r="B108" i="2" s="1"/>
  <c r="B141" i="2" s="1"/>
  <c r="B174" i="2" s="1"/>
  <c r="B207" i="2" s="1"/>
  <c r="B240" i="2" s="1"/>
  <c r="B273" i="2" s="1"/>
  <c r="B306" i="2" s="1"/>
  <c r="A45" i="2"/>
  <c r="G45" i="2"/>
  <c r="A46" i="2"/>
  <c r="G46" i="2"/>
  <c r="A47" i="2"/>
  <c r="G47" i="2"/>
  <c r="G71" i="2" s="1"/>
  <c r="A48" i="2"/>
  <c r="G48" i="2"/>
  <c r="A49" i="2"/>
  <c r="G49" i="2"/>
  <c r="A50" i="2"/>
  <c r="G50" i="2"/>
  <c r="A51" i="2"/>
  <c r="G51" i="2"/>
  <c r="A52" i="2"/>
  <c r="G52" i="2"/>
  <c r="A53" i="2"/>
  <c r="G53" i="2"/>
  <c r="A54" i="2"/>
  <c r="G54" i="2"/>
  <c r="A55" i="2"/>
  <c r="G55" i="2"/>
  <c r="A56" i="2"/>
  <c r="G56" i="2"/>
  <c r="A57" i="2"/>
  <c r="G57" i="2"/>
  <c r="A58" i="2"/>
  <c r="G58" i="2"/>
  <c r="A59" i="2"/>
  <c r="G59" i="2"/>
  <c r="A60" i="2"/>
  <c r="G60" i="2"/>
  <c r="A61" i="2"/>
  <c r="G61" i="2"/>
  <c r="A62" i="2"/>
  <c r="G62" i="2"/>
  <c r="A63" i="2"/>
  <c r="G63" i="2"/>
  <c r="A64" i="2"/>
  <c r="G64" i="2"/>
  <c r="A65" i="2"/>
  <c r="G65" i="2"/>
  <c r="A66" i="2"/>
  <c r="G66" i="2"/>
  <c r="A67" i="2"/>
  <c r="G67" i="2"/>
  <c r="A68" i="2"/>
  <c r="G68" i="2"/>
  <c r="A69" i="2"/>
  <c r="G69" i="2"/>
  <c r="A78" i="2"/>
  <c r="G78" i="2"/>
  <c r="A79" i="2"/>
  <c r="G79" i="2"/>
  <c r="A80" i="2"/>
  <c r="G80" i="2"/>
  <c r="A81" i="2"/>
  <c r="G81" i="2"/>
  <c r="A82" i="2"/>
  <c r="G82" i="2"/>
  <c r="A83" i="2"/>
  <c r="G83" i="2"/>
  <c r="A84" i="2"/>
  <c r="G84" i="2"/>
  <c r="A85" i="2"/>
  <c r="G85" i="2"/>
  <c r="A86" i="2"/>
  <c r="G86" i="2"/>
  <c r="A87" i="2"/>
  <c r="G87" i="2"/>
  <c r="A88" i="2"/>
  <c r="G88" i="2"/>
  <c r="A89" i="2"/>
  <c r="G89" i="2"/>
  <c r="A90" i="2"/>
  <c r="G90" i="2"/>
  <c r="A91" i="2"/>
  <c r="G91" i="2"/>
  <c r="A92" i="2"/>
  <c r="G92" i="2"/>
  <c r="A93" i="2"/>
  <c r="G93" i="2"/>
  <c r="A94" i="2"/>
  <c r="G94" i="2"/>
  <c r="A95" i="2"/>
  <c r="G95" i="2"/>
  <c r="A96" i="2"/>
  <c r="G96" i="2"/>
  <c r="A97" i="2"/>
  <c r="G97" i="2"/>
  <c r="A98" i="2"/>
  <c r="G98" i="2"/>
  <c r="A99" i="2"/>
  <c r="G99" i="2"/>
  <c r="A100" i="2"/>
  <c r="G100" i="2"/>
  <c r="A101" i="2"/>
  <c r="G101" i="2"/>
  <c r="A102" i="2"/>
  <c r="G102" i="2"/>
  <c r="A111" i="2"/>
  <c r="G111" i="2"/>
  <c r="A112" i="2"/>
  <c r="G112" i="2"/>
  <c r="A113" i="2"/>
  <c r="G113" i="2"/>
  <c r="A114" i="2"/>
  <c r="G114" i="2"/>
  <c r="A115" i="2"/>
  <c r="G115" i="2"/>
  <c r="A116" i="2"/>
  <c r="G116" i="2"/>
  <c r="A117" i="2"/>
  <c r="G117" i="2"/>
  <c r="A118" i="2"/>
  <c r="G118" i="2"/>
  <c r="A119" i="2"/>
  <c r="G119" i="2"/>
  <c r="A120" i="2"/>
  <c r="G120" i="2"/>
  <c r="A121" i="2"/>
  <c r="G121" i="2"/>
  <c r="A122" i="2"/>
  <c r="G122" i="2"/>
  <c r="A123" i="2"/>
  <c r="G123" i="2"/>
  <c r="A124" i="2"/>
  <c r="G124" i="2"/>
  <c r="A125" i="2"/>
  <c r="G125" i="2"/>
  <c r="A126" i="2"/>
  <c r="G126" i="2"/>
  <c r="A127" i="2"/>
  <c r="G127" i="2"/>
  <c r="A128" i="2"/>
  <c r="G128" i="2"/>
  <c r="A129" i="2"/>
  <c r="G129" i="2"/>
  <c r="A130" i="2"/>
  <c r="G130" i="2"/>
  <c r="A131" i="2"/>
  <c r="G131" i="2"/>
  <c r="A132" i="2"/>
  <c r="G132" i="2"/>
  <c r="A133" i="2"/>
  <c r="G133" i="2"/>
  <c r="A134" i="2"/>
  <c r="G134" i="2"/>
  <c r="A135" i="2"/>
  <c r="G135" i="2"/>
  <c r="A144" i="2"/>
  <c r="G144" i="2"/>
  <c r="A145" i="2"/>
  <c r="G145" i="2"/>
  <c r="A146" i="2"/>
  <c r="G146" i="2"/>
  <c r="A147" i="2"/>
  <c r="G147" i="2"/>
  <c r="A148" i="2"/>
  <c r="G148" i="2"/>
  <c r="A149" i="2"/>
  <c r="G149" i="2"/>
  <c r="A150" i="2"/>
  <c r="G150" i="2"/>
  <c r="A151" i="2"/>
  <c r="G151" i="2"/>
  <c r="A152" i="2"/>
  <c r="G152" i="2"/>
  <c r="A153" i="2"/>
  <c r="G153" i="2"/>
  <c r="A154" i="2"/>
  <c r="G154" i="2"/>
  <c r="A155" i="2"/>
  <c r="G155" i="2"/>
  <c r="A156" i="2"/>
  <c r="G156" i="2"/>
  <c r="A157" i="2"/>
  <c r="G157" i="2"/>
  <c r="A158" i="2"/>
  <c r="G158" i="2"/>
  <c r="A159" i="2"/>
  <c r="G159" i="2"/>
  <c r="A160" i="2"/>
  <c r="G160" i="2"/>
  <c r="A161" i="2"/>
  <c r="G161" i="2"/>
  <c r="A162" i="2"/>
  <c r="G162" i="2"/>
  <c r="A163" i="2"/>
  <c r="G163" i="2"/>
  <c r="A164" i="2"/>
  <c r="G164" i="2"/>
  <c r="A165" i="2"/>
  <c r="G165" i="2"/>
  <c r="A166" i="2"/>
  <c r="G166" i="2"/>
  <c r="A167" i="2"/>
  <c r="G167" i="2"/>
  <c r="A168" i="2"/>
  <c r="G168" i="2"/>
  <c r="A177" i="2"/>
  <c r="G177" i="2"/>
  <c r="A178" i="2"/>
  <c r="G178" i="2"/>
  <c r="A179" i="2"/>
  <c r="G179" i="2"/>
  <c r="A180" i="2"/>
  <c r="G180" i="2"/>
  <c r="A181" i="2"/>
  <c r="G181" i="2"/>
  <c r="A182" i="2"/>
  <c r="G182" i="2"/>
  <c r="A183" i="2"/>
  <c r="G183" i="2"/>
  <c r="A184" i="2"/>
  <c r="G184" i="2"/>
  <c r="A185" i="2"/>
  <c r="G185" i="2"/>
  <c r="A186" i="2"/>
  <c r="G186" i="2"/>
  <c r="A187" i="2"/>
  <c r="G187" i="2"/>
  <c r="A188" i="2"/>
  <c r="G188" i="2"/>
  <c r="A189" i="2"/>
  <c r="G189" i="2"/>
  <c r="A190" i="2"/>
  <c r="G190" i="2"/>
  <c r="A191" i="2"/>
  <c r="G191" i="2"/>
  <c r="A192" i="2"/>
  <c r="G192" i="2"/>
  <c r="A193" i="2"/>
  <c r="G193" i="2"/>
  <c r="A194" i="2"/>
  <c r="G194" i="2"/>
  <c r="A195" i="2"/>
  <c r="G195" i="2"/>
  <c r="A196" i="2"/>
  <c r="G196" i="2"/>
  <c r="A197" i="2"/>
  <c r="G197" i="2"/>
  <c r="A198" i="2"/>
  <c r="G198" i="2"/>
  <c r="A199" i="2"/>
  <c r="G199" i="2"/>
  <c r="A200" i="2"/>
  <c r="G200" i="2"/>
  <c r="A201" i="2"/>
  <c r="G201" i="2"/>
  <c r="A210" i="2"/>
  <c r="G210" i="2"/>
  <c r="A211" i="2"/>
  <c r="G211" i="2"/>
  <c r="A212" i="2"/>
  <c r="G212" i="2"/>
  <c r="A213" i="2"/>
  <c r="G213" i="2"/>
  <c r="A214" i="2"/>
  <c r="G214" i="2"/>
  <c r="A215" i="2"/>
  <c r="G215" i="2"/>
  <c r="A216" i="2"/>
  <c r="G216" i="2"/>
  <c r="A217" i="2"/>
  <c r="G217" i="2"/>
  <c r="A218" i="2"/>
  <c r="G218" i="2"/>
  <c r="A219" i="2"/>
  <c r="G219" i="2"/>
  <c r="A220" i="2"/>
  <c r="G220" i="2"/>
  <c r="A221" i="2"/>
  <c r="G221" i="2"/>
  <c r="A222" i="2"/>
  <c r="G222" i="2"/>
  <c r="A223" i="2"/>
  <c r="G223" i="2"/>
  <c r="A224" i="2"/>
  <c r="G224" i="2"/>
  <c r="A225" i="2"/>
  <c r="G225" i="2"/>
  <c r="A226" i="2"/>
  <c r="G226" i="2"/>
  <c r="A227" i="2"/>
  <c r="G227" i="2"/>
  <c r="A228" i="2"/>
  <c r="G228" i="2"/>
  <c r="A229" i="2"/>
  <c r="G229" i="2"/>
  <c r="A230" i="2"/>
  <c r="G230" i="2"/>
  <c r="A231" i="2"/>
  <c r="G231" i="2"/>
  <c r="A232" i="2"/>
  <c r="G232" i="2"/>
  <c r="A233" i="2"/>
  <c r="G233" i="2"/>
  <c r="A234" i="2"/>
  <c r="G234" i="2"/>
  <c r="A243" i="2"/>
  <c r="G243" i="2"/>
  <c r="A244" i="2"/>
  <c r="G244" i="2"/>
  <c r="A245" i="2"/>
  <c r="G245" i="2"/>
  <c r="A246" i="2"/>
  <c r="G246" i="2"/>
  <c r="A247" i="2"/>
  <c r="G247" i="2"/>
  <c r="A248" i="2"/>
  <c r="G248" i="2"/>
  <c r="A249" i="2"/>
  <c r="G249" i="2"/>
  <c r="A250" i="2"/>
  <c r="G250" i="2"/>
  <c r="A251" i="2"/>
  <c r="G251" i="2"/>
  <c r="A252" i="2"/>
  <c r="G252" i="2"/>
  <c r="A253" i="2"/>
  <c r="G253" i="2"/>
  <c r="A254" i="2"/>
  <c r="G254" i="2"/>
  <c r="A255" i="2"/>
  <c r="G255" i="2"/>
  <c r="A256" i="2"/>
  <c r="G256" i="2"/>
  <c r="A257" i="2"/>
  <c r="G257" i="2"/>
  <c r="A258" i="2"/>
  <c r="G258" i="2"/>
  <c r="A259" i="2"/>
  <c r="G259" i="2"/>
  <c r="A260" i="2"/>
  <c r="G260" i="2"/>
  <c r="A261" i="2"/>
  <c r="G261" i="2"/>
  <c r="A262" i="2"/>
  <c r="G262" i="2"/>
  <c r="A263" i="2"/>
  <c r="G263" i="2"/>
  <c r="A264" i="2"/>
  <c r="G264" i="2"/>
  <c r="A265" i="2"/>
  <c r="G265" i="2"/>
  <c r="A266" i="2"/>
  <c r="G266" i="2"/>
  <c r="A267" i="2"/>
  <c r="G267" i="2"/>
  <c r="A276" i="2"/>
  <c r="G276" i="2"/>
  <c r="A277" i="2"/>
  <c r="G277" i="2"/>
  <c r="A278" i="2"/>
  <c r="G278" i="2"/>
  <c r="A279" i="2"/>
  <c r="G279" i="2"/>
  <c r="A280" i="2"/>
  <c r="G280" i="2"/>
  <c r="A281" i="2"/>
  <c r="G281" i="2"/>
  <c r="A282" i="2"/>
  <c r="G282" i="2"/>
  <c r="A283" i="2"/>
  <c r="G283" i="2"/>
  <c r="A284" i="2"/>
  <c r="G284" i="2"/>
  <c r="A285" i="2"/>
  <c r="G285" i="2"/>
  <c r="A286" i="2"/>
  <c r="G286" i="2"/>
  <c r="A287" i="2"/>
  <c r="G287" i="2"/>
  <c r="A288" i="2"/>
  <c r="G288" i="2"/>
  <c r="A289" i="2"/>
  <c r="G289" i="2"/>
  <c r="A290" i="2"/>
  <c r="G290" i="2"/>
  <c r="A291" i="2"/>
  <c r="G291" i="2"/>
  <c r="A292" i="2"/>
  <c r="G292" i="2"/>
  <c r="A293" i="2"/>
  <c r="G293" i="2"/>
  <c r="A294" i="2"/>
  <c r="G294" i="2"/>
  <c r="A295" i="2"/>
  <c r="G295" i="2"/>
  <c r="A296" i="2"/>
  <c r="G296" i="2"/>
  <c r="A297" i="2"/>
  <c r="G297" i="2"/>
  <c r="A298" i="2"/>
  <c r="G298" i="2"/>
  <c r="A299" i="2"/>
  <c r="G299" i="2"/>
  <c r="A300" i="2"/>
  <c r="G300" i="2"/>
  <c r="A309" i="2"/>
  <c r="G309" i="2"/>
  <c r="A310" i="2"/>
  <c r="G310" i="2"/>
  <c r="A311" i="2"/>
  <c r="G311" i="2"/>
  <c r="A312" i="2"/>
  <c r="G312" i="2"/>
  <c r="A313" i="2"/>
  <c r="G313" i="2"/>
  <c r="A314" i="2"/>
  <c r="G314" i="2"/>
  <c r="A315" i="2"/>
  <c r="G315" i="2"/>
  <c r="A316" i="2"/>
  <c r="G316" i="2"/>
  <c r="A317" i="2"/>
  <c r="G317" i="2"/>
  <c r="A318" i="2"/>
  <c r="G318" i="2"/>
  <c r="A319" i="2"/>
  <c r="G319" i="2"/>
  <c r="A320" i="2"/>
  <c r="G320" i="2"/>
  <c r="A321" i="2"/>
  <c r="G321" i="2"/>
  <c r="A322" i="2"/>
  <c r="G322" i="2"/>
  <c r="A323" i="2"/>
  <c r="G323" i="2"/>
  <c r="A324" i="2"/>
  <c r="G324" i="2"/>
  <c r="A325" i="2"/>
  <c r="G325" i="2"/>
  <c r="A326" i="2"/>
  <c r="G326" i="2"/>
  <c r="A327" i="2"/>
  <c r="G327" i="2"/>
  <c r="A328" i="2"/>
  <c r="G328" i="2"/>
  <c r="A329" i="2"/>
  <c r="G329" i="2"/>
  <c r="A330" i="2"/>
  <c r="G330" i="2"/>
  <c r="A331" i="2"/>
  <c r="G331" i="2"/>
  <c r="A332" i="2"/>
  <c r="G332" i="2"/>
  <c r="A333" i="2"/>
  <c r="G333" i="2"/>
  <c r="G235" i="2" l="1"/>
  <c r="G237" i="2" s="1"/>
  <c r="G136" i="2"/>
  <c r="G138" i="2" s="1"/>
  <c r="G301" i="2"/>
  <c r="G303" i="2" s="1"/>
  <c r="G202" i="2"/>
  <c r="G204" i="2" s="1"/>
  <c r="G37" i="2"/>
  <c r="G9" i="1" s="1"/>
  <c r="E9" i="1" s="1"/>
  <c r="G103" i="2"/>
  <c r="G105" i="2" s="1"/>
  <c r="G268" i="2"/>
  <c r="G270" i="2" s="1"/>
  <c r="G169" i="2"/>
  <c r="G171" i="2" s="1"/>
  <c r="G334" i="2"/>
  <c r="G336" i="2" s="1"/>
  <c r="G70" i="2"/>
  <c r="G72" i="2" l="1"/>
  <c r="G10" i="1"/>
  <c r="E10" i="1" s="1"/>
  <c r="F10" i="1" s="1"/>
  <c r="G39" i="2"/>
  <c r="F9" i="1"/>
  <c r="G19" i="1" l="1"/>
  <c r="E20" i="1" s="1"/>
  <c r="E21" i="1" s="1"/>
  <c r="F31" i="1" s="1"/>
  <c r="G338" i="2"/>
  <c r="E22" i="1" s="1"/>
  <c r="E24" i="1" s="1"/>
</calcChain>
</file>

<file path=xl/sharedStrings.xml><?xml version="1.0" encoding="utf-8"?>
<sst xmlns="http://schemas.openxmlformats.org/spreadsheetml/2006/main" count="325" uniqueCount="113">
  <si>
    <t>①＋②＋③　総工事金額　［税込］（円）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21" eb="23">
      <t>ジョセイ</t>
    </rPh>
    <rPh sb="23" eb="25">
      <t>ジギョウ</t>
    </rPh>
    <rPh sb="26" eb="27">
      <t>ヨウ</t>
    </rPh>
    <rPh sb="29" eb="31">
      <t>ケイヒ</t>
    </rPh>
    <phoneticPr fontId="5"/>
  </si>
  <si>
    <t>-</t>
    <phoneticPr fontId="5"/>
  </si>
  <si>
    <t>合　計</t>
    <rPh sb="0" eb="1">
      <t>ゴウ</t>
    </rPh>
    <rPh sb="2" eb="3">
      <t>ケイ</t>
    </rPh>
    <phoneticPr fontId="5"/>
  </si>
  <si>
    <t>金額（円）</t>
    <rPh sb="0" eb="2">
      <t>キンガク</t>
    </rPh>
    <rPh sb="3" eb="4">
      <t>エン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</si>
  <si>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</si>
  <si>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</si>
  <si>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経費</t>
    <rPh sb="0" eb="2">
      <t>ケイヒ</t>
    </rPh>
    <phoneticPr fontId="5"/>
  </si>
  <si>
    <t>区分</t>
    <rPh sb="0" eb="2">
      <t>クブン</t>
    </rPh>
    <phoneticPr fontId="5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</si>
  <si>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5"/>
  </si>
  <si>
    <t>‐</t>
    <phoneticPr fontId="5"/>
  </si>
  <si>
    <t>助成対象外経費　小計（10）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</si>
  <si>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助成対象経費　小計（10）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</si>
  <si>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No.</t>
    <phoneticPr fontId="5"/>
  </si>
  <si>
    <t>備考</t>
    <rPh sb="0" eb="2">
      <t>ビコウ</t>
    </rPh>
    <phoneticPr fontId="5"/>
  </si>
  <si>
    <t>金額［税抜］
（円）</t>
    <rPh sb="0" eb="2">
      <t>キンガク</t>
    </rPh>
    <rPh sb="3" eb="5">
      <t>ゼイヌ</t>
    </rPh>
    <rPh sb="8" eb="9">
      <t>エン</t>
    </rPh>
    <phoneticPr fontId="5"/>
  </si>
  <si>
    <t>単価［税抜］
（円）</t>
    <rPh sb="0" eb="2">
      <t>タンカ</t>
    </rPh>
    <rPh sb="3" eb="4">
      <t>ゼイ</t>
    </rPh>
    <rPh sb="4" eb="5">
      <t>ヌ</t>
    </rPh>
    <rPh sb="8" eb="9">
      <t>エン</t>
    </rPh>
    <phoneticPr fontId="5"/>
  </si>
  <si>
    <t>費用の内容</t>
    <rPh sb="0" eb="2">
      <t>ヒヨウ</t>
    </rPh>
    <rPh sb="3" eb="5">
      <t>ナイヨウ</t>
    </rPh>
    <phoneticPr fontId="5"/>
  </si>
  <si>
    <t>整理</t>
    <rPh sb="0" eb="2">
      <t>セイリ</t>
    </rPh>
    <phoneticPr fontId="5"/>
  </si>
  <si>
    <t>(10)</t>
    <phoneticPr fontId="3"/>
  </si>
  <si>
    <t>(9)</t>
    <phoneticPr fontId="3"/>
  </si>
  <si>
    <t>(8)</t>
    <phoneticPr fontId="3"/>
  </si>
  <si>
    <t>(7)</t>
    <phoneticPr fontId="3"/>
  </si>
  <si>
    <t>(6)</t>
    <phoneticPr fontId="3"/>
  </si>
  <si>
    <t>(5)</t>
    <phoneticPr fontId="3"/>
  </si>
  <si>
    <t>(4)</t>
    <phoneticPr fontId="3"/>
  </si>
  <si>
    <t>(3)</t>
    <phoneticPr fontId="3"/>
  </si>
  <si>
    <t>(2)</t>
    <phoneticPr fontId="3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</si>
  <si>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</si>
  <si>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(1)</t>
    <phoneticPr fontId="3"/>
  </si>
  <si>
    <t>内訳明細表</t>
    <rPh sb="0" eb="2">
      <t>ウチワケ</t>
    </rPh>
    <rPh sb="2" eb="4">
      <t>メイサイ</t>
    </rPh>
    <rPh sb="4" eb="5">
      <t>ヒョウ</t>
    </rPh>
    <phoneticPr fontId="5"/>
  </si>
  <si>
    <t>　色の備考欄セルは、必要に応じて記載内容の補足説明に使用すること。</t>
    <rPh sb="1" eb="2">
      <t>イロ</t>
    </rPh>
    <rPh sb="3" eb="6">
      <t>ビコウラン</t>
    </rPh>
    <rPh sb="10" eb="12">
      <t>ヒツヨウ</t>
    </rPh>
    <rPh sb="13" eb="14">
      <t>オウ</t>
    </rPh>
    <rPh sb="16" eb="18">
      <t>キサイ</t>
    </rPh>
    <rPh sb="18" eb="20">
      <t>ナイヨウ</t>
    </rPh>
    <rPh sb="21" eb="23">
      <t>ホソク</t>
    </rPh>
    <rPh sb="23" eb="25">
      <t>セツメイ</t>
    </rPh>
    <rPh sb="26" eb="28">
      <t>シヨウ</t>
    </rPh>
    <phoneticPr fontId="5"/>
  </si>
  <si>
    <t>　色のセルは、文字又は数値を根拠となる見積書等の記載を基に入力すること。</t>
    <rPh sb="1" eb="2">
      <t>イロ</t>
    </rPh>
    <rPh sb="7" eb="9">
      <t>モジ</t>
    </rPh>
    <rPh sb="9" eb="10">
      <t>マタ</t>
    </rPh>
    <rPh sb="11" eb="13">
      <t>スウチ</t>
    </rPh>
    <rPh sb="14" eb="16">
      <t>コンキョ</t>
    </rPh>
    <rPh sb="19" eb="23">
      <t>ミツモリショトウ</t>
    </rPh>
    <rPh sb="24" eb="26">
      <t>キサイ</t>
    </rPh>
    <rPh sb="27" eb="28">
      <t>モト</t>
    </rPh>
    <rPh sb="29" eb="31">
      <t>ニュウリョク</t>
    </rPh>
    <phoneticPr fontId="5"/>
  </si>
  <si>
    <t>　色のセルは、プルダウンメニューから適切なものを選択すること。</t>
    <rPh sb="1" eb="2">
      <t>イロ</t>
    </rPh>
    <rPh sb="18" eb="20">
      <t>テキセツ</t>
    </rPh>
    <rPh sb="24" eb="26">
      <t>センタク</t>
    </rPh>
    <phoneticPr fontId="5"/>
  </si>
  <si>
    <t>【注意】</t>
    <rPh sb="1" eb="3">
      <t>チュウイ</t>
    </rPh>
    <phoneticPr fontId="5"/>
  </si>
  <si>
    <t>助成対象外経費　小計（２）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</si>
  <si>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助成対象外経費　小計（１）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</si>
  <si>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助成対象経費　小計（２）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</si>
  <si>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助成対象経費　小計（３）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</si>
  <si>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小計（３）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</si>
  <si>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小計（３）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</si>
  <si>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小計（４）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</si>
  <si>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小計（４）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</si>
  <si>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小計（４）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</si>
  <si>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小計（５）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</si>
  <si>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小計（５）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</si>
  <si>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小計（５）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</si>
  <si>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小計（６）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</si>
  <si>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小計（６）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</si>
  <si>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小計（６）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</si>
  <si>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小計（７）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</si>
  <si>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小計（７）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</si>
  <si>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小計（７）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</si>
  <si>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小計（８）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</si>
  <si>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小計（８）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</si>
  <si>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小計（８）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</si>
  <si>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助成対象経費　小計（９）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5"/>
  </si>
  <si>
    <t>助成対象外経費　小計（９）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5"/>
  </si>
  <si>
    <t>助成事業に要する経費　小計（９）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</si>
  <si>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助成事業に要する経費　小計（10）</t>
    <rPh sb="0" eb="2">
      <t>ジョセイ</t>
    </rPh>
    <rPh sb="2" eb="4">
      <t>ジギョウ</t>
    </rPh>
    <rPh sb="5" eb="6">
      <t>ヨウ</t>
    </rPh>
    <rPh sb="8" eb="10">
      <t>ケイヒ</t>
    </rPh>
    <rPh sb="11" eb="12">
      <t>ショウ</t>
    </rPh>
    <rPh sb="12" eb="13">
      <t>ケイ</t>
    </rPh>
    <phoneticPr fontId="5"/>
  </si>
  <si>
    <t>以下、手続きが工事完了の場合に記入すること</t>
    <rPh sb="0" eb="2">
      <t>イカ</t>
    </rPh>
    <rPh sb="3" eb="5">
      <t>テツヅ</t>
    </rPh>
    <rPh sb="7" eb="9">
      <t>コウジ</t>
    </rPh>
    <rPh sb="9" eb="11">
      <t>カンリョウ</t>
    </rPh>
    <rPh sb="12" eb="14">
      <t>バアイ</t>
    </rPh>
    <rPh sb="15" eb="17">
      <t>キニュウ</t>
    </rPh>
    <phoneticPr fontId="13"/>
  </si>
  <si>
    <t>交付決定額[円]</t>
    <rPh sb="0" eb="2">
      <t>コウフ</t>
    </rPh>
    <rPh sb="2" eb="4">
      <t>ケッテイ</t>
    </rPh>
    <rPh sb="4" eb="5">
      <t>ガク</t>
    </rPh>
    <rPh sb="6" eb="7">
      <t>エン</t>
    </rPh>
    <phoneticPr fontId="13"/>
  </si>
  <si>
    <t>共通様式</t>
    <rPh sb="0" eb="4">
      <t>キョウツウヨウシキ</t>
    </rPh>
    <phoneticPr fontId="5"/>
  </si>
  <si>
    <t>手続を選択してください</t>
    <rPh sb="0" eb="2">
      <t>テツヅキ</t>
    </rPh>
    <rPh sb="3" eb="5">
      <t>センタク</t>
    </rPh>
    <phoneticPr fontId="3"/>
  </si>
  <si>
    <t>助成対象経費</t>
    <phoneticPr fontId="5"/>
  </si>
  <si>
    <t>総　計　［税抜］（円）</t>
    <rPh sb="0" eb="1">
      <t>ソウ</t>
    </rPh>
    <rPh sb="2" eb="3">
      <t>ケイ</t>
    </rPh>
    <rPh sb="5" eb="7">
      <t>ゼイヌキ</t>
    </rPh>
    <phoneticPr fontId="5"/>
  </si>
  <si>
    <t>消費税等相当額　［10％］（円）</t>
    <rPh sb="0" eb="3">
      <t>ショウヒゼイ</t>
    </rPh>
    <rPh sb="3" eb="4">
      <t>トウ</t>
    </rPh>
    <rPh sb="4" eb="6">
      <t>ソウトウ</t>
    </rPh>
    <rPh sb="6" eb="7">
      <t>ガク</t>
    </rPh>
    <phoneticPr fontId="5"/>
  </si>
  <si>
    <t>助成事業に要する経費　小計（1）</t>
    <rPh sb="0" eb="2">
      <t>ジョセイ</t>
    </rPh>
    <rPh sb="2" eb="4">
      <t>ジギョウ</t>
    </rPh>
    <rPh sb="5" eb="6">
      <t>ヨウ</t>
    </rPh>
    <rPh sb="8" eb="10">
      <t>ケイヒ</t>
    </rPh>
    <rPh sb="11" eb="13">
      <t>ショウケイ</t>
    </rPh>
    <phoneticPr fontId="5"/>
  </si>
  <si>
    <t>助成事業に要する経費　小計（２）</t>
    <rPh sb="0" eb="2">
      <t>ジョセイ</t>
    </rPh>
    <rPh sb="2" eb="4">
      <t>ジギョウ</t>
    </rPh>
    <rPh sb="5" eb="6">
      <t>ヨウ</t>
    </rPh>
    <rPh sb="8" eb="10">
      <t>ケイヒ</t>
    </rPh>
    <rPh sb="11" eb="13">
      <t>ショウケイ</t>
    </rPh>
    <phoneticPr fontId="5"/>
  </si>
  <si>
    <t>（１）</t>
    <phoneticPr fontId="3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</si>
  <si>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</si>
  <si>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</si>
  <si>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</si>
  <si>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</si>
  <si>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</si>
  <si>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</si>
  <si>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</si>
  <si>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</si>
  <si>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</si>
  <si>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助成対象経費　（円）</t>
    <rPh sb="0" eb="2">
      <t>ジョセイ</t>
    </rPh>
    <rPh sb="2" eb="4">
      <t>タイショウ</t>
    </rPh>
    <rPh sb="4" eb="6">
      <t>ケイヒ</t>
    </rPh>
    <rPh sb="8" eb="9">
      <t>エン</t>
    </rPh>
    <phoneticPr fontId="5"/>
  </si>
  <si>
    <t>完了時の実支出額×2/3[円]</t>
    <rPh sb="0" eb="2">
      <t>カンリョウ</t>
    </rPh>
    <rPh sb="2" eb="3">
      <t>ジ</t>
    </rPh>
    <rPh sb="4" eb="8">
      <t>ジッシシュツガク</t>
    </rPh>
    <rPh sb="13" eb="14">
      <t>エン</t>
    </rPh>
    <phoneticPr fontId="13"/>
  </si>
  <si>
    <r>
      <t>助成対象外経費</t>
    </r>
    <r>
      <rPr>
        <sz val="10"/>
        <color theme="1"/>
        <rFont val="ＭＳ Ｐ明朝"/>
        <family val="1"/>
        <charset val="128"/>
      </rPr>
      <t>は、</t>
    </r>
    <r>
      <rPr>
        <sz val="10"/>
        <color theme="1"/>
        <rFont val="ＭＳ Ｐ明朝"/>
        <family val="1"/>
        <charset val="128"/>
      </rPr>
      <t>プルダウンメニューから　【</t>
    </r>
    <r>
      <rPr>
        <sz val="10"/>
        <color rgb="FFFF0000"/>
        <rFont val="ＭＳ Ｐ明朝"/>
        <family val="1"/>
        <charset val="128"/>
      </rPr>
      <t>▲助成対象外</t>
    </r>
    <r>
      <rPr>
        <sz val="10"/>
        <color theme="1"/>
        <rFont val="ＭＳ Ｐ明朝"/>
        <family val="1"/>
        <charset val="128"/>
      </rPr>
      <t>】　を選択すること。</t>
    </r>
    <rPh sb="0" eb="2">
      <t>ジョセイ</t>
    </rPh>
    <rPh sb="2" eb="5">
      <t>タイショウガイ</t>
    </rPh>
    <rPh sb="5" eb="7">
      <t>ケイヒ</t>
    </rPh>
    <rPh sb="23" eb="25">
      <t>ジョセイ</t>
    </rPh>
    <rPh sb="25" eb="28">
      <t>タイショウガイ</t>
    </rPh>
    <rPh sb="31" eb="33">
      <t>センタク</t>
    </rPh>
    <phoneticPr fontId="3"/>
  </si>
  <si>
    <t>助成事業に要する経費</t>
    <rPh sb="0" eb="4">
      <t>ジョセイジギョウ</t>
    </rPh>
    <rPh sb="5" eb="6">
      <t>ヨウ</t>
    </rPh>
    <rPh sb="8" eb="10">
      <t>ケイヒ</t>
    </rPh>
    <phoneticPr fontId="3"/>
  </si>
  <si>
    <t>導入設備</t>
    <rPh sb="0" eb="4">
      <t>ドウニュウセツビ</t>
    </rPh>
    <phoneticPr fontId="3"/>
  </si>
  <si>
    <t>単位</t>
    <rPh sb="0" eb="2">
      <t>タンイ</t>
    </rPh>
    <phoneticPr fontId="3"/>
  </si>
  <si>
    <t>設計費</t>
    <rPh sb="0" eb="3">
      <t>セッケイヒ</t>
    </rPh>
    <phoneticPr fontId="1"/>
  </si>
  <si>
    <t>台</t>
    <rPh sb="0" eb="1">
      <t>ダイ</t>
    </rPh>
    <phoneticPr fontId="4"/>
  </si>
  <si>
    <t>設備費</t>
    <rPh sb="0" eb="3">
      <t>セツビヒ</t>
    </rPh>
    <phoneticPr fontId="1"/>
  </si>
  <si>
    <t>機（器）</t>
    <rPh sb="0" eb="1">
      <t>キ</t>
    </rPh>
    <rPh sb="2" eb="3">
      <t>キ</t>
    </rPh>
    <phoneticPr fontId="4"/>
  </si>
  <si>
    <t>工事費</t>
    <rPh sb="0" eb="3">
      <t>コウジヒ</t>
    </rPh>
    <phoneticPr fontId="1"/>
  </si>
  <si>
    <t>個</t>
    <rPh sb="0" eb="1">
      <t>コ</t>
    </rPh>
    <phoneticPr fontId="4"/>
  </si>
  <si>
    <t>処分費</t>
    <rPh sb="0" eb="3">
      <t>ショブンヒ</t>
    </rPh>
    <phoneticPr fontId="1"/>
  </si>
  <si>
    <t>本</t>
    <rPh sb="0" eb="1">
      <t>ホン</t>
    </rPh>
    <phoneticPr fontId="4"/>
  </si>
  <si>
    <t>▲助成対象外</t>
    <rPh sb="1" eb="6">
      <t>ジョセイタイショウガイ</t>
    </rPh>
    <phoneticPr fontId="1"/>
  </si>
  <si>
    <t>枚</t>
    <rPh sb="0" eb="1">
      <t>マイ</t>
    </rPh>
    <phoneticPr fontId="4"/>
  </si>
  <si>
    <t>人工</t>
    <rPh sb="0" eb="2">
      <t>ニンク</t>
    </rPh>
    <phoneticPr fontId="4"/>
  </si>
  <si>
    <t>箇所</t>
    <rPh sb="0" eb="2">
      <t>カショ</t>
    </rPh>
    <phoneticPr fontId="4"/>
  </si>
  <si>
    <t>日</t>
    <rPh sb="0" eb="1">
      <t>ニチ</t>
    </rPh>
    <phoneticPr fontId="4"/>
  </si>
  <si>
    <t>時間</t>
    <rPh sb="0" eb="2">
      <t>ジカン</t>
    </rPh>
    <phoneticPr fontId="4"/>
  </si>
  <si>
    <t>式</t>
    <rPh sb="0" eb="1">
      <t>シキ</t>
    </rPh>
    <phoneticPr fontId="4"/>
  </si>
  <si>
    <t>ｍ</t>
  </si>
  <si>
    <t>kg</t>
  </si>
  <si>
    <t>m2</t>
  </si>
  <si>
    <t>m3</t>
  </si>
  <si>
    <t>助成金の確定額[円]</t>
    <rPh sb="0" eb="2">
      <t>ジョセイ</t>
    </rPh>
    <rPh sb="2" eb="3">
      <t>キン</t>
    </rPh>
    <rPh sb="4" eb="7">
      <t>カクテイガク</t>
    </rPh>
    <rPh sb="8" eb="9">
      <t>エン</t>
    </rPh>
    <phoneticPr fontId="13"/>
  </si>
  <si>
    <t>費用の区分</t>
  </si>
  <si>
    <t>単位</t>
  </si>
  <si>
    <t>Ver.1.0</t>
  </si>
  <si>
    <t>交付申請</t>
  </si>
  <si>
    <t>式</t>
  </si>
  <si>
    <t>消費税相当額は、
セルに直接入力してください。</t>
    <rPh sb="0" eb="6">
      <t>ショウヒゼイソウトウガク</t>
    </rPh>
    <rPh sb="12" eb="14">
      <t>チョクセツ</t>
    </rPh>
    <rPh sb="14" eb="16">
      <t>ニュウリョク</t>
    </rPh>
    <phoneticPr fontId="3"/>
  </si>
  <si>
    <t>交付決定通知書に記載の交付決定額を入力してください。</t>
    <rPh sb="0" eb="7">
      <t>コウフケッテイツウチショ</t>
    </rPh>
    <rPh sb="8" eb="10">
      <t>キサイ</t>
    </rPh>
    <rPh sb="11" eb="16">
      <t>コウフケッテイガク</t>
    </rPh>
    <rPh sb="17" eb="19">
      <t>ニュウリョク</t>
    </rPh>
    <phoneticPr fontId="3"/>
  </si>
  <si>
    <t>LED設備導入工事</t>
  </si>
  <si>
    <t>省エネ型洗車機導入工事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</si>
</sst>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#"/>
    <numFmt numFmtId="178" formatCode="#"/>
  </numFmts>
  <fonts count="25" x14ac:knownFonts="1">
    <font>
      <sz val="11"/>
      <color theme="1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rgb="FFFF0000"/>
      <name val="游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0"/>
      <color theme="1"/>
      <name val="メイリオ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メイリオ"/>
      <family val="2"/>
      <charset val="128"/>
    </font>
    <font>
      <b/>
      <sz val="10"/>
      <color rgb="FFFF0000"/>
      <name val="ＭＳ Ｐ明朝"/>
      <family val="1"/>
      <charset val="128"/>
    </font>
    <font>
      <b/>
      <sz val="10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38" fontId="7" fillId="0" borderId="0" xfId="1" applyFont="1" applyProtection="1">
      <alignment vertical="center"/>
      <protection hidden="1"/>
    </xf>
    <xf numFmtId="177" fontId="7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176" fontId="9" fillId="0" borderId="12" xfId="1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177" fontId="9" fillId="0" borderId="12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76" fontId="7" fillId="0" borderId="35" xfId="1" applyNumberFormat="1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177" fontId="7" fillId="0" borderId="35" xfId="0" applyNumberFormat="1" applyFont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76" fontId="7" fillId="2" borderId="14" xfId="1" applyNumberFormat="1" applyFont="1" applyFill="1" applyBorder="1" applyProtection="1">
      <alignment vertical="center"/>
      <protection locked="0"/>
    </xf>
    <xf numFmtId="177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4" fontId="7" fillId="0" borderId="39" xfId="0" quotePrefix="1" applyNumberFormat="1" applyFont="1" applyFill="1" applyBorder="1" applyAlignment="1" applyProtection="1">
      <alignment horizontal="left" vertical="center"/>
      <protection hidden="1"/>
    </xf>
    <xf numFmtId="14" fontId="7" fillId="0" borderId="0" xfId="0" quotePrefix="1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0" borderId="14" xfId="0" applyFont="1" applyFill="1" applyBorder="1" applyProtection="1">
      <alignment vertical="center"/>
      <protection hidden="1"/>
    </xf>
    <xf numFmtId="0" fontId="7" fillId="2" borderId="14" xfId="0" applyFont="1" applyFill="1" applyBorder="1" applyProtection="1">
      <alignment vertical="center"/>
      <protection hidden="1"/>
    </xf>
    <xf numFmtId="0" fontId="7" fillId="3" borderId="14" xfId="0" applyFont="1" applyFill="1" applyBorder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0" applyFont="1">
      <alignment vertical="center"/>
    </xf>
    <xf numFmtId="0" fontId="10" fillId="0" borderId="0" xfId="0" applyFont="1" applyFill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7" fillId="0" borderId="37" xfId="0" applyFont="1" applyBorder="1" applyAlignment="1" applyProtection="1">
      <alignment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9" fillId="0" borderId="33" xfId="0" applyFont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vertical="center"/>
      <protection hidden="1"/>
    </xf>
    <xf numFmtId="38" fontId="7" fillId="0" borderId="51" xfId="1" applyFont="1" applyBorder="1" applyProtection="1">
      <alignment vertical="center"/>
      <protection hidden="1"/>
    </xf>
    <xf numFmtId="0" fontId="7" fillId="0" borderId="45" xfId="0" applyFont="1" applyBorder="1" applyProtection="1">
      <alignment vertical="center"/>
      <protection hidden="1"/>
    </xf>
    <xf numFmtId="0" fontId="18" fillId="0" borderId="3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18" fillId="0" borderId="0" xfId="0" applyFont="1">
      <alignment vertical="center"/>
    </xf>
    <xf numFmtId="0" fontId="11" fillId="4" borderId="23" xfId="0" quotePrefix="1" applyFont="1" applyFill="1" applyBorder="1" applyAlignment="1" applyProtection="1">
      <alignment horizontal="center" vertical="center"/>
      <protection hidden="1"/>
    </xf>
    <xf numFmtId="176" fontId="7" fillId="4" borderId="14" xfId="1" applyNumberFormat="1" applyFont="1" applyFill="1" applyBorder="1" applyProtection="1">
      <alignment vertical="center"/>
      <protection hidden="1"/>
    </xf>
    <xf numFmtId="176" fontId="7" fillId="4" borderId="35" xfId="1" applyNumberFormat="1" applyFont="1" applyFill="1" applyBorder="1" applyProtection="1">
      <alignment vertical="center"/>
      <protection hidden="1"/>
    </xf>
    <xf numFmtId="176" fontId="9" fillId="4" borderId="12" xfId="1" applyNumberFormat="1" applyFont="1" applyFill="1" applyBorder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5" borderId="0" xfId="0" applyFont="1" applyFill="1" applyProtection="1">
      <alignment vertical="center"/>
    </xf>
    <xf numFmtId="0" fontId="0" fillId="5" borderId="0" xfId="0" applyFill="1" applyProtection="1">
      <alignment vertical="center"/>
    </xf>
    <xf numFmtId="0" fontId="10" fillId="5" borderId="0" xfId="0" applyFont="1" applyFill="1" applyProtection="1">
      <alignment vertical="center"/>
    </xf>
    <xf numFmtId="0" fontId="15" fillId="5" borderId="0" xfId="0" applyFont="1" applyFill="1" applyAlignment="1" applyProtection="1">
      <alignment horizontal="center" vertical="center"/>
    </xf>
    <xf numFmtId="0" fontId="17" fillId="5" borderId="0" xfId="0" applyFont="1" applyFill="1" applyBorder="1" applyAlignment="1" applyProtection="1"/>
    <xf numFmtId="0" fontId="9" fillId="5" borderId="0" xfId="0" applyFont="1" applyFill="1" applyBorder="1" applyAlignment="1" applyProtection="1">
      <alignment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vertical="center"/>
    </xf>
    <xf numFmtId="0" fontId="7" fillId="5" borderId="26" xfId="0" applyFont="1" applyFill="1" applyBorder="1" applyAlignment="1" applyProtection="1">
      <alignment horizontal="center" vertical="center"/>
    </xf>
    <xf numFmtId="0" fontId="7" fillId="5" borderId="25" xfId="0" applyFont="1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18" xfId="0" quotePrefix="1" applyFont="1" applyFill="1" applyBorder="1" applyAlignment="1" applyProtection="1">
      <alignment horizontal="center" vertical="center" shrinkToFit="1"/>
    </xf>
    <xf numFmtId="0" fontId="7" fillId="5" borderId="5" xfId="0" applyFont="1" applyFill="1" applyBorder="1" applyAlignment="1" applyProtection="1">
      <alignment vertical="center" shrinkToFit="1"/>
    </xf>
    <xf numFmtId="0" fontId="7" fillId="5" borderId="23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</xf>
    <xf numFmtId="176" fontId="7" fillId="5" borderId="17" xfId="1" applyNumberFormat="1" applyFont="1" applyFill="1" applyBorder="1" applyAlignment="1" applyProtection="1">
      <alignment horizontal="right" vertical="center" indent="1"/>
    </xf>
    <xf numFmtId="0" fontId="7" fillId="5" borderId="15" xfId="0" applyFont="1" applyFill="1" applyBorder="1" applyAlignment="1" applyProtection="1">
      <alignment vertical="center" shrinkToFit="1"/>
    </xf>
    <xf numFmtId="0" fontId="7" fillId="5" borderId="22" xfId="0" applyFont="1" applyFill="1" applyBorder="1" applyAlignment="1" applyProtection="1">
      <alignment vertical="center"/>
    </xf>
    <xf numFmtId="0" fontId="7" fillId="5" borderId="21" xfId="0" applyFont="1" applyFill="1" applyBorder="1" applyAlignment="1" applyProtection="1">
      <alignment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176" fontId="7" fillId="5" borderId="11" xfId="1" applyNumberFormat="1" applyFont="1" applyFill="1" applyBorder="1" applyAlignment="1" applyProtection="1">
      <alignment horizontal="right" vertical="center" indent="1"/>
    </xf>
    <xf numFmtId="0" fontId="12" fillId="5" borderId="0" xfId="0" applyFont="1" applyFill="1" applyProtection="1">
      <alignment vertical="center"/>
    </xf>
    <xf numFmtId="0" fontId="12" fillId="5" borderId="46" xfId="0" applyFont="1" applyFill="1" applyBorder="1" applyAlignment="1" applyProtection="1">
      <alignment vertical="center"/>
    </xf>
    <xf numFmtId="0" fontId="0" fillId="5" borderId="0" xfId="0" applyFill="1" applyBorder="1" applyProtection="1">
      <alignment vertical="center"/>
    </xf>
    <xf numFmtId="0" fontId="12" fillId="5" borderId="48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38" fontId="12" fillId="5" borderId="48" xfId="1" applyFont="1" applyFill="1" applyBorder="1" applyAlignment="1" applyProtection="1">
      <alignment vertical="center"/>
    </xf>
    <xf numFmtId="178" fontId="12" fillId="5" borderId="0" xfId="1" applyNumberFormat="1" applyFont="1" applyFill="1" applyBorder="1" applyAlignment="1" applyProtection="1">
      <alignment vertical="center"/>
    </xf>
    <xf numFmtId="38" fontId="12" fillId="5" borderId="46" xfId="1" applyFont="1" applyFill="1" applyBorder="1" applyAlignment="1" applyProtection="1">
      <alignment vertical="center"/>
    </xf>
    <xf numFmtId="0" fontId="0" fillId="5" borderId="47" xfId="0" applyFill="1" applyBorder="1" applyProtection="1">
      <alignment vertical="center"/>
    </xf>
    <xf numFmtId="0" fontId="14" fillId="5" borderId="0" xfId="0" applyFont="1" applyFill="1" applyProtection="1">
      <alignment vertical="center"/>
    </xf>
    <xf numFmtId="0" fontId="21" fillId="5" borderId="0" xfId="0" applyFont="1" applyFill="1" applyBorder="1" applyAlignment="1" applyProtection="1">
      <alignment vertical="center" wrapText="1"/>
    </xf>
    <xf numFmtId="0" fontId="0" fillId="5" borderId="0" xfId="0" applyFill="1" applyProtection="1">
      <alignment vertical="center"/>
      <protection hidden="1"/>
    </xf>
    <xf numFmtId="0" fontId="21" fillId="5" borderId="52" xfId="0" applyFont="1" applyFill="1" applyBorder="1" applyAlignment="1" applyProtection="1">
      <alignment horizontal="left" vertical="center" wrapText="1"/>
    </xf>
    <xf numFmtId="0" fontId="21" fillId="5" borderId="0" xfId="0" applyFont="1" applyFill="1" applyBorder="1" applyAlignment="1" applyProtection="1">
      <alignment horizontal="left" vertical="center" wrapText="1"/>
    </xf>
    <xf numFmtId="38" fontId="12" fillId="5" borderId="18" xfId="1" applyFont="1" applyFill="1" applyBorder="1" applyAlignment="1" applyProtection="1">
      <alignment horizontal="right" vertical="center"/>
    </xf>
    <xf numFmtId="38" fontId="12" fillId="5" borderId="6" xfId="1" applyFont="1" applyFill="1" applyBorder="1" applyAlignment="1" applyProtection="1">
      <alignment horizontal="right" vertical="center"/>
    </xf>
    <xf numFmtId="38" fontId="12" fillId="5" borderId="23" xfId="1" applyFont="1" applyFill="1" applyBorder="1" applyAlignment="1" applyProtection="1">
      <alignment horizontal="right" vertical="center"/>
    </xf>
    <xf numFmtId="38" fontId="20" fillId="5" borderId="42" xfId="1" applyFont="1" applyFill="1" applyBorder="1" applyAlignment="1" applyProtection="1">
      <alignment horizontal="right" vertical="center"/>
    </xf>
    <xf numFmtId="38" fontId="20" fillId="5" borderId="44" xfId="1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left" vertical="center" wrapText="1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5" borderId="23" xfId="0" applyFont="1" applyFill="1" applyBorder="1" applyAlignment="1" applyProtection="1">
      <alignment horizontal="center" vertical="center"/>
    </xf>
    <xf numFmtId="38" fontId="22" fillId="5" borderId="18" xfId="1" applyFont="1" applyFill="1" applyBorder="1" applyAlignment="1" applyProtection="1">
      <alignment horizontal="center" vertical="center" shrinkToFit="1"/>
    </xf>
    <xf numFmtId="38" fontId="22" fillId="5" borderId="6" xfId="1" applyFont="1" applyFill="1" applyBorder="1" applyAlignment="1" applyProtection="1">
      <alignment horizontal="center" vertical="center" shrinkToFit="1"/>
    </xf>
    <xf numFmtId="38" fontId="22" fillId="5" borderId="23" xfId="1" applyFont="1" applyFill="1" applyBorder="1" applyAlignment="1" applyProtection="1">
      <alignment horizontal="center" vertical="center" shrinkToFit="1"/>
    </xf>
    <xf numFmtId="0" fontId="20" fillId="5" borderId="41" xfId="0" applyFont="1" applyFill="1" applyBorder="1" applyAlignment="1" applyProtection="1">
      <alignment horizontal="center" vertical="center"/>
    </xf>
    <xf numFmtId="0" fontId="20" fillId="5" borderId="43" xfId="0" applyFont="1" applyFill="1" applyBorder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 vertical="center"/>
    </xf>
    <xf numFmtId="0" fontId="7" fillId="5" borderId="3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 wrapText="1"/>
    </xf>
    <xf numFmtId="0" fontId="7" fillId="5" borderId="28" xfId="0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40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left" vertical="center" indent="4"/>
    </xf>
    <xf numFmtId="0" fontId="7" fillId="5" borderId="9" xfId="0" applyFont="1" applyFill="1" applyBorder="1" applyAlignment="1" applyProtection="1">
      <alignment horizontal="left" vertical="center" indent="4"/>
    </xf>
    <xf numFmtId="0" fontId="7" fillId="5" borderId="8" xfId="0" applyFont="1" applyFill="1" applyBorder="1" applyAlignment="1" applyProtection="1">
      <alignment horizontal="left" vertical="center" indent="4"/>
    </xf>
    <xf numFmtId="176" fontId="7" fillId="5" borderId="10" xfId="1" applyNumberFormat="1" applyFont="1" applyFill="1" applyBorder="1" applyAlignment="1" applyProtection="1">
      <alignment horizontal="right" vertical="center" indent="1"/>
    </xf>
    <xf numFmtId="176" fontId="7" fillId="5" borderId="9" xfId="1" applyNumberFormat="1" applyFont="1" applyFill="1" applyBorder="1" applyAlignment="1" applyProtection="1">
      <alignment horizontal="right" vertical="center" indent="1"/>
    </xf>
    <xf numFmtId="176" fontId="7" fillId="5" borderId="8" xfId="1" applyNumberFormat="1" applyFont="1" applyFill="1" applyBorder="1" applyAlignment="1" applyProtection="1">
      <alignment horizontal="right" vertical="center" indent="1"/>
    </xf>
    <xf numFmtId="0" fontId="7" fillId="5" borderId="7" xfId="0" applyFont="1" applyFill="1" applyBorder="1" applyAlignment="1" applyProtection="1">
      <alignment horizontal="left" vertical="center" indent="4"/>
    </xf>
    <xf numFmtId="0" fontId="7" fillId="5" borderId="6" xfId="0" applyFont="1" applyFill="1" applyBorder="1" applyAlignment="1" applyProtection="1">
      <alignment horizontal="left" vertical="center" indent="4"/>
    </xf>
    <xf numFmtId="0" fontId="7" fillId="5" borderId="5" xfId="0" applyFont="1" applyFill="1" applyBorder="1" applyAlignment="1" applyProtection="1">
      <alignment horizontal="left" vertical="center" indent="4"/>
    </xf>
    <xf numFmtId="0" fontId="7" fillId="5" borderId="4" xfId="0" applyFont="1" applyFill="1" applyBorder="1" applyAlignment="1" applyProtection="1">
      <alignment horizontal="left" vertical="center" wrapText="1" indent="4"/>
    </xf>
    <xf numFmtId="0" fontId="7" fillId="5" borderId="3" xfId="0" applyFont="1" applyFill="1" applyBorder="1" applyAlignment="1" applyProtection="1">
      <alignment horizontal="left" vertical="center" wrapText="1" indent="4"/>
    </xf>
    <xf numFmtId="0" fontId="7" fillId="5" borderId="2" xfId="0" applyFont="1" applyFill="1" applyBorder="1" applyAlignment="1" applyProtection="1">
      <alignment horizontal="left" vertical="center" wrapText="1" indent="4"/>
    </xf>
    <xf numFmtId="176" fontId="7" fillId="5" borderId="4" xfId="1" applyNumberFormat="1" applyFont="1" applyFill="1" applyBorder="1" applyAlignment="1" applyProtection="1">
      <alignment horizontal="right" vertical="center" indent="1"/>
    </xf>
    <xf numFmtId="176" fontId="7" fillId="5" borderId="3" xfId="1" applyNumberFormat="1" applyFont="1" applyFill="1" applyBorder="1" applyAlignment="1" applyProtection="1">
      <alignment horizontal="right" vertical="center" indent="1"/>
    </xf>
    <xf numFmtId="176" fontId="7" fillId="5" borderId="2" xfId="1" applyNumberFormat="1" applyFont="1" applyFill="1" applyBorder="1" applyAlignment="1" applyProtection="1">
      <alignment horizontal="right" vertical="center" indent="1"/>
    </xf>
    <xf numFmtId="0" fontId="7" fillId="5" borderId="19" xfId="0" applyFont="1" applyFill="1" applyBorder="1" applyAlignment="1" applyProtection="1">
      <alignment horizontal="center" vertical="center" textRotation="255" wrapText="1"/>
    </xf>
    <xf numFmtId="0" fontId="7" fillId="5" borderId="16" xfId="0" applyFont="1" applyFill="1" applyBorder="1" applyAlignment="1" applyProtection="1">
      <alignment horizontal="center" vertical="center" textRotation="255" wrapText="1"/>
    </xf>
    <xf numFmtId="0" fontId="7" fillId="5" borderId="13" xfId="0" applyFont="1" applyFill="1" applyBorder="1" applyAlignment="1" applyProtection="1">
      <alignment horizontal="center" vertical="center" textRotation="255" wrapText="1"/>
    </xf>
    <xf numFmtId="0" fontId="7" fillId="5" borderId="10" xfId="0" applyFont="1" applyFill="1" applyBorder="1" applyAlignment="1" applyProtection="1">
      <alignment horizontal="left" vertical="center" wrapText="1" indent="5"/>
    </xf>
    <xf numFmtId="0" fontId="7" fillId="5" borderId="9" xfId="0" applyFont="1" applyFill="1" applyBorder="1" applyAlignment="1" applyProtection="1">
      <alignment horizontal="left" vertical="center" wrapText="1" indent="5"/>
    </xf>
    <xf numFmtId="0" fontId="7" fillId="5" borderId="8" xfId="0" applyFont="1" applyFill="1" applyBorder="1" applyAlignment="1" applyProtection="1">
      <alignment horizontal="left" vertical="center" wrapText="1" indent="5"/>
    </xf>
    <xf numFmtId="38" fontId="7" fillId="5" borderId="10" xfId="1" applyFont="1" applyFill="1" applyBorder="1" applyAlignment="1" applyProtection="1">
      <alignment horizontal="center" vertical="center"/>
    </xf>
    <xf numFmtId="38" fontId="7" fillId="5" borderId="9" xfId="1" applyFont="1" applyFill="1" applyBorder="1" applyAlignment="1" applyProtection="1">
      <alignment horizontal="center" vertical="center"/>
    </xf>
    <xf numFmtId="38" fontId="7" fillId="5" borderId="8" xfId="1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left" vertical="center" wrapText="1" indent="5"/>
    </xf>
    <xf numFmtId="0" fontId="7" fillId="5" borderId="3" xfId="0" applyFont="1" applyFill="1" applyBorder="1" applyAlignment="1" applyProtection="1">
      <alignment horizontal="left" vertical="center" wrapText="1" indent="5"/>
    </xf>
    <xf numFmtId="0" fontId="7" fillId="5" borderId="2" xfId="0" applyFont="1" applyFill="1" applyBorder="1" applyAlignment="1" applyProtection="1">
      <alignment horizontal="left" vertical="center" wrapText="1" indent="5"/>
    </xf>
    <xf numFmtId="38" fontId="16" fillId="5" borderId="4" xfId="1" applyFont="1" applyFill="1" applyBorder="1" applyAlignment="1" applyProtection="1">
      <alignment horizontal="center" vertical="center"/>
    </xf>
    <xf numFmtId="38" fontId="16" fillId="5" borderId="3" xfId="1" applyFont="1" applyFill="1" applyBorder="1" applyAlignment="1" applyProtection="1">
      <alignment horizontal="center" vertical="center"/>
    </xf>
    <xf numFmtId="38" fontId="16" fillId="5" borderId="2" xfId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left" vertical="center"/>
    </xf>
    <xf numFmtId="38" fontId="12" fillId="4" borderId="18" xfId="1" applyFont="1" applyFill="1" applyBorder="1" applyAlignment="1" applyProtection="1">
      <alignment horizontal="right" vertical="center"/>
      <protection locked="0"/>
    </xf>
    <xf numFmtId="38" fontId="12" fillId="4" borderId="6" xfId="1" applyFont="1" applyFill="1" applyBorder="1" applyAlignment="1" applyProtection="1">
      <alignment horizontal="right" vertical="center"/>
      <protection locked="0"/>
    </xf>
    <xf numFmtId="38" fontId="12" fillId="4" borderId="23" xfId="1" applyFont="1" applyFill="1" applyBorder="1" applyAlignment="1" applyProtection="1">
      <alignment horizontal="right" vertical="center"/>
      <protection locked="0"/>
    </xf>
    <xf numFmtId="176" fontId="7" fillId="0" borderId="7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6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5" xfId="0" applyNumberFormat="1" applyFont="1" applyFill="1" applyBorder="1" applyAlignment="1" applyProtection="1">
      <alignment horizontal="right" vertical="center" indent="1"/>
      <protection locked="0"/>
    </xf>
    <xf numFmtId="0" fontId="7" fillId="0" borderId="49" xfId="0" applyFont="1" applyBorder="1" applyAlignment="1" applyProtection="1">
      <alignment horizontal="right" vertical="center"/>
      <protection hidden="1"/>
    </xf>
    <xf numFmtId="0" fontId="7" fillId="0" borderId="50" xfId="0" applyFont="1" applyBorder="1" applyAlignment="1" applyProtection="1">
      <alignment horizontal="right" vertical="center"/>
      <protection hidden="1"/>
    </xf>
    <xf numFmtId="0" fontId="7" fillId="0" borderId="51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77" fontId="7" fillId="0" borderId="14" xfId="0" applyNumberFormat="1" applyFont="1" applyBorder="1" applyAlignment="1" applyProtection="1">
      <alignment horizontal="center" vertical="center"/>
      <protection hidden="1"/>
    </xf>
    <xf numFmtId="38" fontId="7" fillId="0" borderId="14" xfId="1" applyFont="1" applyBorder="1" applyAlignment="1" applyProtection="1">
      <alignment horizontal="center" vertical="center" wrapText="1"/>
      <protection hidden="1"/>
    </xf>
    <xf numFmtId="38" fontId="7" fillId="0" borderId="14" xfId="1" applyFont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176" fontId="9" fillId="5" borderId="17" xfId="1" applyNumberFormat="1" applyFont="1" applyFill="1" applyBorder="1" applyAlignment="1" applyProtection="1">
      <alignment horizontal="right" vertical="center" indent="1"/>
    </xf>
    <xf numFmtId="176" fontId="9" fillId="5" borderId="11" xfId="1" applyNumberFormat="1" applyFont="1" applyFill="1" applyBorder="1" applyAlignment="1" applyProtection="1">
      <alignment horizontal="right" vertical="center" indent="1"/>
    </xf>
    <xf numFmtId="0" fontId="9" fillId="5" borderId="23" xfId="0" applyFont="1" applyFill="1" applyBorder="1" applyAlignment="1" applyProtection="1">
      <alignment horizontal="center" vertical="center"/>
    </xf>
    <xf numFmtId="0" fontId="9" fillId="5" borderId="1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vertical="center" shrinkToFit="1"/>
    </xf>
    <xf numFmtId="38" fontId="9" fillId="5" borderId="10" xfId="1" applyFont="1" applyFill="1" applyBorder="1" applyAlignment="1" applyProtection="1">
      <alignment horizontal="center" vertical="center"/>
    </xf>
    <xf numFmtId="38" fontId="9" fillId="5" borderId="9" xfId="1" applyFont="1" applyFill="1" applyBorder="1" applyAlignment="1" applyProtection="1">
      <alignment horizontal="center" vertical="center"/>
    </xf>
    <xf numFmtId="38" fontId="9" fillId="5" borderId="8" xfId="1" applyFont="1" applyFill="1" applyBorder="1" applyAlignment="1" applyProtection="1">
      <alignment horizontal="center" vertical="center"/>
    </xf>
    <xf numFmtId="38" fontId="23" fillId="5" borderId="4" xfId="1" applyFont="1" applyFill="1" applyBorder="1" applyAlignment="1" applyProtection="1">
      <alignment horizontal="center" vertical="center"/>
    </xf>
    <xf numFmtId="38" fontId="23" fillId="5" borderId="3" xfId="1" applyFont="1" applyFill="1" applyBorder="1" applyAlignment="1" applyProtection="1">
      <alignment horizontal="center" vertical="center"/>
    </xf>
    <xf numFmtId="38" fontId="23" fillId="5" borderId="2" xfId="1" applyFont="1" applyFill="1" applyBorder="1" applyAlignment="1" applyProtection="1">
      <alignment horizontal="center" vertical="center"/>
    </xf>
    <xf numFmtId="176" fontId="9" fillId="5" borderId="10" xfId="1" applyNumberFormat="1" applyFont="1" applyFill="1" applyBorder="1" applyAlignment="1" applyProtection="1">
      <alignment horizontal="right" vertical="center" indent="1"/>
    </xf>
    <xf numFmtId="176" fontId="9" fillId="5" borderId="9" xfId="1" applyNumberFormat="1" applyFont="1" applyFill="1" applyBorder="1" applyAlignment="1" applyProtection="1">
      <alignment horizontal="right" vertical="center" indent="1"/>
    </xf>
    <xf numFmtId="176" fontId="9" fillId="5" borderId="8" xfId="1" applyNumberFormat="1" applyFont="1" applyFill="1" applyBorder="1" applyAlignment="1" applyProtection="1">
      <alignment horizontal="right" vertical="center" indent="1"/>
    </xf>
    <xf numFmtId="176" fontId="9" fillId="4" borderId="7" xfId="0" applyNumberFormat="1" applyFont="1" applyFill="1" applyBorder="1" applyAlignment="1" applyProtection="1">
      <alignment horizontal="right" vertical="center" indent="1"/>
      <protection locked="0"/>
    </xf>
    <xf numFmtId="176" fontId="9" fillId="4" borderId="6" xfId="0" applyNumberFormat="1" applyFont="1" applyFill="1" applyBorder="1" applyAlignment="1" applyProtection="1">
      <alignment horizontal="right" vertical="center" indent="1"/>
      <protection locked="0"/>
    </xf>
    <xf numFmtId="176" fontId="9" fillId="4" borderId="5" xfId="0" applyNumberFormat="1" applyFont="1" applyFill="1" applyBorder="1" applyAlignment="1" applyProtection="1">
      <alignment horizontal="right" vertical="center" indent="1"/>
      <protection locked="0"/>
    </xf>
    <xf numFmtId="176" fontId="9" fillId="5" borderId="4" xfId="1" applyNumberFormat="1" applyFont="1" applyFill="1" applyBorder="1" applyAlignment="1" applyProtection="1">
      <alignment horizontal="right" vertical="center" indent="1"/>
    </xf>
    <xf numFmtId="176" fontId="9" fillId="5" borderId="3" xfId="1" applyNumberFormat="1" applyFont="1" applyFill="1" applyBorder="1" applyAlignment="1" applyProtection="1">
      <alignment horizontal="right" vertical="center" indent="1"/>
    </xf>
    <xf numFmtId="176" fontId="9" fillId="5" borderId="2" xfId="1" applyNumberFormat="1" applyFont="1" applyFill="1" applyBorder="1" applyAlignment="1" applyProtection="1">
      <alignment horizontal="right" vertical="center" indent="1"/>
    </xf>
    <xf numFmtId="0" fontId="9" fillId="5" borderId="4" xfId="0" applyFont="1" applyFill="1" applyBorder="1" applyAlignment="1" applyProtection="1">
      <alignment horizontal="left" vertical="center" wrapText="1" indent="5"/>
    </xf>
    <xf numFmtId="0" fontId="9" fillId="5" borderId="3" xfId="0" applyFont="1" applyFill="1" applyBorder="1" applyAlignment="1" applyProtection="1">
      <alignment horizontal="left" vertical="center" wrapText="1" indent="5"/>
    </xf>
    <xf numFmtId="0" fontId="9" fillId="5" borderId="2" xfId="0" applyFont="1" applyFill="1" applyBorder="1" applyAlignment="1" applyProtection="1">
      <alignment horizontal="left" vertical="center" wrapText="1" indent="5"/>
    </xf>
    <xf numFmtId="38" fontId="24" fillId="5" borderId="42" xfId="1" applyFont="1" applyFill="1" applyBorder="1" applyAlignment="1" applyProtection="1">
      <alignment horizontal="right" vertical="center"/>
    </xf>
    <xf numFmtId="38" fontId="24" fillId="5" borderId="44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14"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rgb="FFFFFF9F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rgb="FFFFFF9F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rgb="FFFFFF9F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rgb="FFFFFF9F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rgb="FFFFFF9F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rgb="FFFFF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</xdr:row>
      <xdr:rowOff>0</xdr:rowOff>
    </xdr:from>
    <xdr:to>
      <xdr:col>30</xdr:col>
      <xdr:colOff>523875</xdr:colOff>
      <xdr:row>34</xdr:row>
      <xdr:rowOff>9525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0" y="228600"/>
          <a:ext cx="8067675" cy="901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9</xdr:row>
      <xdr:rowOff>95250</xdr:rowOff>
    </xdr:from>
    <xdr:ext cx="65" cy="1722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1722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10</xdr:row>
      <xdr:rowOff>95250</xdr:rowOff>
    </xdr:from>
    <xdr:ext cx="65" cy="172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172200" y="180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11</xdr:row>
      <xdr:rowOff>95250</xdr:rowOff>
    </xdr:from>
    <xdr:ext cx="65" cy="1722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6172200" y="1981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12</xdr:row>
      <xdr:rowOff>95250</xdr:rowOff>
    </xdr:from>
    <xdr:ext cx="65" cy="1722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172200" y="215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0</xdr:colOff>
      <xdr:row>13</xdr:row>
      <xdr:rowOff>95250</xdr:rowOff>
    </xdr:from>
    <xdr:ext cx="65" cy="1722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6172200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</xdr:row>
      <xdr:rowOff>95250</xdr:rowOff>
    </xdr:from>
    <xdr:ext cx="65" cy="17222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257925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</xdr:row>
      <xdr:rowOff>95250</xdr:rowOff>
    </xdr:from>
    <xdr:ext cx="65" cy="17222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6257925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495300</xdr:colOff>
      <xdr:row>2</xdr:row>
      <xdr:rowOff>271236</xdr:rowOff>
    </xdr:from>
    <xdr:ext cx="877163" cy="478593"/>
    <xdr:sp macro="" textlink="">
      <xdr:nvSpPr>
        <xdr:cNvPr id="49" name="テキスト ボックス 48"/>
        <xdr:cNvSpPr txBox="1"/>
      </xdr:nvSpPr>
      <xdr:spPr>
        <a:xfrm>
          <a:off x="7486650" y="804636"/>
          <a:ext cx="877163" cy="47859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26</xdr:col>
      <xdr:colOff>457199</xdr:colOff>
      <xdr:row>0</xdr:row>
      <xdr:rowOff>114299</xdr:rowOff>
    </xdr:from>
    <xdr:to>
      <xdr:col>30</xdr:col>
      <xdr:colOff>400050</xdr:colOff>
      <xdr:row>3</xdr:row>
      <xdr:rowOff>161925</xdr:rowOff>
    </xdr:to>
    <xdr:sp macro="" textlink="">
      <xdr:nvSpPr>
        <xdr:cNvPr id="2" name="正方形/長方形 1"/>
        <xdr:cNvSpPr/>
      </xdr:nvSpPr>
      <xdr:spPr>
        <a:xfrm>
          <a:off x="12249149" y="114299"/>
          <a:ext cx="2686051" cy="895351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プルダウンから該当の申請を選択してください。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・交付申請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・計画変更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・工事完了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20107;&#26989;&#25903;&#25588;&#12481;&#12540;&#12512;\&#65330;&#65300;\15_&#29872;&#22659;&#12395;&#37197;&#24942;&#12375;&#12383;&#12456;&#12493;&#12523;&#12462;&#12540;&#12473;&#12486;&#12540;&#12471;&#12519;&#12531;&#12389;&#12367;&#12426;&#12395;&#21521;&#12369;&#12383;&#35373;&#20633;&#31561;&#23566;&#20837;&#25903;&#25588;&#20107;&#26989;\02_&#20132;&#20184;&#35201;&#32177;\02_&#27096;&#24335;\01_&#31532;1&#21495;&#27096;&#24335;_&#20869;&#35379;&#26360;&#21450;&#12403;&#31532;2&#21495;&#27096;&#24335;&#65288;&#20837;&#21147;&#12471;&#12540;&#12488;&#65289;_221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第１号様式"/>
      <sheetName val="第１号その１"/>
      <sheetName val="第１号その２"/>
      <sheetName val="第2号様式"/>
      <sheetName val="選択肢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Ａ農業・林業</v>
          </cell>
        </row>
        <row r="3">
          <cell r="A3" t="str">
            <v>Ｂ漁業</v>
          </cell>
        </row>
        <row r="4">
          <cell r="A4" t="str">
            <v>Ｃ鉱業・採石業・砂利採取業</v>
          </cell>
        </row>
        <row r="5">
          <cell r="A5" t="str">
            <v>Ｄ建設業</v>
          </cell>
        </row>
        <row r="6">
          <cell r="A6" t="str">
            <v>Ｅ製造業</v>
          </cell>
        </row>
        <row r="7">
          <cell r="A7" t="str">
            <v>Ｆ電気・ガス・熱供給・水道業</v>
          </cell>
        </row>
        <row r="8">
          <cell r="A8" t="str">
            <v>Ｇ情報通信業</v>
          </cell>
        </row>
        <row r="9">
          <cell r="A9" t="str">
            <v>Ｈ運輸業・郵便業</v>
          </cell>
        </row>
        <row r="10">
          <cell r="A10" t="str">
            <v>Ｉ卸売業・小売業</v>
          </cell>
        </row>
        <row r="11">
          <cell r="A11" t="str">
            <v>Ｊ金融業・保険業</v>
          </cell>
        </row>
        <row r="12">
          <cell r="A12" t="str">
            <v>Ｋ不動産業・物品賃貸業</v>
          </cell>
        </row>
        <row r="13">
          <cell r="A13" t="str">
            <v>Ｌ学術研究・専門・技術サービス業</v>
          </cell>
        </row>
        <row r="14">
          <cell r="A14" t="str">
            <v>Ｍ宿泊業・飲食サービス業</v>
          </cell>
        </row>
        <row r="15">
          <cell r="A15" t="str">
            <v>Ｎ生活関連サービス業・娯楽業</v>
          </cell>
        </row>
        <row r="16">
          <cell r="A16" t="str">
            <v>Ｏ教育・学習支援業</v>
          </cell>
        </row>
        <row r="17">
          <cell r="A17" t="str">
            <v>Ｐ医療・福祉</v>
          </cell>
        </row>
        <row r="18">
          <cell r="A18" t="str">
            <v>Ｑ複合サービス事業</v>
          </cell>
        </row>
        <row r="19">
          <cell r="A19" t="str">
            <v>Ｒサービス業【他に分類されないもの】</v>
          </cell>
        </row>
        <row r="20">
          <cell r="A20" t="str">
            <v>Ｓ公務【他に分類されるものを除く】</v>
          </cell>
        </row>
        <row r="21">
          <cell r="A21" t="str">
            <v>Ｔ分類不能の産業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T46"/>
  <sheetViews>
    <sheetView showGridLines="0" tabSelected="1" view="pageBreakPreview" zoomScaleNormal="70" zoomScaleSheetLayoutView="100" workbookViewId="0">
      <selection activeCell="G5" sqref="G5"/>
    </sheetView>
  </sheetViews>
  <sheetFormatPr defaultColWidth="9" defaultRowHeight="18.75" x14ac:dyDescent="0.4"/>
  <cols>
    <col min="1" max="1" width="5.625" style="1" customWidth="1"/>
    <col min="2" max="2" width="6.125" style="1" customWidth="1"/>
    <col min="3" max="3" width="4.875" style="1" customWidth="1"/>
    <col min="4" max="4" width="25.625" style="1" customWidth="1"/>
    <col min="5" max="6" width="6.125" style="1" customWidth="1"/>
    <col min="7" max="7" width="27.625" style="1" customWidth="1"/>
    <col min="8" max="8" width="5.625" style="1" customWidth="1"/>
    <col min="9" max="9" width="4" style="1" customWidth="1"/>
    <col min="10" max="10" width="5.625" style="1" hidden="1" customWidth="1"/>
    <col min="11" max="11" width="6.125" style="1" hidden="1" customWidth="1"/>
    <col min="12" max="12" width="4.875" style="1" hidden="1" customWidth="1"/>
    <col min="13" max="13" width="25.625" style="1" hidden="1" customWidth="1"/>
    <col min="14" max="15" width="6.125" style="1" hidden="1" customWidth="1"/>
    <col min="16" max="16" width="27.625" style="1" hidden="1" customWidth="1"/>
    <col min="17" max="17" width="5.625" style="1" hidden="1" customWidth="1"/>
    <col min="18" max="19" width="9" style="1" hidden="1" customWidth="1"/>
    <col min="20" max="16384" width="9" style="1"/>
  </cols>
  <sheetData>
    <row r="1" spans="1:19" ht="18" customHeight="1" x14ac:dyDescent="0.4">
      <c r="A1" s="2"/>
      <c r="B1" s="2"/>
      <c r="H1" s="2"/>
      <c r="I1" s="2"/>
    </row>
    <row r="2" spans="1:19" ht="24" customHeight="1" x14ac:dyDescent="0.4">
      <c r="A2" s="55"/>
      <c r="B2" s="145" t="s">
        <v>61</v>
      </c>
      <c r="C2" s="145"/>
      <c r="D2" s="55"/>
      <c r="E2" s="55"/>
      <c r="F2" s="55"/>
      <c r="G2" s="56"/>
      <c r="H2" s="56"/>
      <c r="J2" s="55"/>
      <c r="K2" s="145" t="s">
        <v>61</v>
      </c>
      <c r="L2" s="145"/>
      <c r="M2" s="55"/>
      <c r="N2" s="55"/>
      <c r="O2" s="55"/>
      <c r="P2" s="56"/>
      <c r="Q2" s="56"/>
      <c r="R2" s="88"/>
      <c r="S2" s="88"/>
    </row>
    <row r="3" spans="1:19" ht="24.75" customHeight="1" x14ac:dyDescent="0.4">
      <c r="A3" s="55"/>
      <c r="B3" s="105" t="s">
        <v>8</v>
      </c>
      <c r="C3" s="105"/>
      <c r="D3" s="105"/>
      <c r="E3" s="105"/>
      <c r="F3" s="105"/>
      <c r="G3" s="105"/>
      <c r="H3" s="57"/>
      <c r="J3" s="55"/>
      <c r="K3" s="105" t="s">
        <v>8</v>
      </c>
      <c r="L3" s="105"/>
      <c r="M3" s="105"/>
      <c r="N3" s="105"/>
      <c r="O3" s="105"/>
      <c r="P3" s="105"/>
      <c r="Q3" s="57"/>
      <c r="R3" s="88"/>
      <c r="S3" s="88"/>
    </row>
    <row r="4" spans="1:19" ht="15" customHeight="1" x14ac:dyDescent="0.15">
      <c r="A4" s="55"/>
      <c r="B4" s="58"/>
      <c r="C4" s="58"/>
      <c r="D4" s="58"/>
      <c r="E4" s="58"/>
      <c r="F4" s="58"/>
      <c r="G4" s="59" t="s">
        <v>62</v>
      </c>
      <c r="H4" s="57"/>
      <c r="I4" s="35"/>
      <c r="J4" s="55"/>
      <c r="K4" s="58"/>
      <c r="L4" s="58"/>
      <c r="M4" s="58"/>
      <c r="N4" s="58"/>
      <c r="O4" s="58"/>
      <c r="P4" s="59" t="s">
        <v>62</v>
      </c>
      <c r="Q4" s="57"/>
      <c r="R4" s="88"/>
      <c r="S4" s="88"/>
    </row>
    <row r="5" spans="1:19" ht="24.75" customHeight="1" x14ac:dyDescent="0.4">
      <c r="A5" s="55"/>
      <c r="B5" s="60"/>
      <c r="C5" s="60"/>
      <c r="D5" s="56"/>
      <c r="E5" s="56"/>
      <c r="F5" s="56"/>
      <c r="G5" s="61"/>
      <c r="H5" s="57"/>
      <c r="I5" s="34"/>
      <c r="J5" s="55"/>
      <c r="K5" s="60"/>
      <c r="L5" s="60"/>
      <c r="M5" s="56"/>
      <c r="N5" s="56"/>
      <c r="O5" s="56"/>
      <c r="P5" s="162" t="s">
        <v>107</v>
      </c>
      <c r="Q5" s="57"/>
      <c r="R5" s="88"/>
      <c r="S5" s="88"/>
    </row>
    <row r="6" spans="1:19" ht="9.9499999999999993" customHeight="1" thickBot="1" x14ac:dyDescent="0.45">
      <c r="A6" s="55"/>
      <c r="B6" s="60"/>
      <c r="C6" s="60"/>
      <c r="D6" s="60"/>
      <c r="E6" s="60"/>
      <c r="F6" s="62"/>
      <c r="G6" s="62"/>
      <c r="H6" s="57"/>
      <c r="I6" s="34"/>
      <c r="J6" s="55"/>
      <c r="K6" s="60"/>
      <c r="L6" s="60"/>
      <c r="M6" s="60"/>
      <c r="N6" s="60"/>
      <c r="O6" s="62"/>
      <c r="P6" s="62"/>
      <c r="Q6" s="57"/>
      <c r="R6" s="88"/>
      <c r="S6" s="88"/>
    </row>
    <row r="7" spans="1:19" ht="25.5" customHeight="1" x14ac:dyDescent="0.4">
      <c r="A7" s="55"/>
      <c r="B7" s="106" t="s">
        <v>7</v>
      </c>
      <c r="C7" s="107"/>
      <c r="D7" s="108"/>
      <c r="E7" s="112" t="s">
        <v>6</v>
      </c>
      <c r="F7" s="113"/>
      <c r="G7" s="114"/>
      <c r="H7" s="57"/>
      <c r="I7" s="34"/>
      <c r="J7" s="55"/>
      <c r="K7" s="106" t="s">
        <v>7</v>
      </c>
      <c r="L7" s="107"/>
      <c r="M7" s="108"/>
      <c r="N7" s="112" t="s">
        <v>6</v>
      </c>
      <c r="O7" s="113"/>
      <c r="P7" s="114"/>
      <c r="Q7" s="57"/>
      <c r="R7" s="88"/>
      <c r="S7" s="88"/>
    </row>
    <row r="8" spans="1:19" ht="25.5" customHeight="1" thickBot="1" x14ac:dyDescent="0.45">
      <c r="A8" s="55"/>
      <c r="B8" s="109"/>
      <c r="C8" s="110"/>
      <c r="D8" s="111"/>
      <c r="E8" s="63" t="s">
        <v>5</v>
      </c>
      <c r="F8" s="64" t="s">
        <v>4</v>
      </c>
      <c r="G8" s="65" t="s">
        <v>3</v>
      </c>
      <c r="H8" s="57"/>
      <c r="I8" s="34"/>
      <c r="J8" s="55"/>
      <c r="K8" s="109"/>
      <c r="L8" s="110"/>
      <c r="M8" s="111"/>
      <c r="N8" s="63" t="s">
        <v>5</v>
      </c>
      <c r="O8" s="64" t="s">
        <v>4</v>
      </c>
      <c r="P8" s="65" t="s">
        <v>3</v>
      </c>
      <c r="Q8" s="57"/>
      <c r="R8" s="88"/>
      <c r="S8" s="88"/>
    </row>
    <row r="9" spans="1:19" ht="20.100000000000001" customHeight="1" x14ac:dyDescent="0.4">
      <c r="A9" s="55"/>
      <c r="B9" s="130" t="s">
        <v>63</v>
      </c>
      <c r="C9" s="66" t="s">
        <v>68</v>
      </c>
      <c r="D9" s="67" t="str">
        <f>IF(導入設備!$C$8="","",導入設備!$C$8)</f>
        <v/>
      </c>
      <c r="E9" s="68" t="str">
        <f>IF(G9="","",1)</f>
        <v/>
      </c>
      <c r="F9" s="69" t="str">
        <f>IF(E9="","","式")</f>
        <v/>
      </c>
      <c r="G9" s="70" t="str">
        <f>IF(D9="","",導入設備!G37)</f>
        <v/>
      </c>
      <c r="H9" s="57"/>
      <c r="J9" s="55"/>
      <c r="K9" s="130" t="s">
        <v>63</v>
      </c>
      <c r="L9" s="66" t="s">
        <v>68</v>
      </c>
      <c r="M9" s="167" t="s">
        <v>111</v>
      </c>
      <c r="N9" s="165">
        <v>1</v>
      </c>
      <c r="O9" s="166" t="s">
        <v>108</v>
      </c>
      <c r="P9" s="163">
        <v>500000</v>
      </c>
      <c r="Q9" s="57"/>
      <c r="R9" s="88"/>
      <c r="S9" s="88"/>
    </row>
    <row r="10" spans="1:19" ht="20.100000000000001" customHeight="1" x14ac:dyDescent="0.4">
      <c r="A10" s="55"/>
      <c r="B10" s="131"/>
      <c r="C10" s="66" t="s">
        <v>69</v>
      </c>
      <c r="D10" s="67" t="str">
        <f>IF(導入設備!$C$41="","",導入設備!$C$41)</f>
        <v/>
      </c>
      <c r="E10" s="68" t="str">
        <f t="shared" ref="E10:E18" si="0">IF(G10="","",1)</f>
        <v/>
      </c>
      <c r="F10" s="69" t="str">
        <f t="shared" ref="F10:F18" si="1">IF(E10="","","式")</f>
        <v/>
      </c>
      <c r="G10" s="70" t="str">
        <f>IF(D10="","",導入設備!G70)</f>
        <v/>
      </c>
      <c r="H10" s="57"/>
      <c r="I10" s="34"/>
      <c r="J10" s="55"/>
      <c r="K10" s="131"/>
      <c r="L10" s="66" t="s">
        <v>69</v>
      </c>
      <c r="M10" s="167" t="s">
        <v>112</v>
      </c>
      <c r="N10" s="165">
        <v>1</v>
      </c>
      <c r="O10" s="166" t="s">
        <v>108</v>
      </c>
      <c r="P10" s="163">
        <v>5500000</v>
      </c>
      <c r="Q10" s="57"/>
      <c r="R10" s="88"/>
      <c r="S10" s="88"/>
    </row>
    <row r="11" spans="1:19" ht="20.100000000000001" customHeight="1" x14ac:dyDescent="0.4">
      <c r="A11" s="55"/>
      <c r="B11" s="131"/>
      <c r="C11" s="66" t="s">
        <v>70</v>
      </c>
      <c r="D11" s="67" t="str">
        <f>IF(導入設備!$C$74="","",導入設備!$C$74)</f>
        <v/>
      </c>
      <c r="E11" s="68" t="str">
        <f t="shared" si="0"/>
        <v/>
      </c>
      <c r="F11" s="69" t="str">
        <f t="shared" si="1"/>
        <v/>
      </c>
      <c r="G11" s="70" t="str">
        <f>IF(D11="","",導入設備!G103)</f>
        <v/>
      </c>
      <c r="H11" s="57"/>
      <c r="I11" s="34"/>
      <c r="J11" s="55"/>
      <c r="K11" s="131"/>
      <c r="L11" s="66" t="s">
        <v>70</v>
      </c>
      <c r="M11" s="67" t="str">
        <f>IF(導入設備!$C$74="","",導入設備!$C$74)</f>
        <v/>
      </c>
      <c r="N11" s="68" t="str">
        <f t="shared" ref="N11:N18" si="2">IF(P11="","",1)</f>
        <v/>
      </c>
      <c r="O11" s="69" t="str">
        <f t="shared" ref="O11:O18" si="3">IF(N11="","","式")</f>
        <v/>
      </c>
      <c r="P11" s="163" t="str">
        <f>IF(M11="","",導入設備!P103)</f>
        <v/>
      </c>
      <c r="Q11" s="57"/>
      <c r="R11" s="88"/>
      <c r="S11" s="88"/>
    </row>
    <row r="12" spans="1:19" ht="20.100000000000001" customHeight="1" x14ac:dyDescent="0.4">
      <c r="A12" s="55"/>
      <c r="B12" s="131"/>
      <c r="C12" s="66" t="s">
        <v>71</v>
      </c>
      <c r="D12" s="67" t="str">
        <f>IF(導入設備!$C$107="","",導入設備!$C$107)</f>
        <v/>
      </c>
      <c r="E12" s="68" t="str">
        <f t="shared" si="0"/>
        <v/>
      </c>
      <c r="F12" s="69" t="str">
        <f t="shared" si="1"/>
        <v/>
      </c>
      <c r="G12" s="70" t="str">
        <f>IF(D12="","",導入設備!G136)</f>
        <v/>
      </c>
      <c r="H12" s="57"/>
      <c r="I12" s="34"/>
      <c r="J12" s="55"/>
      <c r="K12" s="131"/>
      <c r="L12" s="66" t="s">
        <v>71</v>
      </c>
      <c r="M12" s="67" t="str">
        <f>IF(導入設備!$C$107="","",導入設備!$C$107)</f>
        <v/>
      </c>
      <c r="N12" s="68" t="str">
        <f t="shared" si="2"/>
        <v/>
      </c>
      <c r="O12" s="69" t="str">
        <f t="shared" si="3"/>
        <v/>
      </c>
      <c r="P12" s="163" t="str">
        <f>IF(M12="","",導入設備!P136)</f>
        <v/>
      </c>
      <c r="Q12" s="57"/>
      <c r="R12" s="88"/>
      <c r="S12" s="88"/>
    </row>
    <row r="13" spans="1:19" ht="20.100000000000001" customHeight="1" x14ac:dyDescent="0.4">
      <c r="A13" s="55"/>
      <c r="B13" s="131"/>
      <c r="C13" s="66" t="s">
        <v>72</v>
      </c>
      <c r="D13" s="67" t="str">
        <f>IF(導入設備!$C$140="","",導入設備!$C$140)</f>
        <v/>
      </c>
      <c r="E13" s="68" t="str">
        <f t="shared" si="0"/>
        <v/>
      </c>
      <c r="F13" s="69" t="str">
        <f t="shared" si="1"/>
        <v/>
      </c>
      <c r="G13" s="70" t="str">
        <f>IF(D13="","",導入設備!G169)</f>
        <v/>
      </c>
      <c r="H13" s="57"/>
      <c r="I13" s="34"/>
      <c r="J13" s="55"/>
      <c r="K13" s="131"/>
      <c r="L13" s="66" t="s">
        <v>72</v>
      </c>
      <c r="M13" s="67" t="str">
        <f>IF(導入設備!$C$140="","",導入設備!$C$140)</f>
        <v/>
      </c>
      <c r="N13" s="68" t="str">
        <f t="shared" si="2"/>
        <v/>
      </c>
      <c r="O13" s="69" t="str">
        <f t="shared" si="3"/>
        <v/>
      </c>
      <c r="P13" s="163" t="str">
        <f>IF(M13="","",導入設備!P169)</f>
        <v/>
      </c>
      <c r="Q13" s="57"/>
      <c r="R13" s="88"/>
      <c r="S13" s="88"/>
    </row>
    <row r="14" spans="1:19" ht="20.100000000000001" customHeight="1" x14ac:dyDescent="0.4">
      <c r="A14" s="55"/>
      <c r="B14" s="131"/>
      <c r="C14" s="66" t="s">
        <v>73</v>
      </c>
      <c r="D14" s="67" t="str">
        <f>IF(導入設備!$C$173="","",導入設備!$C$173)</f>
        <v/>
      </c>
      <c r="E14" s="68" t="str">
        <f t="shared" si="0"/>
        <v/>
      </c>
      <c r="F14" s="69" t="str">
        <f t="shared" si="1"/>
        <v/>
      </c>
      <c r="G14" s="70" t="str">
        <f>IF(D14="","",導入設備!G202)</f>
        <v/>
      </c>
      <c r="H14" s="57"/>
      <c r="I14" s="34"/>
      <c r="J14" s="55"/>
      <c r="K14" s="131"/>
      <c r="L14" s="66" t="s">
        <v>73</v>
      </c>
      <c r="M14" s="67" t="str">
        <f>IF(導入設備!$C$173="","",導入設備!$C$173)</f>
        <v/>
      </c>
      <c r="N14" s="68" t="str">
        <f t="shared" si="2"/>
        <v/>
      </c>
      <c r="O14" s="69" t="str">
        <f t="shared" si="3"/>
        <v/>
      </c>
      <c r="P14" s="163" t="str">
        <f>IF(M14="","",導入設備!P202)</f>
        <v/>
      </c>
      <c r="Q14" s="57"/>
      <c r="R14" s="88"/>
      <c r="S14" s="88"/>
    </row>
    <row r="15" spans="1:19" ht="20.100000000000001" customHeight="1" x14ac:dyDescent="0.4">
      <c r="A15" s="55"/>
      <c r="B15" s="131"/>
      <c r="C15" s="66" t="s">
        <v>74</v>
      </c>
      <c r="D15" s="67" t="str">
        <f>IF(導入設備!$C$206="","",導入設備!$C$206)</f>
        <v/>
      </c>
      <c r="E15" s="68" t="str">
        <f t="shared" si="0"/>
        <v/>
      </c>
      <c r="F15" s="69" t="str">
        <f t="shared" si="1"/>
        <v/>
      </c>
      <c r="G15" s="70" t="str">
        <f>IF(D15="","",導入設備!G235)</f>
        <v/>
      </c>
      <c r="H15" s="57"/>
      <c r="I15" s="34"/>
      <c r="J15" s="55"/>
      <c r="K15" s="131"/>
      <c r="L15" s="66" t="s">
        <v>74</v>
      </c>
      <c r="M15" s="67" t="str">
        <f>IF(導入設備!$C$206="","",導入設備!$C$206)</f>
        <v/>
      </c>
      <c r="N15" s="68" t="str">
        <f t="shared" si="2"/>
        <v/>
      </c>
      <c r="O15" s="69" t="str">
        <f t="shared" si="3"/>
        <v/>
      </c>
      <c r="P15" s="163" t="str">
        <f>IF(M15="","",導入設備!P235)</f>
        <v/>
      </c>
      <c r="Q15" s="57"/>
      <c r="R15" s="88"/>
      <c r="S15" s="88"/>
    </row>
    <row r="16" spans="1:19" ht="20.100000000000001" customHeight="1" x14ac:dyDescent="0.4">
      <c r="A16" s="55"/>
      <c r="B16" s="131"/>
      <c r="C16" s="66" t="s">
        <v>75</v>
      </c>
      <c r="D16" s="67" t="str">
        <f>IF(導入設備!$C$239="","",導入設備!$C$239)</f>
        <v/>
      </c>
      <c r="E16" s="68" t="str">
        <f t="shared" si="0"/>
        <v/>
      </c>
      <c r="F16" s="69" t="str">
        <f t="shared" si="1"/>
        <v/>
      </c>
      <c r="G16" s="70" t="str">
        <f>IF(D16="","",導入設備!G268)</f>
        <v/>
      </c>
      <c r="H16" s="57"/>
      <c r="I16" s="34"/>
      <c r="J16" s="55"/>
      <c r="K16" s="131"/>
      <c r="L16" s="66" t="s">
        <v>75</v>
      </c>
      <c r="M16" s="67" t="str">
        <f>IF(導入設備!$C$239="","",導入設備!$C$239)</f>
        <v/>
      </c>
      <c r="N16" s="68" t="str">
        <f t="shared" si="2"/>
        <v/>
      </c>
      <c r="O16" s="69" t="str">
        <f t="shared" si="3"/>
        <v/>
      </c>
      <c r="P16" s="163" t="str">
        <f>IF(M16="","",導入設備!P268)</f>
        <v/>
      </c>
      <c r="Q16" s="57"/>
      <c r="R16" s="88"/>
      <c r="S16" s="88"/>
    </row>
    <row r="17" spans="1:20" ht="20.100000000000001" customHeight="1" x14ac:dyDescent="0.4">
      <c r="A17" s="55"/>
      <c r="B17" s="131"/>
      <c r="C17" s="66" t="s">
        <v>76</v>
      </c>
      <c r="D17" s="67" t="str">
        <f>IF(導入設備!$C$272="","",導入設備!$C$272)</f>
        <v/>
      </c>
      <c r="E17" s="68" t="str">
        <f t="shared" si="0"/>
        <v/>
      </c>
      <c r="F17" s="69" t="str">
        <f t="shared" si="1"/>
        <v/>
      </c>
      <c r="G17" s="70" t="str">
        <f>IF(D17="","",導入設備!G301)</f>
        <v/>
      </c>
      <c r="H17" s="57"/>
      <c r="I17" s="34"/>
      <c r="J17" s="55"/>
      <c r="K17" s="131"/>
      <c r="L17" s="66" t="s">
        <v>76</v>
      </c>
      <c r="M17" s="67" t="str">
        <f>IF(導入設備!$C$272="","",導入設備!$C$272)</f>
        <v/>
      </c>
      <c r="N17" s="68" t="str">
        <f t="shared" si="2"/>
        <v/>
      </c>
      <c r="O17" s="69" t="str">
        <f t="shared" si="3"/>
        <v/>
      </c>
      <c r="P17" s="163" t="str">
        <f>IF(M17="","",導入設備!P301)</f>
        <v/>
      </c>
      <c r="Q17" s="57"/>
      <c r="R17" s="88"/>
      <c r="S17" s="88"/>
    </row>
    <row r="18" spans="1:20" ht="20.100000000000001" customHeight="1" thickBot="1" x14ac:dyDescent="0.45">
      <c r="A18" s="55"/>
      <c r="B18" s="131"/>
      <c r="C18" s="66" t="s">
        <v>77</v>
      </c>
      <c r="D18" s="71" t="str">
        <f>IF(導入設備!$C$305="","",導入設備!$C$305)</f>
        <v/>
      </c>
      <c r="E18" s="68" t="str">
        <f t="shared" si="0"/>
        <v/>
      </c>
      <c r="F18" s="69" t="str">
        <f t="shared" si="1"/>
        <v/>
      </c>
      <c r="G18" s="70" t="str">
        <f>IF(D18="","",導入設備!G334)</f>
        <v/>
      </c>
      <c r="H18" s="57"/>
      <c r="I18" s="34"/>
      <c r="J18" s="55"/>
      <c r="K18" s="131"/>
      <c r="L18" s="66" t="s">
        <v>77</v>
      </c>
      <c r="M18" s="71" t="str">
        <f>IF(導入設備!$C$305="","",導入設備!$C$305)</f>
        <v/>
      </c>
      <c r="N18" s="68" t="str">
        <f t="shared" si="2"/>
        <v/>
      </c>
      <c r="O18" s="69" t="str">
        <f t="shared" si="3"/>
        <v/>
      </c>
      <c r="P18" s="163" t="str">
        <f>IF(M18="","",導入設備!P334)</f>
        <v/>
      </c>
      <c r="Q18" s="57"/>
      <c r="R18" s="88"/>
      <c r="S18" s="88"/>
    </row>
    <row r="19" spans="1:20" ht="27" customHeight="1" thickTop="1" thickBot="1" x14ac:dyDescent="0.45">
      <c r="A19" s="57"/>
      <c r="B19" s="132"/>
      <c r="C19" s="72"/>
      <c r="D19" s="73" t="s">
        <v>2</v>
      </c>
      <c r="E19" s="74" t="s">
        <v>1</v>
      </c>
      <c r="F19" s="75" t="s">
        <v>1</v>
      </c>
      <c r="G19" s="76" t="str">
        <f>IF(SUM(G9:G18)=0,"",SUM(G9:G18))</f>
        <v/>
      </c>
      <c r="H19" s="57"/>
      <c r="I19" s="34"/>
      <c r="J19" s="57"/>
      <c r="K19" s="132"/>
      <c r="L19" s="72"/>
      <c r="M19" s="73" t="s">
        <v>2</v>
      </c>
      <c r="N19" s="74" t="s">
        <v>1</v>
      </c>
      <c r="O19" s="75" t="s">
        <v>1</v>
      </c>
      <c r="P19" s="164">
        <f>IF(SUM(P9:P18)=0,"",SUM(P9:P18))</f>
        <v>6000000</v>
      </c>
      <c r="Q19" s="57"/>
      <c r="R19" s="88"/>
      <c r="S19" s="88"/>
    </row>
    <row r="20" spans="1:20" ht="33" customHeight="1" x14ac:dyDescent="0.4">
      <c r="A20" s="57"/>
      <c r="B20" s="133" t="s">
        <v>78</v>
      </c>
      <c r="C20" s="134"/>
      <c r="D20" s="135"/>
      <c r="E20" s="136" t="str">
        <f>G19</f>
        <v/>
      </c>
      <c r="F20" s="137"/>
      <c r="G20" s="138"/>
      <c r="H20" s="57"/>
      <c r="I20" s="34"/>
      <c r="J20" s="57"/>
      <c r="K20" s="133" t="s">
        <v>78</v>
      </c>
      <c r="L20" s="134"/>
      <c r="M20" s="135"/>
      <c r="N20" s="168">
        <v>6000000</v>
      </c>
      <c r="O20" s="169"/>
      <c r="P20" s="170"/>
      <c r="Q20" s="57"/>
      <c r="R20" s="88"/>
      <c r="S20" s="88"/>
    </row>
    <row r="21" spans="1:20" ht="33" customHeight="1" thickBot="1" x14ac:dyDescent="0.45">
      <c r="A21" s="57"/>
      <c r="B21" s="139" t="str">
        <f>IF(G5="交付申請","交付申請額　[円]",IF(G5="計画変更","変更後申請額　[円]",IF(G5="工事完了","実支出額×2/3　[円]","")))</f>
        <v/>
      </c>
      <c r="C21" s="140"/>
      <c r="D21" s="141"/>
      <c r="E21" s="142" t="str">
        <f>IF(E20="","",IF(ROUNDDOWN(E20*2/3,-3)&gt;=25000000,25000000,ROUNDDOWN(E20*2/3,-3)))</f>
        <v/>
      </c>
      <c r="F21" s="143"/>
      <c r="G21" s="144"/>
      <c r="H21" s="57"/>
      <c r="I21" s="34"/>
      <c r="J21" s="57"/>
      <c r="K21" s="183" t="str">
        <f>IF(P5="交付申請","交付申請額　[円]",IF(P5="計画変更","変更後申請額　[円]",IF(P5="工事完了","実支出額×2/3　[円]","")))</f>
        <v>交付申請額　[円]</v>
      </c>
      <c r="L21" s="184"/>
      <c r="M21" s="185"/>
      <c r="N21" s="171">
        <v>4000000</v>
      </c>
      <c r="O21" s="172"/>
      <c r="P21" s="173"/>
      <c r="Q21" s="57"/>
      <c r="R21" s="88"/>
      <c r="S21" s="88"/>
    </row>
    <row r="22" spans="1:20" ht="26.25" customHeight="1" x14ac:dyDescent="0.4">
      <c r="A22" s="55"/>
      <c r="B22" s="115" t="s">
        <v>64</v>
      </c>
      <c r="C22" s="116"/>
      <c r="D22" s="117"/>
      <c r="E22" s="118" t="str">
        <f>IF(導入設備!G338=0,"",導入設備!G338)</f>
        <v/>
      </c>
      <c r="F22" s="119"/>
      <c r="G22" s="120"/>
      <c r="H22" s="57"/>
      <c r="I22" s="34"/>
      <c r="J22" s="55"/>
      <c r="K22" s="115" t="s">
        <v>64</v>
      </c>
      <c r="L22" s="116"/>
      <c r="M22" s="117"/>
      <c r="N22" s="174">
        <v>6700000</v>
      </c>
      <c r="O22" s="175"/>
      <c r="P22" s="176"/>
      <c r="Q22" s="57"/>
      <c r="R22" s="88"/>
      <c r="S22" s="88"/>
    </row>
    <row r="23" spans="1:20" ht="26.25" customHeight="1" x14ac:dyDescent="0.4">
      <c r="A23" s="55"/>
      <c r="B23" s="121" t="s">
        <v>65</v>
      </c>
      <c r="C23" s="122"/>
      <c r="D23" s="123"/>
      <c r="E23" s="149"/>
      <c r="F23" s="150"/>
      <c r="G23" s="151"/>
      <c r="H23" s="86"/>
      <c r="I23" s="34"/>
      <c r="J23" s="55"/>
      <c r="K23" s="121" t="s">
        <v>65</v>
      </c>
      <c r="L23" s="122"/>
      <c r="M23" s="123"/>
      <c r="N23" s="177">
        <v>1370000.0000000009</v>
      </c>
      <c r="O23" s="178"/>
      <c r="P23" s="179"/>
      <c r="Q23" s="89" t="s">
        <v>109</v>
      </c>
      <c r="R23" s="90"/>
      <c r="S23" s="90"/>
      <c r="T23" s="87"/>
    </row>
    <row r="24" spans="1:20" ht="39" customHeight="1" thickBot="1" x14ac:dyDescent="0.45">
      <c r="A24" s="55"/>
      <c r="B24" s="124" t="s">
        <v>0</v>
      </c>
      <c r="C24" s="125"/>
      <c r="D24" s="126"/>
      <c r="E24" s="127" t="str">
        <f>IF(SUM(E22,E23)=0,"",SUM(E22,E23))</f>
        <v/>
      </c>
      <c r="F24" s="128"/>
      <c r="G24" s="129"/>
      <c r="H24" s="57"/>
      <c r="I24" s="34"/>
      <c r="J24" s="55"/>
      <c r="K24" s="124" t="s">
        <v>0</v>
      </c>
      <c r="L24" s="125"/>
      <c r="M24" s="126"/>
      <c r="N24" s="180">
        <v>8070000.0000000009</v>
      </c>
      <c r="O24" s="181"/>
      <c r="P24" s="182"/>
      <c r="Q24" s="57"/>
      <c r="R24" s="88"/>
      <c r="S24" s="88"/>
    </row>
    <row r="25" spans="1:20" ht="13.5" customHeight="1" x14ac:dyDescent="0.4">
      <c r="A25" s="55"/>
      <c r="B25" s="96"/>
      <c r="C25" s="96"/>
      <c r="D25" s="96"/>
      <c r="E25" s="96"/>
      <c r="F25" s="96"/>
      <c r="G25" s="96"/>
      <c r="H25" s="57"/>
      <c r="I25" s="34"/>
      <c r="J25" s="55"/>
      <c r="K25" s="96"/>
      <c r="L25" s="96"/>
      <c r="M25" s="96"/>
      <c r="N25" s="96"/>
      <c r="O25" s="96"/>
      <c r="P25" s="96"/>
      <c r="Q25" s="57"/>
      <c r="R25" s="88"/>
      <c r="S25" s="88"/>
    </row>
    <row r="26" spans="1:20" ht="12" customHeight="1" x14ac:dyDescent="0.4">
      <c r="A26" s="55"/>
      <c r="B26" s="55"/>
      <c r="C26" s="55"/>
      <c r="D26" s="55"/>
      <c r="E26" s="55"/>
      <c r="F26" s="55"/>
      <c r="G26" s="55"/>
      <c r="H26" s="57"/>
      <c r="I26" s="34"/>
      <c r="J26" s="55"/>
      <c r="K26" s="55"/>
      <c r="L26" s="55"/>
      <c r="M26" s="55"/>
      <c r="N26" s="55"/>
      <c r="O26" s="55"/>
      <c r="P26" s="55"/>
      <c r="Q26" s="57"/>
      <c r="R26" s="88"/>
      <c r="S26" s="88"/>
    </row>
    <row r="27" spans="1:20" ht="18" customHeight="1" x14ac:dyDescent="0.4">
      <c r="A27" s="55"/>
      <c r="B27" s="77" t="s">
        <v>59</v>
      </c>
      <c r="C27" s="77"/>
      <c r="D27" s="77"/>
      <c r="E27" s="77"/>
      <c r="F27" s="77"/>
      <c r="G27" s="77"/>
      <c r="H27" s="77"/>
      <c r="I27" s="33"/>
      <c r="J27" s="55"/>
      <c r="K27" s="77" t="s">
        <v>59</v>
      </c>
      <c r="L27" s="77"/>
      <c r="M27" s="77"/>
      <c r="N27" s="77"/>
      <c r="O27" s="77"/>
      <c r="P27" s="77"/>
      <c r="Q27" s="77"/>
      <c r="R27" s="88"/>
      <c r="S27" s="88"/>
    </row>
    <row r="28" spans="1:20" ht="20.100000000000001" customHeight="1" x14ac:dyDescent="0.4">
      <c r="A28" s="57"/>
      <c r="B28" s="97" t="s">
        <v>60</v>
      </c>
      <c r="C28" s="98"/>
      <c r="D28" s="99"/>
      <c r="E28" s="78"/>
      <c r="F28" s="79"/>
      <c r="G28" s="56"/>
      <c r="H28" s="56"/>
      <c r="J28" s="57"/>
      <c r="K28" s="97" t="s">
        <v>60</v>
      </c>
      <c r="L28" s="98"/>
      <c r="M28" s="99"/>
      <c r="N28" s="78"/>
      <c r="O28" s="79"/>
      <c r="P28" s="56"/>
      <c r="Q28" s="56"/>
      <c r="R28" s="88"/>
      <c r="S28" s="88"/>
    </row>
    <row r="29" spans="1:20" ht="20.100000000000001" customHeight="1" thickBot="1" x14ac:dyDescent="0.45">
      <c r="A29" s="57"/>
      <c r="B29" s="146"/>
      <c r="C29" s="147"/>
      <c r="D29" s="148"/>
      <c r="E29" s="84"/>
      <c r="F29" s="85"/>
      <c r="G29" s="56"/>
      <c r="H29" s="56"/>
      <c r="J29" s="57"/>
      <c r="K29" s="100" t="s">
        <v>110</v>
      </c>
      <c r="L29" s="101"/>
      <c r="M29" s="102"/>
      <c r="N29" s="88"/>
      <c r="O29" s="85"/>
      <c r="P29" s="56"/>
      <c r="Q29" s="56"/>
      <c r="R29" s="88"/>
      <c r="S29" s="88"/>
    </row>
    <row r="30" spans="1:20" ht="20.100000000000001" customHeight="1" thickTop="1" x14ac:dyDescent="0.4">
      <c r="A30" s="57"/>
      <c r="B30" s="97" t="s">
        <v>79</v>
      </c>
      <c r="C30" s="98"/>
      <c r="D30" s="99"/>
      <c r="E30" s="80"/>
      <c r="F30" s="103" t="s">
        <v>103</v>
      </c>
      <c r="G30" s="104"/>
      <c r="H30" s="81"/>
      <c r="I30" s="34"/>
      <c r="J30" s="57"/>
      <c r="K30" s="97" t="s">
        <v>79</v>
      </c>
      <c r="L30" s="98"/>
      <c r="M30" s="99"/>
      <c r="N30" s="80"/>
      <c r="O30" s="103" t="s">
        <v>103</v>
      </c>
      <c r="P30" s="104"/>
      <c r="Q30" s="81"/>
      <c r="R30" s="88"/>
      <c r="S30" s="88"/>
    </row>
    <row r="31" spans="1:20" ht="20.100000000000001" customHeight="1" thickBot="1" x14ac:dyDescent="0.45">
      <c r="A31" s="56"/>
      <c r="B31" s="91" t="str">
        <f>IF(B21="実支出額×2/3　[円]",E21,"")</f>
        <v/>
      </c>
      <c r="C31" s="92"/>
      <c r="D31" s="93"/>
      <c r="E31" s="82"/>
      <c r="F31" s="94">
        <f>MIN(B29,B31)</f>
        <v>0</v>
      </c>
      <c r="G31" s="95"/>
      <c r="H31" s="83"/>
      <c r="J31" s="56"/>
      <c r="K31" s="91" t="str">
        <f>IF(K21="実支出額×2/3　[円]",N21,"")</f>
        <v/>
      </c>
      <c r="L31" s="92"/>
      <c r="M31" s="93"/>
      <c r="N31" s="82"/>
      <c r="O31" s="186">
        <v>0</v>
      </c>
      <c r="P31" s="187"/>
      <c r="Q31" s="83"/>
      <c r="R31" s="88"/>
      <c r="S31" s="88"/>
    </row>
    <row r="32" spans="1:20" ht="20.100000000000001" customHeight="1" thickTop="1" x14ac:dyDescent="0.4">
      <c r="A32" s="56"/>
      <c r="B32" s="56"/>
      <c r="C32" s="56"/>
      <c r="D32" s="56"/>
      <c r="E32" s="56"/>
      <c r="F32" s="56"/>
      <c r="G32" s="56"/>
      <c r="H32" s="56"/>
      <c r="J32" s="56"/>
      <c r="K32" s="56"/>
      <c r="L32" s="56"/>
      <c r="M32" s="56"/>
      <c r="N32" s="56"/>
      <c r="O32" s="56"/>
      <c r="P32" s="56"/>
      <c r="Q32" s="56"/>
      <c r="R32" s="88"/>
      <c r="S32" s="88"/>
    </row>
    <row r="33" spans="1:19" ht="20.100000000000001" customHeight="1" x14ac:dyDescent="0.4">
      <c r="A33" s="56"/>
      <c r="B33" s="56"/>
      <c r="C33" s="56"/>
      <c r="D33" s="56"/>
      <c r="E33" s="56"/>
      <c r="F33" s="56"/>
      <c r="G33" s="56"/>
      <c r="H33" s="56"/>
      <c r="J33" s="56"/>
      <c r="K33" s="56"/>
      <c r="L33" s="56"/>
      <c r="M33" s="56"/>
      <c r="N33" s="56"/>
      <c r="O33" s="56"/>
      <c r="P33" s="56"/>
      <c r="Q33" s="56"/>
      <c r="R33" s="88"/>
      <c r="S33" s="88"/>
    </row>
    <row r="34" spans="1:19" ht="20.100000000000001" customHeight="1" x14ac:dyDescent="0.4">
      <c r="A34" s="56"/>
      <c r="B34" s="56"/>
      <c r="C34" s="56"/>
      <c r="D34" s="56"/>
      <c r="E34" s="56"/>
      <c r="F34" s="56"/>
      <c r="G34" s="56"/>
      <c r="H34" s="56"/>
      <c r="J34" s="56"/>
      <c r="K34" s="56"/>
      <c r="L34" s="56"/>
      <c r="M34" s="56"/>
      <c r="N34" s="56"/>
      <c r="O34" s="56"/>
      <c r="P34" s="56"/>
      <c r="Q34" s="56"/>
      <c r="R34" s="88"/>
      <c r="S34" s="88"/>
    </row>
    <row r="35" spans="1:19" ht="20.100000000000001" customHeight="1" x14ac:dyDescent="0.4"/>
    <row r="36" spans="1:19" ht="20.100000000000001" customHeight="1" x14ac:dyDescent="0.4"/>
    <row r="37" spans="1:19" ht="20.100000000000001" customHeight="1" x14ac:dyDescent="0.4"/>
    <row r="38" spans="1:19" ht="20.100000000000001" customHeight="1" x14ac:dyDescent="0.4"/>
    <row r="39" spans="1:19" ht="20.100000000000001" customHeight="1" x14ac:dyDescent="0.4"/>
    <row r="40" spans="1:19" ht="20.100000000000001" customHeight="1" x14ac:dyDescent="0.4"/>
    <row r="41" spans="1:19" ht="20.100000000000001" customHeight="1" x14ac:dyDescent="0.4"/>
    <row r="42" spans="1:19" ht="15" customHeight="1" x14ac:dyDescent="0.4"/>
    <row r="43" spans="1:19" ht="15" customHeight="1" x14ac:dyDescent="0.4"/>
    <row r="44" spans="1:19" ht="15" customHeight="1" x14ac:dyDescent="0.4"/>
    <row r="45" spans="1:19" ht="15" customHeight="1" x14ac:dyDescent="0.4"/>
    <row r="46" spans="1:19" ht="15" customHeight="1" x14ac:dyDescent="0.4"/>
  </sheetData>
  <sheetProtection password="CF01" sheet="1" selectLockedCells="1"/>
  <mergeCells count="45">
    <mergeCell ref="B20:D20"/>
    <mergeCell ref="B21:D21"/>
    <mergeCell ref="E23:G23"/>
    <mergeCell ref="E24:G24"/>
    <mergeCell ref="E22:G22"/>
    <mergeCell ref="E20:G20"/>
    <mergeCell ref="E21:G21"/>
    <mergeCell ref="K2:L2"/>
    <mergeCell ref="B2:C2"/>
    <mergeCell ref="B30:D30"/>
    <mergeCell ref="B31:D31"/>
    <mergeCell ref="F30:G30"/>
    <mergeCell ref="F31:G31"/>
    <mergeCell ref="B28:D28"/>
    <mergeCell ref="B29:D29"/>
    <mergeCell ref="B3:G3"/>
    <mergeCell ref="B7:D8"/>
    <mergeCell ref="E7:G7"/>
    <mergeCell ref="B9:B19"/>
    <mergeCell ref="B25:G25"/>
    <mergeCell ref="B22:D22"/>
    <mergeCell ref="B23:D23"/>
    <mergeCell ref="B24:D24"/>
    <mergeCell ref="K3:P3"/>
    <mergeCell ref="K7:M8"/>
    <mergeCell ref="N7:P7"/>
    <mergeCell ref="K22:M22"/>
    <mergeCell ref="N22:P22"/>
    <mergeCell ref="K9:K19"/>
    <mergeCell ref="K20:M20"/>
    <mergeCell ref="N20:P20"/>
    <mergeCell ref="K21:M21"/>
    <mergeCell ref="N21:P21"/>
    <mergeCell ref="Q23:S23"/>
    <mergeCell ref="K31:M31"/>
    <mergeCell ref="O31:P31"/>
    <mergeCell ref="K25:P25"/>
    <mergeCell ref="K28:M28"/>
    <mergeCell ref="K29:M29"/>
    <mergeCell ref="K30:M30"/>
    <mergeCell ref="O30:P30"/>
    <mergeCell ref="K23:M23"/>
    <mergeCell ref="N23:P23"/>
    <mergeCell ref="K24:M24"/>
    <mergeCell ref="N24:P24"/>
  </mergeCells>
  <phoneticPr fontId="13"/>
  <conditionalFormatting sqref="B5:B6">
    <cfRule type="expression" dxfId="13" priority="5">
      <formula>AND(E9="",E10=1)</formula>
    </cfRule>
  </conditionalFormatting>
  <conditionalFormatting sqref="G5">
    <cfRule type="expression" dxfId="12" priority="4">
      <formula>$G5=""</formula>
    </cfRule>
  </conditionalFormatting>
  <conditionalFormatting sqref="K5:K6">
    <cfRule type="expression" dxfId="11" priority="3">
      <formula>AND(N9="",N10=1)</formula>
    </cfRule>
  </conditionalFormatting>
  <conditionalFormatting sqref="P5">
    <cfRule type="expression" dxfId="10" priority="2">
      <formula>$G5=""</formula>
    </cfRule>
  </conditionalFormatting>
  <conditionalFormatting sqref="E23:G23">
    <cfRule type="expression" dxfId="9" priority="1">
      <formula>$E$23=""</formula>
    </cfRule>
  </conditionalFormatting>
  <dataValidations count="1">
    <dataValidation type="list" allowBlank="1" showInputMessage="1" showErrorMessage="1" sqref="G5">
      <formula1>"交付申請,計画変更,工事完了"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&amp;R&amp;"ＭＳ 明朝,標準"&amp;10（日本産業規格A列4番）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2:S339"/>
  <sheetViews>
    <sheetView showGridLines="0" view="pageBreakPreview" topLeftCell="A4" zoomScale="70" zoomScaleNormal="70" zoomScaleSheetLayoutView="70" workbookViewId="0">
      <selection activeCell="C8" sqref="C8:F8"/>
    </sheetView>
  </sheetViews>
  <sheetFormatPr defaultColWidth="9" defaultRowHeight="18.75" x14ac:dyDescent="0.4"/>
  <cols>
    <col min="1" max="1" width="5.125" style="3" customWidth="1"/>
    <col min="2" max="2" width="10.625" style="8" customWidth="1"/>
    <col min="3" max="3" width="50.625" style="3" customWidth="1"/>
    <col min="4" max="4" width="5.375" style="7" customWidth="1"/>
    <col min="5" max="5" width="5.375" style="3" customWidth="1"/>
    <col min="6" max="7" width="10.625" style="6" customWidth="1"/>
    <col min="8" max="8" width="25.625" style="3" customWidth="1"/>
    <col min="9" max="9" width="2" style="3" customWidth="1"/>
    <col min="10" max="10" width="9" style="5" customWidth="1"/>
    <col min="11" max="11" width="9" style="3" customWidth="1"/>
    <col min="12" max="12" width="9.75" style="3" customWidth="1"/>
    <col min="13" max="13" width="9.875" style="3" customWidth="1"/>
    <col min="14" max="19" width="9" style="3" customWidth="1"/>
    <col min="20" max="16384" width="9" style="4"/>
  </cols>
  <sheetData>
    <row r="2" spans="1:10" x14ac:dyDescent="0.4">
      <c r="A2" s="32" t="s">
        <v>33</v>
      </c>
      <c r="B2" s="31"/>
      <c r="C2" s="3" t="s">
        <v>32</v>
      </c>
      <c r="D2" s="4"/>
      <c r="E2" s="4"/>
      <c r="F2" s="4"/>
      <c r="G2" s="3"/>
    </row>
    <row r="3" spans="1:10" x14ac:dyDescent="0.4">
      <c r="A3" s="28"/>
      <c r="B3" s="30"/>
      <c r="C3" s="3" t="s">
        <v>31</v>
      </c>
      <c r="D3" s="4"/>
      <c r="E3" s="4"/>
      <c r="F3" s="4"/>
      <c r="G3" s="3"/>
    </row>
    <row r="4" spans="1:10" x14ac:dyDescent="0.4">
      <c r="A4" s="28"/>
      <c r="B4" s="29"/>
      <c r="C4" s="3" t="s">
        <v>30</v>
      </c>
      <c r="D4" s="4"/>
      <c r="E4" s="4"/>
      <c r="F4" s="4"/>
      <c r="G4" s="3"/>
    </row>
    <row r="5" spans="1:10" ht="22.5" customHeight="1" x14ac:dyDescent="0.4">
      <c r="A5" s="28"/>
      <c r="B5" s="27" t="s">
        <v>80</v>
      </c>
      <c r="D5" s="4"/>
      <c r="E5" s="4"/>
      <c r="F5" s="4"/>
      <c r="G5" s="3"/>
      <c r="J5" s="3"/>
    </row>
    <row r="6" spans="1:10" x14ac:dyDescent="0.4">
      <c r="H6" s="5"/>
      <c r="I6" s="24"/>
    </row>
    <row r="7" spans="1:10" ht="15" customHeight="1" x14ac:dyDescent="0.4"/>
    <row r="8" spans="1:10" ht="21" customHeight="1" x14ac:dyDescent="0.4">
      <c r="B8" s="26"/>
      <c r="C8" s="159"/>
      <c r="D8" s="160"/>
      <c r="E8" s="160"/>
      <c r="F8" s="160"/>
      <c r="G8" s="50" t="s">
        <v>28</v>
      </c>
      <c r="J8" s="24" t="s">
        <v>106</v>
      </c>
    </row>
    <row r="9" spans="1:10" ht="15" customHeight="1" x14ac:dyDescent="0.4">
      <c r="B9" s="54" t="s">
        <v>29</v>
      </c>
      <c r="C9" s="161"/>
      <c r="D9" s="161"/>
      <c r="E9" s="161"/>
      <c r="F9" s="161"/>
      <c r="G9" s="161"/>
    </row>
    <row r="10" spans="1:10" ht="15" customHeight="1" x14ac:dyDescent="0.4">
      <c r="A10" s="23" t="s">
        <v>17</v>
      </c>
      <c r="B10" s="155" t="s">
        <v>104</v>
      </c>
      <c r="C10" s="155" t="s">
        <v>16</v>
      </c>
      <c r="D10" s="156" t="s">
        <v>5</v>
      </c>
      <c r="E10" s="155" t="s">
        <v>105</v>
      </c>
      <c r="F10" s="157" t="s">
        <v>15</v>
      </c>
      <c r="G10" s="157" t="s">
        <v>14</v>
      </c>
      <c r="H10" s="155" t="s">
        <v>13</v>
      </c>
    </row>
    <row r="11" spans="1:10" ht="15" customHeight="1" x14ac:dyDescent="0.4">
      <c r="A11" s="23" t="s">
        <v>12</v>
      </c>
      <c r="B11" s="155"/>
      <c r="C11" s="155"/>
      <c r="D11" s="156"/>
      <c r="E11" s="155"/>
      <c r="F11" s="158"/>
      <c r="G11" s="158"/>
      <c r="H11" s="155"/>
    </row>
    <row r="12" spans="1:10" ht="15" customHeight="1" x14ac:dyDescent="0.4">
      <c r="A12" s="3">
        <f t="shared" ref="A12:A36" si="0">ROW()-3-8*1</f>
        <v>1</v>
      </c>
      <c r="B12" s="18"/>
      <c r="C12" s="22"/>
      <c r="D12" s="21"/>
      <c r="E12" s="17"/>
      <c r="F12" s="20"/>
      <c r="G12" s="51" t="str">
        <f>IF(D12*F12=0,"",ROUND(D12*F12,0))</f>
        <v/>
      </c>
      <c r="H12" s="19"/>
    </row>
    <row r="13" spans="1:10" ht="15" customHeight="1" x14ac:dyDescent="0.4">
      <c r="A13" s="3">
        <f t="shared" si="0"/>
        <v>2</v>
      </c>
      <c r="B13" s="18"/>
      <c r="C13" s="22"/>
      <c r="D13" s="21"/>
      <c r="E13" s="17"/>
      <c r="F13" s="20"/>
      <c r="G13" s="51" t="str">
        <f t="shared" ref="G13:G23" si="1">IF(D13*F13=0,"",ROUND(D13*F13,0))</f>
        <v/>
      </c>
      <c r="H13" s="19"/>
    </row>
    <row r="14" spans="1:10" ht="15" customHeight="1" x14ac:dyDescent="0.4">
      <c r="A14" s="3">
        <f t="shared" si="0"/>
        <v>3</v>
      </c>
      <c r="B14" s="18"/>
      <c r="C14" s="22"/>
      <c r="D14" s="21"/>
      <c r="E14" s="17"/>
      <c r="F14" s="20"/>
      <c r="G14" s="51" t="str">
        <f t="shared" si="1"/>
        <v/>
      </c>
      <c r="H14" s="19"/>
    </row>
    <row r="15" spans="1:10" ht="15" customHeight="1" x14ac:dyDescent="0.4">
      <c r="A15" s="3">
        <f t="shared" si="0"/>
        <v>4</v>
      </c>
      <c r="B15" s="18"/>
      <c r="C15" s="22"/>
      <c r="D15" s="21"/>
      <c r="E15" s="17"/>
      <c r="F15" s="20"/>
      <c r="G15" s="51" t="str">
        <f t="shared" si="1"/>
        <v/>
      </c>
      <c r="H15" s="19"/>
    </row>
    <row r="16" spans="1:10" ht="15" customHeight="1" x14ac:dyDescent="0.4">
      <c r="A16" s="3">
        <f t="shared" si="0"/>
        <v>5</v>
      </c>
      <c r="B16" s="18"/>
      <c r="C16" s="22"/>
      <c r="D16" s="21"/>
      <c r="E16" s="17"/>
      <c r="F16" s="20"/>
      <c r="G16" s="51" t="str">
        <f t="shared" si="1"/>
        <v/>
      </c>
      <c r="H16" s="19"/>
    </row>
    <row r="17" spans="1:8" ht="15" customHeight="1" x14ac:dyDescent="0.4">
      <c r="A17" s="3">
        <f t="shared" si="0"/>
        <v>6</v>
      </c>
      <c r="B17" s="18"/>
      <c r="C17" s="22"/>
      <c r="D17" s="21"/>
      <c r="E17" s="17"/>
      <c r="F17" s="20"/>
      <c r="G17" s="51" t="str">
        <f t="shared" si="1"/>
        <v/>
      </c>
      <c r="H17" s="19"/>
    </row>
    <row r="18" spans="1:8" ht="15" customHeight="1" x14ac:dyDescent="0.4">
      <c r="A18" s="3">
        <f t="shared" si="0"/>
        <v>7</v>
      </c>
      <c r="B18" s="18"/>
      <c r="C18" s="22"/>
      <c r="D18" s="21"/>
      <c r="E18" s="17"/>
      <c r="F18" s="20"/>
      <c r="G18" s="51" t="str">
        <f t="shared" si="1"/>
        <v/>
      </c>
      <c r="H18" s="19"/>
    </row>
    <row r="19" spans="1:8" ht="15" customHeight="1" x14ac:dyDescent="0.4">
      <c r="A19" s="3">
        <f t="shared" si="0"/>
        <v>8</v>
      </c>
      <c r="B19" s="18"/>
      <c r="C19" s="22"/>
      <c r="D19" s="21"/>
      <c r="E19" s="17"/>
      <c r="F19" s="20"/>
      <c r="G19" s="51" t="str">
        <f t="shared" si="1"/>
        <v/>
      </c>
      <c r="H19" s="19"/>
    </row>
    <row r="20" spans="1:8" ht="15" customHeight="1" x14ac:dyDescent="0.4">
      <c r="A20" s="3">
        <f t="shared" si="0"/>
        <v>9</v>
      </c>
      <c r="B20" s="18"/>
      <c r="C20" s="22"/>
      <c r="D20" s="21"/>
      <c r="E20" s="17"/>
      <c r="F20" s="20"/>
      <c r="G20" s="51" t="str">
        <f t="shared" si="1"/>
        <v/>
      </c>
      <c r="H20" s="19"/>
    </row>
    <row r="21" spans="1:8" ht="15" customHeight="1" x14ac:dyDescent="0.4">
      <c r="A21" s="3">
        <f t="shared" si="0"/>
        <v>10</v>
      </c>
      <c r="B21" s="18"/>
      <c r="C21" s="22"/>
      <c r="D21" s="21"/>
      <c r="E21" s="17"/>
      <c r="F21" s="20"/>
      <c r="G21" s="51" t="str">
        <f t="shared" si="1"/>
        <v/>
      </c>
      <c r="H21" s="19"/>
    </row>
    <row r="22" spans="1:8" ht="15" customHeight="1" x14ac:dyDescent="0.4">
      <c r="A22" s="3">
        <f t="shared" si="0"/>
        <v>11</v>
      </c>
      <c r="B22" s="18"/>
      <c r="C22" s="22"/>
      <c r="D22" s="21"/>
      <c r="E22" s="17"/>
      <c r="F22" s="20"/>
      <c r="G22" s="51" t="str">
        <f t="shared" si="1"/>
        <v/>
      </c>
      <c r="H22" s="19"/>
    </row>
    <row r="23" spans="1:8" ht="15" customHeight="1" x14ac:dyDescent="0.4">
      <c r="A23" s="3">
        <f t="shared" si="0"/>
        <v>12</v>
      </c>
      <c r="B23" s="18"/>
      <c r="C23" s="22"/>
      <c r="D23" s="21"/>
      <c r="E23" s="17"/>
      <c r="F23" s="20"/>
      <c r="G23" s="51" t="str">
        <f t="shared" si="1"/>
        <v/>
      </c>
      <c r="H23" s="19"/>
    </row>
    <row r="24" spans="1:8" ht="15" customHeight="1" x14ac:dyDescent="0.4">
      <c r="A24" s="3">
        <f t="shared" si="0"/>
        <v>13</v>
      </c>
      <c r="B24" s="18"/>
      <c r="C24" s="22"/>
      <c r="D24" s="21"/>
      <c r="E24" s="17"/>
      <c r="F24" s="20"/>
      <c r="G24" s="51" t="str">
        <f t="shared" ref="G24:G36" si="2">IF(D24*F24=0,"",ROUND(D24*F24,0))</f>
        <v/>
      </c>
      <c r="H24" s="19"/>
    </row>
    <row r="25" spans="1:8" ht="15" customHeight="1" x14ac:dyDescent="0.4">
      <c r="A25" s="3">
        <f t="shared" si="0"/>
        <v>14</v>
      </c>
      <c r="B25" s="18"/>
      <c r="C25" s="22"/>
      <c r="D25" s="21"/>
      <c r="E25" s="17"/>
      <c r="F25" s="20"/>
      <c r="G25" s="51" t="str">
        <f t="shared" si="2"/>
        <v/>
      </c>
      <c r="H25" s="19"/>
    </row>
    <row r="26" spans="1:8" ht="15" customHeight="1" x14ac:dyDescent="0.4">
      <c r="A26" s="3">
        <f t="shared" si="0"/>
        <v>15</v>
      </c>
      <c r="B26" s="18"/>
      <c r="C26" s="22"/>
      <c r="D26" s="21"/>
      <c r="E26" s="17"/>
      <c r="F26" s="20"/>
      <c r="G26" s="51" t="str">
        <f t="shared" si="2"/>
        <v/>
      </c>
      <c r="H26" s="19"/>
    </row>
    <row r="27" spans="1:8" ht="15" customHeight="1" x14ac:dyDescent="0.4">
      <c r="A27" s="3">
        <f t="shared" si="0"/>
        <v>16</v>
      </c>
      <c r="B27" s="18"/>
      <c r="C27" s="22"/>
      <c r="D27" s="21"/>
      <c r="E27" s="17"/>
      <c r="F27" s="20"/>
      <c r="G27" s="51" t="str">
        <f t="shared" si="2"/>
        <v/>
      </c>
      <c r="H27" s="19"/>
    </row>
    <row r="28" spans="1:8" ht="15" customHeight="1" x14ac:dyDescent="0.4">
      <c r="A28" s="3">
        <f t="shared" si="0"/>
        <v>17</v>
      </c>
      <c r="B28" s="18"/>
      <c r="C28" s="22"/>
      <c r="D28" s="21"/>
      <c r="E28" s="17"/>
      <c r="F28" s="20"/>
      <c r="G28" s="51" t="str">
        <f t="shared" si="2"/>
        <v/>
      </c>
      <c r="H28" s="19"/>
    </row>
    <row r="29" spans="1:8" ht="15" customHeight="1" x14ac:dyDescent="0.4">
      <c r="A29" s="3">
        <f t="shared" si="0"/>
        <v>18</v>
      </c>
      <c r="B29" s="18"/>
      <c r="C29" s="22"/>
      <c r="D29" s="21"/>
      <c r="E29" s="17"/>
      <c r="F29" s="20"/>
      <c r="G29" s="51" t="str">
        <f t="shared" si="2"/>
        <v/>
      </c>
      <c r="H29" s="19"/>
    </row>
    <row r="30" spans="1:8" ht="15" customHeight="1" x14ac:dyDescent="0.4">
      <c r="A30" s="3">
        <f t="shared" si="0"/>
        <v>19</v>
      </c>
      <c r="B30" s="18"/>
      <c r="C30" s="22"/>
      <c r="D30" s="21"/>
      <c r="E30" s="17"/>
      <c r="F30" s="20"/>
      <c r="G30" s="51" t="str">
        <f t="shared" si="2"/>
        <v/>
      </c>
      <c r="H30" s="19"/>
    </row>
    <row r="31" spans="1:8" ht="15" customHeight="1" x14ac:dyDescent="0.4">
      <c r="A31" s="3">
        <f t="shared" si="0"/>
        <v>20</v>
      </c>
      <c r="B31" s="18"/>
      <c r="C31" s="22"/>
      <c r="D31" s="21"/>
      <c r="E31" s="17"/>
      <c r="F31" s="20"/>
      <c r="G31" s="51" t="str">
        <f t="shared" si="2"/>
        <v/>
      </c>
      <c r="H31" s="19"/>
    </row>
    <row r="32" spans="1:8" ht="15" customHeight="1" x14ac:dyDescent="0.4">
      <c r="A32" s="3">
        <f t="shared" si="0"/>
        <v>21</v>
      </c>
      <c r="B32" s="18"/>
      <c r="C32" s="22"/>
      <c r="D32" s="21"/>
      <c r="E32" s="17"/>
      <c r="F32" s="20"/>
      <c r="G32" s="51" t="str">
        <f t="shared" si="2"/>
        <v/>
      </c>
      <c r="H32" s="19"/>
    </row>
    <row r="33" spans="1:10" ht="15" customHeight="1" x14ac:dyDescent="0.4">
      <c r="A33" s="3">
        <f t="shared" si="0"/>
        <v>22</v>
      </c>
      <c r="B33" s="18"/>
      <c r="C33" s="22"/>
      <c r="D33" s="21"/>
      <c r="E33" s="17"/>
      <c r="F33" s="20"/>
      <c r="G33" s="51" t="str">
        <f t="shared" si="2"/>
        <v/>
      </c>
      <c r="H33" s="19"/>
    </row>
    <row r="34" spans="1:10" ht="15" customHeight="1" x14ac:dyDescent="0.4">
      <c r="A34" s="3">
        <f t="shared" si="0"/>
        <v>23</v>
      </c>
      <c r="B34" s="18"/>
      <c r="C34" s="22"/>
      <c r="D34" s="21"/>
      <c r="E34" s="17"/>
      <c r="F34" s="20"/>
      <c r="G34" s="51" t="str">
        <f t="shared" si="2"/>
        <v/>
      </c>
      <c r="H34" s="19"/>
    </row>
    <row r="35" spans="1:10" ht="15" customHeight="1" x14ac:dyDescent="0.4">
      <c r="A35" s="3">
        <f t="shared" si="0"/>
        <v>24</v>
      </c>
      <c r="B35" s="18"/>
      <c r="C35" s="22"/>
      <c r="D35" s="21"/>
      <c r="E35" s="17"/>
      <c r="F35" s="20"/>
      <c r="G35" s="51" t="str">
        <f t="shared" si="2"/>
        <v/>
      </c>
      <c r="H35" s="19"/>
    </row>
    <row r="36" spans="1:10" ht="15" customHeight="1" thickBot="1" x14ac:dyDescent="0.45">
      <c r="A36" s="3">
        <f t="shared" si="0"/>
        <v>25</v>
      </c>
      <c r="B36" s="18"/>
      <c r="C36" s="22"/>
      <c r="D36" s="21"/>
      <c r="E36" s="17"/>
      <c r="F36" s="20"/>
      <c r="G36" s="51" t="str">
        <f t="shared" si="2"/>
        <v/>
      </c>
      <c r="H36" s="19"/>
    </row>
    <row r="37" spans="1:10" ht="22.5" customHeight="1" thickBot="1" x14ac:dyDescent="0.45">
      <c r="B37" s="36" t="s">
        <v>27</v>
      </c>
      <c r="C37" s="37"/>
      <c r="D37" s="16" t="s">
        <v>9</v>
      </c>
      <c r="E37" s="15" t="s">
        <v>9</v>
      </c>
      <c r="F37" s="14" t="s">
        <v>9</v>
      </c>
      <c r="G37" s="52">
        <f>SUMIF(B12:B36,"&lt;&gt;"&amp;"▲助成対象外",G12:G36)</f>
        <v>0</v>
      </c>
      <c r="H37" s="13"/>
    </row>
    <row r="38" spans="1:10" ht="22.5" customHeight="1" thickTop="1" thickBot="1" x14ac:dyDescent="0.45">
      <c r="B38" s="38" t="s">
        <v>35</v>
      </c>
      <c r="C38" s="39"/>
      <c r="D38" s="12" t="s">
        <v>9</v>
      </c>
      <c r="E38" s="11" t="s">
        <v>9</v>
      </c>
      <c r="F38" s="10" t="s">
        <v>9</v>
      </c>
      <c r="G38" s="53">
        <f>SUMIF(B12:B36,"▲助成対象外",G12:G36)</f>
        <v>0</v>
      </c>
      <c r="H38" s="9"/>
    </row>
    <row r="39" spans="1:10" ht="20.25" thickTop="1" thickBot="1" x14ac:dyDescent="0.45">
      <c r="B39" s="40" t="s">
        <v>66</v>
      </c>
      <c r="C39" s="41"/>
      <c r="D39" s="12" t="s">
        <v>9</v>
      </c>
      <c r="E39" s="11" t="s">
        <v>9</v>
      </c>
      <c r="F39" s="10" t="s">
        <v>9</v>
      </c>
      <c r="G39" s="53">
        <f>SUM(G37:G38)</f>
        <v>0</v>
      </c>
      <c r="H39" s="9"/>
    </row>
    <row r="40" spans="1:10" ht="15" customHeight="1" x14ac:dyDescent="0.4"/>
    <row r="41" spans="1:10" ht="21" customHeight="1" x14ac:dyDescent="0.4">
      <c r="B41" s="25"/>
      <c r="C41" s="159"/>
      <c r="D41" s="160"/>
      <c r="E41" s="160"/>
      <c r="F41" s="160"/>
      <c r="G41" s="50" t="s">
        <v>26</v>
      </c>
      <c r="J41" s="24" t="s">
        <v>106</v>
      </c>
    </row>
    <row r="42" spans="1:10" ht="15" customHeight="1" x14ac:dyDescent="0.4">
      <c r="B42" s="3" t="str">
        <f>B9</f>
        <v>内訳明細表</v>
      </c>
      <c r="C42" s="161"/>
      <c r="D42" s="161"/>
      <c r="E42" s="161"/>
      <c r="F42" s="161"/>
      <c r="G42" s="161"/>
    </row>
    <row r="43" spans="1:10" ht="15" customHeight="1" x14ac:dyDescent="0.4">
      <c r="A43" s="23" t="s">
        <v>17</v>
      </c>
      <c r="B43" s="155" t="s">
        <v>104</v>
      </c>
      <c r="C43" s="155" t="s">
        <v>16</v>
      </c>
      <c r="D43" s="156" t="s">
        <v>5</v>
      </c>
      <c r="E43" s="155" t="s">
        <v>105</v>
      </c>
      <c r="F43" s="157" t="s">
        <v>15</v>
      </c>
      <c r="G43" s="157" t="s">
        <v>14</v>
      </c>
      <c r="H43" s="155" t="s">
        <v>13</v>
      </c>
    </row>
    <row r="44" spans="1:10" ht="15" customHeight="1" x14ac:dyDescent="0.4">
      <c r="A44" s="23" t="s">
        <v>12</v>
      </c>
      <c r="B44" s="155"/>
      <c r="C44" s="155"/>
      <c r="D44" s="156"/>
      <c r="E44" s="155"/>
      <c r="F44" s="158"/>
      <c r="G44" s="158"/>
      <c r="H44" s="155"/>
    </row>
    <row r="45" spans="1:10" ht="15" customHeight="1" x14ac:dyDescent="0.4">
      <c r="A45" s="3">
        <f t="shared" ref="A45:A69" si="3">ROW()-3-8*2</f>
        <v>26</v>
      </c>
      <c r="B45" s="18"/>
      <c r="C45" s="22"/>
      <c r="D45" s="21"/>
      <c r="E45" s="17"/>
      <c r="F45" s="20"/>
      <c r="G45" s="51" t="str">
        <f t="shared" ref="G45:G69" si="4">IF(D45*F45=0,"",ROUND(D45*F45,0))</f>
        <v/>
      </c>
      <c r="H45" s="19"/>
    </row>
    <row r="46" spans="1:10" ht="15" customHeight="1" x14ac:dyDescent="0.4">
      <c r="A46" s="3">
        <f t="shared" si="3"/>
        <v>27</v>
      </c>
      <c r="B46" s="18"/>
      <c r="C46" s="22"/>
      <c r="D46" s="21"/>
      <c r="E46" s="17"/>
      <c r="F46" s="20"/>
      <c r="G46" s="51" t="str">
        <f t="shared" si="4"/>
        <v/>
      </c>
      <c r="H46" s="19"/>
    </row>
    <row r="47" spans="1:10" ht="15" customHeight="1" x14ac:dyDescent="0.4">
      <c r="A47" s="3">
        <f t="shared" si="3"/>
        <v>28</v>
      </c>
      <c r="B47" s="18"/>
      <c r="C47" s="22"/>
      <c r="D47" s="21"/>
      <c r="E47" s="17"/>
      <c r="F47" s="20"/>
      <c r="G47" s="51" t="str">
        <f t="shared" si="4"/>
        <v/>
      </c>
      <c r="H47" s="19"/>
    </row>
    <row r="48" spans="1:10" ht="15" customHeight="1" x14ac:dyDescent="0.4">
      <c r="A48" s="3">
        <f t="shared" si="3"/>
        <v>29</v>
      </c>
      <c r="B48" s="18"/>
      <c r="C48" s="22"/>
      <c r="D48" s="21"/>
      <c r="E48" s="17"/>
      <c r="F48" s="20"/>
      <c r="G48" s="51" t="str">
        <f t="shared" si="4"/>
        <v/>
      </c>
      <c r="H48" s="19"/>
    </row>
    <row r="49" spans="1:8" ht="15" customHeight="1" x14ac:dyDescent="0.4">
      <c r="A49" s="3">
        <f t="shared" si="3"/>
        <v>30</v>
      </c>
      <c r="B49" s="18"/>
      <c r="C49" s="22"/>
      <c r="D49" s="21"/>
      <c r="E49" s="17"/>
      <c r="F49" s="20"/>
      <c r="G49" s="51" t="str">
        <f t="shared" si="4"/>
        <v/>
      </c>
      <c r="H49" s="19"/>
    </row>
    <row r="50" spans="1:8" ht="15" customHeight="1" x14ac:dyDescent="0.4">
      <c r="A50" s="3">
        <f t="shared" si="3"/>
        <v>31</v>
      </c>
      <c r="B50" s="18"/>
      <c r="C50" s="22"/>
      <c r="D50" s="21"/>
      <c r="E50" s="17"/>
      <c r="F50" s="20"/>
      <c r="G50" s="51" t="str">
        <f t="shared" si="4"/>
        <v/>
      </c>
      <c r="H50" s="19"/>
    </row>
    <row r="51" spans="1:8" ht="15" customHeight="1" x14ac:dyDescent="0.4">
      <c r="A51" s="3">
        <f t="shared" si="3"/>
        <v>32</v>
      </c>
      <c r="B51" s="18"/>
      <c r="C51" s="22"/>
      <c r="D51" s="21"/>
      <c r="E51" s="17"/>
      <c r="F51" s="20"/>
      <c r="G51" s="51" t="str">
        <f t="shared" si="4"/>
        <v/>
      </c>
      <c r="H51" s="19"/>
    </row>
    <row r="52" spans="1:8" ht="15" customHeight="1" x14ac:dyDescent="0.4">
      <c r="A52" s="3">
        <f t="shared" si="3"/>
        <v>33</v>
      </c>
      <c r="B52" s="18"/>
      <c r="C52" s="22"/>
      <c r="D52" s="21"/>
      <c r="E52" s="17"/>
      <c r="F52" s="20"/>
      <c r="G52" s="51" t="str">
        <f t="shared" si="4"/>
        <v/>
      </c>
      <c r="H52" s="19"/>
    </row>
    <row r="53" spans="1:8" ht="15" customHeight="1" x14ac:dyDescent="0.4">
      <c r="A53" s="3">
        <f t="shared" si="3"/>
        <v>34</v>
      </c>
      <c r="B53" s="18"/>
      <c r="C53" s="22"/>
      <c r="D53" s="21"/>
      <c r="E53" s="17"/>
      <c r="F53" s="20"/>
      <c r="G53" s="51" t="str">
        <f t="shared" si="4"/>
        <v/>
      </c>
      <c r="H53" s="19"/>
    </row>
    <row r="54" spans="1:8" ht="15" customHeight="1" x14ac:dyDescent="0.4">
      <c r="A54" s="3">
        <f t="shared" si="3"/>
        <v>35</v>
      </c>
      <c r="B54" s="18"/>
      <c r="C54" s="22"/>
      <c r="D54" s="21"/>
      <c r="E54" s="17"/>
      <c r="F54" s="20"/>
      <c r="G54" s="51" t="str">
        <f t="shared" si="4"/>
        <v/>
      </c>
      <c r="H54" s="19"/>
    </row>
    <row r="55" spans="1:8" ht="15" customHeight="1" x14ac:dyDescent="0.4">
      <c r="A55" s="3">
        <f t="shared" si="3"/>
        <v>36</v>
      </c>
      <c r="B55" s="18"/>
      <c r="C55" s="22"/>
      <c r="D55" s="21"/>
      <c r="E55" s="17"/>
      <c r="F55" s="20"/>
      <c r="G55" s="51" t="str">
        <f t="shared" si="4"/>
        <v/>
      </c>
      <c r="H55" s="19"/>
    </row>
    <row r="56" spans="1:8" ht="15" customHeight="1" x14ac:dyDescent="0.4">
      <c r="A56" s="3">
        <f t="shared" si="3"/>
        <v>37</v>
      </c>
      <c r="B56" s="18"/>
      <c r="C56" s="22"/>
      <c r="D56" s="21"/>
      <c r="E56" s="17"/>
      <c r="F56" s="20"/>
      <c r="G56" s="51" t="str">
        <f t="shared" si="4"/>
        <v/>
      </c>
      <c r="H56" s="19"/>
    </row>
    <row r="57" spans="1:8" ht="15" customHeight="1" x14ac:dyDescent="0.4">
      <c r="A57" s="3">
        <f t="shared" si="3"/>
        <v>38</v>
      </c>
      <c r="B57" s="18"/>
      <c r="C57" s="22"/>
      <c r="D57" s="21"/>
      <c r="E57" s="17"/>
      <c r="F57" s="20"/>
      <c r="G57" s="51" t="str">
        <f t="shared" si="4"/>
        <v/>
      </c>
      <c r="H57" s="19"/>
    </row>
    <row r="58" spans="1:8" ht="15" customHeight="1" x14ac:dyDescent="0.4">
      <c r="A58" s="3">
        <f t="shared" si="3"/>
        <v>39</v>
      </c>
      <c r="B58" s="18"/>
      <c r="C58" s="22"/>
      <c r="D58" s="21"/>
      <c r="E58" s="17"/>
      <c r="F58" s="20"/>
      <c r="G58" s="51" t="str">
        <f t="shared" si="4"/>
        <v/>
      </c>
      <c r="H58" s="19"/>
    </row>
    <row r="59" spans="1:8" ht="15" customHeight="1" x14ac:dyDescent="0.4">
      <c r="A59" s="3">
        <f t="shared" si="3"/>
        <v>40</v>
      </c>
      <c r="B59" s="18"/>
      <c r="C59" s="22"/>
      <c r="D59" s="21"/>
      <c r="E59" s="17"/>
      <c r="F59" s="20"/>
      <c r="G59" s="51" t="str">
        <f t="shared" si="4"/>
        <v/>
      </c>
      <c r="H59" s="19"/>
    </row>
    <row r="60" spans="1:8" ht="15" customHeight="1" x14ac:dyDescent="0.4">
      <c r="A60" s="3">
        <f t="shared" si="3"/>
        <v>41</v>
      </c>
      <c r="B60" s="18"/>
      <c r="C60" s="22"/>
      <c r="D60" s="21"/>
      <c r="E60" s="17"/>
      <c r="F60" s="20"/>
      <c r="G60" s="51" t="str">
        <f t="shared" si="4"/>
        <v/>
      </c>
      <c r="H60" s="19"/>
    </row>
    <row r="61" spans="1:8" ht="15" customHeight="1" x14ac:dyDescent="0.4">
      <c r="A61" s="3">
        <f t="shared" si="3"/>
        <v>42</v>
      </c>
      <c r="B61" s="18"/>
      <c r="C61" s="22"/>
      <c r="D61" s="21"/>
      <c r="E61" s="17"/>
      <c r="F61" s="20"/>
      <c r="G61" s="51" t="str">
        <f t="shared" si="4"/>
        <v/>
      </c>
      <c r="H61" s="19"/>
    </row>
    <row r="62" spans="1:8" ht="15" customHeight="1" x14ac:dyDescent="0.4">
      <c r="A62" s="3">
        <f t="shared" si="3"/>
        <v>43</v>
      </c>
      <c r="B62" s="18"/>
      <c r="C62" s="22"/>
      <c r="D62" s="21"/>
      <c r="E62" s="17"/>
      <c r="F62" s="20"/>
      <c r="G62" s="51" t="str">
        <f t="shared" si="4"/>
        <v/>
      </c>
      <c r="H62" s="19"/>
    </row>
    <row r="63" spans="1:8" ht="15" customHeight="1" x14ac:dyDescent="0.4">
      <c r="A63" s="3">
        <f t="shared" si="3"/>
        <v>44</v>
      </c>
      <c r="B63" s="18"/>
      <c r="C63" s="22"/>
      <c r="D63" s="21"/>
      <c r="E63" s="17"/>
      <c r="F63" s="20"/>
      <c r="G63" s="51" t="str">
        <f t="shared" si="4"/>
        <v/>
      </c>
      <c r="H63" s="19"/>
    </row>
    <row r="64" spans="1:8" ht="15" customHeight="1" x14ac:dyDescent="0.4">
      <c r="A64" s="3">
        <f t="shared" si="3"/>
        <v>45</v>
      </c>
      <c r="B64" s="18"/>
      <c r="C64" s="22"/>
      <c r="D64" s="21"/>
      <c r="E64" s="17"/>
      <c r="F64" s="20"/>
      <c r="G64" s="51" t="str">
        <f t="shared" si="4"/>
        <v/>
      </c>
      <c r="H64" s="19"/>
    </row>
    <row r="65" spans="1:12" ht="15" customHeight="1" x14ac:dyDescent="0.4">
      <c r="A65" s="3">
        <f t="shared" si="3"/>
        <v>46</v>
      </c>
      <c r="B65" s="18"/>
      <c r="C65" s="22"/>
      <c r="D65" s="21"/>
      <c r="E65" s="17"/>
      <c r="F65" s="20"/>
      <c r="G65" s="51" t="str">
        <f t="shared" si="4"/>
        <v/>
      </c>
      <c r="H65" s="19"/>
    </row>
    <row r="66" spans="1:12" ht="15" customHeight="1" x14ac:dyDescent="0.4">
      <c r="A66" s="3">
        <f t="shared" si="3"/>
        <v>47</v>
      </c>
      <c r="B66" s="18"/>
      <c r="C66" s="22"/>
      <c r="D66" s="21"/>
      <c r="E66" s="17"/>
      <c r="F66" s="20"/>
      <c r="G66" s="51" t="str">
        <f t="shared" si="4"/>
        <v/>
      </c>
      <c r="H66" s="19"/>
    </row>
    <row r="67" spans="1:12" ht="15" customHeight="1" x14ac:dyDescent="0.4">
      <c r="A67" s="3">
        <f t="shared" si="3"/>
        <v>48</v>
      </c>
      <c r="B67" s="18"/>
      <c r="C67" s="22"/>
      <c r="D67" s="21"/>
      <c r="E67" s="17"/>
      <c r="F67" s="20"/>
      <c r="G67" s="51" t="str">
        <f t="shared" si="4"/>
        <v/>
      </c>
      <c r="H67" s="19"/>
    </row>
    <row r="68" spans="1:12" ht="15" customHeight="1" x14ac:dyDescent="0.4">
      <c r="A68" s="3">
        <f t="shared" si="3"/>
        <v>49</v>
      </c>
      <c r="B68" s="18"/>
      <c r="C68" s="22"/>
      <c r="D68" s="21"/>
      <c r="E68" s="17"/>
      <c r="F68" s="20"/>
      <c r="G68" s="51" t="str">
        <f t="shared" si="4"/>
        <v/>
      </c>
      <c r="H68" s="19"/>
    </row>
    <row r="69" spans="1:12" ht="15" customHeight="1" thickBot="1" x14ac:dyDescent="0.45">
      <c r="A69" s="3">
        <f t="shared" si="3"/>
        <v>50</v>
      </c>
      <c r="B69" s="18"/>
      <c r="C69" s="22"/>
      <c r="D69" s="21"/>
      <c r="E69" s="17"/>
      <c r="F69" s="20"/>
      <c r="G69" s="51" t="str">
        <f t="shared" si="4"/>
        <v/>
      </c>
      <c r="H69" s="19"/>
    </row>
    <row r="70" spans="1:12" ht="22.5" customHeight="1" thickBot="1" x14ac:dyDescent="0.45">
      <c r="B70" s="36" t="s">
        <v>36</v>
      </c>
      <c r="C70" s="37"/>
      <c r="D70" s="16" t="s">
        <v>9</v>
      </c>
      <c r="E70" s="15" t="s">
        <v>9</v>
      </c>
      <c r="F70" s="14" t="s">
        <v>9</v>
      </c>
      <c r="G70" s="52">
        <f>SUMIF(B45:B69,"&lt;&gt;"&amp;"▲助成対象外",G45:G69)</f>
        <v>0</v>
      </c>
      <c r="H70" s="13"/>
    </row>
    <row r="71" spans="1:12" ht="22.5" customHeight="1" thickTop="1" thickBot="1" x14ac:dyDescent="0.45">
      <c r="B71" s="38" t="s">
        <v>34</v>
      </c>
      <c r="C71" s="39"/>
      <c r="D71" s="12" t="s">
        <v>9</v>
      </c>
      <c r="E71" s="11" t="s">
        <v>9</v>
      </c>
      <c r="F71" s="10" t="s">
        <v>9</v>
      </c>
      <c r="G71" s="53">
        <f>SUMIF(B45:B69,"▲助成対象外",G45:G69)</f>
        <v>0</v>
      </c>
      <c r="H71" s="9"/>
    </row>
    <row r="72" spans="1:12" ht="20.25" thickTop="1" thickBot="1" x14ac:dyDescent="0.45">
      <c r="B72" s="40" t="s">
        <v>67</v>
      </c>
      <c r="C72" s="41"/>
      <c r="D72" s="12" t="s">
        <v>9</v>
      </c>
      <c r="E72" s="11" t="s">
        <v>9</v>
      </c>
      <c r="F72" s="10" t="s">
        <v>9</v>
      </c>
      <c r="G72" s="53">
        <f>SUM(G70:G71)</f>
        <v>0</v>
      </c>
      <c r="H72" s="9"/>
    </row>
    <row r="73" spans="1:12" ht="15" customHeight="1" x14ac:dyDescent="0.4"/>
    <row r="74" spans="1:12" ht="21" customHeight="1" x14ac:dyDescent="0.4">
      <c r="B74" s="25"/>
      <c r="C74" s="159"/>
      <c r="D74" s="160"/>
      <c r="E74" s="160"/>
      <c r="F74" s="160"/>
      <c r="G74" s="50" t="s">
        <v>25</v>
      </c>
      <c r="J74" s="24" t="s">
        <v>106</v>
      </c>
      <c r="L74" s="8"/>
    </row>
    <row r="75" spans="1:12" ht="15" customHeight="1" x14ac:dyDescent="0.4">
      <c r="B75" s="3" t="str">
        <f>B42</f>
        <v>内訳明細表</v>
      </c>
      <c r="C75" s="161"/>
      <c r="D75" s="161"/>
      <c r="E75" s="161"/>
      <c r="F75" s="161"/>
      <c r="G75" s="161"/>
    </row>
    <row r="76" spans="1:12" ht="15" customHeight="1" x14ac:dyDescent="0.4">
      <c r="A76" s="23" t="s">
        <v>17</v>
      </c>
      <c r="B76" s="155" t="s">
        <v>104</v>
      </c>
      <c r="C76" s="155" t="s">
        <v>16</v>
      </c>
      <c r="D76" s="156" t="s">
        <v>5</v>
      </c>
      <c r="E76" s="155" t="s">
        <v>105</v>
      </c>
      <c r="F76" s="157" t="s">
        <v>15</v>
      </c>
      <c r="G76" s="157" t="s">
        <v>14</v>
      </c>
      <c r="H76" s="155" t="s">
        <v>13</v>
      </c>
    </row>
    <row r="77" spans="1:12" ht="15" customHeight="1" x14ac:dyDescent="0.4">
      <c r="A77" s="23" t="s">
        <v>12</v>
      </c>
      <c r="B77" s="155"/>
      <c r="C77" s="155"/>
      <c r="D77" s="156"/>
      <c r="E77" s="155"/>
      <c r="F77" s="158"/>
      <c r="G77" s="158"/>
      <c r="H77" s="155"/>
    </row>
    <row r="78" spans="1:12" ht="15" customHeight="1" x14ac:dyDescent="0.4">
      <c r="A78" s="3">
        <f t="shared" ref="A78:A102" si="5">ROW()-3-8*3</f>
        <v>51</v>
      </c>
      <c r="B78" s="18"/>
      <c r="C78" s="22"/>
      <c r="D78" s="21"/>
      <c r="E78" s="17"/>
      <c r="F78" s="20"/>
      <c r="G78" s="51" t="str">
        <f t="shared" ref="G78:G102" si="6">IF(D78*F78=0,"",ROUND(D78*F78,0))</f>
        <v/>
      </c>
      <c r="H78" s="19"/>
    </row>
    <row r="79" spans="1:12" ht="15" customHeight="1" x14ac:dyDescent="0.4">
      <c r="A79" s="3">
        <f t="shared" si="5"/>
        <v>52</v>
      </c>
      <c r="B79" s="18"/>
      <c r="C79" s="22"/>
      <c r="D79" s="21"/>
      <c r="E79" s="17"/>
      <c r="F79" s="20"/>
      <c r="G79" s="51" t="str">
        <f t="shared" si="6"/>
        <v/>
      </c>
      <c r="H79" s="19"/>
    </row>
    <row r="80" spans="1:12" ht="15" customHeight="1" x14ac:dyDescent="0.4">
      <c r="A80" s="3">
        <f t="shared" si="5"/>
        <v>53</v>
      </c>
      <c r="B80" s="18"/>
      <c r="C80" s="22"/>
      <c r="D80" s="21"/>
      <c r="E80" s="17"/>
      <c r="F80" s="20"/>
      <c r="G80" s="51" t="str">
        <f t="shared" si="6"/>
        <v/>
      </c>
      <c r="H80" s="19"/>
    </row>
    <row r="81" spans="1:8" ht="15" customHeight="1" x14ac:dyDescent="0.4">
      <c r="A81" s="3">
        <f t="shared" si="5"/>
        <v>54</v>
      </c>
      <c r="B81" s="18"/>
      <c r="C81" s="22"/>
      <c r="D81" s="21"/>
      <c r="E81" s="17"/>
      <c r="F81" s="20"/>
      <c r="G81" s="51" t="str">
        <f t="shared" si="6"/>
        <v/>
      </c>
      <c r="H81" s="19"/>
    </row>
    <row r="82" spans="1:8" ht="15" customHeight="1" x14ac:dyDescent="0.4">
      <c r="A82" s="3">
        <f t="shared" si="5"/>
        <v>55</v>
      </c>
      <c r="B82" s="18"/>
      <c r="C82" s="22"/>
      <c r="D82" s="21"/>
      <c r="E82" s="17"/>
      <c r="F82" s="20"/>
      <c r="G82" s="51" t="str">
        <f t="shared" si="6"/>
        <v/>
      </c>
      <c r="H82" s="19"/>
    </row>
    <row r="83" spans="1:8" ht="15" customHeight="1" x14ac:dyDescent="0.4">
      <c r="A83" s="3">
        <f t="shared" si="5"/>
        <v>56</v>
      </c>
      <c r="B83" s="18"/>
      <c r="C83" s="22"/>
      <c r="D83" s="21"/>
      <c r="E83" s="17"/>
      <c r="F83" s="20"/>
      <c r="G83" s="51" t="str">
        <f t="shared" si="6"/>
        <v/>
      </c>
      <c r="H83" s="19"/>
    </row>
    <row r="84" spans="1:8" ht="15" customHeight="1" x14ac:dyDescent="0.4">
      <c r="A84" s="3">
        <f t="shared" si="5"/>
        <v>57</v>
      </c>
      <c r="B84" s="18"/>
      <c r="C84" s="22"/>
      <c r="D84" s="21"/>
      <c r="E84" s="17"/>
      <c r="F84" s="20"/>
      <c r="G84" s="51" t="str">
        <f t="shared" si="6"/>
        <v/>
      </c>
      <c r="H84" s="19"/>
    </row>
    <row r="85" spans="1:8" ht="15" customHeight="1" x14ac:dyDescent="0.4">
      <c r="A85" s="3">
        <f t="shared" si="5"/>
        <v>58</v>
      </c>
      <c r="B85" s="18"/>
      <c r="C85" s="22"/>
      <c r="D85" s="21"/>
      <c r="E85" s="17"/>
      <c r="F85" s="20"/>
      <c r="G85" s="51" t="str">
        <f t="shared" si="6"/>
        <v/>
      </c>
      <c r="H85" s="19"/>
    </row>
    <row r="86" spans="1:8" ht="15" customHeight="1" x14ac:dyDescent="0.4">
      <c r="A86" s="3">
        <f t="shared" si="5"/>
        <v>59</v>
      </c>
      <c r="B86" s="18"/>
      <c r="C86" s="22"/>
      <c r="D86" s="21"/>
      <c r="E86" s="17"/>
      <c r="F86" s="20"/>
      <c r="G86" s="51" t="str">
        <f t="shared" si="6"/>
        <v/>
      </c>
      <c r="H86" s="19"/>
    </row>
    <row r="87" spans="1:8" ht="15" customHeight="1" x14ac:dyDescent="0.4">
      <c r="A87" s="3">
        <f t="shared" si="5"/>
        <v>60</v>
      </c>
      <c r="B87" s="18"/>
      <c r="C87" s="22"/>
      <c r="D87" s="21"/>
      <c r="E87" s="17"/>
      <c r="F87" s="20"/>
      <c r="G87" s="51" t="str">
        <f t="shared" si="6"/>
        <v/>
      </c>
      <c r="H87" s="19"/>
    </row>
    <row r="88" spans="1:8" ht="15" customHeight="1" x14ac:dyDescent="0.4">
      <c r="A88" s="3">
        <f t="shared" si="5"/>
        <v>61</v>
      </c>
      <c r="B88" s="18"/>
      <c r="C88" s="22"/>
      <c r="D88" s="21"/>
      <c r="E88" s="17"/>
      <c r="F88" s="20"/>
      <c r="G88" s="51" t="str">
        <f t="shared" si="6"/>
        <v/>
      </c>
      <c r="H88" s="19"/>
    </row>
    <row r="89" spans="1:8" ht="15" customHeight="1" x14ac:dyDescent="0.4">
      <c r="A89" s="3">
        <f t="shared" si="5"/>
        <v>62</v>
      </c>
      <c r="B89" s="18"/>
      <c r="C89" s="22"/>
      <c r="D89" s="21"/>
      <c r="E89" s="17"/>
      <c r="F89" s="20"/>
      <c r="G89" s="51" t="str">
        <f t="shared" si="6"/>
        <v/>
      </c>
      <c r="H89" s="19"/>
    </row>
    <row r="90" spans="1:8" ht="15" customHeight="1" x14ac:dyDescent="0.4">
      <c r="A90" s="3">
        <f t="shared" si="5"/>
        <v>63</v>
      </c>
      <c r="B90" s="18"/>
      <c r="C90" s="22"/>
      <c r="D90" s="21"/>
      <c r="E90" s="17"/>
      <c r="F90" s="20"/>
      <c r="G90" s="51" t="str">
        <f t="shared" si="6"/>
        <v/>
      </c>
      <c r="H90" s="19"/>
    </row>
    <row r="91" spans="1:8" ht="15" customHeight="1" x14ac:dyDescent="0.4">
      <c r="A91" s="3">
        <f t="shared" si="5"/>
        <v>64</v>
      </c>
      <c r="B91" s="18"/>
      <c r="C91" s="22"/>
      <c r="D91" s="21"/>
      <c r="E91" s="17"/>
      <c r="F91" s="20"/>
      <c r="G91" s="51" t="str">
        <f t="shared" si="6"/>
        <v/>
      </c>
      <c r="H91" s="19"/>
    </row>
    <row r="92" spans="1:8" ht="15" customHeight="1" x14ac:dyDescent="0.4">
      <c r="A92" s="3">
        <f t="shared" si="5"/>
        <v>65</v>
      </c>
      <c r="B92" s="18"/>
      <c r="C92" s="22"/>
      <c r="D92" s="21"/>
      <c r="E92" s="17"/>
      <c r="F92" s="20"/>
      <c r="G92" s="51" t="str">
        <f t="shared" si="6"/>
        <v/>
      </c>
      <c r="H92" s="19"/>
    </row>
    <row r="93" spans="1:8" ht="15" customHeight="1" x14ac:dyDescent="0.4">
      <c r="A93" s="3">
        <f t="shared" si="5"/>
        <v>66</v>
      </c>
      <c r="B93" s="18"/>
      <c r="C93" s="22"/>
      <c r="D93" s="21"/>
      <c r="E93" s="17"/>
      <c r="F93" s="20"/>
      <c r="G93" s="51" t="str">
        <f t="shared" si="6"/>
        <v/>
      </c>
      <c r="H93" s="19"/>
    </row>
    <row r="94" spans="1:8" ht="15" customHeight="1" x14ac:dyDescent="0.4">
      <c r="A94" s="3">
        <f t="shared" si="5"/>
        <v>67</v>
      </c>
      <c r="B94" s="18"/>
      <c r="C94" s="22"/>
      <c r="D94" s="21"/>
      <c r="E94" s="17"/>
      <c r="F94" s="20"/>
      <c r="G94" s="51" t="str">
        <f t="shared" si="6"/>
        <v/>
      </c>
      <c r="H94" s="19"/>
    </row>
    <row r="95" spans="1:8" ht="15" customHeight="1" x14ac:dyDescent="0.4">
      <c r="A95" s="3">
        <f t="shared" si="5"/>
        <v>68</v>
      </c>
      <c r="B95" s="18"/>
      <c r="C95" s="22"/>
      <c r="D95" s="21"/>
      <c r="E95" s="17"/>
      <c r="F95" s="20"/>
      <c r="G95" s="51" t="str">
        <f t="shared" si="6"/>
        <v/>
      </c>
      <c r="H95" s="19"/>
    </row>
    <row r="96" spans="1:8" ht="15" customHeight="1" x14ac:dyDescent="0.4">
      <c r="A96" s="3">
        <f t="shared" si="5"/>
        <v>69</v>
      </c>
      <c r="B96" s="18"/>
      <c r="C96" s="22"/>
      <c r="D96" s="21"/>
      <c r="E96" s="17"/>
      <c r="F96" s="20"/>
      <c r="G96" s="51" t="str">
        <f t="shared" si="6"/>
        <v/>
      </c>
      <c r="H96" s="19"/>
    </row>
    <row r="97" spans="1:10" ht="15" customHeight="1" x14ac:dyDescent="0.4">
      <c r="A97" s="3">
        <f t="shared" si="5"/>
        <v>70</v>
      </c>
      <c r="B97" s="18"/>
      <c r="C97" s="22"/>
      <c r="D97" s="21"/>
      <c r="E97" s="17"/>
      <c r="F97" s="20"/>
      <c r="G97" s="51" t="str">
        <f t="shared" si="6"/>
        <v/>
      </c>
      <c r="H97" s="19"/>
    </row>
    <row r="98" spans="1:10" ht="15" customHeight="1" x14ac:dyDescent="0.4">
      <c r="A98" s="3">
        <f t="shared" si="5"/>
        <v>71</v>
      </c>
      <c r="B98" s="18"/>
      <c r="C98" s="22"/>
      <c r="D98" s="21"/>
      <c r="E98" s="17"/>
      <c r="F98" s="20"/>
      <c r="G98" s="51" t="str">
        <f t="shared" si="6"/>
        <v/>
      </c>
      <c r="H98" s="19"/>
    </row>
    <row r="99" spans="1:10" ht="15" customHeight="1" x14ac:dyDescent="0.4">
      <c r="A99" s="3">
        <f t="shared" si="5"/>
        <v>72</v>
      </c>
      <c r="B99" s="18"/>
      <c r="C99" s="22"/>
      <c r="D99" s="21"/>
      <c r="E99" s="17"/>
      <c r="F99" s="20"/>
      <c r="G99" s="51" t="str">
        <f t="shared" si="6"/>
        <v/>
      </c>
      <c r="H99" s="19"/>
    </row>
    <row r="100" spans="1:10" ht="15" customHeight="1" x14ac:dyDescent="0.4">
      <c r="A100" s="3">
        <f t="shared" si="5"/>
        <v>73</v>
      </c>
      <c r="B100" s="18"/>
      <c r="C100" s="22"/>
      <c r="D100" s="21"/>
      <c r="E100" s="17"/>
      <c r="F100" s="20"/>
      <c r="G100" s="51" t="str">
        <f t="shared" si="6"/>
        <v/>
      </c>
      <c r="H100" s="19"/>
    </row>
    <row r="101" spans="1:10" ht="15" customHeight="1" x14ac:dyDescent="0.4">
      <c r="A101" s="3">
        <f t="shared" si="5"/>
        <v>74</v>
      </c>
      <c r="B101" s="18"/>
      <c r="C101" s="22"/>
      <c r="D101" s="21"/>
      <c r="E101" s="17"/>
      <c r="F101" s="20"/>
      <c r="G101" s="51" t="str">
        <f t="shared" si="6"/>
        <v/>
      </c>
      <c r="H101" s="19"/>
    </row>
    <row r="102" spans="1:10" ht="15" customHeight="1" thickBot="1" x14ac:dyDescent="0.45">
      <c r="A102" s="3">
        <f t="shared" si="5"/>
        <v>75</v>
      </c>
      <c r="B102" s="18"/>
      <c r="C102" s="22"/>
      <c r="D102" s="21"/>
      <c r="E102" s="17"/>
      <c r="F102" s="20"/>
      <c r="G102" s="51" t="str">
        <f t="shared" si="6"/>
        <v/>
      </c>
      <c r="H102" s="19"/>
    </row>
    <row r="103" spans="1:10" ht="22.5" customHeight="1" thickBot="1" x14ac:dyDescent="0.45">
      <c r="B103" s="36" t="s">
        <v>37</v>
      </c>
      <c r="C103" s="37"/>
      <c r="D103" s="16" t="s">
        <v>9</v>
      </c>
      <c r="E103" s="15" t="s">
        <v>9</v>
      </c>
      <c r="F103" s="14" t="s">
        <v>9</v>
      </c>
      <c r="G103" s="52">
        <f>SUMIF(B78:B102,"&lt;&gt;"&amp;"▲助成対象外",G78:G102)</f>
        <v>0</v>
      </c>
      <c r="H103" s="13"/>
    </row>
    <row r="104" spans="1:10" ht="22.5" customHeight="1" thickTop="1" thickBot="1" x14ac:dyDescent="0.45">
      <c r="B104" s="38" t="s">
        <v>38</v>
      </c>
      <c r="C104" s="39"/>
      <c r="D104" s="12" t="s">
        <v>9</v>
      </c>
      <c r="E104" s="11" t="s">
        <v>9</v>
      </c>
      <c r="F104" s="10" t="s">
        <v>9</v>
      </c>
      <c r="G104" s="53">
        <f>SUMIF(B78:B102,"▲助成対象外",G78:G102)</f>
        <v>0</v>
      </c>
      <c r="H104" s="9"/>
    </row>
    <row r="105" spans="1:10" ht="20.25" thickTop="1" thickBot="1" x14ac:dyDescent="0.45">
      <c r="B105" s="40" t="s">
        <v>39</v>
      </c>
      <c r="C105" s="41"/>
      <c r="D105" s="12" t="s">
        <v>9</v>
      </c>
      <c r="E105" s="11" t="s">
        <v>9</v>
      </c>
      <c r="F105" s="10" t="s">
        <v>9</v>
      </c>
      <c r="G105" s="53">
        <f>SUM(G103:G104)</f>
        <v>0</v>
      </c>
      <c r="H105" s="9"/>
    </row>
    <row r="106" spans="1:10" ht="15" customHeight="1" x14ac:dyDescent="0.4"/>
    <row r="107" spans="1:10" ht="21" customHeight="1" x14ac:dyDescent="0.4">
      <c r="B107" s="25"/>
      <c r="C107" s="159"/>
      <c r="D107" s="160"/>
      <c r="E107" s="160"/>
      <c r="F107" s="160"/>
      <c r="G107" s="50" t="s">
        <v>24</v>
      </c>
      <c r="J107" s="24" t="s">
        <v>106</v>
      </c>
    </row>
    <row r="108" spans="1:10" ht="15" customHeight="1" x14ac:dyDescent="0.4">
      <c r="B108" s="3" t="str">
        <f>B75</f>
        <v>内訳明細表</v>
      </c>
      <c r="C108" s="161"/>
      <c r="D108" s="161"/>
      <c r="E108" s="161"/>
      <c r="F108" s="161"/>
      <c r="G108" s="161"/>
    </row>
    <row r="109" spans="1:10" ht="15" customHeight="1" x14ac:dyDescent="0.4">
      <c r="A109" s="23" t="s">
        <v>17</v>
      </c>
      <c r="B109" s="155" t="s">
        <v>104</v>
      </c>
      <c r="C109" s="155" t="s">
        <v>16</v>
      </c>
      <c r="D109" s="156" t="s">
        <v>5</v>
      </c>
      <c r="E109" s="155" t="s">
        <v>105</v>
      </c>
      <c r="F109" s="157" t="s">
        <v>15</v>
      </c>
      <c r="G109" s="157" t="s">
        <v>14</v>
      </c>
      <c r="H109" s="155" t="s">
        <v>13</v>
      </c>
    </row>
    <row r="110" spans="1:10" ht="15" customHeight="1" x14ac:dyDescent="0.4">
      <c r="A110" s="23" t="s">
        <v>12</v>
      </c>
      <c r="B110" s="155"/>
      <c r="C110" s="155"/>
      <c r="D110" s="156"/>
      <c r="E110" s="155"/>
      <c r="F110" s="158"/>
      <c r="G110" s="158"/>
      <c r="H110" s="155"/>
    </row>
    <row r="111" spans="1:10" ht="15" customHeight="1" x14ac:dyDescent="0.4">
      <c r="A111" s="3">
        <f t="shared" ref="A111:A135" si="7">ROW()-3-8*4</f>
        <v>76</v>
      </c>
      <c r="B111" s="18"/>
      <c r="C111" s="22"/>
      <c r="D111" s="21"/>
      <c r="E111" s="17"/>
      <c r="F111" s="20"/>
      <c r="G111" s="51" t="str">
        <f t="shared" ref="G111:G135" si="8">IF(D111*F111=0,"",ROUND(D111*F111,0))</f>
        <v/>
      </c>
      <c r="H111" s="19"/>
    </row>
    <row r="112" spans="1:10" ht="15" customHeight="1" x14ac:dyDescent="0.4">
      <c r="A112" s="3">
        <f t="shared" si="7"/>
        <v>77</v>
      </c>
      <c r="B112" s="18"/>
      <c r="C112" s="22"/>
      <c r="D112" s="21"/>
      <c r="E112" s="17"/>
      <c r="F112" s="20"/>
      <c r="G112" s="51" t="str">
        <f t="shared" si="8"/>
        <v/>
      </c>
      <c r="H112" s="19"/>
    </row>
    <row r="113" spans="1:8" ht="15" customHeight="1" x14ac:dyDescent="0.4">
      <c r="A113" s="3">
        <f t="shared" si="7"/>
        <v>78</v>
      </c>
      <c r="B113" s="18"/>
      <c r="C113" s="22"/>
      <c r="D113" s="21"/>
      <c r="E113" s="17"/>
      <c r="F113" s="20"/>
      <c r="G113" s="51" t="str">
        <f t="shared" si="8"/>
        <v/>
      </c>
      <c r="H113" s="19"/>
    </row>
    <row r="114" spans="1:8" ht="15" customHeight="1" x14ac:dyDescent="0.4">
      <c r="A114" s="3">
        <f t="shared" si="7"/>
        <v>79</v>
      </c>
      <c r="B114" s="18"/>
      <c r="C114" s="22"/>
      <c r="D114" s="21"/>
      <c r="E114" s="17"/>
      <c r="F114" s="20"/>
      <c r="G114" s="51" t="str">
        <f t="shared" si="8"/>
        <v/>
      </c>
      <c r="H114" s="19"/>
    </row>
    <row r="115" spans="1:8" ht="15" customHeight="1" x14ac:dyDescent="0.4">
      <c r="A115" s="3">
        <f t="shared" si="7"/>
        <v>80</v>
      </c>
      <c r="B115" s="18"/>
      <c r="C115" s="22"/>
      <c r="D115" s="21"/>
      <c r="E115" s="17"/>
      <c r="F115" s="20"/>
      <c r="G115" s="51" t="str">
        <f t="shared" si="8"/>
        <v/>
      </c>
      <c r="H115" s="19"/>
    </row>
    <row r="116" spans="1:8" ht="15" customHeight="1" x14ac:dyDescent="0.4">
      <c r="A116" s="3">
        <f t="shared" si="7"/>
        <v>81</v>
      </c>
      <c r="B116" s="18"/>
      <c r="C116" s="22"/>
      <c r="D116" s="21"/>
      <c r="E116" s="17"/>
      <c r="F116" s="20"/>
      <c r="G116" s="51" t="str">
        <f t="shared" si="8"/>
        <v/>
      </c>
      <c r="H116" s="19"/>
    </row>
    <row r="117" spans="1:8" ht="15" customHeight="1" x14ac:dyDescent="0.4">
      <c r="A117" s="3">
        <f t="shared" si="7"/>
        <v>82</v>
      </c>
      <c r="B117" s="18"/>
      <c r="C117" s="22"/>
      <c r="D117" s="21"/>
      <c r="E117" s="17"/>
      <c r="F117" s="20"/>
      <c r="G117" s="51" t="str">
        <f t="shared" si="8"/>
        <v/>
      </c>
      <c r="H117" s="19"/>
    </row>
    <row r="118" spans="1:8" ht="15" customHeight="1" x14ac:dyDescent="0.4">
      <c r="A118" s="3">
        <f t="shared" si="7"/>
        <v>83</v>
      </c>
      <c r="B118" s="18"/>
      <c r="C118" s="22"/>
      <c r="D118" s="21"/>
      <c r="E118" s="17"/>
      <c r="F118" s="20"/>
      <c r="G118" s="51" t="str">
        <f t="shared" si="8"/>
        <v/>
      </c>
      <c r="H118" s="19"/>
    </row>
    <row r="119" spans="1:8" ht="15" customHeight="1" x14ac:dyDescent="0.4">
      <c r="A119" s="3">
        <f t="shared" si="7"/>
        <v>84</v>
      </c>
      <c r="B119" s="18"/>
      <c r="C119" s="22"/>
      <c r="D119" s="21"/>
      <c r="E119" s="17"/>
      <c r="F119" s="20"/>
      <c r="G119" s="51" t="str">
        <f t="shared" si="8"/>
        <v/>
      </c>
      <c r="H119" s="19"/>
    </row>
    <row r="120" spans="1:8" ht="15" customHeight="1" x14ac:dyDescent="0.4">
      <c r="A120" s="3">
        <f t="shared" si="7"/>
        <v>85</v>
      </c>
      <c r="B120" s="18"/>
      <c r="C120" s="22"/>
      <c r="D120" s="21"/>
      <c r="E120" s="17"/>
      <c r="F120" s="20"/>
      <c r="G120" s="51" t="str">
        <f t="shared" si="8"/>
        <v/>
      </c>
      <c r="H120" s="19"/>
    </row>
    <row r="121" spans="1:8" ht="15" customHeight="1" x14ac:dyDescent="0.4">
      <c r="A121" s="3">
        <f t="shared" si="7"/>
        <v>86</v>
      </c>
      <c r="B121" s="18"/>
      <c r="C121" s="22"/>
      <c r="D121" s="21"/>
      <c r="E121" s="17"/>
      <c r="F121" s="20"/>
      <c r="G121" s="51" t="str">
        <f t="shared" si="8"/>
        <v/>
      </c>
      <c r="H121" s="19"/>
    </row>
    <row r="122" spans="1:8" ht="15" customHeight="1" x14ac:dyDescent="0.4">
      <c r="A122" s="3">
        <f t="shared" si="7"/>
        <v>87</v>
      </c>
      <c r="B122" s="18"/>
      <c r="C122" s="22"/>
      <c r="D122" s="21"/>
      <c r="E122" s="17"/>
      <c r="F122" s="20"/>
      <c r="G122" s="51" t="str">
        <f t="shared" si="8"/>
        <v/>
      </c>
      <c r="H122" s="19"/>
    </row>
    <row r="123" spans="1:8" ht="15" customHeight="1" x14ac:dyDescent="0.4">
      <c r="A123" s="3">
        <f t="shared" si="7"/>
        <v>88</v>
      </c>
      <c r="B123" s="18"/>
      <c r="C123" s="22"/>
      <c r="D123" s="21"/>
      <c r="E123" s="17"/>
      <c r="F123" s="20"/>
      <c r="G123" s="51" t="str">
        <f t="shared" si="8"/>
        <v/>
      </c>
      <c r="H123" s="19"/>
    </row>
    <row r="124" spans="1:8" ht="15" customHeight="1" x14ac:dyDescent="0.4">
      <c r="A124" s="3">
        <f t="shared" si="7"/>
        <v>89</v>
      </c>
      <c r="B124" s="18"/>
      <c r="C124" s="22"/>
      <c r="D124" s="21"/>
      <c r="E124" s="17"/>
      <c r="F124" s="20"/>
      <c r="G124" s="51" t="str">
        <f t="shared" si="8"/>
        <v/>
      </c>
      <c r="H124" s="19"/>
    </row>
    <row r="125" spans="1:8" ht="15" customHeight="1" x14ac:dyDescent="0.4">
      <c r="A125" s="3">
        <f t="shared" si="7"/>
        <v>90</v>
      </c>
      <c r="B125" s="18"/>
      <c r="C125" s="22"/>
      <c r="D125" s="21"/>
      <c r="E125" s="17"/>
      <c r="F125" s="20"/>
      <c r="G125" s="51" t="str">
        <f t="shared" si="8"/>
        <v/>
      </c>
      <c r="H125" s="19"/>
    </row>
    <row r="126" spans="1:8" ht="15" customHeight="1" x14ac:dyDescent="0.4">
      <c r="A126" s="3">
        <f t="shared" si="7"/>
        <v>91</v>
      </c>
      <c r="B126" s="18"/>
      <c r="C126" s="22"/>
      <c r="D126" s="21"/>
      <c r="E126" s="17"/>
      <c r="F126" s="20"/>
      <c r="G126" s="51" t="str">
        <f t="shared" si="8"/>
        <v/>
      </c>
      <c r="H126" s="19"/>
    </row>
    <row r="127" spans="1:8" ht="15" customHeight="1" x14ac:dyDescent="0.4">
      <c r="A127" s="3">
        <f t="shared" si="7"/>
        <v>92</v>
      </c>
      <c r="B127" s="18"/>
      <c r="C127" s="22"/>
      <c r="D127" s="21"/>
      <c r="E127" s="17"/>
      <c r="F127" s="20"/>
      <c r="G127" s="51" t="str">
        <f t="shared" si="8"/>
        <v/>
      </c>
      <c r="H127" s="19"/>
    </row>
    <row r="128" spans="1:8" ht="15" customHeight="1" x14ac:dyDescent="0.4">
      <c r="A128" s="3">
        <f t="shared" si="7"/>
        <v>93</v>
      </c>
      <c r="B128" s="18"/>
      <c r="C128" s="22"/>
      <c r="D128" s="21"/>
      <c r="E128" s="17"/>
      <c r="F128" s="20"/>
      <c r="G128" s="51" t="str">
        <f t="shared" si="8"/>
        <v/>
      </c>
      <c r="H128" s="19"/>
    </row>
    <row r="129" spans="1:10" ht="15" customHeight="1" x14ac:dyDescent="0.4">
      <c r="A129" s="3">
        <f t="shared" si="7"/>
        <v>94</v>
      </c>
      <c r="B129" s="18"/>
      <c r="C129" s="22"/>
      <c r="D129" s="21"/>
      <c r="E129" s="17"/>
      <c r="F129" s="20"/>
      <c r="G129" s="51" t="str">
        <f t="shared" si="8"/>
        <v/>
      </c>
      <c r="H129" s="19"/>
    </row>
    <row r="130" spans="1:10" ht="15" customHeight="1" x14ac:dyDescent="0.4">
      <c r="A130" s="3">
        <f t="shared" si="7"/>
        <v>95</v>
      </c>
      <c r="B130" s="18"/>
      <c r="C130" s="22"/>
      <c r="D130" s="21"/>
      <c r="E130" s="17"/>
      <c r="F130" s="20"/>
      <c r="G130" s="51" t="str">
        <f t="shared" si="8"/>
        <v/>
      </c>
      <c r="H130" s="19"/>
    </row>
    <row r="131" spans="1:10" ht="15" customHeight="1" x14ac:dyDescent="0.4">
      <c r="A131" s="3">
        <f t="shared" si="7"/>
        <v>96</v>
      </c>
      <c r="B131" s="18"/>
      <c r="C131" s="22"/>
      <c r="D131" s="21"/>
      <c r="E131" s="17"/>
      <c r="F131" s="20"/>
      <c r="G131" s="51" t="str">
        <f t="shared" si="8"/>
        <v/>
      </c>
      <c r="H131" s="19"/>
    </row>
    <row r="132" spans="1:10" ht="15" customHeight="1" x14ac:dyDescent="0.4">
      <c r="A132" s="3">
        <f t="shared" si="7"/>
        <v>97</v>
      </c>
      <c r="B132" s="18"/>
      <c r="C132" s="22"/>
      <c r="D132" s="21"/>
      <c r="E132" s="17"/>
      <c r="F132" s="20"/>
      <c r="G132" s="51" t="str">
        <f t="shared" si="8"/>
        <v/>
      </c>
      <c r="H132" s="19"/>
    </row>
    <row r="133" spans="1:10" ht="15" customHeight="1" x14ac:dyDescent="0.4">
      <c r="A133" s="3">
        <f t="shared" si="7"/>
        <v>98</v>
      </c>
      <c r="B133" s="18"/>
      <c r="C133" s="22"/>
      <c r="D133" s="21"/>
      <c r="E133" s="17"/>
      <c r="F133" s="20"/>
      <c r="G133" s="51" t="str">
        <f t="shared" si="8"/>
        <v/>
      </c>
      <c r="H133" s="19"/>
    </row>
    <row r="134" spans="1:10" ht="15" customHeight="1" x14ac:dyDescent="0.4">
      <c r="A134" s="3">
        <f t="shared" si="7"/>
        <v>99</v>
      </c>
      <c r="B134" s="18"/>
      <c r="C134" s="22"/>
      <c r="D134" s="21"/>
      <c r="E134" s="17"/>
      <c r="F134" s="20"/>
      <c r="G134" s="51" t="str">
        <f t="shared" si="8"/>
        <v/>
      </c>
      <c r="H134" s="19"/>
    </row>
    <row r="135" spans="1:10" ht="15" customHeight="1" thickBot="1" x14ac:dyDescent="0.45">
      <c r="A135" s="3">
        <f t="shared" si="7"/>
        <v>100</v>
      </c>
      <c r="B135" s="18"/>
      <c r="C135" s="22"/>
      <c r="D135" s="21"/>
      <c r="E135" s="17"/>
      <c r="F135" s="20"/>
      <c r="G135" s="51" t="str">
        <f t="shared" si="8"/>
        <v/>
      </c>
      <c r="H135" s="19"/>
    </row>
    <row r="136" spans="1:10" ht="22.5" customHeight="1" thickBot="1" x14ac:dyDescent="0.45">
      <c r="B136" s="36" t="s">
        <v>40</v>
      </c>
      <c r="C136" s="37"/>
      <c r="D136" s="16" t="s">
        <v>9</v>
      </c>
      <c r="E136" s="15" t="s">
        <v>9</v>
      </c>
      <c r="F136" s="14" t="s">
        <v>9</v>
      </c>
      <c r="G136" s="52">
        <f>SUMIF(B111:B135,"&lt;&gt;"&amp;"▲助成対象外",G111:G135)</f>
        <v>0</v>
      </c>
      <c r="H136" s="13"/>
    </row>
    <row r="137" spans="1:10" ht="22.5" customHeight="1" thickTop="1" thickBot="1" x14ac:dyDescent="0.45">
      <c r="B137" s="38" t="s">
        <v>41</v>
      </c>
      <c r="C137" s="39"/>
      <c r="D137" s="12" t="s">
        <v>9</v>
      </c>
      <c r="E137" s="11" t="s">
        <v>9</v>
      </c>
      <c r="F137" s="10" t="s">
        <v>9</v>
      </c>
      <c r="G137" s="53">
        <f>SUMIF(B111:B135,"▲助成対象外",G111:G135)</f>
        <v>0</v>
      </c>
      <c r="H137" s="9"/>
    </row>
    <row r="138" spans="1:10" ht="20.25" thickTop="1" thickBot="1" x14ac:dyDescent="0.45">
      <c r="B138" s="40" t="s">
        <v>42</v>
      </c>
      <c r="C138" s="41"/>
      <c r="D138" s="12" t="s">
        <v>9</v>
      </c>
      <c r="E138" s="11" t="s">
        <v>9</v>
      </c>
      <c r="F138" s="10" t="s">
        <v>9</v>
      </c>
      <c r="G138" s="53">
        <f>SUM(G136:G137)</f>
        <v>0</v>
      </c>
      <c r="H138" s="9"/>
    </row>
    <row r="139" spans="1:10" ht="15" customHeight="1" x14ac:dyDescent="0.4"/>
    <row r="140" spans="1:10" ht="21" customHeight="1" x14ac:dyDescent="0.4">
      <c r="B140" s="25"/>
      <c r="C140" s="159"/>
      <c r="D140" s="160"/>
      <c r="E140" s="160"/>
      <c r="F140" s="160"/>
      <c r="G140" s="50" t="s">
        <v>23</v>
      </c>
      <c r="J140" s="24" t="s">
        <v>106</v>
      </c>
    </row>
    <row r="141" spans="1:10" ht="15" customHeight="1" x14ac:dyDescent="0.4">
      <c r="B141" s="3" t="str">
        <f>B108</f>
        <v>内訳明細表</v>
      </c>
      <c r="C141" s="161"/>
      <c r="D141" s="161"/>
      <c r="E141" s="161"/>
      <c r="F141" s="161"/>
      <c r="G141" s="161"/>
    </row>
    <row r="142" spans="1:10" ht="15" customHeight="1" x14ac:dyDescent="0.4">
      <c r="A142" s="23" t="s">
        <v>17</v>
      </c>
      <c r="B142" s="155" t="s">
        <v>104</v>
      </c>
      <c r="C142" s="155" t="s">
        <v>16</v>
      </c>
      <c r="D142" s="156" t="s">
        <v>5</v>
      </c>
      <c r="E142" s="155" t="s">
        <v>105</v>
      </c>
      <c r="F142" s="157" t="s">
        <v>15</v>
      </c>
      <c r="G142" s="157" t="s">
        <v>14</v>
      </c>
      <c r="H142" s="155" t="s">
        <v>13</v>
      </c>
    </row>
    <row r="143" spans="1:10" ht="15" customHeight="1" x14ac:dyDescent="0.4">
      <c r="A143" s="23" t="s">
        <v>12</v>
      </c>
      <c r="B143" s="155"/>
      <c r="C143" s="155"/>
      <c r="D143" s="156"/>
      <c r="E143" s="155"/>
      <c r="F143" s="158"/>
      <c r="G143" s="158"/>
      <c r="H143" s="155"/>
    </row>
    <row r="144" spans="1:10" ht="15" customHeight="1" x14ac:dyDescent="0.4">
      <c r="A144" s="3">
        <f t="shared" ref="A144:A168" si="9">ROW()-3-8*5</f>
        <v>101</v>
      </c>
      <c r="B144" s="18"/>
      <c r="C144" s="22"/>
      <c r="D144" s="21"/>
      <c r="E144" s="17"/>
      <c r="F144" s="20"/>
      <c r="G144" s="51" t="str">
        <f t="shared" ref="G144:G168" si="10">IF(D144*F144=0,"",ROUND(D144*F144,0))</f>
        <v/>
      </c>
      <c r="H144" s="19"/>
    </row>
    <row r="145" spans="1:8" ht="15" customHeight="1" x14ac:dyDescent="0.4">
      <c r="A145" s="3">
        <f t="shared" si="9"/>
        <v>102</v>
      </c>
      <c r="B145" s="18"/>
      <c r="C145" s="22"/>
      <c r="D145" s="21"/>
      <c r="E145" s="17"/>
      <c r="F145" s="20"/>
      <c r="G145" s="51" t="str">
        <f t="shared" si="10"/>
        <v/>
      </c>
      <c r="H145" s="19"/>
    </row>
    <row r="146" spans="1:8" ht="15" customHeight="1" x14ac:dyDescent="0.4">
      <c r="A146" s="3">
        <f t="shared" si="9"/>
        <v>103</v>
      </c>
      <c r="B146" s="18"/>
      <c r="C146" s="22"/>
      <c r="D146" s="21"/>
      <c r="E146" s="17"/>
      <c r="F146" s="20"/>
      <c r="G146" s="51" t="str">
        <f t="shared" si="10"/>
        <v/>
      </c>
      <c r="H146" s="19"/>
    </row>
    <row r="147" spans="1:8" ht="15" customHeight="1" x14ac:dyDescent="0.4">
      <c r="A147" s="3">
        <f t="shared" si="9"/>
        <v>104</v>
      </c>
      <c r="B147" s="18"/>
      <c r="C147" s="22"/>
      <c r="D147" s="21"/>
      <c r="E147" s="17"/>
      <c r="F147" s="20"/>
      <c r="G147" s="51" t="str">
        <f t="shared" si="10"/>
        <v/>
      </c>
      <c r="H147" s="19"/>
    </row>
    <row r="148" spans="1:8" ht="15" customHeight="1" x14ac:dyDescent="0.4">
      <c r="A148" s="3">
        <f t="shared" si="9"/>
        <v>105</v>
      </c>
      <c r="B148" s="18"/>
      <c r="C148" s="22"/>
      <c r="D148" s="21"/>
      <c r="E148" s="17"/>
      <c r="F148" s="20"/>
      <c r="G148" s="51" t="str">
        <f t="shared" si="10"/>
        <v/>
      </c>
      <c r="H148" s="19"/>
    </row>
    <row r="149" spans="1:8" ht="15" customHeight="1" x14ac:dyDescent="0.4">
      <c r="A149" s="3">
        <f t="shared" si="9"/>
        <v>106</v>
      </c>
      <c r="B149" s="18"/>
      <c r="C149" s="22"/>
      <c r="D149" s="21"/>
      <c r="E149" s="17"/>
      <c r="F149" s="20"/>
      <c r="G149" s="51" t="str">
        <f t="shared" si="10"/>
        <v/>
      </c>
      <c r="H149" s="19"/>
    </row>
    <row r="150" spans="1:8" ht="15" customHeight="1" x14ac:dyDescent="0.4">
      <c r="A150" s="3">
        <f t="shared" si="9"/>
        <v>107</v>
      </c>
      <c r="B150" s="18"/>
      <c r="C150" s="22"/>
      <c r="D150" s="21"/>
      <c r="E150" s="17"/>
      <c r="F150" s="20"/>
      <c r="G150" s="51" t="str">
        <f t="shared" si="10"/>
        <v/>
      </c>
      <c r="H150" s="19"/>
    </row>
    <row r="151" spans="1:8" ht="15" customHeight="1" x14ac:dyDescent="0.4">
      <c r="A151" s="3">
        <f t="shared" si="9"/>
        <v>108</v>
      </c>
      <c r="B151" s="18"/>
      <c r="C151" s="22"/>
      <c r="D151" s="21"/>
      <c r="E151" s="17"/>
      <c r="F151" s="20"/>
      <c r="G151" s="51" t="str">
        <f t="shared" si="10"/>
        <v/>
      </c>
      <c r="H151" s="19"/>
    </row>
    <row r="152" spans="1:8" ht="15" customHeight="1" x14ac:dyDescent="0.4">
      <c r="A152" s="3">
        <f t="shared" si="9"/>
        <v>109</v>
      </c>
      <c r="B152" s="18"/>
      <c r="C152" s="22"/>
      <c r="D152" s="21"/>
      <c r="E152" s="17"/>
      <c r="F152" s="20"/>
      <c r="G152" s="51" t="str">
        <f t="shared" si="10"/>
        <v/>
      </c>
      <c r="H152" s="19"/>
    </row>
    <row r="153" spans="1:8" ht="15" customHeight="1" x14ac:dyDescent="0.4">
      <c r="A153" s="3">
        <f t="shared" si="9"/>
        <v>110</v>
      </c>
      <c r="B153" s="18"/>
      <c r="C153" s="22"/>
      <c r="D153" s="21"/>
      <c r="E153" s="17"/>
      <c r="F153" s="20"/>
      <c r="G153" s="51" t="str">
        <f t="shared" si="10"/>
        <v/>
      </c>
      <c r="H153" s="19"/>
    </row>
    <row r="154" spans="1:8" ht="15" customHeight="1" x14ac:dyDescent="0.4">
      <c r="A154" s="3">
        <f t="shared" si="9"/>
        <v>111</v>
      </c>
      <c r="B154" s="18"/>
      <c r="C154" s="22"/>
      <c r="D154" s="21"/>
      <c r="E154" s="17"/>
      <c r="F154" s="20"/>
      <c r="G154" s="51" t="str">
        <f t="shared" si="10"/>
        <v/>
      </c>
      <c r="H154" s="19"/>
    </row>
    <row r="155" spans="1:8" ht="15" customHeight="1" x14ac:dyDescent="0.4">
      <c r="A155" s="3">
        <f t="shared" si="9"/>
        <v>112</v>
      </c>
      <c r="B155" s="18"/>
      <c r="C155" s="22"/>
      <c r="D155" s="21"/>
      <c r="E155" s="17"/>
      <c r="F155" s="20"/>
      <c r="G155" s="51" t="str">
        <f t="shared" si="10"/>
        <v/>
      </c>
      <c r="H155" s="19"/>
    </row>
    <row r="156" spans="1:8" ht="15" customHeight="1" x14ac:dyDescent="0.4">
      <c r="A156" s="3">
        <f t="shared" si="9"/>
        <v>113</v>
      </c>
      <c r="B156" s="18"/>
      <c r="C156" s="22"/>
      <c r="D156" s="21"/>
      <c r="E156" s="17"/>
      <c r="F156" s="20"/>
      <c r="G156" s="51" t="str">
        <f t="shared" si="10"/>
        <v/>
      </c>
      <c r="H156" s="19"/>
    </row>
    <row r="157" spans="1:8" ht="15" customHeight="1" x14ac:dyDescent="0.4">
      <c r="A157" s="3">
        <f t="shared" si="9"/>
        <v>114</v>
      </c>
      <c r="B157" s="18"/>
      <c r="C157" s="22"/>
      <c r="D157" s="21"/>
      <c r="E157" s="17"/>
      <c r="F157" s="20"/>
      <c r="G157" s="51" t="str">
        <f t="shared" si="10"/>
        <v/>
      </c>
      <c r="H157" s="19"/>
    </row>
    <row r="158" spans="1:8" ht="15" customHeight="1" x14ac:dyDescent="0.4">
      <c r="A158" s="3">
        <f t="shared" si="9"/>
        <v>115</v>
      </c>
      <c r="B158" s="18"/>
      <c r="C158" s="22"/>
      <c r="D158" s="21"/>
      <c r="E158" s="17"/>
      <c r="F158" s="20"/>
      <c r="G158" s="51" t="str">
        <f t="shared" si="10"/>
        <v/>
      </c>
      <c r="H158" s="19"/>
    </row>
    <row r="159" spans="1:8" ht="15" customHeight="1" x14ac:dyDescent="0.4">
      <c r="A159" s="3">
        <f t="shared" si="9"/>
        <v>116</v>
      </c>
      <c r="B159" s="18"/>
      <c r="C159" s="22"/>
      <c r="D159" s="21"/>
      <c r="E159" s="17"/>
      <c r="F159" s="20"/>
      <c r="G159" s="51" t="str">
        <f t="shared" si="10"/>
        <v/>
      </c>
      <c r="H159" s="19"/>
    </row>
    <row r="160" spans="1:8" ht="15" customHeight="1" x14ac:dyDescent="0.4">
      <c r="A160" s="3">
        <f t="shared" si="9"/>
        <v>117</v>
      </c>
      <c r="B160" s="18"/>
      <c r="C160" s="22"/>
      <c r="D160" s="21"/>
      <c r="E160" s="17"/>
      <c r="F160" s="20"/>
      <c r="G160" s="51" t="str">
        <f t="shared" si="10"/>
        <v/>
      </c>
      <c r="H160" s="19"/>
    </row>
    <row r="161" spans="1:10" ht="15" customHeight="1" x14ac:dyDescent="0.4">
      <c r="A161" s="3">
        <f t="shared" si="9"/>
        <v>118</v>
      </c>
      <c r="B161" s="18"/>
      <c r="C161" s="22"/>
      <c r="D161" s="21"/>
      <c r="E161" s="17"/>
      <c r="F161" s="20"/>
      <c r="G161" s="51" t="str">
        <f t="shared" si="10"/>
        <v/>
      </c>
      <c r="H161" s="19"/>
    </row>
    <row r="162" spans="1:10" ht="15" customHeight="1" x14ac:dyDescent="0.4">
      <c r="A162" s="3">
        <f t="shared" si="9"/>
        <v>119</v>
      </c>
      <c r="B162" s="18"/>
      <c r="C162" s="22"/>
      <c r="D162" s="21"/>
      <c r="E162" s="17"/>
      <c r="F162" s="20"/>
      <c r="G162" s="51" t="str">
        <f t="shared" si="10"/>
        <v/>
      </c>
      <c r="H162" s="19"/>
    </row>
    <row r="163" spans="1:10" ht="15" customHeight="1" x14ac:dyDescent="0.4">
      <c r="A163" s="3">
        <f t="shared" si="9"/>
        <v>120</v>
      </c>
      <c r="B163" s="18"/>
      <c r="C163" s="22"/>
      <c r="D163" s="21"/>
      <c r="E163" s="17"/>
      <c r="F163" s="20"/>
      <c r="G163" s="51" t="str">
        <f t="shared" si="10"/>
        <v/>
      </c>
      <c r="H163" s="19"/>
    </row>
    <row r="164" spans="1:10" ht="15" customHeight="1" x14ac:dyDescent="0.4">
      <c r="A164" s="3">
        <f t="shared" si="9"/>
        <v>121</v>
      </c>
      <c r="B164" s="18"/>
      <c r="C164" s="22"/>
      <c r="D164" s="21"/>
      <c r="E164" s="17"/>
      <c r="F164" s="20"/>
      <c r="G164" s="51" t="str">
        <f t="shared" si="10"/>
        <v/>
      </c>
      <c r="H164" s="19"/>
    </row>
    <row r="165" spans="1:10" ht="15" customHeight="1" x14ac:dyDescent="0.4">
      <c r="A165" s="3">
        <f t="shared" si="9"/>
        <v>122</v>
      </c>
      <c r="B165" s="18"/>
      <c r="C165" s="22"/>
      <c r="D165" s="21"/>
      <c r="E165" s="17"/>
      <c r="F165" s="20"/>
      <c r="G165" s="51" t="str">
        <f t="shared" si="10"/>
        <v/>
      </c>
      <c r="H165" s="19"/>
    </row>
    <row r="166" spans="1:10" ht="15" customHeight="1" x14ac:dyDescent="0.4">
      <c r="A166" s="3">
        <f t="shared" si="9"/>
        <v>123</v>
      </c>
      <c r="B166" s="18"/>
      <c r="C166" s="22"/>
      <c r="D166" s="21"/>
      <c r="E166" s="17"/>
      <c r="F166" s="20"/>
      <c r="G166" s="51" t="str">
        <f t="shared" si="10"/>
        <v/>
      </c>
      <c r="H166" s="19"/>
    </row>
    <row r="167" spans="1:10" ht="15" customHeight="1" x14ac:dyDescent="0.4">
      <c r="A167" s="3">
        <f t="shared" si="9"/>
        <v>124</v>
      </c>
      <c r="B167" s="18"/>
      <c r="C167" s="22"/>
      <c r="D167" s="21"/>
      <c r="E167" s="17"/>
      <c r="F167" s="20"/>
      <c r="G167" s="51" t="str">
        <f t="shared" si="10"/>
        <v/>
      </c>
      <c r="H167" s="19"/>
    </row>
    <row r="168" spans="1:10" ht="15" customHeight="1" thickBot="1" x14ac:dyDescent="0.45">
      <c r="A168" s="3">
        <f t="shared" si="9"/>
        <v>125</v>
      </c>
      <c r="B168" s="18"/>
      <c r="C168" s="22"/>
      <c r="D168" s="21"/>
      <c r="E168" s="17"/>
      <c r="F168" s="20"/>
      <c r="G168" s="51" t="str">
        <f t="shared" si="10"/>
        <v/>
      </c>
      <c r="H168" s="19"/>
    </row>
    <row r="169" spans="1:10" ht="22.5" customHeight="1" thickBot="1" x14ac:dyDescent="0.45">
      <c r="B169" s="36" t="s">
        <v>43</v>
      </c>
      <c r="C169" s="37"/>
      <c r="D169" s="16" t="s">
        <v>9</v>
      </c>
      <c r="E169" s="15" t="s">
        <v>9</v>
      </c>
      <c r="F169" s="14" t="s">
        <v>9</v>
      </c>
      <c r="G169" s="52">
        <f>SUMIF(B144:B168,"&lt;&gt;"&amp;"▲助成対象外",G144:G168)</f>
        <v>0</v>
      </c>
      <c r="H169" s="13"/>
    </row>
    <row r="170" spans="1:10" ht="22.5" customHeight="1" thickTop="1" thickBot="1" x14ac:dyDescent="0.45">
      <c r="B170" s="38" t="s">
        <v>44</v>
      </c>
      <c r="C170" s="39"/>
      <c r="D170" s="12" t="s">
        <v>9</v>
      </c>
      <c r="E170" s="11" t="s">
        <v>9</v>
      </c>
      <c r="F170" s="10" t="s">
        <v>9</v>
      </c>
      <c r="G170" s="53">
        <f>SUMIF(B144:B168,"▲助成対象外",G144:G168)</f>
        <v>0</v>
      </c>
      <c r="H170" s="9"/>
    </row>
    <row r="171" spans="1:10" ht="20.25" thickTop="1" thickBot="1" x14ac:dyDescent="0.45">
      <c r="B171" s="40" t="s">
        <v>45</v>
      </c>
      <c r="C171" s="41"/>
      <c r="D171" s="12" t="s">
        <v>9</v>
      </c>
      <c r="E171" s="11" t="s">
        <v>9</v>
      </c>
      <c r="F171" s="10" t="s">
        <v>9</v>
      </c>
      <c r="G171" s="53">
        <f>SUM(G169:G170)</f>
        <v>0</v>
      </c>
      <c r="H171" s="9"/>
    </row>
    <row r="172" spans="1:10" ht="15" customHeight="1" x14ac:dyDescent="0.4"/>
    <row r="173" spans="1:10" ht="21" customHeight="1" x14ac:dyDescent="0.4">
      <c r="B173" s="25"/>
      <c r="C173" s="159"/>
      <c r="D173" s="160"/>
      <c r="E173" s="160"/>
      <c r="F173" s="160"/>
      <c r="G173" s="50" t="s">
        <v>22</v>
      </c>
      <c r="J173" s="24" t="s">
        <v>106</v>
      </c>
    </row>
    <row r="174" spans="1:10" ht="15" customHeight="1" x14ac:dyDescent="0.4">
      <c r="B174" s="3" t="str">
        <f>B141</f>
        <v>内訳明細表</v>
      </c>
      <c r="C174" s="161"/>
      <c r="D174" s="161"/>
      <c r="E174" s="161"/>
      <c r="F174" s="161"/>
      <c r="G174" s="161"/>
    </row>
    <row r="175" spans="1:10" ht="15" customHeight="1" x14ac:dyDescent="0.4">
      <c r="A175" s="23" t="s">
        <v>17</v>
      </c>
      <c r="B175" s="155" t="s">
        <v>104</v>
      </c>
      <c r="C175" s="155" t="s">
        <v>16</v>
      </c>
      <c r="D175" s="156" t="s">
        <v>5</v>
      </c>
      <c r="E175" s="155" t="s">
        <v>105</v>
      </c>
      <c r="F175" s="157" t="s">
        <v>15</v>
      </c>
      <c r="G175" s="157" t="s">
        <v>14</v>
      </c>
      <c r="H175" s="155" t="s">
        <v>13</v>
      </c>
    </row>
    <row r="176" spans="1:10" ht="15" customHeight="1" x14ac:dyDescent="0.4">
      <c r="A176" s="23" t="s">
        <v>12</v>
      </c>
      <c r="B176" s="155"/>
      <c r="C176" s="155"/>
      <c r="D176" s="156"/>
      <c r="E176" s="155"/>
      <c r="F176" s="158"/>
      <c r="G176" s="158"/>
      <c r="H176" s="155"/>
    </row>
    <row r="177" spans="1:8" ht="15" customHeight="1" x14ac:dyDescent="0.4">
      <c r="A177" s="3">
        <f t="shared" ref="A177:A201" si="11">ROW()-3-8*6</f>
        <v>126</v>
      </c>
      <c r="B177" s="18"/>
      <c r="C177" s="22"/>
      <c r="D177" s="21"/>
      <c r="E177" s="17"/>
      <c r="F177" s="20"/>
      <c r="G177" s="51" t="str">
        <f t="shared" ref="G177:G201" si="12">IF(D177*F177=0,"",ROUND(D177*F177,0))</f>
        <v/>
      </c>
      <c r="H177" s="19"/>
    </row>
    <row r="178" spans="1:8" ht="15" customHeight="1" x14ac:dyDescent="0.4">
      <c r="A178" s="3">
        <f t="shared" si="11"/>
        <v>127</v>
      </c>
      <c r="B178" s="18"/>
      <c r="C178" s="22"/>
      <c r="D178" s="21"/>
      <c r="E178" s="17"/>
      <c r="F178" s="20"/>
      <c r="G178" s="51" t="str">
        <f t="shared" si="12"/>
        <v/>
      </c>
      <c r="H178" s="19"/>
    </row>
    <row r="179" spans="1:8" ht="15" customHeight="1" x14ac:dyDescent="0.4">
      <c r="A179" s="3">
        <f t="shared" si="11"/>
        <v>128</v>
      </c>
      <c r="B179" s="18"/>
      <c r="C179" s="22"/>
      <c r="D179" s="21"/>
      <c r="E179" s="17"/>
      <c r="F179" s="20"/>
      <c r="G179" s="51" t="str">
        <f t="shared" si="12"/>
        <v/>
      </c>
      <c r="H179" s="19"/>
    </row>
    <row r="180" spans="1:8" ht="15" customHeight="1" x14ac:dyDescent="0.4">
      <c r="A180" s="3">
        <f t="shared" si="11"/>
        <v>129</v>
      </c>
      <c r="B180" s="18"/>
      <c r="C180" s="22"/>
      <c r="D180" s="21"/>
      <c r="E180" s="17"/>
      <c r="F180" s="20"/>
      <c r="G180" s="51" t="str">
        <f t="shared" si="12"/>
        <v/>
      </c>
      <c r="H180" s="19"/>
    </row>
    <row r="181" spans="1:8" ht="15" customHeight="1" x14ac:dyDescent="0.4">
      <c r="A181" s="3">
        <f t="shared" si="11"/>
        <v>130</v>
      </c>
      <c r="B181" s="18"/>
      <c r="C181" s="22"/>
      <c r="D181" s="21"/>
      <c r="E181" s="17"/>
      <c r="F181" s="20"/>
      <c r="G181" s="51" t="str">
        <f t="shared" si="12"/>
        <v/>
      </c>
      <c r="H181" s="19"/>
    </row>
    <row r="182" spans="1:8" ht="15" customHeight="1" x14ac:dyDescent="0.4">
      <c r="A182" s="3">
        <f t="shared" si="11"/>
        <v>131</v>
      </c>
      <c r="B182" s="18"/>
      <c r="C182" s="22"/>
      <c r="D182" s="21"/>
      <c r="E182" s="17"/>
      <c r="F182" s="20"/>
      <c r="G182" s="51" t="str">
        <f t="shared" si="12"/>
        <v/>
      </c>
      <c r="H182" s="19"/>
    </row>
    <row r="183" spans="1:8" ht="15" customHeight="1" x14ac:dyDescent="0.4">
      <c r="A183" s="3">
        <f t="shared" si="11"/>
        <v>132</v>
      </c>
      <c r="B183" s="18"/>
      <c r="C183" s="22"/>
      <c r="D183" s="21"/>
      <c r="E183" s="17"/>
      <c r="F183" s="20"/>
      <c r="G183" s="51" t="str">
        <f t="shared" si="12"/>
        <v/>
      </c>
      <c r="H183" s="19"/>
    </row>
    <row r="184" spans="1:8" ht="15" customHeight="1" x14ac:dyDescent="0.4">
      <c r="A184" s="3">
        <f t="shared" si="11"/>
        <v>133</v>
      </c>
      <c r="B184" s="18"/>
      <c r="C184" s="22"/>
      <c r="D184" s="21"/>
      <c r="E184" s="17"/>
      <c r="F184" s="20"/>
      <c r="G184" s="51" t="str">
        <f t="shared" si="12"/>
        <v/>
      </c>
      <c r="H184" s="19"/>
    </row>
    <row r="185" spans="1:8" ht="15" customHeight="1" x14ac:dyDescent="0.4">
      <c r="A185" s="3">
        <f t="shared" si="11"/>
        <v>134</v>
      </c>
      <c r="B185" s="18"/>
      <c r="C185" s="22"/>
      <c r="D185" s="21"/>
      <c r="E185" s="17"/>
      <c r="F185" s="20"/>
      <c r="G185" s="51" t="str">
        <f t="shared" si="12"/>
        <v/>
      </c>
      <c r="H185" s="19"/>
    </row>
    <row r="186" spans="1:8" ht="15" customHeight="1" x14ac:dyDescent="0.4">
      <c r="A186" s="3">
        <f t="shared" si="11"/>
        <v>135</v>
      </c>
      <c r="B186" s="18"/>
      <c r="C186" s="22"/>
      <c r="D186" s="21"/>
      <c r="E186" s="17"/>
      <c r="F186" s="20"/>
      <c r="G186" s="51" t="str">
        <f t="shared" si="12"/>
        <v/>
      </c>
      <c r="H186" s="19"/>
    </row>
    <row r="187" spans="1:8" ht="15" customHeight="1" x14ac:dyDescent="0.4">
      <c r="A187" s="3">
        <f t="shared" si="11"/>
        <v>136</v>
      </c>
      <c r="B187" s="18"/>
      <c r="C187" s="22"/>
      <c r="D187" s="21"/>
      <c r="E187" s="17"/>
      <c r="F187" s="20"/>
      <c r="G187" s="51" t="str">
        <f t="shared" si="12"/>
        <v/>
      </c>
      <c r="H187" s="19"/>
    </row>
    <row r="188" spans="1:8" ht="15" customHeight="1" x14ac:dyDescent="0.4">
      <c r="A188" s="3">
        <f t="shared" si="11"/>
        <v>137</v>
      </c>
      <c r="B188" s="18"/>
      <c r="C188" s="22"/>
      <c r="D188" s="21"/>
      <c r="E188" s="17"/>
      <c r="F188" s="20"/>
      <c r="G188" s="51" t="str">
        <f t="shared" si="12"/>
        <v/>
      </c>
      <c r="H188" s="19"/>
    </row>
    <row r="189" spans="1:8" ht="15" customHeight="1" x14ac:dyDescent="0.4">
      <c r="A189" s="3">
        <f t="shared" si="11"/>
        <v>138</v>
      </c>
      <c r="B189" s="18"/>
      <c r="C189" s="22"/>
      <c r="D189" s="21"/>
      <c r="E189" s="17"/>
      <c r="F189" s="20"/>
      <c r="G189" s="51" t="str">
        <f t="shared" si="12"/>
        <v/>
      </c>
      <c r="H189" s="19"/>
    </row>
    <row r="190" spans="1:8" ht="15" customHeight="1" x14ac:dyDescent="0.4">
      <c r="A190" s="3">
        <f t="shared" si="11"/>
        <v>139</v>
      </c>
      <c r="B190" s="18"/>
      <c r="C190" s="22"/>
      <c r="D190" s="21"/>
      <c r="E190" s="17"/>
      <c r="F190" s="20"/>
      <c r="G190" s="51" t="str">
        <f t="shared" si="12"/>
        <v/>
      </c>
      <c r="H190" s="19"/>
    </row>
    <row r="191" spans="1:8" ht="15" customHeight="1" x14ac:dyDescent="0.4">
      <c r="A191" s="3">
        <f t="shared" si="11"/>
        <v>140</v>
      </c>
      <c r="B191" s="18"/>
      <c r="C191" s="22"/>
      <c r="D191" s="21"/>
      <c r="E191" s="17"/>
      <c r="F191" s="20"/>
      <c r="G191" s="51" t="str">
        <f t="shared" si="12"/>
        <v/>
      </c>
      <c r="H191" s="19"/>
    </row>
    <row r="192" spans="1:8" ht="15" customHeight="1" x14ac:dyDescent="0.4">
      <c r="A192" s="3">
        <f t="shared" si="11"/>
        <v>141</v>
      </c>
      <c r="B192" s="18"/>
      <c r="C192" s="22"/>
      <c r="D192" s="21"/>
      <c r="E192" s="17"/>
      <c r="F192" s="20"/>
      <c r="G192" s="51" t="str">
        <f t="shared" si="12"/>
        <v/>
      </c>
      <c r="H192" s="19"/>
    </row>
    <row r="193" spans="1:10" ht="15" customHeight="1" x14ac:dyDescent="0.4">
      <c r="A193" s="3">
        <f t="shared" si="11"/>
        <v>142</v>
      </c>
      <c r="B193" s="18"/>
      <c r="C193" s="22"/>
      <c r="D193" s="21"/>
      <c r="E193" s="17"/>
      <c r="F193" s="20"/>
      <c r="G193" s="51" t="str">
        <f t="shared" si="12"/>
        <v/>
      </c>
      <c r="H193" s="19"/>
    </row>
    <row r="194" spans="1:10" ht="15" customHeight="1" x14ac:dyDescent="0.4">
      <c r="A194" s="3">
        <f t="shared" si="11"/>
        <v>143</v>
      </c>
      <c r="B194" s="18"/>
      <c r="C194" s="22"/>
      <c r="D194" s="21"/>
      <c r="E194" s="17"/>
      <c r="F194" s="20"/>
      <c r="G194" s="51" t="str">
        <f t="shared" si="12"/>
        <v/>
      </c>
      <c r="H194" s="19"/>
    </row>
    <row r="195" spans="1:10" ht="15" customHeight="1" x14ac:dyDescent="0.4">
      <c r="A195" s="3">
        <f t="shared" si="11"/>
        <v>144</v>
      </c>
      <c r="B195" s="18"/>
      <c r="C195" s="22"/>
      <c r="D195" s="21"/>
      <c r="E195" s="17"/>
      <c r="F195" s="20"/>
      <c r="G195" s="51" t="str">
        <f t="shared" si="12"/>
        <v/>
      </c>
      <c r="H195" s="19"/>
    </row>
    <row r="196" spans="1:10" ht="15" customHeight="1" x14ac:dyDescent="0.4">
      <c r="A196" s="3">
        <f t="shared" si="11"/>
        <v>145</v>
      </c>
      <c r="B196" s="18"/>
      <c r="C196" s="22"/>
      <c r="D196" s="21"/>
      <c r="E196" s="17"/>
      <c r="F196" s="20"/>
      <c r="G196" s="51" t="str">
        <f t="shared" si="12"/>
        <v/>
      </c>
      <c r="H196" s="19"/>
    </row>
    <row r="197" spans="1:10" ht="15" customHeight="1" x14ac:dyDescent="0.4">
      <c r="A197" s="3">
        <f t="shared" si="11"/>
        <v>146</v>
      </c>
      <c r="B197" s="18"/>
      <c r="C197" s="22"/>
      <c r="D197" s="21"/>
      <c r="E197" s="17"/>
      <c r="F197" s="20"/>
      <c r="G197" s="51" t="str">
        <f t="shared" si="12"/>
        <v/>
      </c>
      <c r="H197" s="19"/>
    </row>
    <row r="198" spans="1:10" ht="15" customHeight="1" x14ac:dyDescent="0.4">
      <c r="A198" s="3">
        <f t="shared" si="11"/>
        <v>147</v>
      </c>
      <c r="B198" s="18"/>
      <c r="C198" s="22"/>
      <c r="D198" s="21"/>
      <c r="E198" s="17"/>
      <c r="F198" s="20"/>
      <c r="G198" s="51" t="str">
        <f t="shared" si="12"/>
        <v/>
      </c>
      <c r="H198" s="19"/>
    </row>
    <row r="199" spans="1:10" ht="15" customHeight="1" x14ac:dyDescent="0.4">
      <c r="A199" s="3">
        <f t="shared" si="11"/>
        <v>148</v>
      </c>
      <c r="B199" s="18"/>
      <c r="C199" s="22"/>
      <c r="D199" s="21"/>
      <c r="E199" s="17"/>
      <c r="F199" s="20"/>
      <c r="G199" s="51" t="str">
        <f t="shared" si="12"/>
        <v/>
      </c>
      <c r="H199" s="19"/>
    </row>
    <row r="200" spans="1:10" ht="15" customHeight="1" x14ac:dyDescent="0.4">
      <c r="A200" s="3">
        <f t="shared" si="11"/>
        <v>149</v>
      </c>
      <c r="B200" s="18"/>
      <c r="C200" s="22"/>
      <c r="D200" s="21"/>
      <c r="E200" s="17"/>
      <c r="F200" s="20"/>
      <c r="G200" s="51" t="str">
        <f t="shared" si="12"/>
        <v/>
      </c>
      <c r="H200" s="19"/>
    </row>
    <row r="201" spans="1:10" ht="15" customHeight="1" thickBot="1" x14ac:dyDescent="0.45">
      <c r="A201" s="3">
        <f t="shared" si="11"/>
        <v>150</v>
      </c>
      <c r="B201" s="18"/>
      <c r="C201" s="22"/>
      <c r="D201" s="21"/>
      <c r="E201" s="17"/>
      <c r="F201" s="20"/>
      <c r="G201" s="51" t="str">
        <f t="shared" si="12"/>
        <v/>
      </c>
      <c r="H201" s="19"/>
    </row>
    <row r="202" spans="1:10" ht="22.5" customHeight="1" thickBot="1" x14ac:dyDescent="0.45">
      <c r="B202" s="36" t="s">
        <v>46</v>
      </c>
      <c r="C202" s="37"/>
      <c r="D202" s="16" t="s">
        <v>9</v>
      </c>
      <c r="E202" s="15" t="s">
        <v>9</v>
      </c>
      <c r="F202" s="14" t="s">
        <v>9</v>
      </c>
      <c r="G202" s="52">
        <f>SUMIF(B177:B201,"&lt;&gt;"&amp;"▲助成対象外",G177:G201)</f>
        <v>0</v>
      </c>
      <c r="H202" s="13"/>
    </row>
    <row r="203" spans="1:10" ht="22.5" customHeight="1" thickTop="1" thickBot="1" x14ac:dyDescent="0.45">
      <c r="B203" s="38" t="s">
        <v>47</v>
      </c>
      <c r="C203" s="39"/>
      <c r="D203" s="12" t="s">
        <v>9</v>
      </c>
      <c r="E203" s="11" t="s">
        <v>9</v>
      </c>
      <c r="F203" s="10" t="s">
        <v>9</v>
      </c>
      <c r="G203" s="53">
        <f>SUMIF(B177:B201,"▲助成対象外",G177:G201)</f>
        <v>0</v>
      </c>
      <c r="H203" s="9"/>
    </row>
    <row r="204" spans="1:10" ht="20.25" thickTop="1" thickBot="1" x14ac:dyDescent="0.45">
      <c r="B204" s="40" t="s">
        <v>48</v>
      </c>
      <c r="C204" s="41"/>
      <c r="D204" s="12" t="s">
        <v>9</v>
      </c>
      <c r="E204" s="11" t="s">
        <v>9</v>
      </c>
      <c r="F204" s="10" t="s">
        <v>9</v>
      </c>
      <c r="G204" s="53">
        <f>SUM(G202:G203)</f>
        <v>0</v>
      </c>
      <c r="H204" s="9"/>
    </row>
    <row r="205" spans="1:10" ht="15" customHeight="1" x14ac:dyDescent="0.4"/>
    <row r="206" spans="1:10" ht="21" customHeight="1" x14ac:dyDescent="0.4">
      <c r="B206" s="25"/>
      <c r="C206" s="159"/>
      <c r="D206" s="160"/>
      <c r="E206" s="160"/>
      <c r="F206" s="160"/>
      <c r="G206" s="50" t="s">
        <v>21</v>
      </c>
      <c r="J206" s="24" t="s">
        <v>106</v>
      </c>
    </row>
    <row r="207" spans="1:10" ht="15" customHeight="1" x14ac:dyDescent="0.4">
      <c r="B207" s="3" t="str">
        <f>B174</f>
        <v>内訳明細表</v>
      </c>
      <c r="C207" s="161"/>
      <c r="D207" s="161"/>
      <c r="E207" s="161"/>
      <c r="F207" s="161"/>
      <c r="G207" s="161"/>
    </row>
    <row r="208" spans="1:10" ht="15" customHeight="1" x14ac:dyDescent="0.4">
      <c r="A208" s="23" t="s">
        <v>17</v>
      </c>
      <c r="B208" s="155" t="s">
        <v>104</v>
      </c>
      <c r="C208" s="155" t="s">
        <v>16</v>
      </c>
      <c r="D208" s="156" t="s">
        <v>5</v>
      </c>
      <c r="E208" s="155" t="s">
        <v>105</v>
      </c>
      <c r="F208" s="157" t="s">
        <v>15</v>
      </c>
      <c r="G208" s="157" t="s">
        <v>14</v>
      </c>
      <c r="H208" s="155" t="s">
        <v>13</v>
      </c>
    </row>
    <row r="209" spans="1:8" ht="15" customHeight="1" x14ac:dyDescent="0.4">
      <c r="A209" s="23" t="s">
        <v>12</v>
      </c>
      <c r="B209" s="155"/>
      <c r="C209" s="155"/>
      <c r="D209" s="156"/>
      <c r="E209" s="155"/>
      <c r="F209" s="158"/>
      <c r="G209" s="158"/>
      <c r="H209" s="155"/>
    </row>
    <row r="210" spans="1:8" ht="15" customHeight="1" x14ac:dyDescent="0.4">
      <c r="A210" s="3">
        <f t="shared" ref="A210:A234" si="13">ROW()-3-8*7</f>
        <v>151</v>
      </c>
      <c r="B210" s="18"/>
      <c r="C210" s="22"/>
      <c r="D210" s="21"/>
      <c r="E210" s="17"/>
      <c r="F210" s="20"/>
      <c r="G210" s="51" t="str">
        <f t="shared" ref="G210:G234" si="14">IF(D210*F210=0,"",ROUND(D210*F210,0))</f>
        <v/>
      </c>
      <c r="H210" s="19"/>
    </row>
    <row r="211" spans="1:8" ht="15" customHeight="1" x14ac:dyDescent="0.4">
      <c r="A211" s="3">
        <f t="shared" si="13"/>
        <v>152</v>
      </c>
      <c r="B211" s="18"/>
      <c r="C211" s="22"/>
      <c r="D211" s="21"/>
      <c r="E211" s="17"/>
      <c r="F211" s="20"/>
      <c r="G211" s="51" t="str">
        <f t="shared" si="14"/>
        <v/>
      </c>
      <c r="H211" s="19"/>
    </row>
    <row r="212" spans="1:8" ht="15" customHeight="1" x14ac:dyDescent="0.4">
      <c r="A212" s="3">
        <f t="shared" si="13"/>
        <v>153</v>
      </c>
      <c r="B212" s="18"/>
      <c r="C212" s="22"/>
      <c r="D212" s="21"/>
      <c r="E212" s="17"/>
      <c r="F212" s="20"/>
      <c r="G212" s="51" t="str">
        <f t="shared" si="14"/>
        <v/>
      </c>
      <c r="H212" s="19"/>
    </row>
    <row r="213" spans="1:8" ht="15" customHeight="1" x14ac:dyDescent="0.4">
      <c r="A213" s="3">
        <f t="shared" si="13"/>
        <v>154</v>
      </c>
      <c r="B213" s="18"/>
      <c r="C213" s="22"/>
      <c r="D213" s="21"/>
      <c r="E213" s="17"/>
      <c r="F213" s="20"/>
      <c r="G213" s="51" t="str">
        <f t="shared" si="14"/>
        <v/>
      </c>
      <c r="H213" s="19"/>
    </row>
    <row r="214" spans="1:8" ht="15" customHeight="1" x14ac:dyDescent="0.4">
      <c r="A214" s="3">
        <f t="shared" si="13"/>
        <v>155</v>
      </c>
      <c r="B214" s="18"/>
      <c r="C214" s="22"/>
      <c r="D214" s="21"/>
      <c r="E214" s="17"/>
      <c r="F214" s="20"/>
      <c r="G214" s="51" t="str">
        <f t="shared" si="14"/>
        <v/>
      </c>
      <c r="H214" s="19"/>
    </row>
    <row r="215" spans="1:8" ht="15" customHeight="1" x14ac:dyDescent="0.4">
      <c r="A215" s="3">
        <f t="shared" si="13"/>
        <v>156</v>
      </c>
      <c r="B215" s="18"/>
      <c r="C215" s="22"/>
      <c r="D215" s="21"/>
      <c r="E215" s="17"/>
      <c r="F215" s="20"/>
      <c r="G215" s="51" t="str">
        <f t="shared" si="14"/>
        <v/>
      </c>
      <c r="H215" s="19"/>
    </row>
    <row r="216" spans="1:8" ht="15" customHeight="1" x14ac:dyDescent="0.4">
      <c r="A216" s="3">
        <f t="shared" si="13"/>
        <v>157</v>
      </c>
      <c r="B216" s="18"/>
      <c r="C216" s="22"/>
      <c r="D216" s="21"/>
      <c r="E216" s="17"/>
      <c r="F216" s="20"/>
      <c r="G216" s="51" t="str">
        <f t="shared" si="14"/>
        <v/>
      </c>
      <c r="H216" s="19"/>
    </row>
    <row r="217" spans="1:8" ht="15" customHeight="1" x14ac:dyDescent="0.4">
      <c r="A217" s="3">
        <f t="shared" si="13"/>
        <v>158</v>
      </c>
      <c r="B217" s="18"/>
      <c r="C217" s="22"/>
      <c r="D217" s="21"/>
      <c r="E217" s="17"/>
      <c r="F217" s="20"/>
      <c r="G217" s="51" t="str">
        <f t="shared" si="14"/>
        <v/>
      </c>
      <c r="H217" s="19"/>
    </row>
    <row r="218" spans="1:8" ht="15" customHeight="1" x14ac:dyDescent="0.4">
      <c r="A218" s="3">
        <f t="shared" si="13"/>
        <v>159</v>
      </c>
      <c r="B218" s="18"/>
      <c r="C218" s="22"/>
      <c r="D218" s="21"/>
      <c r="E218" s="17"/>
      <c r="F218" s="20"/>
      <c r="G218" s="51" t="str">
        <f t="shared" si="14"/>
        <v/>
      </c>
      <c r="H218" s="19"/>
    </row>
    <row r="219" spans="1:8" ht="15" customHeight="1" x14ac:dyDescent="0.4">
      <c r="A219" s="3">
        <f t="shared" si="13"/>
        <v>160</v>
      </c>
      <c r="B219" s="18"/>
      <c r="C219" s="22"/>
      <c r="D219" s="21"/>
      <c r="E219" s="17"/>
      <c r="F219" s="20"/>
      <c r="G219" s="51" t="str">
        <f t="shared" si="14"/>
        <v/>
      </c>
      <c r="H219" s="19"/>
    </row>
    <row r="220" spans="1:8" ht="15" customHeight="1" x14ac:dyDescent="0.4">
      <c r="A220" s="3">
        <f t="shared" si="13"/>
        <v>161</v>
      </c>
      <c r="B220" s="18"/>
      <c r="C220" s="22"/>
      <c r="D220" s="21"/>
      <c r="E220" s="17"/>
      <c r="F220" s="20"/>
      <c r="G220" s="51" t="str">
        <f t="shared" si="14"/>
        <v/>
      </c>
      <c r="H220" s="19"/>
    </row>
    <row r="221" spans="1:8" ht="15" customHeight="1" x14ac:dyDescent="0.4">
      <c r="A221" s="3">
        <f t="shared" si="13"/>
        <v>162</v>
      </c>
      <c r="B221" s="18"/>
      <c r="C221" s="22"/>
      <c r="D221" s="21"/>
      <c r="E221" s="17"/>
      <c r="F221" s="20"/>
      <c r="G221" s="51" t="str">
        <f t="shared" si="14"/>
        <v/>
      </c>
      <c r="H221" s="19"/>
    </row>
    <row r="222" spans="1:8" ht="15" customHeight="1" x14ac:dyDescent="0.4">
      <c r="A222" s="3">
        <f t="shared" si="13"/>
        <v>163</v>
      </c>
      <c r="B222" s="18"/>
      <c r="C222" s="22"/>
      <c r="D222" s="21"/>
      <c r="E222" s="17"/>
      <c r="F222" s="20"/>
      <c r="G222" s="51" t="str">
        <f t="shared" si="14"/>
        <v/>
      </c>
      <c r="H222" s="19"/>
    </row>
    <row r="223" spans="1:8" ht="15" customHeight="1" x14ac:dyDescent="0.4">
      <c r="A223" s="3">
        <f t="shared" si="13"/>
        <v>164</v>
      </c>
      <c r="B223" s="18"/>
      <c r="C223" s="22"/>
      <c r="D223" s="21"/>
      <c r="E223" s="17"/>
      <c r="F223" s="20"/>
      <c r="G223" s="51" t="str">
        <f t="shared" si="14"/>
        <v/>
      </c>
      <c r="H223" s="19"/>
    </row>
    <row r="224" spans="1:8" ht="15" customHeight="1" x14ac:dyDescent="0.4">
      <c r="A224" s="3">
        <f t="shared" si="13"/>
        <v>165</v>
      </c>
      <c r="B224" s="18"/>
      <c r="C224" s="22"/>
      <c r="D224" s="21"/>
      <c r="E224" s="17"/>
      <c r="F224" s="20"/>
      <c r="G224" s="51" t="str">
        <f t="shared" si="14"/>
        <v/>
      </c>
      <c r="H224" s="19"/>
    </row>
    <row r="225" spans="1:10" ht="15" customHeight="1" x14ac:dyDescent="0.4">
      <c r="A225" s="3">
        <f t="shared" si="13"/>
        <v>166</v>
      </c>
      <c r="B225" s="18"/>
      <c r="C225" s="22"/>
      <c r="D225" s="21"/>
      <c r="E225" s="17"/>
      <c r="F225" s="20"/>
      <c r="G225" s="51" t="str">
        <f t="shared" si="14"/>
        <v/>
      </c>
      <c r="H225" s="19"/>
    </row>
    <row r="226" spans="1:10" ht="15" customHeight="1" x14ac:dyDescent="0.4">
      <c r="A226" s="3">
        <f t="shared" si="13"/>
        <v>167</v>
      </c>
      <c r="B226" s="18"/>
      <c r="C226" s="22"/>
      <c r="D226" s="21"/>
      <c r="E226" s="17"/>
      <c r="F226" s="20"/>
      <c r="G226" s="51" t="str">
        <f t="shared" si="14"/>
        <v/>
      </c>
      <c r="H226" s="19"/>
    </row>
    <row r="227" spans="1:10" ht="15" customHeight="1" x14ac:dyDescent="0.4">
      <c r="A227" s="3">
        <f t="shared" si="13"/>
        <v>168</v>
      </c>
      <c r="B227" s="18"/>
      <c r="C227" s="22"/>
      <c r="D227" s="21"/>
      <c r="E227" s="17"/>
      <c r="F227" s="20"/>
      <c r="G227" s="51" t="str">
        <f t="shared" si="14"/>
        <v/>
      </c>
      <c r="H227" s="19"/>
    </row>
    <row r="228" spans="1:10" ht="15" customHeight="1" x14ac:dyDescent="0.4">
      <c r="A228" s="3">
        <f t="shared" si="13"/>
        <v>169</v>
      </c>
      <c r="B228" s="18"/>
      <c r="C228" s="22"/>
      <c r="D228" s="21"/>
      <c r="E228" s="17"/>
      <c r="F228" s="20"/>
      <c r="G228" s="51" t="str">
        <f t="shared" si="14"/>
        <v/>
      </c>
      <c r="H228" s="19"/>
    </row>
    <row r="229" spans="1:10" ht="15" customHeight="1" x14ac:dyDescent="0.4">
      <c r="A229" s="3">
        <f t="shared" si="13"/>
        <v>170</v>
      </c>
      <c r="B229" s="18"/>
      <c r="C229" s="22"/>
      <c r="D229" s="21"/>
      <c r="E229" s="17"/>
      <c r="F229" s="20"/>
      <c r="G229" s="51" t="str">
        <f t="shared" si="14"/>
        <v/>
      </c>
      <c r="H229" s="19"/>
    </row>
    <row r="230" spans="1:10" ht="15" customHeight="1" x14ac:dyDescent="0.4">
      <c r="A230" s="3">
        <f t="shared" si="13"/>
        <v>171</v>
      </c>
      <c r="B230" s="18"/>
      <c r="C230" s="22"/>
      <c r="D230" s="21"/>
      <c r="E230" s="17"/>
      <c r="F230" s="20"/>
      <c r="G230" s="51" t="str">
        <f t="shared" si="14"/>
        <v/>
      </c>
      <c r="H230" s="19"/>
    </row>
    <row r="231" spans="1:10" ht="15" customHeight="1" x14ac:dyDescent="0.4">
      <c r="A231" s="3">
        <f t="shared" si="13"/>
        <v>172</v>
      </c>
      <c r="B231" s="18"/>
      <c r="C231" s="22"/>
      <c r="D231" s="21"/>
      <c r="E231" s="17"/>
      <c r="F231" s="20"/>
      <c r="G231" s="51" t="str">
        <f t="shared" si="14"/>
        <v/>
      </c>
      <c r="H231" s="19"/>
    </row>
    <row r="232" spans="1:10" ht="15" customHeight="1" x14ac:dyDescent="0.4">
      <c r="A232" s="3">
        <f t="shared" si="13"/>
        <v>173</v>
      </c>
      <c r="B232" s="18"/>
      <c r="C232" s="22"/>
      <c r="D232" s="21"/>
      <c r="E232" s="17"/>
      <c r="F232" s="20"/>
      <c r="G232" s="51" t="str">
        <f t="shared" si="14"/>
        <v/>
      </c>
      <c r="H232" s="19"/>
    </row>
    <row r="233" spans="1:10" ht="15" customHeight="1" x14ac:dyDescent="0.4">
      <c r="A233" s="3">
        <f t="shared" si="13"/>
        <v>174</v>
      </c>
      <c r="B233" s="18"/>
      <c r="C233" s="22"/>
      <c r="D233" s="21"/>
      <c r="E233" s="17"/>
      <c r="F233" s="20"/>
      <c r="G233" s="51" t="str">
        <f t="shared" si="14"/>
        <v/>
      </c>
      <c r="H233" s="19"/>
    </row>
    <row r="234" spans="1:10" ht="15" customHeight="1" thickBot="1" x14ac:dyDescent="0.45">
      <c r="A234" s="3">
        <f t="shared" si="13"/>
        <v>175</v>
      </c>
      <c r="B234" s="18"/>
      <c r="C234" s="22"/>
      <c r="D234" s="21"/>
      <c r="E234" s="17"/>
      <c r="F234" s="20"/>
      <c r="G234" s="51" t="str">
        <f t="shared" si="14"/>
        <v/>
      </c>
      <c r="H234" s="19"/>
    </row>
    <row r="235" spans="1:10" ht="22.5" customHeight="1" thickBot="1" x14ac:dyDescent="0.45">
      <c r="B235" s="36" t="s">
        <v>49</v>
      </c>
      <c r="C235" s="37"/>
      <c r="D235" s="16" t="s">
        <v>9</v>
      </c>
      <c r="E235" s="15" t="s">
        <v>9</v>
      </c>
      <c r="F235" s="14" t="s">
        <v>9</v>
      </c>
      <c r="G235" s="52">
        <f>SUMIF(B210:B234,"&lt;&gt;"&amp;"▲助成対象外",G210:G234)</f>
        <v>0</v>
      </c>
      <c r="H235" s="13"/>
    </row>
    <row r="236" spans="1:10" ht="22.5" customHeight="1" thickTop="1" thickBot="1" x14ac:dyDescent="0.45">
      <c r="B236" s="38" t="s">
        <v>50</v>
      </c>
      <c r="C236" s="39"/>
      <c r="D236" s="12" t="s">
        <v>9</v>
      </c>
      <c r="E236" s="11" t="s">
        <v>9</v>
      </c>
      <c r="F236" s="10" t="s">
        <v>9</v>
      </c>
      <c r="G236" s="53">
        <f>SUMIF(B210:B234,"▲助成対象外",G210:G234)</f>
        <v>0</v>
      </c>
      <c r="H236" s="9"/>
    </row>
    <row r="237" spans="1:10" ht="20.25" thickTop="1" thickBot="1" x14ac:dyDescent="0.45">
      <c r="B237" s="40" t="s">
        <v>51</v>
      </c>
      <c r="C237" s="41"/>
      <c r="D237" s="12" t="s">
        <v>9</v>
      </c>
      <c r="E237" s="11" t="s">
        <v>9</v>
      </c>
      <c r="F237" s="10" t="s">
        <v>9</v>
      </c>
      <c r="G237" s="53">
        <f>SUM(G235:G236)</f>
        <v>0</v>
      </c>
      <c r="H237" s="9"/>
    </row>
    <row r="238" spans="1:10" ht="15" customHeight="1" x14ac:dyDescent="0.4"/>
    <row r="239" spans="1:10" ht="21" customHeight="1" x14ac:dyDescent="0.4">
      <c r="B239" s="25"/>
      <c r="C239" s="159"/>
      <c r="D239" s="160"/>
      <c r="E239" s="160"/>
      <c r="F239" s="160"/>
      <c r="G239" s="50" t="s">
        <v>20</v>
      </c>
      <c r="J239" s="24" t="s">
        <v>106</v>
      </c>
    </row>
    <row r="240" spans="1:10" ht="15" customHeight="1" x14ac:dyDescent="0.4">
      <c r="B240" s="3" t="str">
        <f>B207</f>
        <v>内訳明細表</v>
      </c>
      <c r="C240" s="161"/>
      <c r="D240" s="161"/>
      <c r="E240" s="161"/>
      <c r="F240" s="161"/>
      <c r="G240" s="161"/>
    </row>
    <row r="241" spans="1:8" ht="15" customHeight="1" x14ac:dyDescent="0.4">
      <c r="A241" s="23" t="s">
        <v>17</v>
      </c>
      <c r="B241" s="155" t="s">
        <v>104</v>
      </c>
      <c r="C241" s="155" t="s">
        <v>16</v>
      </c>
      <c r="D241" s="156" t="s">
        <v>5</v>
      </c>
      <c r="E241" s="155" t="s">
        <v>105</v>
      </c>
      <c r="F241" s="157" t="s">
        <v>15</v>
      </c>
      <c r="G241" s="157" t="s">
        <v>14</v>
      </c>
      <c r="H241" s="155" t="s">
        <v>13</v>
      </c>
    </row>
    <row r="242" spans="1:8" ht="15" customHeight="1" x14ac:dyDescent="0.4">
      <c r="A242" s="23" t="s">
        <v>12</v>
      </c>
      <c r="B242" s="155"/>
      <c r="C242" s="155"/>
      <c r="D242" s="156"/>
      <c r="E242" s="155"/>
      <c r="F242" s="158"/>
      <c r="G242" s="158"/>
      <c r="H242" s="155"/>
    </row>
    <row r="243" spans="1:8" ht="15" customHeight="1" x14ac:dyDescent="0.4">
      <c r="A243" s="3">
        <f t="shared" ref="A243:A267" si="15">ROW()-3-8*8</f>
        <v>176</v>
      </c>
      <c r="B243" s="18"/>
      <c r="C243" s="22"/>
      <c r="D243" s="21"/>
      <c r="E243" s="17"/>
      <c r="F243" s="20"/>
      <c r="G243" s="51" t="str">
        <f t="shared" ref="G243:G267" si="16">IF(D243*F243=0,"",ROUND(D243*F243,0))</f>
        <v/>
      </c>
      <c r="H243" s="19"/>
    </row>
    <row r="244" spans="1:8" ht="15" customHeight="1" x14ac:dyDescent="0.4">
      <c r="A244" s="3">
        <f t="shared" si="15"/>
        <v>177</v>
      </c>
      <c r="B244" s="18"/>
      <c r="C244" s="22"/>
      <c r="D244" s="21"/>
      <c r="E244" s="17"/>
      <c r="F244" s="20"/>
      <c r="G244" s="51" t="str">
        <f t="shared" si="16"/>
        <v/>
      </c>
      <c r="H244" s="19"/>
    </row>
    <row r="245" spans="1:8" ht="15" customHeight="1" x14ac:dyDescent="0.4">
      <c r="A245" s="3">
        <f t="shared" si="15"/>
        <v>178</v>
      </c>
      <c r="B245" s="18"/>
      <c r="C245" s="22"/>
      <c r="D245" s="21"/>
      <c r="E245" s="17"/>
      <c r="F245" s="20"/>
      <c r="G245" s="51" t="str">
        <f t="shared" si="16"/>
        <v/>
      </c>
      <c r="H245" s="19"/>
    </row>
    <row r="246" spans="1:8" ht="15" customHeight="1" x14ac:dyDescent="0.4">
      <c r="A246" s="3">
        <f t="shared" si="15"/>
        <v>179</v>
      </c>
      <c r="B246" s="18"/>
      <c r="C246" s="22"/>
      <c r="D246" s="21"/>
      <c r="E246" s="17"/>
      <c r="F246" s="20"/>
      <c r="G246" s="51" t="str">
        <f t="shared" si="16"/>
        <v/>
      </c>
      <c r="H246" s="19"/>
    </row>
    <row r="247" spans="1:8" ht="15" customHeight="1" x14ac:dyDescent="0.4">
      <c r="A247" s="3">
        <f t="shared" si="15"/>
        <v>180</v>
      </c>
      <c r="B247" s="18"/>
      <c r="C247" s="22"/>
      <c r="D247" s="21"/>
      <c r="E247" s="17"/>
      <c r="F247" s="20"/>
      <c r="G247" s="51" t="str">
        <f t="shared" si="16"/>
        <v/>
      </c>
      <c r="H247" s="19"/>
    </row>
    <row r="248" spans="1:8" ht="15" customHeight="1" x14ac:dyDescent="0.4">
      <c r="A248" s="3">
        <f t="shared" si="15"/>
        <v>181</v>
      </c>
      <c r="B248" s="18"/>
      <c r="C248" s="22"/>
      <c r="D248" s="21"/>
      <c r="E248" s="17"/>
      <c r="F248" s="20"/>
      <c r="G248" s="51" t="str">
        <f t="shared" si="16"/>
        <v/>
      </c>
      <c r="H248" s="19"/>
    </row>
    <row r="249" spans="1:8" ht="15" customHeight="1" x14ac:dyDescent="0.4">
      <c r="A249" s="3">
        <f t="shared" si="15"/>
        <v>182</v>
      </c>
      <c r="B249" s="18"/>
      <c r="C249" s="22"/>
      <c r="D249" s="21"/>
      <c r="E249" s="17"/>
      <c r="F249" s="20"/>
      <c r="G249" s="51" t="str">
        <f t="shared" si="16"/>
        <v/>
      </c>
      <c r="H249" s="19"/>
    </row>
    <row r="250" spans="1:8" ht="15" customHeight="1" x14ac:dyDescent="0.4">
      <c r="A250" s="3">
        <f t="shared" si="15"/>
        <v>183</v>
      </c>
      <c r="B250" s="18"/>
      <c r="C250" s="22"/>
      <c r="D250" s="21"/>
      <c r="E250" s="17"/>
      <c r="F250" s="20"/>
      <c r="G250" s="51" t="str">
        <f t="shared" si="16"/>
        <v/>
      </c>
      <c r="H250" s="19"/>
    </row>
    <row r="251" spans="1:8" ht="15" customHeight="1" x14ac:dyDescent="0.4">
      <c r="A251" s="3">
        <f t="shared" si="15"/>
        <v>184</v>
      </c>
      <c r="B251" s="18"/>
      <c r="C251" s="22"/>
      <c r="D251" s="21"/>
      <c r="E251" s="17"/>
      <c r="F251" s="20"/>
      <c r="G251" s="51" t="str">
        <f t="shared" si="16"/>
        <v/>
      </c>
      <c r="H251" s="19"/>
    </row>
    <row r="252" spans="1:8" ht="15" customHeight="1" x14ac:dyDescent="0.4">
      <c r="A252" s="3">
        <f t="shared" si="15"/>
        <v>185</v>
      </c>
      <c r="B252" s="18"/>
      <c r="C252" s="22"/>
      <c r="D252" s="21"/>
      <c r="E252" s="17"/>
      <c r="F252" s="20"/>
      <c r="G252" s="51" t="str">
        <f t="shared" si="16"/>
        <v/>
      </c>
      <c r="H252" s="19"/>
    </row>
    <row r="253" spans="1:8" ht="15" customHeight="1" x14ac:dyDescent="0.4">
      <c r="A253" s="3">
        <f t="shared" si="15"/>
        <v>186</v>
      </c>
      <c r="B253" s="18"/>
      <c r="C253" s="22"/>
      <c r="D253" s="21"/>
      <c r="E253" s="17"/>
      <c r="F253" s="20"/>
      <c r="G253" s="51" t="str">
        <f t="shared" si="16"/>
        <v/>
      </c>
      <c r="H253" s="19"/>
    </row>
    <row r="254" spans="1:8" ht="15" customHeight="1" x14ac:dyDescent="0.4">
      <c r="A254" s="3">
        <f t="shared" si="15"/>
        <v>187</v>
      </c>
      <c r="B254" s="18"/>
      <c r="C254" s="22"/>
      <c r="D254" s="21"/>
      <c r="E254" s="17"/>
      <c r="F254" s="20"/>
      <c r="G254" s="51" t="str">
        <f t="shared" si="16"/>
        <v/>
      </c>
      <c r="H254" s="19"/>
    </row>
    <row r="255" spans="1:8" ht="15" customHeight="1" x14ac:dyDescent="0.4">
      <c r="A255" s="3">
        <f t="shared" si="15"/>
        <v>188</v>
      </c>
      <c r="B255" s="18"/>
      <c r="C255" s="22"/>
      <c r="D255" s="21"/>
      <c r="E255" s="17"/>
      <c r="F255" s="20"/>
      <c r="G255" s="51" t="str">
        <f t="shared" si="16"/>
        <v/>
      </c>
      <c r="H255" s="19"/>
    </row>
    <row r="256" spans="1:8" ht="15" customHeight="1" x14ac:dyDescent="0.4">
      <c r="A256" s="3">
        <f t="shared" si="15"/>
        <v>189</v>
      </c>
      <c r="B256" s="18"/>
      <c r="C256" s="22"/>
      <c r="D256" s="21"/>
      <c r="E256" s="17"/>
      <c r="F256" s="20"/>
      <c r="G256" s="51" t="str">
        <f t="shared" si="16"/>
        <v/>
      </c>
      <c r="H256" s="19"/>
    </row>
    <row r="257" spans="1:10" ht="15" customHeight="1" x14ac:dyDescent="0.4">
      <c r="A257" s="3">
        <f t="shared" si="15"/>
        <v>190</v>
      </c>
      <c r="B257" s="18"/>
      <c r="C257" s="22"/>
      <c r="D257" s="21"/>
      <c r="E257" s="17"/>
      <c r="F257" s="20"/>
      <c r="G257" s="51" t="str">
        <f t="shared" si="16"/>
        <v/>
      </c>
      <c r="H257" s="19"/>
    </row>
    <row r="258" spans="1:10" ht="15" customHeight="1" x14ac:dyDescent="0.4">
      <c r="A258" s="3">
        <f t="shared" si="15"/>
        <v>191</v>
      </c>
      <c r="B258" s="18"/>
      <c r="C258" s="22"/>
      <c r="D258" s="21"/>
      <c r="E258" s="17"/>
      <c r="F258" s="20"/>
      <c r="G258" s="51" t="str">
        <f t="shared" si="16"/>
        <v/>
      </c>
      <c r="H258" s="19"/>
    </row>
    <row r="259" spans="1:10" ht="15" customHeight="1" x14ac:dyDescent="0.4">
      <c r="A259" s="3">
        <f t="shared" si="15"/>
        <v>192</v>
      </c>
      <c r="B259" s="18"/>
      <c r="C259" s="22"/>
      <c r="D259" s="21"/>
      <c r="E259" s="17"/>
      <c r="F259" s="20"/>
      <c r="G259" s="51" t="str">
        <f t="shared" si="16"/>
        <v/>
      </c>
      <c r="H259" s="19"/>
    </row>
    <row r="260" spans="1:10" ht="15" customHeight="1" x14ac:dyDescent="0.4">
      <c r="A260" s="3">
        <f t="shared" si="15"/>
        <v>193</v>
      </c>
      <c r="B260" s="18"/>
      <c r="C260" s="22"/>
      <c r="D260" s="21"/>
      <c r="E260" s="17"/>
      <c r="F260" s="20"/>
      <c r="G260" s="51" t="str">
        <f t="shared" si="16"/>
        <v/>
      </c>
      <c r="H260" s="19"/>
    </row>
    <row r="261" spans="1:10" ht="15" customHeight="1" x14ac:dyDescent="0.4">
      <c r="A261" s="3">
        <f t="shared" si="15"/>
        <v>194</v>
      </c>
      <c r="B261" s="18"/>
      <c r="C261" s="22"/>
      <c r="D261" s="21"/>
      <c r="E261" s="17"/>
      <c r="F261" s="20"/>
      <c r="G261" s="51" t="str">
        <f t="shared" si="16"/>
        <v/>
      </c>
      <c r="H261" s="19"/>
    </row>
    <row r="262" spans="1:10" ht="15" customHeight="1" x14ac:dyDescent="0.4">
      <c r="A262" s="3">
        <f t="shared" si="15"/>
        <v>195</v>
      </c>
      <c r="B262" s="18"/>
      <c r="C262" s="22"/>
      <c r="D262" s="21"/>
      <c r="E262" s="17"/>
      <c r="F262" s="20"/>
      <c r="G262" s="51" t="str">
        <f t="shared" si="16"/>
        <v/>
      </c>
      <c r="H262" s="19"/>
    </row>
    <row r="263" spans="1:10" ht="15" customHeight="1" x14ac:dyDescent="0.4">
      <c r="A263" s="3">
        <f t="shared" si="15"/>
        <v>196</v>
      </c>
      <c r="B263" s="18"/>
      <c r="C263" s="22"/>
      <c r="D263" s="21"/>
      <c r="E263" s="17"/>
      <c r="F263" s="20"/>
      <c r="G263" s="51" t="str">
        <f t="shared" si="16"/>
        <v/>
      </c>
      <c r="H263" s="19"/>
    </row>
    <row r="264" spans="1:10" ht="15" customHeight="1" x14ac:dyDescent="0.4">
      <c r="A264" s="3">
        <f t="shared" si="15"/>
        <v>197</v>
      </c>
      <c r="B264" s="18"/>
      <c r="C264" s="22"/>
      <c r="D264" s="21"/>
      <c r="E264" s="17"/>
      <c r="F264" s="20"/>
      <c r="G264" s="51" t="str">
        <f t="shared" si="16"/>
        <v/>
      </c>
      <c r="H264" s="19"/>
    </row>
    <row r="265" spans="1:10" ht="15" customHeight="1" x14ac:dyDescent="0.4">
      <c r="A265" s="3">
        <f t="shared" si="15"/>
        <v>198</v>
      </c>
      <c r="B265" s="18"/>
      <c r="C265" s="22"/>
      <c r="D265" s="21"/>
      <c r="E265" s="17"/>
      <c r="F265" s="20"/>
      <c r="G265" s="51" t="str">
        <f t="shared" si="16"/>
        <v/>
      </c>
      <c r="H265" s="19"/>
    </row>
    <row r="266" spans="1:10" ht="15" customHeight="1" x14ac:dyDescent="0.4">
      <c r="A266" s="3">
        <f t="shared" si="15"/>
        <v>199</v>
      </c>
      <c r="B266" s="18"/>
      <c r="C266" s="22"/>
      <c r="D266" s="21"/>
      <c r="E266" s="17"/>
      <c r="F266" s="20"/>
      <c r="G266" s="51" t="str">
        <f t="shared" si="16"/>
        <v/>
      </c>
      <c r="H266" s="19"/>
    </row>
    <row r="267" spans="1:10" ht="15" customHeight="1" thickBot="1" x14ac:dyDescent="0.45">
      <c r="A267" s="3">
        <f t="shared" si="15"/>
        <v>200</v>
      </c>
      <c r="B267" s="18"/>
      <c r="C267" s="22"/>
      <c r="D267" s="21"/>
      <c r="E267" s="17"/>
      <c r="F267" s="20"/>
      <c r="G267" s="51" t="str">
        <f t="shared" si="16"/>
        <v/>
      </c>
      <c r="H267" s="19"/>
    </row>
    <row r="268" spans="1:10" ht="22.5" customHeight="1" thickBot="1" x14ac:dyDescent="0.45">
      <c r="B268" s="36" t="s">
        <v>52</v>
      </c>
      <c r="C268" s="37"/>
      <c r="D268" s="16" t="s">
        <v>9</v>
      </c>
      <c r="E268" s="15" t="s">
        <v>9</v>
      </c>
      <c r="F268" s="14" t="s">
        <v>9</v>
      </c>
      <c r="G268" s="52">
        <f>SUMIF(B243:B267,"&lt;&gt;"&amp;"▲助成対象外",G243:G267)</f>
        <v>0</v>
      </c>
      <c r="H268" s="13"/>
    </row>
    <row r="269" spans="1:10" ht="22.5" customHeight="1" thickTop="1" thickBot="1" x14ac:dyDescent="0.45">
      <c r="B269" s="38" t="s">
        <v>53</v>
      </c>
      <c r="C269" s="39"/>
      <c r="D269" s="12" t="s">
        <v>9</v>
      </c>
      <c r="E269" s="11" t="s">
        <v>9</v>
      </c>
      <c r="F269" s="10" t="s">
        <v>9</v>
      </c>
      <c r="G269" s="53">
        <f>SUMIF(B243:B267,"▲助成対象外",G243:G267)</f>
        <v>0</v>
      </c>
      <c r="H269" s="9"/>
    </row>
    <row r="270" spans="1:10" ht="20.25" thickTop="1" thickBot="1" x14ac:dyDescent="0.45">
      <c r="B270" s="40" t="s">
        <v>54</v>
      </c>
      <c r="C270" s="41"/>
      <c r="D270" s="12" t="s">
        <v>9</v>
      </c>
      <c r="E270" s="11" t="s">
        <v>9</v>
      </c>
      <c r="F270" s="10" t="s">
        <v>9</v>
      </c>
      <c r="G270" s="53">
        <f>SUM(G268:G269)</f>
        <v>0</v>
      </c>
      <c r="H270" s="9"/>
    </row>
    <row r="271" spans="1:10" ht="15" customHeight="1" x14ac:dyDescent="0.4"/>
    <row r="272" spans="1:10" ht="21" customHeight="1" x14ac:dyDescent="0.4">
      <c r="B272" s="25"/>
      <c r="C272" s="159"/>
      <c r="D272" s="160"/>
      <c r="E272" s="160"/>
      <c r="F272" s="160"/>
      <c r="G272" s="50" t="s">
        <v>19</v>
      </c>
      <c r="J272" s="24" t="s">
        <v>106</v>
      </c>
    </row>
    <row r="273" spans="1:8" ht="15" customHeight="1" x14ac:dyDescent="0.4">
      <c r="B273" s="3" t="str">
        <f>B240</f>
        <v>内訳明細表</v>
      </c>
      <c r="C273" s="161"/>
      <c r="D273" s="161"/>
      <c r="E273" s="161"/>
      <c r="F273" s="161"/>
      <c r="G273" s="161"/>
    </row>
    <row r="274" spans="1:8" ht="15" customHeight="1" x14ac:dyDescent="0.4">
      <c r="A274" s="23" t="s">
        <v>17</v>
      </c>
      <c r="B274" s="155" t="s">
        <v>104</v>
      </c>
      <c r="C274" s="155" t="s">
        <v>16</v>
      </c>
      <c r="D274" s="156" t="s">
        <v>5</v>
      </c>
      <c r="E274" s="155" t="s">
        <v>105</v>
      </c>
      <c r="F274" s="157" t="s">
        <v>15</v>
      </c>
      <c r="G274" s="157" t="s">
        <v>14</v>
      </c>
      <c r="H274" s="155" t="s">
        <v>13</v>
      </c>
    </row>
    <row r="275" spans="1:8" ht="15" customHeight="1" x14ac:dyDescent="0.4">
      <c r="A275" s="23" t="s">
        <v>12</v>
      </c>
      <c r="B275" s="155"/>
      <c r="C275" s="155"/>
      <c r="D275" s="156"/>
      <c r="E275" s="155"/>
      <c r="F275" s="158"/>
      <c r="G275" s="158"/>
      <c r="H275" s="155"/>
    </row>
    <row r="276" spans="1:8" ht="15" customHeight="1" x14ac:dyDescent="0.4">
      <c r="A276" s="3">
        <f t="shared" ref="A276:A300" si="17">ROW()-3-8*9</f>
        <v>201</v>
      </c>
      <c r="B276" s="18"/>
      <c r="C276" s="22"/>
      <c r="D276" s="21"/>
      <c r="E276" s="17"/>
      <c r="F276" s="20"/>
      <c r="G276" s="51" t="str">
        <f t="shared" ref="G276:G300" si="18">IF(D276*F276=0,"",ROUND(D276*F276,0))</f>
        <v/>
      </c>
      <c r="H276" s="19"/>
    </row>
    <row r="277" spans="1:8" ht="15" customHeight="1" x14ac:dyDescent="0.4">
      <c r="A277" s="3">
        <f t="shared" si="17"/>
        <v>202</v>
      </c>
      <c r="B277" s="18"/>
      <c r="C277" s="22"/>
      <c r="D277" s="21"/>
      <c r="E277" s="17"/>
      <c r="F277" s="20"/>
      <c r="G277" s="51" t="str">
        <f t="shared" si="18"/>
        <v/>
      </c>
      <c r="H277" s="19"/>
    </row>
    <row r="278" spans="1:8" ht="15" customHeight="1" x14ac:dyDescent="0.4">
      <c r="A278" s="3">
        <f t="shared" si="17"/>
        <v>203</v>
      </c>
      <c r="B278" s="18"/>
      <c r="C278" s="22"/>
      <c r="D278" s="21"/>
      <c r="E278" s="17"/>
      <c r="F278" s="20"/>
      <c r="G278" s="51" t="str">
        <f t="shared" si="18"/>
        <v/>
      </c>
      <c r="H278" s="19"/>
    </row>
    <row r="279" spans="1:8" ht="15" customHeight="1" x14ac:dyDescent="0.4">
      <c r="A279" s="3">
        <f t="shared" si="17"/>
        <v>204</v>
      </c>
      <c r="B279" s="18"/>
      <c r="C279" s="22"/>
      <c r="D279" s="21"/>
      <c r="E279" s="17"/>
      <c r="F279" s="20"/>
      <c r="G279" s="51" t="str">
        <f t="shared" si="18"/>
        <v/>
      </c>
      <c r="H279" s="19"/>
    </row>
    <row r="280" spans="1:8" ht="15" customHeight="1" x14ac:dyDescent="0.4">
      <c r="A280" s="3">
        <f t="shared" si="17"/>
        <v>205</v>
      </c>
      <c r="B280" s="18"/>
      <c r="C280" s="22"/>
      <c r="D280" s="21"/>
      <c r="E280" s="17"/>
      <c r="F280" s="20"/>
      <c r="G280" s="51" t="str">
        <f t="shared" si="18"/>
        <v/>
      </c>
      <c r="H280" s="19"/>
    </row>
    <row r="281" spans="1:8" ht="15" customHeight="1" x14ac:dyDescent="0.4">
      <c r="A281" s="3">
        <f t="shared" si="17"/>
        <v>206</v>
      </c>
      <c r="B281" s="18"/>
      <c r="C281" s="22"/>
      <c r="D281" s="21"/>
      <c r="E281" s="17"/>
      <c r="F281" s="20"/>
      <c r="G281" s="51" t="str">
        <f t="shared" si="18"/>
        <v/>
      </c>
      <c r="H281" s="19"/>
    </row>
    <row r="282" spans="1:8" ht="15" customHeight="1" x14ac:dyDescent="0.4">
      <c r="A282" s="3">
        <f t="shared" si="17"/>
        <v>207</v>
      </c>
      <c r="B282" s="18"/>
      <c r="C282" s="22"/>
      <c r="D282" s="21"/>
      <c r="E282" s="17"/>
      <c r="F282" s="20"/>
      <c r="G282" s="51" t="str">
        <f t="shared" si="18"/>
        <v/>
      </c>
      <c r="H282" s="19"/>
    </row>
    <row r="283" spans="1:8" ht="15" customHeight="1" x14ac:dyDescent="0.4">
      <c r="A283" s="3">
        <f t="shared" si="17"/>
        <v>208</v>
      </c>
      <c r="B283" s="18"/>
      <c r="C283" s="22"/>
      <c r="D283" s="21"/>
      <c r="E283" s="17"/>
      <c r="F283" s="20"/>
      <c r="G283" s="51" t="str">
        <f t="shared" si="18"/>
        <v/>
      </c>
      <c r="H283" s="19"/>
    </row>
    <row r="284" spans="1:8" ht="15" customHeight="1" x14ac:dyDescent="0.4">
      <c r="A284" s="3">
        <f t="shared" si="17"/>
        <v>209</v>
      </c>
      <c r="B284" s="18"/>
      <c r="C284" s="22"/>
      <c r="D284" s="21"/>
      <c r="E284" s="17"/>
      <c r="F284" s="20"/>
      <c r="G284" s="51" t="str">
        <f t="shared" si="18"/>
        <v/>
      </c>
      <c r="H284" s="19"/>
    </row>
    <row r="285" spans="1:8" ht="15" customHeight="1" x14ac:dyDescent="0.4">
      <c r="A285" s="3">
        <f t="shared" si="17"/>
        <v>210</v>
      </c>
      <c r="B285" s="18"/>
      <c r="C285" s="22"/>
      <c r="D285" s="21"/>
      <c r="E285" s="17"/>
      <c r="F285" s="20"/>
      <c r="G285" s="51" t="str">
        <f t="shared" si="18"/>
        <v/>
      </c>
      <c r="H285" s="19"/>
    </row>
    <row r="286" spans="1:8" ht="15" customHeight="1" x14ac:dyDescent="0.4">
      <c r="A286" s="3">
        <f t="shared" si="17"/>
        <v>211</v>
      </c>
      <c r="B286" s="18"/>
      <c r="C286" s="22"/>
      <c r="D286" s="21"/>
      <c r="E286" s="17"/>
      <c r="F286" s="20"/>
      <c r="G286" s="51" t="str">
        <f t="shared" si="18"/>
        <v/>
      </c>
      <c r="H286" s="19"/>
    </row>
    <row r="287" spans="1:8" ht="15" customHeight="1" x14ac:dyDescent="0.4">
      <c r="A287" s="3">
        <f t="shared" si="17"/>
        <v>212</v>
      </c>
      <c r="B287" s="18"/>
      <c r="C287" s="22"/>
      <c r="D287" s="21"/>
      <c r="E287" s="17"/>
      <c r="F287" s="20"/>
      <c r="G287" s="51" t="str">
        <f t="shared" si="18"/>
        <v/>
      </c>
      <c r="H287" s="19"/>
    </row>
    <row r="288" spans="1:8" ht="15" customHeight="1" x14ac:dyDescent="0.4">
      <c r="A288" s="3">
        <f t="shared" si="17"/>
        <v>213</v>
      </c>
      <c r="B288" s="18"/>
      <c r="C288" s="22"/>
      <c r="D288" s="21"/>
      <c r="E288" s="17"/>
      <c r="F288" s="20"/>
      <c r="G288" s="51" t="str">
        <f t="shared" si="18"/>
        <v/>
      </c>
      <c r="H288" s="19"/>
    </row>
    <row r="289" spans="1:8" ht="15" customHeight="1" x14ac:dyDescent="0.4">
      <c r="A289" s="3">
        <f t="shared" si="17"/>
        <v>214</v>
      </c>
      <c r="B289" s="18"/>
      <c r="C289" s="22"/>
      <c r="D289" s="21"/>
      <c r="E289" s="17"/>
      <c r="F289" s="20"/>
      <c r="G289" s="51" t="str">
        <f t="shared" si="18"/>
        <v/>
      </c>
      <c r="H289" s="19"/>
    </row>
    <row r="290" spans="1:8" ht="15" customHeight="1" x14ac:dyDescent="0.4">
      <c r="A290" s="3">
        <f t="shared" si="17"/>
        <v>215</v>
      </c>
      <c r="B290" s="18"/>
      <c r="C290" s="22"/>
      <c r="D290" s="21"/>
      <c r="E290" s="17"/>
      <c r="F290" s="20"/>
      <c r="G290" s="51" t="str">
        <f t="shared" si="18"/>
        <v/>
      </c>
      <c r="H290" s="19"/>
    </row>
    <row r="291" spans="1:8" ht="15" customHeight="1" x14ac:dyDescent="0.4">
      <c r="A291" s="3">
        <f t="shared" si="17"/>
        <v>216</v>
      </c>
      <c r="B291" s="18"/>
      <c r="C291" s="22"/>
      <c r="D291" s="21"/>
      <c r="E291" s="17"/>
      <c r="F291" s="20"/>
      <c r="G291" s="51" t="str">
        <f t="shared" si="18"/>
        <v/>
      </c>
      <c r="H291" s="19"/>
    </row>
    <row r="292" spans="1:8" ht="15" customHeight="1" x14ac:dyDescent="0.4">
      <c r="A292" s="3">
        <f t="shared" si="17"/>
        <v>217</v>
      </c>
      <c r="B292" s="18"/>
      <c r="C292" s="22"/>
      <c r="D292" s="21"/>
      <c r="E292" s="17"/>
      <c r="F292" s="20"/>
      <c r="G292" s="51" t="str">
        <f t="shared" si="18"/>
        <v/>
      </c>
      <c r="H292" s="19"/>
    </row>
    <row r="293" spans="1:8" ht="15" customHeight="1" x14ac:dyDescent="0.4">
      <c r="A293" s="3">
        <f t="shared" si="17"/>
        <v>218</v>
      </c>
      <c r="B293" s="18"/>
      <c r="C293" s="22"/>
      <c r="D293" s="21"/>
      <c r="E293" s="17"/>
      <c r="F293" s="20"/>
      <c r="G293" s="51" t="str">
        <f t="shared" si="18"/>
        <v/>
      </c>
      <c r="H293" s="19"/>
    </row>
    <row r="294" spans="1:8" ht="15" customHeight="1" x14ac:dyDescent="0.4">
      <c r="A294" s="3">
        <f t="shared" si="17"/>
        <v>219</v>
      </c>
      <c r="B294" s="18"/>
      <c r="C294" s="22"/>
      <c r="D294" s="21"/>
      <c r="E294" s="17"/>
      <c r="F294" s="20"/>
      <c r="G294" s="51" t="str">
        <f t="shared" si="18"/>
        <v/>
      </c>
      <c r="H294" s="19"/>
    </row>
    <row r="295" spans="1:8" ht="15" customHeight="1" x14ac:dyDescent="0.4">
      <c r="A295" s="3">
        <f t="shared" si="17"/>
        <v>220</v>
      </c>
      <c r="B295" s="18"/>
      <c r="C295" s="22"/>
      <c r="D295" s="21"/>
      <c r="E295" s="17"/>
      <c r="F295" s="20"/>
      <c r="G295" s="51" t="str">
        <f t="shared" si="18"/>
        <v/>
      </c>
      <c r="H295" s="19"/>
    </row>
    <row r="296" spans="1:8" ht="15" customHeight="1" x14ac:dyDescent="0.4">
      <c r="A296" s="3">
        <f t="shared" si="17"/>
        <v>221</v>
      </c>
      <c r="B296" s="18"/>
      <c r="C296" s="22"/>
      <c r="D296" s="21"/>
      <c r="E296" s="17"/>
      <c r="F296" s="20"/>
      <c r="G296" s="51" t="str">
        <f t="shared" si="18"/>
        <v/>
      </c>
      <c r="H296" s="19"/>
    </row>
    <row r="297" spans="1:8" ht="15" customHeight="1" x14ac:dyDescent="0.4">
      <c r="A297" s="3">
        <f t="shared" si="17"/>
        <v>222</v>
      </c>
      <c r="B297" s="18"/>
      <c r="C297" s="22"/>
      <c r="D297" s="21"/>
      <c r="E297" s="17"/>
      <c r="F297" s="20"/>
      <c r="G297" s="51" t="str">
        <f t="shared" si="18"/>
        <v/>
      </c>
      <c r="H297" s="19"/>
    </row>
    <row r="298" spans="1:8" ht="15" customHeight="1" x14ac:dyDescent="0.4">
      <c r="A298" s="3">
        <f t="shared" si="17"/>
        <v>223</v>
      </c>
      <c r="B298" s="18"/>
      <c r="C298" s="22"/>
      <c r="D298" s="21"/>
      <c r="E298" s="17"/>
      <c r="F298" s="20"/>
      <c r="G298" s="51" t="str">
        <f t="shared" si="18"/>
        <v/>
      </c>
      <c r="H298" s="19"/>
    </row>
    <row r="299" spans="1:8" ht="15" customHeight="1" x14ac:dyDescent="0.4">
      <c r="A299" s="3">
        <f t="shared" si="17"/>
        <v>224</v>
      </c>
      <c r="B299" s="18"/>
      <c r="C299" s="22"/>
      <c r="D299" s="21"/>
      <c r="E299" s="17"/>
      <c r="F299" s="20"/>
      <c r="G299" s="51" t="str">
        <f t="shared" si="18"/>
        <v/>
      </c>
      <c r="H299" s="19"/>
    </row>
    <row r="300" spans="1:8" ht="15" customHeight="1" thickBot="1" x14ac:dyDescent="0.45">
      <c r="A300" s="3">
        <f t="shared" si="17"/>
        <v>225</v>
      </c>
      <c r="B300" s="18"/>
      <c r="C300" s="22"/>
      <c r="D300" s="21"/>
      <c r="E300" s="17"/>
      <c r="F300" s="20"/>
      <c r="G300" s="51" t="str">
        <f t="shared" si="18"/>
        <v/>
      </c>
      <c r="H300" s="19"/>
    </row>
    <row r="301" spans="1:8" ht="22.5" customHeight="1" thickBot="1" x14ac:dyDescent="0.45">
      <c r="B301" s="36" t="s">
        <v>55</v>
      </c>
      <c r="C301" s="37"/>
      <c r="D301" s="16" t="s">
        <v>9</v>
      </c>
      <c r="E301" s="15" t="s">
        <v>9</v>
      </c>
      <c r="F301" s="14" t="s">
        <v>9</v>
      </c>
      <c r="G301" s="52">
        <f>SUMIF(B276:B300,"&lt;&gt;"&amp;"▲助成対象外",G276:G300)</f>
        <v>0</v>
      </c>
      <c r="H301" s="13"/>
    </row>
    <row r="302" spans="1:8" ht="22.5" customHeight="1" thickTop="1" thickBot="1" x14ac:dyDescent="0.45">
      <c r="B302" s="38" t="s">
        <v>56</v>
      </c>
      <c r="C302" s="39"/>
      <c r="D302" s="12" t="s">
        <v>9</v>
      </c>
      <c r="E302" s="11" t="s">
        <v>9</v>
      </c>
      <c r="F302" s="10" t="s">
        <v>9</v>
      </c>
      <c r="G302" s="53">
        <f>SUMIF(B276:B300,"▲助成対象外",G276:G300)</f>
        <v>0</v>
      </c>
      <c r="H302" s="9"/>
    </row>
    <row r="303" spans="1:8" ht="20.25" thickTop="1" thickBot="1" x14ac:dyDescent="0.45">
      <c r="B303" s="40" t="s">
        <v>57</v>
      </c>
      <c r="C303" s="41"/>
      <c r="D303" s="12" t="s">
        <v>9</v>
      </c>
      <c r="E303" s="11" t="s">
        <v>9</v>
      </c>
      <c r="F303" s="10" t="s">
        <v>9</v>
      </c>
      <c r="G303" s="53">
        <f>SUM(G301:G302)</f>
        <v>0</v>
      </c>
      <c r="H303" s="9"/>
    </row>
    <row r="304" spans="1:8" ht="15" customHeight="1" x14ac:dyDescent="0.4"/>
    <row r="305" spans="1:10" ht="21" customHeight="1" x14ac:dyDescent="0.4">
      <c r="B305" s="25"/>
      <c r="C305" s="159"/>
      <c r="D305" s="160"/>
      <c r="E305" s="160"/>
      <c r="F305" s="160"/>
      <c r="G305" s="50" t="s">
        <v>18</v>
      </c>
      <c r="J305" s="24" t="s">
        <v>106</v>
      </c>
    </row>
    <row r="306" spans="1:10" ht="15" customHeight="1" x14ac:dyDescent="0.4">
      <c r="B306" s="3" t="str">
        <f>B273</f>
        <v>内訳明細表</v>
      </c>
      <c r="C306" s="161"/>
      <c r="D306" s="161"/>
      <c r="E306" s="161"/>
      <c r="F306" s="161"/>
      <c r="G306" s="161"/>
    </row>
    <row r="307" spans="1:10" ht="15" customHeight="1" x14ac:dyDescent="0.4">
      <c r="A307" s="23" t="s">
        <v>17</v>
      </c>
      <c r="B307" s="155" t="s">
        <v>104</v>
      </c>
      <c r="C307" s="155" t="s">
        <v>16</v>
      </c>
      <c r="D307" s="156" t="s">
        <v>5</v>
      </c>
      <c r="E307" s="155" t="s">
        <v>105</v>
      </c>
      <c r="F307" s="157" t="s">
        <v>15</v>
      </c>
      <c r="G307" s="157" t="s">
        <v>14</v>
      </c>
      <c r="H307" s="155" t="s">
        <v>13</v>
      </c>
    </row>
    <row r="308" spans="1:10" ht="15" customHeight="1" x14ac:dyDescent="0.4">
      <c r="A308" s="23" t="s">
        <v>12</v>
      </c>
      <c r="B308" s="155"/>
      <c r="C308" s="155"/>
      <c r="D308" s="156"/>
      <c r="E308" s="155"/>
      <c r="F308" s="158"/>
      <c r="G308" s="158"/>
      <c r="H308" s="155"/>
    </row>
    <row r="309" spans="1:10" ht="15" customHeight="1" x14ac:dyDescent="0.4">
      <c r="A309" s="3">
        <f t="shared" ref="A309:A333" si="19">ROW()-3-8*10</f>
        <v>226</v>
      </c>
      <c r="B309" s="18"/>
      <c r="C309" s="22"/>
      <c r="D309" s="21"/>
      <c r="E309" s="17"/>
      <c r="F309" s="20"/>
      <c r="G309" s="51" t="str">
        <f t="shared" ref="G309:G333" si="20">IF(D309*F309=0,"",ROUND(D309*F309,0))</f>
        <v/>
      </c>
      <c r="H309" s="19"/>
    </row>
    <row r="310" spans="1:10" ht="15" customHeight="1" x14ac:dyDescent="0.4">
      <c r="A310" s="3">
        <f t="shared" si="19"/>
        <v>227</v>
      </c>
      <c r="B310" s="18"/>
      <c r="C310" s="22"/>
      <c r="D310" s="21"/>
      <c r="E310" s="17"/>
      <c r="F310" s="20"/>
      <c r="G310" s="51" t="str">
        <f t="shared" si="20"/>
        <v/>
      </c>
      <c r="H310" s="19"/>
    </row>
    <row r="311" spans="1:10" ht="15" customHeight="1" x14ac:dyDescent="0.4">
      <c r="A311" s="3">
        <f t="shared" si="19"/>
        <v>228</v>
      </c>
      <c r="B311" s="18"/>
      <c r="C311" s="22"/>
      <c r="D311" s="21"/>
      <c r="E311" s="17"/>
      <c r="F311" s="20"/>
      <c r="G311" s="51" t="str">
        <f t="shared" si="20"/>
        <v/>
      </c>
      <c r="H311" s="19"/>
    </row>
    <row r="312" spans="1:10" ht="15" customHeight="1" x14ac:dyDescent="0.4">
      <c r="A312" s="3">
        <f t="shared" si="19"/>
        <v>229</v>
      </c>
      <c r="B312" s="18"/>
      <c r="C312" s="22"/>
      <c r="D312" s="21"/>
      <c r="E312" s="17"/>
      <c r="F312" s="20"/>
      <c r="G312" s="51" t="str">
        <f t="shared" si="20"/>
        <v/>
      </c>
      <c r="H312" s="19"/>
    </row>
    <row r="313" spans="1:10" ht="15" customHeight="1" x14ac:dyDescent="0.4">
      <c r="A313" s="3">
        <f t="shared" si="19"/>
        <v>230</v>
      </c>
      <c r="B313" s="18"/>
      <c r="C313" s="22"/>
      <c r="D313" s="21"/>
      <c r="E313" s="17"/>
      <c r="F313" s="20"/>
      <c r="G313" s="51" t="str">
        <f t="shared" si="20"/>
        <v/>
      </c>
      <c r="H313" s="19"/>
    </row>
    <row r="314" spans="1:10" ht="15" customHeight="1" x14ac:dyDescent="0.4">
      <c r="A314" s="3">
        <f t="shared" si="19"/>
        <v>231</v>
      </c>
      <c r="B314" s="18"/>
      <c r="C314" s="22"/>
      <c r="D314" s="21"/>
      <c r="E314" s="17"/>
      <c r="F314" s="20"/>
      <c r="G314" s="51" t="str">
        <f t="shared" si="20"/>
        <v/>
      </c>
      <c r="H314" s="19"/>
    </row>
    <row r="315" spans="1:10" ht="15" customHeight="1" x14ac:dyDescent="0.4">
      <c r="A315" s="3">
        <f t="shared" si="19"/>
        <v>232</v>
      </c>
      <c r="B315" s="18"/>
      <c r="C315" s="22"/>
      <c r="D315" s="21"/>
      <c r="E315" s="17"/>
      <c r="F315" s="20"/>
      <c r="G315" s="51" t="str">
        <f t="shared" si="20"/>
        <v/>
      </c>
      <c r="H315" s="19"/>
    </row>
    <row r="316" spans="1:10" ht="15" customHeight="1" x14ac:dyDescent="0.4">
      <c r="A316" s="3">
        <f t="shared" si="19"/>
        <v>233</v>
      </c>
      <c r="B316" s="18"/>
      <c r="C316" s="22"/>
      <c r="D316" s="21"/>
      <c r="E316" s="17"/>
      <c r="F316" s="20"/>
      <c r="G316" s="51" t="str">
        <f t="shared" si="20"/>
        <v/>
      </c>
      <c r="H316" s="19"/>
    </row>
    <row r="317" spans="1:10" ht="15" customHeight="1" x14ac:dyDescent="0.4">
      <c r="A317" s="3">
        <f t="shared" si="19"/>
        <v>234</v>
      </c>
      <c r="B317" s="18"/>
      <c r="C317" s="22"/>
      <c r="D317" s="21"/>
      <c r="E317" s="17"/>
      <c r="F317" s="20"/>
      <c r="G317" s="51" t="str">
        <f t="shared" si="20"/>
        <v/>
      </c>
      <c r="H317" s="19"/>
    </row>
    <row r="318" spans="1:10" ht="15" customHeight="1" x14ac:dyDescent="0.4">
      <c r="A318" s="3">
        <f t="shared" si="19"/>
        <v>235</v>
      </c>
      <c r="B318" s="18"/>
      <c r="C318" s="22"/>
      <c r="D318" s="21"/>
      <c r="E318" s="17"/>
      <c r="F318" s="20"/>
      <c r="G318" s="51" t="str">
        <f t="shared" si="20"/>
        <v/>
      </c>
      <c r="H318" s="19"/>
    </row>
    <row r="319" spans="1:10" ht="15" customHeight="1" x14ac:dyDescent="0.4">
      <c r="A319" s="3">
        <f t="shared" si="19"/>
        <v>236</v>
      </c>
      <c r="B319" s="18"/>
      <c r="C319" s="22"/>
      <c r="D319" s="21"/>
      <c r="E319" s="17"/>
      <c r="F319" s="20"/>
      <c r="G319" s="51" t="str">
        <f t="shared" si="20"/>
        <v/>
      </c>
      <c r="H319" s="19"/>
    </row>
    <row r="320" spans="1:10" ht="15" customHeight="1" x14ac:dyDescent="0.4">
      <c r="A320" s="3">
        <f t="shared" si="19"/>
        <v>237</v>
      </c>
      <c r="B320" s="18"/>
      <c r="C320" s="22"/>
      <c r="D320" s="21"/>
      <c r="E320" s="17"/>
      <c r="F320" s="20"/>
      <c r="G320" s="51" t="str">
        <f t="shared" si="20"/>
        <v/>
      </c>
      <c r="H320" s="19"/>
    </row>
    <row r="321" spans="1:8" ht="15" customHeight="1" x14ac:dyDescent="0.4">
      <c r="A321" s="3">
        <f t="shared" si="19"/>
        <v>238</v>
      </c>
      <c r="B321" s="18"/>
      <c r="C321" s="22"/>
      <c r="D321" s="21"/>
      <c r="E321" s="17"/>
      <c r="F321" s="20"/>
      <c r="G321" s="51" t="str">
        <f t="shared" si="20"/>
        <v/>
      </c>
      <c r="H321" s="19"/>
    </row>
    <row r="322" spans="1:8" ht="15" customHeight="1" x14ac:dyDescent="0.4">
      <c r="A322" s="3">
        <f t="shared" si="19"/>
        <v>239</v>
      </c>
      <c r="B322" s="18"/>
      <c r="C322" s="22"/>
      <c r="D322" s="21"/>
      <c r="E322" s="17"/>
      <c r="F322" s="20"/>
      <c r="G322" s="51" t="str">
        <f t="shared" si="20"/>
        <v/>
      </c>
      <c r="H322" s="19"/>
    </row>
    <row r="323" spans="1:8" ht="15" customHeight="1" x14ac:dyDescent="0.4">
      <c r="A323" s="3">
        <f t="shared" si="19"/>
        <v>240</v>
      </c>
      <c r="B323" s="18"/>
      <c r="C323" s="22"/>
      <c r="D323" s="21"/>
      <c r="E323" s="17"/>
      <c r="F323" s="20"/>
      <c r="G323" s="51" t="str">
        <f t="shared" si="20"/>
        <v/>
      </c>
      <c r="H323" s="19"/>
    </row>
    <row r="324" spans="1:8" ht="15" customHeight="1" x14ac:dyDescent="0.4">
      <c r="A324" s="3">
        <f t="shared" si="19"/>
        <v>241</v>
      </c>
      <c r="B324" s="18"/>
      <c r="C324" s="22"/>
      <c r="D324" s="21"/>
      <c r="E324" s="17"/>
      <c r="F324" s="20"/>
      <c r="G324" s="51" t="str">
        <f t="shared" si="20"/>
        <v/>
      </c>
      <c r="H324" s="19"/>
    </row>
    <row r="325" spans="1:8" ht="15" customHeight="1" x14ac:dyDescent="0.4">
      <c r="A325" s="3">
        <f t="shared" si="19"/>
        <v>242</v>
      </c>
      <c r="B325" s="18"/>
      <c r="C325" s="22"/>
      <c r="D325" s="21"/>
      <c r="E325" s="17"/>
      <c r="F325" s="20"/>
      <c r="G325" s="51" t="str">
        <f t="shared" si="20"/>
        <v/>
      </c>
      <c r="H325" s="19"/>
    </row>
    <row r="326" spans="1:8" ht="15" customHeight="1" x14ac:dyDescent="0.4">
      <c r="A326" s="3">
        <f t="shared" si="19"/>
        <v>243</v>
      </c>
      <c r="B326" s="18"/>
      <c r="C326" s="22"/>
      <c r="D326" s="21"/>
      <c r="E326" s="17"/>
      <c r="F326" s="20"/>
      <c r="G326" s="51" t="str">
        <f t="shared" si="20"/>
        <v/>
      </c>
      <c r="H326" s="19"/>
    </row>
    <row r="327" spans="1:8" ht="15" customHeight="1" x14ac:dyDescent="0.4">
      <c r="A327" s="3">
        <f t="shared" si="19"/>
        <v>244</v>
      </c>
      <c r="B327" s="18"/>
      <c r="C327" s="22"/>
      <c r="D327" s="21"/>
      <c r="E327" s="17"/>
      <c r="F327" s="20"/>
      <c r="G327" s="51" t="str">
        <f t="shared" si="20"/>
        <v/>
      </c>
      <c r="H327" s="19"/>
    </row>
    <row r="328" spans="1:8" ht="15" customHeight="1" x14ac:dyDescent="0.4">
      <c r="A328" s="3">
        <f t="shared" si="19"/>
        <v>245</v>
      </c>
      <c r="B328" s="18"/>
      <c r="C328" s="22"/>
      <c r="D328" s="21"/>
      <c r="E328" s="17"/>
      <c r="F328" s="20"/>
      <c r="G328" s="51" t="str">
        <f t="shared" si="20"/>
        <v/>
      </c>
      <c r="H328" s="19"/>
    </row>
    <row r="329" spans="1:8" ht="15" customHeight="1" x14ac:dyDescent="0.4">
      <c r="A329" s="3">
        <f t="shared" si="19"/>
        <v>246</v>
      </c>
      <c r="B329" s="18"/>
      <c r="C329" s="22"/>
      <c r="D329" s="21"/>
      <c r="E329" s="17"/>
      <c r="F329" s="20"/>
      <c r="G329" s="51" t="str">
        <f t="shared" si="20"/>
        <v/>
      </c>
      <c r="H329" s="19"/>
    </row>
    <row r="330" spans="1:8" ht="15" customHeight="1" x14ac:dyDescent="0.4">
      <c r="A330" s="3">
        <f t="shared" si="19"/>
        <v>247</v>
      </c>
      <c r="B330" s="18"/>
      <c r="C330" s="22"/>
      <c r="D330" s="21"/>
      <c r="E330" s="17"/>
      <c r="F330" s="20"/>
      <c r="G330" s="51" t="str">
        <f t="shared" si="20"/>
        <v/>
      </c>
      <c r="H330" s="19"/>
    </row>
    <row r="331" spans="1:8" ht="15" customHeight="1" x14ac:dyDescent="0.4">
      <c r="A331" s="3">
        <f t="shared" si="19"/>
        <v>248</v>
      </c>
      <c r="B331" s="18"/>
      <c r="C331" s="22"/>
      <c r="D331" s="21"/>
      <c r="E331" s="17"/>
      <c r="F331" s="20"/>
      <c r="G331" s="51" t="str">
        <f t="shared" si="20"/>
        <v/>
      </c>
      <c r="H331" s="19"/>
    </row>
    <row r="332" spans="1:8" ht="15" customHeight="1" x14ac:dyDescent="0.4">
      <c r="A332" s="3">
        <f t="shared" si="19"/>
        <v>249</v>
      </c>
      <c r="B332" s="18"/>
      <c r="C332" s="22"/>
      <c r="D332" s="21"/>
      <c r="E332" s="17"/>
      <c r="F332" s="20"/>
      <c r="G332" s="51" t="str">
        <f t="shared" si="20"/>
        <v/>
      </c>
      <c r="H332" s="19"/>
    </row>
    <row r="333" spans="1:8" ht="15" customHeight="1" thickBot="1" x14ac:dyDescent="0.45">
      <c r="A333" s="3">
        <f t="shared" si="19"/>
        <v>250</v>
      </c>
      <c r="B333" s="18"/>
      <c r="C333" s="22"/>
      <c r="D333" s="21"/>
      <c r="E333" s="17"/>
      <c r="F333" s="20"/>
      <c r="G333" s="51" t="str">
        <f t="shared" si="20"/>
        <v/>
      </c>
      <c r="H333" s="19"/>
    </row>
    <row r="334" spans="1:8" ht="22.5" customHeight="1" thickBot="1" x14ac:dyDescent="0.45">
      <c r="B334" s="36" t="s">
        <v>11</v>
      </c>
      <c r="C334" s="37"/>
      <c r="D334" s="16" t="s">
        <v>9</v>
      </c>
      <c r="E334" s="15" t="s">
        <v>9</v>
      </c>
      <c r="F334" s="14" t="s">
        <v>9</v>
      </c>
      <c r="G334" s="52">
        <f>SUMIF(B309:B333,"&lt;&gt;"&amp;"▲助成対象外",G309:G333)</f>
        <v>0</v>
      </c>
      <c r="H334" s="13"/>
    </row>
    <row r="335" spans="1:8" ht="22.5" customHeight="1" thickTop="1" thickBot="1" x14ac:dyDescent="0.45">
      <c r="B335" s="38" t="s">
        <v>10</v>
      </c>
      <c r="C335" s="39"/>
      <c r="D335" s="12" t="s">
        <v>9</v>
      </c>
      <c r="E335" s="11" t="s">
        <v>9</v>
      </c>
      <c r="F335" s="10" t="s">
        <v>9</v>
      </c>
      <c r="G335" s="53">
        <f>SUMIF(B309:B333,"▲助成対象外",G309:G333)</f>
        <v>0</v>
      </c>
      <c r="H335" s="9"/>
    </row>
    <row r="336" spans="1:8" ht="20.25" thickTop="1" thickBot="1" x14ac:dyDescent="0.45">
      <c r="B336" s="40" t="s">
        <v>58</v>
      </c>
      <c r="C336" s="41"/>
      <c r="D336" s="12" t="s">
        <v>9</v>
      </c>
      <c r="E336" s="11" t="s">
        <v>9</v>
      </c>
      <c r="F336" s="10" t="s">
        <v>9</v>
      </c>
      <c r="G336" s="53">
        <f>SUM(G334:G335)</f>
        <v>0</v>
      </c>
      <c r="H336" s="9"/>
    </row>
    <row r="337" spans="2:8" ht="15" customHeight="1" thickBot="1" x14ac:dyDescent="0.45"/>
    <row r="338" spans="2:8" ht="20.25" thickTop="1" thickBot="1" x14ac:dyDescent="0.45">
      <c r="B338" s="152" t="s">
        <v>81</v>
      </c>
      <c r="C338" s="153"/>
      <c r="D338" s="153"/>
      <c r="E338" s="153"/>
      <c r="F338" s="154"/>
      <c r="G338" s="42">
        <f>SUM(G39,G72,G105,G138,G171,G204,G237,G270,G303,G336)</f>
        <v>0</v>
      </c>
      <c r="H338" s="43"/>
    </row>
    <row r="339" spans="2:8" ht="19.5" thickTop="1" x14ac:dyDescent="0.4">
      <c r="H339" s="5"/>
    </row>
  </sheetData>
  <sheetProtection password="CF01" sheet="1" formatCells="0" selectLockedCells="1"/>
  <mergeCells count="91">
    <mergeCell ref="B43:B44"/>
    <mergeCell ref="C8:F8"/>
    <mergeCell ref="C41:F41"/>
    <mergeCell ref="H10:H11"/>
    <mergeCell ref="C9:G9"/>
    <mergeCell ref="B10:B11"/>
    <mergeCell ref="C10:C11"/>
    <mergeCell ref="D10:D11"/>
    <mergeCell ref="E10:E11"/>
    <mergeCell ref="F10:F11"/>
    <mergeCell ref="G10:G11"/>
    <mergeCell ref="C74:F74"/>
    <mergeCell ref="H76:H77"/>
    <mergeCell ref="H43:H44"/>
    <mergeCell ref="C42:G42"/>
    <mergeCell ref="C43:C44"/>
    <mergeCell ref="D43:D44"/>
    <mergeCell ref="E43:E44"/>
    <mergeCell ref="F43:F44"/>
    <mergeCell ref="G43:G44"/>
    <mergeCell ref="C75:G75"/>
    <mergeCell ref="G76:G77"/>
    <mergeCell ref="B76:B77"/>
    <mergeCell ref="C76:C77"/>
    <mergeCell ref="D76:D77"/>
    <mergeCell ref="E76:E77"/>
    <mergeCell ref="F76:F77"/>
    <mergeCell ref="B109:B110"/>
    <mergeCell ref="C109:C110"/>
    <mergeCell ref="D109:D110"/>
    <mergeCell ref="E109:E110"/>
    <mergeCell ref="F109:F110"/>
    <mergeCell ref="B175:B176"/>
    <mergeCell ref="C175:C176"/>
    <mergeCell ref="D175:D176"/>
    <mergeCell ref="E175:E176"/>
    <mergeCell ref="H142:H143"/>
    <mergeCell ref="B142:B143"/>
    <mergeCell ref="C142:C143"/>
    <mergeCell ref="D142:D143"/>
    <mergeCell ref="E142:E143"/>
    <mergeCell ref="F142:F143"/>
    <mergeCell ref="G142:G143"/>
    <mergeCell ref="C107:F107"/>
    <mergeCell ref="C173:F173"/>
    <mergeCell ref="H175:H176"/>
    <mergeCell ref="F175:F176"/>
    <mergeCell ref="G175:G176"/>
    <mergeCell ref="C141:G141"/>
    <mergeCell ref="C140:F140"/>
    <mergeCell ref="C174:G174"/>
    <mergeCell ref="H109:H110"/>
    <mergeCell ref="C108:G108"/>
    <mergeCell ref="G109:G110"/>
    <mergeCell ref="B208:B209"/>
    <mergeCell ref="C208:C209"/>
    <mergeCell ref="D208:D209"/>
    <mergeCell ref="E208:E209"/>
    <mergeCell ref="F208:F209"/>
    <mergeCell ref="H208:H209"/>
    <mergeCell ref="C206:F206"/>
    <mergeCell ref="C274:C275"/>
    <mergeCell ref="D274:D275"/>
    <mergeCell ref="E274:E275"/>
    <mergeCell ref="F274:F275"/>
    <mergeCell ref="G274:G275"/>
    <mergeCell ref="H274:H275"/>
    <mergeCell ref="C207:G207"/>
    <mergeCell ref="G208:G209"/>
    <mergeCell ref="C239:F239"/>
    <mergeCell ref="C272:F272"/>
    <mergeCell ref="H241:H242"/>
    <mergeCell ref="C273:G273"/>
    <mergeCell ref="C240:G240"/>
    <mergeCell ref="G241:G242"/>
    <mergeCell ref="B241:B242"/>
    <mergeCell ref="C241:C242"/>
    <mergeCell ref="D241:D242"/>
    <mergeCell ref="E241:E242"/>
    <mergeCell ref="F241:F242"/>
    <mergeCell ref="G307:G308"/>
    <mergeCell ref="B274:B275"/>
    <mergeCell ref="C305:F305"/>
    <mergeCell ref="H307:H308"/>
    <mergeCell ref="C306:G306"/>
    <mergeCell ref="B338:F338"/>
    <mergeCell ref="B307:B308"/>
    <mergeCell ref="C307:C308"/>
    <mergeCell ref="D307:D308"/>
    <mergeCell ref="E307:E308"/>
    <mergeCell ref="F307:F308"/>
  </mergeCells>
  <phoneticPr fontId="3"/>
  <conditionalFormatting sqref="B45:H69 B78:H102 B111:H135 B144:H168 B177:H201 B210:H234 B243:H267 B276:H300 B309:H333 B12:H36">
    <cfRule type="expression" dxfId="8" priority="2">
      <formula>#REF!="▲助成対象外"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&amp;R&amp;"ＭＳ 明朝,標準"&amp;10（日本産業規格A列4番）</oddFooter>
  </headerFooter>
  <rowBreaks count="9" manualBreakCount="9">
    <brk id="39" max="8" man="1"/>
    <brk id="72" max="8" man="1"/>
    <brk id="105" max="8" man="1"/>
    <brk id="138" max="8" man="1"/>
    <brk id="171" max="8" man="1"/>
    <brk id="204" max="8" man="1"/>
    <brk id="237" max="8" man="1"/>
    <brk id="270" max="8" man="1"/>
    <brk id="303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Sheet4!$A$2:$A$6</xm:f>
          </x14:formula1>
          <xm:sqref>B12:B36 B45:B69 B78:B102 B111:B135 B144:B168 B177:B201 B210:B234 B243:B267 B276:B300 B309:B333</xm:sqref>
        </x14:dataValidation>
        <x14:dataValidation type="list" allowBlank="1" showInputMessage="1">
          <x14:formula1>
            <xm:f>Sheet4!$B$2:$B$15</xm:f>
          </x14:formula1>
          <xm:sqref>E12:E36 E45:E69 E78:E102 E111:E135 E144:E168 E177:E201 E210:E234 E243:E267 E276:E300 E309:E333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G14" sqref="G14"/>
    </sheetView>
  </sheetViews>
  <sheetFormatPr defaultRowHeight="18.75" x14ac:dyDescent="0.4"/>
  <sheetData>
    <row r="1" spans="1:2" x14ac:dyDescent="0.4">
      <c r="A1" s="44" t="s">
        <v>82</v>
      </c>
      <c r="B1" s="46" t="s">
        <v>83</v>
      </c>
    </row>
    <row r="2" spans="1:2" x14ac:dyDescent="0.4">
      <c r="A2" s="47" t="s">
        <v>84</v>
      </c>
      <c r="B2" s="45" t="s">
        <v>85</v>
      </c>
    </row>
    <row r="3" spans="1:2" x14ac:dyDescent="0.4">
      <c r="A3" s="47" t="s">
        <v>86</v>
      </c>
      <c r="B3" s="45" t="s">
        <v>87</v>
      </c>
    </row>
    <row r="4" spans="1:2" x14ac:dyDescent="0.4">
      <c r="A4" s="47" t="s">
        <v>88</v>
      </c>
      <c r="B4" s="45" t="s">
        <v>89</v>
      </c>
    </row>
    <row r="5" spans="1:2" x14ac:dyDescent="0.4">
      <c r="A5" s="47" t="s">
        <v>90</v>
      </c>
      <c r="B5" s="45" t="s">
        <v>91</v>
      </c>
    </row>
    <row r="6" spans="1:2" x14ac:dyDescent="0.4">
      <c r="A6" s="48" t="s">
        <v>92</v>
      </c>
      <c r="B6" s="45" t="s">
        <v>93</v>
      </c>
    </row>
    <row r="7" spans="1:2" x14ac:dyDescent="0.4">
      <c r="A7" s="49"/>
      <c r="B7" s="45" t="s">
        <v>94</v>
      </c>
    </row>
    <row r="8" spans="1:2" x14ac:dyDescent="0.4">
      <c r="A8" s="49"/>
      <c r="B8" s="45" t="s">
        <v>95</v>
      </c>
    </row>
    <row r="9" spans="1:2" x14ac:dyDescent="0.4">
      <c r="A9" s="49"/>
      <c r="B9" s="45" t="s">
        <v>96</v>
      </c>
    </row>
    <row r="10" spans="1:2" x14ac:dyDescent="0.4">
      <c r="A10" s="49"/>
      <c r="B10" s="45" t="s">
        <v>97</v>
      </c>
    </row>
    <row r="11" spans="1:2" x14ac:dyDescent="0.4">
      <c r="A11" s="49"/>
      <c r="B11" s="45" t="s">
        <v>98</v>
      </c>
    </row>
    <row r="12" spans="1:2" x14ac:dyDescent="0.4">
      <c r="A12" s="49"/>
      <c r="B12" s="45" t="s">
        <v>99</v>
      </c>
    </row>
    <row r="13" spans="1:2" x14ac:dyDescent="0.4">
      <c r="A13" s="49"/>
      <c r="B13" s="45" t="s">
        <v>100</v>
      </c>
    </row>
    <row r="14" spans="1:2" x14ac:dyDescent="0.4">
      <c r="A14" s="49"/>
      <c r="B14" s="45" t="s">
        <v>101</v>
      </c>
    </row>
    <row r="15" spans="1:2" x14ac:dyDescent="0.4">
      <c r="A15" s="49"/>
      <c r="B15" s="45" t="s">
        <v>102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共通様式</vt:lpstr>
      <vt:lpstr>導入設備</vt:lpstr>
      <vt:lpstr>Sheet4</vt:lpstr>
      <vt:lpstr>共通様式!Print_Area</vt:lpstr>
      <vt:lpstr>導入設備!Print_Area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PC21948JL034</dc:creator>
  <cp:lastModifiedBy>PC21948JL034</cp:lastModifiedBy>
  <cp:lastPrinted>2022-12-13T06:45:46Z</cp:lastPrinted>
  <dcterms:created xsi:type="dcterms:W3CDTF">2022-11-17T08:40:04Z</dcterms:created>
  <dcterms:modified xsi:type="dcterms:W3CDTF">2022-12-14T00:16:14Z</dcterms:modified>
</cp:coreProperties>
</file>