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45000" windowWidth="18705" windowHeight="7590" tabRatio="706" firstSheet="2" activeTab="2"/>
  </bookViews>
  <sheets>
    <sheet name="産業分類" sheetId="17" state="hidden" r:id="rId1"/>
    <sheet name="選択肢" sheetId="21" state="hidden" r:id="rId2"/>
    <sheet name="１号" sheetId="1" r:id="rId3"/>
    <sheet name="1号別紙" sheetId="2" r:id="rId4"/>
    <sheet name="2号-1" sheetId="4" r:id="rId5"/>
    <sheet name="2号-2" sheetId="5" r:id="rId6"/>
    <sheet name="2号-3" sheetId="6" r:id="rId7"/>
    <sheet name="2号-4" sheetId="7" r:id="rId8"/>
    <sheet name="2号-5" sheetId="8" r:id="rId9"/>
    <sheet name="2号別紙1-1" sheetId="10" r:id="rId10"/>
    <sheet name="2号別紙1-2" sheetId="11" r:id="rId11"/>
    <sheet name="2号別紙1-3" sheetId="12" r:id="rId12"/>
    <sheet name="2号別紙２" sheetId="14" r:id="rId13"/>
    <sheet name="3号（誓約書）" sheetId="15" r:id="rId14"/>
    <sheet name="参考別紙2-1" sheetId="19" r:id="rId15"/>
    <sheet name="参考別紙2－追１" sheetId="20" r:id="rId16"/>
    <sheet name="参考別紙2-2" sheetId="18" r:id="rId17"/>
  </sheets>
  <externalReferences>
    <externalReference r:id="rId18"/>
    <externalReference r:id="rId19"/>
    <externalReference r:id="rId20"/>
    <externalReference r:id="rId21"/>
  </externalReferences>
  <definedNames>
    <definedName name="Ａ農業・林業">産業分類!$A$3:$A$4</definedName>
    <definedName name="Ｂ漁業">産業分類!$B$3:$B$4</definedName>
    <definedName name="Ｃ鉱業・採石業・砂利採取業">産業分類!$C$3</definedName>
    <definedName name="Ｄ建設業">産業分類!$D$3:$D$5</definedName>
    <definedName name="Ｅ製造業">産業分類!$E$3:$E$26</definedName>
    <definedName name="Ｆ電気・ガス・熱供給・水道業">産業分類!$F$3:$F$6</definedName>
    <definedName name="Ｇ情報通信業">産業分類!$G$3:$G$7</definedName>
    <definedName name="Ｈ運輸業・郵便業">産業分類!$H$3:$H$10</definedName>
    <definedName name="Ｉ卸売業・小売業">産業分類!$I$3:$I$14</definedName>
    <definedName name="Ｊ金融業・保険業">産業分類!$J$3:$J$8</definedName>
    <definedName name="Ｋ不動産業・物品賃貸業">産業分類!$K$3:$K$5</definedName>
    <definedName name="Ｌ学術研究・専門・技術サービス業">産業分類!$L$3:$L$6</definedName>
    <definedName name="Ｍ宿泊業・飲食サービス業">産業分類!$M$3:$M$5</definedName>
    <definedName name="Ｎ生活関連サービス業・娯楽業">産業分類!$N$3:$N$5</definedName>
    <definedName name="Ｏ教育・学習支援業">産業分類!$O$3:$O$4</definedName>
    <definedName name="_xlnm.Print_Area" localSheetId="2">'１号'!$B$2:$U$32</definedName>
    <definedName name="_xlnm.Print_Area" localSheetId="3">'1号別紙'!$B$2:$J$43,'1号別紙'!$B$45:$J$86,'1号別紙'!$B$88:$J$127</definedName>
    <definedName name="_xlnm.Print_Area" localSheetId="4">'2号-1'!$B$2:$E$23</definedName>
    <definedName name="_xlnm.Print_Area" localSheetId="5">'2号-2'!$B$2:$AL$58</definedName>
    <definedName name="_xlnm.Print_Area" localSheetId="6">'2号-3'!$B$2:$AL$58</definedName>
    <definedName name="_xlnm.Print_Area" localSheetId="7">'2号-4'!$B$2:$G$29</definedName>
    <definedName name="_xlnm.Print_Area" localSheetId="8">'2号-5'!$B$2:$G$36</definedName>
    <definedName name="_xlnm.Print_Area" localSheetId="9">'2号別紙1-1'!$B$2:$AI$50</definedName>
    <definedName name="_xlnm.Print_Area" localSheetId="10">'2号別紙1-2'!$B$2:$P$36</definedName>
    <definedName name="_xlnm.Print_Area" localSheetId="11">'2号別紙1-3'!$B$2:$F$31</definedName>
    <definedName name="_xlnm.Print_Area" localSheetId="12">'2号別紙２'!$B$2:$AY$24</definedName>
    <definedName name="_xlnm.Print_Area" localSheetId="13">'3号（誓約書）'!$B$2:$AL$51</definedName>
    <definedName name="_xlnm.Print_Area" localSheetId="14">'参考別紙2-1'!$B$2:$BA$29</definedName>
    <definedName name="_xlnm.Print_Area" localSheetId="16">'参考別紙2-2'!$B$2:$T$33</definedName>
    <definedName name="_xlnm.Print_Area" localSheetId="15">'参考別紙2－追１'!$B$2:$Q$30</definedName>
    <definedName name="_xlnm.Print_Titles" localSheetId="5">'2号-2'!$2:$3</definedName>
    <definedName name="_xlnm.Print_Titles" localSheetId="6">'2号-3'!$2:$3</definedName>
    <definedName name="Ｐ医療・福祉">産業分類!$P$3:$P$5</definedName>
    <definedName name="Ｑ複合サービス事業">産業分類!$Q$3:$Q$4</definedName>
    <definedName name="Ｒサービス業【他に分類されないもの】">産業分類!$R$3:$R$11</definedName>
    <definedName name="Ｓ公務【他に分類されるものを除く】">産業分類!$S$3:$S$4</definedName>
    <definedName name="Ｔ分類不能の産業">産業分類!$T$3</definedName>
    <definedName name="該当無し">選択肢!#REF!</definedName>
    <definedName name="業種リスト" localSheetId="14">[1]業種リスト!$A$2:$T$2</definedName>
    <definedName name="業種リスト" localSheetId="16">[2]業種リスト!$A$2:$T$2</definedName>
    <definedName name="業種リスト">産業分類!$A$2:$T$2</definedName>
    <definedName name="種類">[3]基本!$F$173:$F$174</definedName>
    <definedName name="別1その2">[4]対策!$K$2:$K$9</definedName>
  </definedNames>
  <calcPr calcId="162913"/>
</workbook>
</file>

<file path=xl/calcChain.xml><?xml version="1.0" encoding="utf-8"?>
<calcChain xmlns="http://schemas.openxmlformats.org/spreadsheetml/2006/main">
  <c r="F40" i="2" l="1"/>
  <c r="I40" i="2" s="1"/>
  <c r="F43" i="2" s="1"/>
  <c r="I43" i="2" s="1"/>
  <c r="I42" i="2" l="1"/>
  <c r="I50" i="2" l="1"/>
  <c r="I93" i="2"/>
  <c r="I105" i="2"/>
  <c r="I98" i="2"/>
  <c r="I69" i="2"/>
  <c r="I58" i="2"/>
  <c r="I27" i="2"/>
  <c r="I15" i="2"/>
  <c r="G116" i="2"/>
  <c r="G115" i="2"/>
  <c r="I115" i="2" s="1"/>
  <c r="G82" i="2"/>
  <c r="G83" i="2"/>
  <c r="I82" i="2" l="1"/>
  <c r="F86" i="2"/>
  <c r="I86" i="2" s="1"/>
  <c r="S2" i="20"/>
  <c r="AV24" i="19" l="1"/>
  <c r="AV12" i="19"/>
  <c r="AV5" i="19" l="1"/>
  <c r="E14" i="8" l="1"/>
  <c r="E8" i="8"/>
  <c r="D4" i="4" l="1"/>
  <c r="C45" i="2" l="1"/>
  <c r="I85" i="2"/>
  <c r="I118" i="2"/>
  <c r="I68" i="2"/>
  <c r="I60" i="2"/>
  <c r="I52" i="2"/>
  <c r="I71" i="2"/>
  <c r="I70" i="2"/>
  <c r="I61" i="2"/>
  <c r="I59" i="2"/>
  <c r="I51" i="2"/>
  <c r="I113" i="2"/>
  <c r="I112" i="2"/>
  <c r="I111" i="2"/>
  <c r="I109" i="2"/>
  <c r="I108" i="2"/>
  <c r="I107" i="2"/>
  <c r="I106" i="2"/>
  <c r="I104" i="2"/>
  <c r="I102" i="2"/>
  <c r="I101" i="2"/>
  <c r="I100" i="2"/>
  <c r="I99" i="2"/>
  <c r="I97" i="2"/>
  <c r="I95" i="2"/>
  <c r="I94" i="2"/>
  <c r="I92" i="2"/>
  <c r="I91" i="2"/>
  <c r="C88" i="2"/>
  <c r="I114" i="2" l="1"/>
  <c r="I103" i="2"/>
  <c r="I96" i="2"/>
  <c r="I110" i="2"/>
  <c r="I117" i="2" l="1"/>
  <c r="F119" i="2" s="1"/>
  <c r="I119" i="2" s="1"/>
  <c r="F24" i="20" l="1"/>
  <c r="N23" i="20"/>
  <c r="N22" i="20"/>
  <c r="F22" i="20"/>
  <c r="N21" i="20"/>
  <c r="Q17" i="20"/>
  <c r="P17" i="20"/>
  <c r="O17" i="20"/>
  <c r="N17" i="20"/>
  <c r="M17" i="20"/>
  <c r="L17" i="20"/>
  <c r="K17" i="20"/>
  <c r="J17" i="20"/>
  <c r="I17" i="20"/>
  <c r="H17" i="20"/>
  <c r="G17" i="20"/>
  <c r="F17" i="20"/>
  <c r="Q15" i="20"/>
  <c r="P15" i="20"/>
  <c r="O15" i="20"/>
  <c r="N15" i="20"/>
  <c r="M15" i="20"/>
  <c r="L15" i="20"/>
  <c r="K15" i="20"/>
  <c r="J15" i="20"/>
  <c r="I15" i="20"/>
  <c r="H15" i="20"/>
  <c r="G15" i="20"/>
  <c r="F15" i="20"/>
  <c r="Q14" i="20"/>
  <c r="Q19" i="20" s="1"/>
  <c r="P14" i="20"/>
  <c r="P19" i="20" s="1"/>
  <c r="O14" i="20"/>
  <c r="O19" i="20" s="1"/>
  <c r="N14" i="20"/>
  <c r="N19" i="20" s="1"/>
  <c r="M14" i="20"/>
  <c r="M19" i="20" s="1"/>
  <c r="L14" i="20"/>
  <c r="L19" i="20" s="1"/>
  <c r="K14" i="20"/>
  <c r="K19" i="20" s="1"/>
  <c r="J14" i="20"/>
  <c r="J19" i="20" s="1"/>
  <c r="I14" i="20"/>
  <c r="I19" i="20" s="1"/>
  <c r="H14" i="20"/>
  <c r="H19" i="20" s="1"/>
  <c r="G14" i="20"/>
  <c r="G19" i="20" s="1"/>
  <c r="F14" i="20"/>
  <c r="F19" i="20" s="1"/>
  <c r="F12" i="20"/>
  <c r="F16" i="20" s="1"/>
  <c r="F10" i="20"/>
  <c r="G10" i="20" s="1"/>
  <c r="H10" i="20" s="1"/>
  <c r="I10" i="20" s="1"/>
  <c r="J10" i="20" s="1"/>
  <c r="K10" i="20" s="1"/>
  <c r="L10" i="20" s="1"/>
  <c r="M10" i="20" s="1"/>
  <c r="N10" i="20" s="1"/>
  <c r="O10" i="20" s="1"/>
  <c r="P10" i="20" s="1"/>
  <c r="Q10" i="20" s="1"/>
  <c r="H22" i="20"/>
  <c r="F26" i="20" l="1"/>
  <c r="G12" i="20"/>
  <c r="H12" i="20" s="1"/>
  <c r="F18" i="20"/>
  <c r="I12" i="20"/>
  <c r="H16" i="20"/>
  <c r="H18" i="20" s="1"/>
  <c r="N25" i="20"/>
  <c r="F25" i="20"/>
  <c r="N24" i="20" s="1"/>
  <c r="G16" i="20"/>
  <c r="G18" i="20" s="1"/>
  <c r="I16" i="20" l="1"/>
  <c r="I18" i="20" s="1"/>
  <c r="J12" i="20"/>
  <c r="F28" i="20"/>
  <c r="J16" i="20" l="1"/>
  <c r="K12" i="20"/>
  <c r="J18" i="20" l="1"/>
  <c r="L12" i="20"/>
  <c r="K16" i="20"/>
  <c r="K18" i="20" s="1"/>
  <c r="L16" i="20" l="1"/>
  <c r="L18" i="20" s="1"/>
  <c r="M12" i="20"/>
  <c r="N12" i="20" l="1"/>
  <c r="M16" i="20"/>
  <c r="M18" i="20" s="1"/>
  <c r="O12" i="20" l="1"/>
  <c r="N16" i="20"/>
  <c r="N18" i="20" s="1"/>
  <c r="S8" i="18"/>
  <c r="N8" i="10"/>
  <c r="P12" i="20" l="1"/>
  <c r="O16" i="20"/>
  <c r="O18" i="20" s="1"/>
  <c r="Q12" i="20" l="1"/>
  <c r="Q16" i="20" s="1"/>
  <c r="P16" i="20"/>
  <c r="P18" i="20" s="1"/>
  <c r="AN2" i="15"/>
  <c r="BA2" i="14"/>
  <c r="U2" i="18"/>
  <c r="BB2" i="19"/>
  <c r="H2" i="12"/>
  <c r="R2" i="11"/>
  <c r="AJ2" i="10"/>
  <c r="I2" i="8"/>
  <c r="I2" i="7"/>
  <c r="AM2" i="6"/>
  <c r="AM2" i="5"/>
  <c r="F2" i="4"/>
  <c r="K2" i="2"/>
  <c r="AV23" i="19"/>
  <c r="AV11" i="19"/>
  <c r="Q18" i="20" l="1"/>
  <c r="F27" i="20"/>
  <c r="AV26" i="19"/>
  <c r="AV25" i="19"/>
  <c r="AV22" i="19"/>
  <c r="AV21" i="19"/>
  <c r="AV20" i="19"/>
  <c r="AV19" i="19"/>
  <c r="AV18" i="19"/>
  <c r="AV17" i="19"/>
  <c r="AV14" i="19"/>
  <c r="AV13" i="19"/>
  <c r="AV10" i="19"/>
  <c r="AV9" i="19"/>
  <c r="AV8" i="19"/>
  <c r="AV7" i="19"/>
  <c r="AV6" i="19"/>
  <c r="F29" i="20" l="1"/>
  <c r="F30" i="20" s="1"/>
  <c r="N26" i="20"/>
  <c r="F25" i="18"/>
  <c r="G25" i="18"/>
  <c r="H25" i="18"/>
  <c r="I25" i="18"/>
  <c r="J25" i="18"/>
  <c r="K25" i="18"/>
  <c r="K30" i="18" s="1"/>
  <c r="L25" i="18"/>
  <c r="L30" i="18" s="1"/>
  <c r="M25" i="18"/>
  <c r="M30" i="18" s="1"/>
  <c r="N25" i="18"/>
  <c r="O25" i="18"/>
  <c r="P25" i="18"/>
  <c r="Q25" i="18"/>
  <c r="F26" i="18"/>
  <c r="G26" i="18"/>
  <c r="H26" i="18"/>
  <c r="I26" i="18"/>
  <c r="J26" i="18"/>
  <c r="K26" i="18"/>
  <c r="L26" i="18"/>
  <c r="M26" i="18"/>
  <c r="N26" i="18"/>
  <c r="O26" i="18"/>
  <c r="P26" i="18"/>
  <c r="Q26" i="18"/>
  <c r="F27" i="18"/>
  <c r="G27" i="18"/>
  <c r="H27" i="18"/>
  <c r="I27" i="18"/>
  <c r="J27" i="18"/>
  <c r="K27" i="18"/>
  <c r="K29" i="18" s="1"/>
  <c r="L27" i="18"/>
  <c r="L29" i="18" s="1"/>
  <c r="M27" i="18"/>
  <c r="M29" i="18" s="1"/>
  <c r="N27" i="18"/>
  <c r="O27" i="18"/>
  <c r="P27" i="18"/>
  <c r="Q27" i="18"/>
  <c r="F28" i="18"/>
  <c r="G28" i="18"/>
  <c r="G29" i="18" s="1"/>
  <c r="H28" i="18"/>
  <c r="H29" i="18" s="1"/>
  <c r="I28" i="18"/>
  <c r="I29" i="18" s="1"/>
  <c r="J28" i="18"/>
  <c r="K28" i="18"/>
  <c r="L28" i="18"/>
  <c r="M28" i="18"/>
  <c r="N28" i="18"/>
  <c r="O28" i="18"/>
  <c r="O29" i="18" s="1"/>
  <c r="P28" i="18"/>
  <c r="P29" i="18" s="1"/>
  <c r="Q28" i="18"/>
  <c r="Q29" i="18" s="1"/>
  <c r="F29" i="18"/>
  <c r="J29" i="18"/>
  <c r="N29" i="18"/>
  <c r="F30" i="18"/>
  <c r="G30" i="18"/>
  <c r="H30" i="18"/>
  <c r="I30" i="18"/>
  <c r="J30" i="18"/>
  <c r="N30" i="18"/>
  <c r="O30" i="18"/>
  <c r="P30" i="18"/>
  <c r="Q30" i="18"/>
  <c r="Q15" i="18"/>
  <c r="P15" i="18"/>
  <c r="O15" i="18"/>
  <c r="N15" i="18"/>
  <c r="M15" i="18"/>
  <c r="L15" i="18"/>
  <c r="K15" i="18"/>
  <c r="J15" i="18"/>
  <c r="I15" i="18"/>
  <c r="H15" i="18"/>
  <c r="G15" i="18"/>
  <c r="F15" i="18"/>
  <c r="Q14" i="18"/>
  <c r="P14" i="18"/>
  <c r="P16" i="18" s="1"/>
  <c r="O14" i="18"/>
  <c r="N14" i="18"/>
  <c r="N16" i="18" s="1"/>
  <c r="M14" i="18"/>
  <c r="M16" i="18" s="1"/>
  <c r="L14" i="18"/>
  <c r="K14" i="18"/>
  <c r="K16" i="18" s="1"/>
  <c r="J14" i="18"/>
  <c r="I14" i="18"/>
  <c r="H14" i="18"/>
  <c r="H16" i="18" s="1"/>
  <c r="G14" i="18"/>
  <c r="F14" i="18"/>
  <c r="F16" i="18" s="1"/>
  <c r="Q13" i="18"/>
  <c r="P13" i="18"/>
  <c r="O13" i="18"/>
  <c r="N13" i="18"/>
  <c r="M13" i="18"/>
  <c r="L13" i="18"/>
  <c r="K13" i="18"/>
  <c r="J13" i="18"/>
  <c r="I13" i="18"/>
  <c r="H13" i="18"/>
  <c r="G13" i="18"/>
  <c r="F13" i="18"/>
  <c r="Q12" i="18"/>
  <c r="Q17" i="18" s="1"/>
  <c r="P12" i="18"/>
  <c r="P17" i="18" s="1"/>
  <c r="O12" i="18"/>
  <c r="O17" i="18" s="1"/>
  <c r="N12" i="18"/>
  <c r="N17" i="18" s="1"/>
  <c r="M12" i="18"/>
  <c r="M17" i="18" s="1"/>
  <c r="L12" i="18"/>
  <c r="L17" i="18" s="1"/>
  <c r="K12" i="18"/>
  <c r="K17" i="18" s="1"/>
  <c r="J12" i="18"/>
  <c r="J17" i="18" s="1"/>
  <c r="I12" i="18"/>
  <c r="I17" i="18" s="1"/>
  <c r="H12" i="18"/>
  <c r="H17" i="18" s="1"/>
  <c r="G12" i="18"/>
  <c r="G17" i="18" s="1"/>
  <c r="F12" i="18"/>
  <c r="F17" i="18" s="1"/>
  <c r="S23" i="18"/>
  <c r="S22" i="18"/>
  <c r="S21" i="18"/>
  <c r="S9" i="18"/>
  <c r="S10" i="18"/>
  <c r="R20" i="18"/>
  <c r="S20" i="18" s="1"/>
  <c r="R7" i="18"/>
  <c r="S7" i="18" s="1"/>
  <c r="G16" i="18" l="1"/>
  <c r="O16" i="18"/>
  <c r="I16" i="18"/>
  <c r="Q16" i="18"/>
  <c r="J16" i="18"/>
  <c r="L16" i="18"/>
  <c r="R28" i="18"/>
  <c r="S28" i="18" s="1"/>
  <c r="R12" i="18"/>
  <c r="S12" i="18" s="1"/>
  <c r="R13" i="18"/>
  <c r="S13" i="18" s="1"/>
  <c r="R30" i="18"/>
  <c r="S30" i="18" s="1"/>
  <c r="R25" i="18"/>
  <c r="S25" i="18" s="1"/>
  <c r="R15" i="18"/>
  <c r="S15" i="18" s="1"/>
  <c r="R17" i="18"/>
  <c r="S17" i="18" s="1"/>
  <c r="R14" i="18"/>
  <c r="S14" i="18" s="1"/>
  <c r="R27" i="18"/>
  <c r="S27" i="18" s="1"/>
  <c r="R26" i="18"/>
  <c r="S26" i="18" s="1"/>
  <c r="R16" i="18" l="1"/>
  <c r="S16" i="18" s="1"/>
  <c r="R29" i="18"/>
  <c r="S29" i="18" s="1"/>
  <c r="I122" i="2"/>
  <c r="I123" i="2"/>
  <c r="I121" i="2"/>
  <c r="I124" i="2" l="1"/>
  <c r="I26" i="2"/>
  <c r="I25" i="2"/>
  <c r="I6" i="2"/>
  <c r="I18" i="2"/>
  <c r="I17" i="2"/>
  <c r="I16" i="2"/>
  <c r="I36" i="2"/>
  <c r="I29" i="2"/>
  <c r="I28" i="2"/>
  <c r="I9" i="2"/>
  <c r="I8" i="2"/>
  <c r="I78" i="2"/>
  <c r="I72" i="2"/>
  <c r="I63" i="2"/>
  <c r="I62" i="2"/>
  <c r="I49" i="2"/>
  <c r="I30" i="2" l="1"/>
  <c r="I19" i="2"/>
  <c r="I7" i="2"/>
  <c r="I80" i="2"/>
  <c r="I79" i="2"/>
  <c r="I77" i="2"/>
  <c r="I75" i="2"/>
  <c r="I74" i="2"/>
  <c r="I73" i="2"/>
  <c r="I67" i="2"/>
  <c r="I65" i="2"/>
  <c r="I64" i="2"/>
  <c r="I57" i="2"/>
  <c r="I55" i="2"/>
  <c r="I54" i="2"/>
  <c r="I53" i="2"/>
  <c r="I48" i="2"/>
  <c r="I35" i="2"/>
  <c r="I31" i="2"/>
  <c r="I20" i="2"/>
  <c r="I10" i="2"/>
  <c r="I56" i="2" l="1"/>
  <c r="I81" i="2"/>
  <c r="I66" i="2"/>
  <c r="I76" i="2"/>
  <c r="I84" i="2" l="1"/>
  <c r="I5" i="2"/>
  <c r="I5" i="14"/>
  <c r="D5" i="12"/>
  <c r="N6" i="10"/>
  <c r="I11" i="2"/>
  <c r="I12" i="2"/>
  <c r="I14" i="2"/>
  <c r="I21" i="2"/>
  <c r="I22" i="2"/>
  <c r="I24" i="2"/>
  <c r="I32" i="2"/>
  <c r="I33" i="2"/>
  <c r="I37" i="2"/>
  <c r="I38" i="2"/>
  <c r="I23" i="2" l="1"/>
  <c r="I34" i="2"/>
  <c r="I13" i="2"/>
  <c r="I39" i="2"/>
  <c r="I41" i="2" l="1"/>
  <c r="I120" i="2" s="1"/>
  <c r="I125" i="2" l="1"/>
  <c r="L19" i="1"/>
  <c r="L20" i="1" l="1"/>
  <c r="I127" i="2"/>
  <c r="L18" i="1" l="1"/>
  <c r="C10" i="8" s="1"/>
</calcChain>
</file>

<file path=xl/comments1.xml><?xml version="1.0" encoding="utf-8"?>
<comments xmlns="http://schemas.openxmlformats.org/spreadsheetml/2006/main">
  <authors>
    <author>作成者</author>
  </authors>
  <commentList>
    <comment ref="L4" authorId="0" shapeId="0">
      <text>
        <r>
          <rPr>
            <b/>
            <sz val="10"/>
            <color indexed="81"/>
            <rFont val="ＭＳ Ｐゴシック"/>
            <family val="3"/>
            <charset val="128"/>
          </rPr>
          <t>発熱量・燃料消費は、HHV（高位発熱量）ベースで記入してください。</t>
        </r>
      </text>
    </comment>
    <comment ref="C6" authorId="0" shapeId="0">
      <text>
        <r>
          <rPr>
            <b/>
            <sz val="9"/>
            <color indexed="81"/>
            <rFont val="ＭＳ Ｐゴシック"/>
            <family val="3"/>
            <charset val="128"/>
          </rPr>
          <t>年度を記載してください</t>
        </r>
      </text>
    </comment>
    <comment ref="C19" authorId="0" shapeId="0">
      <text>
        <r>
          <rPr>
            <b/>
            <sz val="9"/>
            <color indexed="81"/>
            <rFont val="ＭＳ Ｐゴシック"/>
            <family val="3"/>
            <charset val="128"/>
          </rPr>
          <t>年度を記載してください</t>
        </r>
      </text>
    </comment>
  </commentList>
</comments>
</file>

<file path=xl/sharedStrings.xml><?xml version="1.0" encoding="utf-8"?>
<sst xmlns="http://schemas.openxmlformats.org/spreadsheetml/2006/main" count="803" uniqueCount="515">
  <si>
    <t>第１号様式（第８条関係）</t>
  </si>
  <si>
    <t>助成金交付申請書</t>
  </si>
  <si>
    <t>円</t>
    <rPh sb="0" eb="1">
      <t>エン</t>
    </rPh>
    <phoneticPr fontId="4"/>
  </si>
  <si>
    <t>日</t>
    <rPh sb="0" eb="1">
      <t>ヒ</t>
    </rPh>
    <phoneticPr fontId="4"/>
  </si>
  <si>
    <t>月</t>
    <rPh sb="0" eb="1">
      <t>ツキ</t>
    </rPh>
    <phoneticPr fontId="4"/>
  </si>
  <si>
    <t>年</t>
    <rPh sb="0" eb="1">
      <t>ネン</t>
    </rPh>
    <phoneticPr fontId="4"/>
  </si>
  <si>
    <t>区分</t>
    <rPh sb="0" eb="2">
      <t>クブン</t>
    </rPh>
    <phoneticPr fontId="4"/>
  </si>
  <si>
    <t>数量</t>
    <rPh sb="0" eb="2">
      <t>スウリョウ</t>
    </rPh>
    <phoneticPr fontId="4"/>
  </si>
  <si>
    <t>ふりがな</t>
  </si>
  <si>
    <t>（</t>
    <phoneticPr fontId="4"/>
  </si>
  <si>
    <t>％</t>
    <phoneticPr fontId="4"/>
  </si>
  <si>
    <t>kW</t>
    <phoneticPr fontId="4"/>
  </si>
  <si>
    <t>備考</t>
  </si>
  <si>
    <t>（注）</t>
    <phoneticPr fontId="4"/>
  </si>
  <si>
    <t>第２号様式（第８条関係）　別紙１その１</t>
  </si>
  <si>
    <t>助成対象事業者について</t>
  </si>
  <si>
    <t>１　助成対象事業者に関する情報</t>
  </si>
  <si>
    <t>企業名</t>
  </si>
  <si>
    <t>代表者</t>
  </si>
  <si>
    <t>開業・設立日</t>
  </si>
  <si>
    <t>大分類</t>
  </si>
  <si>
    <t>中分類</t>
  </si>
  <si>
    <t>資本金（出資金）</t>
  </si>
  <si>
    <t>株主数（出資者数）</t>
  </si>
  <si>
    <t>発行済株式総数（出資総額）</t>
  </si>
  <si>
    <t>役員数</t>
  </si>
  <si>
    <t>人</t>
  </si>
  <si>
    <t>従業員数（役員を除く。）</t>
  </si>
  <si>
    <r>
      <t>企業の沿革</t>
    </r>
    <r>
      <rPr>
        <vertAlign val="superscript"/>
        <sz val="12"/>
        <color indexed="8"/>
        <rFont val="ＭＳ 明朝"/>
        <family val="1"/>
        <charset val="128"/>
      </rPr>
      <t>※3</t>
    </r>
  </si>
  <si>
    <r>
      <t>代表者の略歴</t>
    </r>
    <r>
      <rPr>
        <vertAlign val="superscript"/>
        <sz val="12"/>
        <color indexed="8"/>
        <rFont val="ＭＳ 明朝"/>
        <family val="1"/>
        <charset val="128"/>
      </rPr>
      <t>※3</t>
    </r>
  </si>
  <si>
    <t>ホームページアドレス</t>
  </si>
  <si>
    <t>※1　</t>
    <phoneticPr fontId="4"/>
  </si>
  <si>
    <t>売上高が最も大きな業種を記載すること。</t>
    <phoneticPr fontId="4"/>
  </si>
  <si>
    <t>※2　</t>
    <phoneticPr fontId="4"/>
  </si>
  <si>
    <t>企業及び代表者の刑事上の処分などがある場合は、沿革又は略歴に記載すること。</t>
    <phoneticPr fontId="4"/>
  </si>
  <si>
    <t>※3　</t>
    <phoneticPr fontId="4"/>
  </si>
  <si>
    <t>第２号様式（第８条関係）　別紙１その２</t>
  </si>
  <si>
    <t>２　助成対象事業者の現況など</t>
  </si>
  <si>
    <t>資本金</t>
  </si>
  <si>
    <t>従業員数</t>
  </si>
  <si>
    <r>
      <t>出資比率</t>
    </r>
    <r>
      <rPr>
        <vertAlign val="superscript"/>
        <sz val="10.5"/>
        <color indexed="8"/>
        <rFont val="ＭＳ 明朝"/>
        <family val="1"/>
        <charset val="128"/>
      </rPr>
      <t>※2</t>
    </r>
  </si>
  <si>
    <t>百万円</t>
  </si>
  <si>
    <t>株</t>
  </si>
  <si>
    <t>%</t>
  </si>
  <si>
    <t>※1　出資額が多い順に10位まで株主を記載すること。</t>
  </si>
  <si>
    <t>※2　小数点２位以下を切捨てた数値を記載すること。</t>
  </si>
  <si>
    <t>主な製品・商品・サービス等の売上高</t>
  </si>
  <si>
    <t>主たる業種
（業種）</t>
    <phoneticPr fontId="4"/>
  </si>
  <si>
    <t>所有株式数
（出資額）</t>
    <phoneticPr fontId="4"/>
  </si>
  <si>
    <t>第２号様式（第８条関係）　別紙１その３</t>
  </si>
  <si>
    <t>担当</t>
  </si>
  <si>
    <t>単位</t>
  </si>
  <si>
    <t>4月</t>
  </si>
  <si>
    <t>5月</t>
  </si>
  <si>
    <t>6月</t>
  </si>
  <si>
    <t>7月</t>
  </si>
  <si>
    <t>8月</t>
  </si>
  <si>
    <t>9月</t>
  </si>
  <si>
    <t>10月</t>
  </si>
  <si>
    <t>11月</t>
  </si>
  <si>
    <t>12月</t>
  </si>
  <si>
    <t>1月</t>
  </si>
  <si>
    <t>2月</t>
  </si>
  <si>
    <t>3月</t>
  </si>
  <si>
    <t>再エネ発電量</t>
  </si>
  <si>
    <t>kWh</t>
  </si>
  <si>
    <t>外部給電量</t>
  </si>
  <si>
    <t>合計</t>
    <rPh sb="0" eb="2">
      <t>ゴウケイ</t>
    </rPh>
    <phoneticPr fontId="4"/>
  </si>
  <si>
    <t>工程</t>
  </si>
  <si>
    <t>交付決定通知</t>
  </si>
  <si>
    <t>詳細設計</t>
  </si>
  <si>
    <t>機器製作</t>
  </si>
  <si>
    <t>据付工事</t>
  </si>
  <si>
    <t>試運転</t>
  </si>
  <si>
    <t>機器・工事検収引渡し</t>
  </si>
  <si>
    <t>（注）交付決定通知受領日を想定して記載すること。</t>
  </si>
  <si>
    <t>（注）工程の内容は、適宜追加すること。</t>
  </si>
  <si>
    <t>年度</t>
    <rPh sb="0" eb="2">
      <t>ネンド</t>
    </rPh>
    <phoneticPr fontId="4"/>
  </si>
  <si>
    <t>）</t>
    <phoneticPr fontId="4"/>
  </si>
  <si>
    <t>有</t>
    <rPh sb="0" eb="1">
      <t>アリ</t>
    </rPh>
    <phoneticPr fontId="4"/>
  </si>
  <si>
    <t>無</t>
    <rPh sb="0" eb="1">
      <t>ナ</t>
    </rPh>
    <phoneticPr fontId="4"/>
  </si>
  <si>
    <t>住所</t>
    <phoneticPr fontId="4"/>
  </si>
  <si>
    <t>助成対象外経費</t>
    <phoneticPr fontId="4"/>
  </si>
  <si>
    <t>年</t>
    <rPh sb="0" eb="1">
      <t>ネン</t>
    </rPh>
    <phoneticPr fontId="4"/>
  </si>
  <si>
    <t>月</t>
    <rPh sb="0" eb="1">
      <t>ツキ</t>
    </rPh>
    <phoneticPr fontId="4"/>
  </si>
  <si>
    <t>日</t>
    <rPh sb="0" eb="1">
      <t>ヒ</t>
    </rPh>
    <phoneticPr fontId="4"/>
  </si>
  <si>
    <t>（事業所の名称：</t>
    <phoneticPr fontId="4"/>
  </si>
  <si>
    <t>第３号様式（第８条関係）</t>
  </si>
  <si>
    <t>誓　約　書</t>
  </si>
  <si>
    <t>住　所</t>
  </si>
  <si>
    <t>＊</t>
    <phoneticPr fontId="4"/>
  </si>
  <si>
    <t>この誓約書における「暴力団関係者」とは、次に掲げる者をいう。</t>
    <phoneticPr fontId="4"/>
  </si>
  <si>
    <t>暴力団又は暴力団員が実質的に経営を支配する法人等に所属する者</t>
    <phoneticPr fontId="4"/>
  </si>
  <si>
    <t>暴力団員を雇用している者</t>
    <phoneticPr fontId="4"/>
  </si>
  <si>
    <t>・</t>
    <phoneticPr fontId="4"/>
  </si>
  <si>
    <t>暴力団又は暴力団員を不当に利用していると認められる者</t>
    <phoneticPr fontId="4"/>
  </si>
  <si>
    <t>＊</t>
    <phoneticPr fontId="4"/>
  </si>
  <si>
    <t>暴力団の維持、運営に協力し、又は関与していると認められる者</t>
    <phoneticPr fontId="4"/>
  </si>
  <si>
    <t>暴力団又は暴力団員と社会的に非難されるべき関係を有していると認められる者</t>
    <phoneticPr fontId="4"/>
  </si>
  <si>
    <t>法人その他の団体にあっては、主たる事務所の所在地、名称及び代表者の氏名を</t>
    <phoneticPr fontId="4"/>
  </si>
  <si>
    <t>記入すること。</t>
    <phoneticPr fontId="4"/>
  </si>
  <si>
    <r>
      <t>２．１</t>
    </r>
    <r>
      <rPr>
        <sz val="7"/>
        <color indexed="8"/>
        <rFont val="ＭＳ 明朝"/>
        <family val="1"/>
        <charset val="128"/>
      </rPr>
      <t xml:space="preserve">    </t>
    </r>
    <r>
      <rPr>
        <sz val="12"/>
        <color indexed="8"/>
        <rFont val="ＭＳ 明朝"/>
        <family val="1"/>
        <charset val="128"/>
      </rPr>
      <t>株主（出資者）構成</t>
    </r>
  </si>
  <si>
    <r>
      <t>２．２</t>
    </r>
    <r>
      <rPr>
        <sz val="7"/>
        <color indexed="8"/>
        <rFont val="ＭＳ 明朝"/>
        <family val="1"/>
        <charset val="128"/>
      </rPr>
      <t xml:space="preserve">    </t>
    </r>
    <r>
      <rPr>
        <sz val="12"/>
        <color indexed="8"/>
        <rFont val="ＭＳ 明朝"/>
        <family val="1"/>
        <charset val="128"/>
      </rPr>
      <t>直近の決算期に製品・商品・サービス等別売上高（主たるもの）</t>
    </r>
  </si>
  <si>
    <r>
      <t>２．３</t>
    </r>
    <r>
      <rPr>
        <sz val="7"/>
        <color indexed="8"/>
        <rFont val="ＭＳ 明朝"/>
        <family val="1"/>
        <charset val="128"/>
      </rPr>
      <t xml:space="preserve">    </t>
    </r>
    <r>
      <rPr>
        <sz val="12"/>
        <color indexed="8"/>
        <rFont val="ＭＳ 明朝"/>
        <family val="1"/>
        <charset val="128"/>
      </rPr>
      <t>助成対象事業者が計画する助成対象事業の実施体制</t>
    </r>
    <phoneticPr fontId="4"/>
  </si>
  <si>
    <t>第２号様式（第８条関係）　その３</t>
    <phoneticPr fontId="4"/>
  </si>
  <si>
    <t>第２号様式（第８条関係）　その４</t>
    <phoneticPr fontId="4"/>
  </si>
  <si>
    <t>氏名</t>
    <phoneticPr fontId="4"/>
  </si>
  <si>
    <t>統計法（令和19年法律第53号）第28条第１項及び附則第３条の規定に基づき、法第２条第９項に規定する統計基準のこと。</t>
  </si>
  <si>
    <t>水素製造量</t>
    <phoneticPr fontId="4"/>
  </si>
  <si>
    <t>燃料電池発電量</t>
    <rPh sb="0" eb="4">
      <t>ネンリョウデンチ</t>
    </rPh>
    <rPh sb="4" eb="6">
      <t>ハツデン</t>
    </rPh>
    <phoneticPr fontId="4"/>
  </si>
  <si>
    <t>燃料電池熱供給量</t>
    <rPh sb="0" eb="4">
      <t>ネンリョウデンチ</t>
    </rPh>
    <rPh sb="4" eb="5">
      <t>ネツ</t>
    </rPh>
    <rPh sb="5" eb="7">
      <t>キョウキュウ</t>
    </rPh>
    <rPh sb="7" eb="8">
      <t>リョウ</t>
    </rPh>
    <phoneticPr fontId="4"/>
  </si>
  <si>
    <t>水素充填量</t>
    <phoneticPr fontId="4"/>
  </si>
  <si>
    <t>助成金事業工程表</t>
    <phoneticPr fontId="4"/>
  </si>
  <si>
    <t>諸経費　小計</t>
    <rPh sb="4" eb="5">
      <t>コ</t>
    </rPh>
    <phoneticPr fontId="4"/>
  </si>
  <si>
    <t>工事費　小計</t>
    <rPh sb="4" eb="5">
      <t>コ</t>
    </rPh>
    <phoneticPr fontId="4"/>
  </si>
  <si>
    <t>設備費　小計</t>
    <rPh sb="4" eb="5">
      <t>コ</t>
    </rPh>
    <phoneticPr fontId="4"/>
  </si>
  <si>
    <t>設計費　小計</t>
    <rPh sb="4" eb="5">
      <t>コ</t>
    </rPh>
    <phoneticPr fontId="4"/>
  </si>
  <si>
    <t>純水素型燃料電池　助成対象経費</t>
    <phoneticPr fontId="4"/>
  </si>
  <si>
    <t>再生可能エネルギー由来水素活用設備　助成対象経費</t>
    <phoneticPr fontId="4"/>
  </si>
  <si>
    <t>設計費</t>
    <rPh sb="0" eb="2">
      <t>セッケイ</t>
    </rPh>
    <rPh sb="2" eb="3">
      <t>ヒ</t>
    </rPh>
    <phoneticPr fontId="4"/>
  </si>
  <si>
    <t>設備費　</t>
    <phoneticPr fontId="4"/>
  </si>
  <si>
    <t>工事費　</t>
    <phoneticPr fontId="4"/>
  </si>
  <si>
    <t>諸経費　</t>
    <phoneticPr fontId="4"/>
  </si>
  <si>
    <t>諸経費</t>
    <rPh sb="0" eb="3">
      <t>ショケイヒ</t>
    </rPh>
    <phoneticPr fontId="4"/>
  </si>
  <si>
    <t>工事費</t>
    <rPh sb="0" eb="3">
      <t>コウジヒ</t>
    </rPh>
    <phoneticPr fontId="4"/>
  </si>
  <si>
    <t>設備費</t>
    <rPh sb="0" eb="2">
      <t>セツビ</t>
    </rPh>
    <rPh sb="2" eb="3">
      <t>ヒ</t>
    </rPh>
    <phoneticPr fontId="4"/>
  </si>
  <si>
    <t>単価［円］</t>
    <rPh sb="0" eb="2">
      <t>タンカ</t>
    </rPh>
    <rPh sb="3" eb="4">
      <t>エン</t>
    </rPh>
    <phoneticPr fontId="4"/>
  </si>
  <si>
    <t>経費［円］</t>
    <rPh sb="0" eb="2">
      <t>ケイヒ</t>
    </rPh>
    <phoneticPr fontId="4"/>
  </si>
  <si>
    <t>単価［円］</t>
    <rPh sb="0" eb="2">
      <t>タンカ</t>
    </rPh>
    <phoneticPr fontId="4"/>
  </si>
  <si>
    <t>←自動計算</t>
    <rPh sb="1" eb="3">
      <t>ジドウ</t>
    </rPh>
    <rPh sb="3" eb="5">
      <t>ケイサン</t>
    </rPh>
    <phoneticPr fontId="4"/>
  </si>
  <si>
    <t>4月</t>
    <phoneticPr fontId="4"/>
  </si>
  <si>
    <t>百万円）</t>
    <rPh sb="0" eb="1">
      <t>ヒャク</t>
    </rPh>
    <rPh sb="1" eb="2">
      <t>マン</t>
    </rPh>
    <phoneticPr fontId="4"/>
  </si>
  <si>
    <t>千円）</t>
    <rPh sb="0" eb="1">
      <t>セン</t>
    </rPh>
    <phoneticPr fontId="4"/>
  </si>
  <si>
    <t>第１号様式：別紙</t>
    <rPh sb="0" eb="1">
      <t>ダイ</t>
    </rPh>
    <rPh sb="2" eb="3">
      <t>ゴウ</t>
    </rPh>
    <rPh sb="3" eb="5">
      <t>ヨウシキ</t>
    </rPh>
    <rPh sb="6" eb="8">
      <t>ベッシ</t>
    </rPh>
    <phoneticPr fontId="4"/>
  </si>
  <si>
    <t>再エネ由来水素の本格活用を見据えた設備等の使用計画書</t>
    <phoneticPr fontId="4"/>
  </si>
  <si>
    <t>公益財団法人　東京都環境公社</t>
    <phoneticPr fontId="4"/>
  </si>
  <si>
    <t>32その他の製造業</t>
  </si>
  <si>
    <t>31輸送用機械器具製造業</t>
  </si>
  <si>
    <t>30情報通信機械器具製造業</t>
  </si>
  <si>
    <t>29電気機械器具製造業</t>
  </si>
  <si>
    <t>28電子部品・デバイス・電子回路製造業</t>
  </si>
  <si>
    <t>27業務用機械器具製造業</t>
  </si>
  <si>
    <t>26生産用機械器具製造業</t>
  </si>
  <si>
    <t>25はん用機械器具製造業</t>
  </si>
  <si>
    <t>24金属製品製造業</t>
  </si>
  <si>
    <t>23非鉄金属製造業</t>
  </si>
  <si>
    <t>22鉄鋼業</t>
  </si>
  <si>
    <t>21窯業・土石製品製造業</t>
  </si>
  <si>
    <t>61無店舗小売業</t>
  </si>
  <si>
    <t>20なめし革・同製品・毛皮製造業</t>
  </si>
  <si>
    <t>60その他の小売業</t>
  </si>
  <si>
    <t>19ゴム製品製造業</t>
  </si>
  <si>
    <t>59機械器具小売業</t>
  </si>
  <si>
    <t>18プラスチック製品製造業（別掲を除く）</t>
  </si>
  <si>
    <t>96外国公務</t>
  </si>
  <si>
    <t>58飲食料品小売業</t>
  </si>
  <si>
    <t>17石油製品・石炭製品製造業</t>
  </si>
  <si>
    <t>95その他のサービス業</t>
  </si>
  <si>
    <t>57織物・衣服・身の回り品小売業</t>
  </si>
  <si>
    <t>49郵便業（信書便事業を含む）</t>
  </si>
  <si>
    <t>16化学工業</t>
  </si>
  <si>
    <t>94宗教</t>
  </si>
  <si>
    <t>56各種商品小売業</t>
  </si>
  <si>
    <t>48運輸に附帯するサービス業</t>
  </si>
  <si>
    <t>15印刷・同関連業</t>
  </si>
  <si>
    <t>93政治・経済・文化団体</t>
  </si>
  <si>
    <t>67保険業（保険媒介代理業，保険サービス業を含む）</t>
  </si>
  <si>
    <t>55その他の卸売業</t>
  </si>
  <si>
    <t>47倉庫業</t>
  </si>
  <si>
    <t>14パルプ・紙・紙加工品製造業</t>
  </si>
  <si>
    <t>92その他の事業サービス業</t>
  </si>
  <si>
    <t>66補助的金融業等</t>
  </si>
  <si>
    <t>54機械器具卸売業</t>
  </si>
  <si>
    <t>46航空運輸業</t>
  </si>
  <si>
    <t>41映像・音声・文字情報制作業</t>
  </si>
  <si>
    <t>13家具・装備品製造業</t>
  </si>
  <si>
    <t>91職業紹介・労働者派遣業</t>
  </si>
  <si>
    <t>74技術サービス業（他に分類されないもの）</t>
  </si>
  <si>
    <t>65金融商品取引業，商品先物取引業</t>
  </si>
  <si>
    <t>53建築材料，鉱物・金属材料等卸売業</t>
  </si>
  <si>
    <t>45水運業</t>
  </si>
  <si>
    <t>40インターネット附随サービス業</t>
  </si>
  <si>
    <t>36水道業</t>
  </si>
  <si>
    <t>12木材・木製品製造業（家具を除く）</t>
  </si>
  <si>
    <t>90機械等修理業（別掲を除く）</t>
  </si>
  <si>
    <t>85社会保険・社会福祉・介護事業</t>
  </si>
  <si>
    <t>80娯楽業</t>
  </si>
  <si>
    <t>77持ち帰り・配達飲食サービス業</t>
  </si>
  <si>
    <t>73広告業</t>
  </si>
  <si>
    <t>70物品賃貸業</t>
  </si>
  <si>
    <t>64貸金業，クレジットカード業等非預金信用機関</t>
  </si>
  <si>
    <t>52飲食料品卸売業</t>
  </si>
  <si>
    <t>44道路貨物運送業</t>
  </si>
  <si>
    <t>39情報サービス業</t>
  </si>
  <si>
    <t>35熱供給業</t>
  </si>
  <si>
    <t>11繊維工業</t>
  </si>
  <si>
    <t>08設備工事業</t>
  </si>
  <si>
    <t>98地方公務</t>
  </si>
  <si>
    <t>89自動車整備業</t>
  </si>
  <si>
    <t>87協同組合（他に分類されないもの）</t>
  </si>
  <si>
    <t>84保健衛生</t>
  </si>
  <si>
    <t>82その他の教育，学習支援業</t>
  </si>
  <si>
    <t>79その他の生活関連サービス業</t>
  </si>
  <si>
    <t>76飲食店</t>
  </si>
  <si>
    <t>72専門サービス業（他に分類されないもの）</t>
  </si>
  <si>
    <t>69不動産賃貸業・管理業</t>
  </si>
  <si>
    <t>63協同組織金融業</t>
  </si>
  <si>
    <t>51繊維・衣服等卸売業</t>
  </si>
  <si>
    <t>43道路旅客運送業</t>
  </si>
  <si>
    <t>38放送業</t>
  </si>
  <si>
    <t>34ガス業</t>
  </si>
  <si>
    <t>10飲料・たばこ・飼料製造業</t>
  </si>
  <si>
    <t>07職別工事業(設備工事業を除く)</t>
  </si>
  <si>
    <t>04水産養殖業</t>
  </si>
  <si>
    <t>02林業</t>
  </si>
  <si>
    <t>99　分類不能の産業</t>
  </si>
  <si>
    <t>97国家公務</t>
  </si>
  <si>
    <t>88廃棄物処理業</t>
  </si>
  <si>
    <t>86郵便局</t>
  </si>
  <si>
    <t>83医療業</t>
  </si>
  <si>
    <t>81学校教育</t>
  </si>
  <si>
    <t>78洗濯・理容・美容・浴場業</t>
  </si>
  <si>
    <t>75宿泊業</t>
  </si>
  <si>
    <t>71学術・開発研究機関</t>
  </si>
  <si>
    <t>68不動産取引業</t>
  </si>
  <si>
    <t>62銀行業</t>
  </si>
  <si>
    <t>50各種商品卸売業</t>
  </si>
  <si>
    <t>42鉄道業</t>
  </si>
  <si>
    <t>37通信業</t>
  </si>
  <si>
    <t>33電気業</t>
  </si>
  <si>
    <t>09食料品製造業</t>
  </si>
  <si>
    <t>06総合工事業</t>
  </si>
  <si>
    <t>05鉱業，採石業，砂利採取業</t>
  </si>
  <si>
    <t>03漁業（水産養殖業を除く）</t>
  </si>
  <si>
    <t>01農業</t>
  </si>
  <si>
    <t>Ｔ分類不能の産業</t>
    <phoneticPr fontId="4"/>
  </si>
  <si>
    <t>Ｓ公務【他に分類されるものを除く】</t>
    <phoneticPr fontId="4"/>
  </si>
  <si>
    <t>Ｒサービス業【他に分類されないもの】</t>
    <phoneticPr fontId="4"/>
  </si>
  <si>
    <t>Ｑ複合サービス事業</t>
    <phoneticPr fontId="4"/>
  </si>
  <si>
    <t>Ｐ医療・福祉</t>
    <phoneticPr fontId="4"/>
  </si>
  <si>
    <t>Ｏ教育・学習支援業</t>
    <phoneticPr fontId="4"/>
  </si>
  <si>
    <t>Ｎ生活関連サービス業・娯楽業</t>
    <phoneticPr fontId="4"/>
  </si>
  <si>
    <t>Ｍ宿泊業・飲食サービス業</t>
    <phoneticPr fontId="4"/>
  </si>
  <si>
    <t>Ｌ学術研究・専門・技術サービス業</t>
    <phoneticPr fontId="4"/>
  </si>
  <si>
    <t>Ｋ不動産業・物品賃貸業</t>
    <phoneticPr fontId="4"/>
  </si>
  <si>
    <t>Ｊ金融業・保険業</t>
    <phoneticPr fontId="4"/>
  </si>
  <si>
    <t>Ｉ卸売業・小売業</t>
    <phoneticPr fontId="4"/>
  </si>
  <si>
    <t>Ｈ運輸業・郵便業</t>
    <phoneticPr fontId="4"/>
  </si>
  <si>
    <t>Ｇ情報通信業</t>
    <phoneticPr fontId="4"/>
  </si>
  <si>
    <t>Ｆ電気・ガス・熱供給・水道業</t>
    <phoneticPr fontId="4"/>
  </si>
  <si>
    <t>Ｅ製造業</t>
    <phoneticPr fontId="4"/>
  </si>
  <si>
    <t>Ｄ建設業</t>
    <phoneticPr fontId="4"/>
  </si>
  <si>
    <t>Ｃ鉱業・採石業・砂利採取業</t>
    <phoneticPr fontId="4"/>
  </si>
  <si>
    <t>Ｂ漁業</t>
    <phoneticPr fontId="4"/>
  </si>
  <si>
    <t>Ａ農業・林業</t>
    <phoneticPr fontId="4"/>
  </si>
  <si>
    <r>
      <t>日本標準産業分類</t>
    </r>
    <r>
      <rPr>
        <vertAlign val="superscript"/>
        <sz val="12"/>
        <rFont val="ＭＳ 明朝"/>
        <family val="1"/>
        <charset val="128"/>
      </rPr>
      <t xml:space="preserve">※1
</t>
    </r>
    <r>
      <rPr>
        <sz val="12"/>
        <rFont val="ＭＳ 明朝"/>
        <family val="1"/>
        <charset val="128"/>
      </rPr>
      <t>による業種</t>
    </r>
    <r>
      <rPr>
        <vertAlign val="superscript"/>
        <sz val="12"/>
        <rFont val="ＭＳ 明朝"/>
        <family val="1"/>
        <charset val="128"/>
      </rPr>
      <t>※2</t>
    </r>
    <phoneticPr fontId="4"/>
  </si>
  <si>
    <t>←大分類をプルダウンリストから選択後、</t>
    <rPh sb="1" eb="4">
      <t>ダイブンルイ</t>
    </rPh>
    <rPh sb="15" eb="17">
      <t>センタク</t>
    </rPh>
    <rPh sb="17" eb="18">
      <t>ゴ</t>
    </rPh>
    <phoneticPr fontId="4"/>
  </si>
  <si>
    <r>
      <t>株主
（出資者）名</t>
    </r>
    <r>
      <rPr>
        <vertAlign val="superscript"/>
        <sz val="10.5"/>
        <rFont val="ＭＳ 明朝"/>
        <family val="1"/>
        <charset val="128"/>
      </rPr>
      <t>※1</t>
    </r>
    <phoneticPr fontId="4"/>
  </si>
  <si>
    <t>純水素型燃料電池の使用計画書</t>
    <rPh sb="0" eb="8">
      <t>ジュンスイソカタネンリョウデンチ</t>
    </rPh>
    <rPh sb="9" eb="11">
      <t>シヨウ</t>
    </rPh>
    <rPh sb="11" eb="14">
      <t>ケイカクショ</t>
    </rPh>
    <phoneticPr fontId="4"/>
  </si>
  <si>
    <t>型式</t>
    <rPh sb="0" eb="2">
      <t>カタシキ</t>
    </rPh>
    <phoneticPr fontId="30"/>
  </si>
  <si>
    <t>メーカー</t>
    <phoneticPr fontId="30"/>
  </si>
  <si>
    <t>台数</t>
    <rPh sb="0" eb="2">
      <t>ダイスウ</t>
    </rPh>
    <phoneticPr fontId="4"/>
  </si>
  <si>
    <t>燃料消費（HHV)</t>
    <rPh sb="0" eb="2">
      <t>ネンリョウ</t>
    </rPh>
    <rPh sb="2" eb="4">
      <t>ショウヒ</t>
    </rPh>
    <phoneticPr fontId="4"/>
  </si>
  <si>
    <t>発熱量（HHV)</t>
    <rPh sb="0" eb="2">
      <t>ハツネツ</t>
    </rPh>
    <rPh sb="2" eb="3">
      <t>リョウ</t>
    </rPh>
    <phoneticPr fontId="4"/>
  </si>
  <si>
    <t>単位</t>
    <rPh sb="0" eb="2">
      <t>タンイ</t>
    </rPh>
    <phoneticPr fontId="4"/>
  </si>
  <si>
    <t>4月</t>
    <rPh sb="1" eb="2">
      <t>ゲツ</t>
    </rPh>
    <phoneticPr fontId="4"/>
  </si>
  <si>
    <t>年計</t>
    <rPh sb="0" eb="1">
      <t>ネン</t>
    </rPh>
    <phoneticPr fontId="30"/>
  </si>
  <si>
    <t>設備合計</t>
    <rPh sb="0" eb="2">
      <t>セツビ</t>
    </rPh>
    <rPh sb="2" eb="4">
      <t>ゴウケイ</t>
    </rPh>
    <phoneticPr fontId="30"/>
  </si>
  <si>
    <t>運転時間</t>
    <rPh sb="0" eb="2">
      <t>ウンテン</t>
    </rPh>
    <rPh sb="2" eb="4">
      <t>ジカン</t>
    </rPh>
    <phoneticPr fontId="4"/>
  </si>
  <si>
    <t>h/月</t>
    <rPh sb="2" eb="3">
      <t>ゲツ</t>
    </rPh>
    <phoneticPr fontId="4"/>
  </si>
  <si>
    <t>定格発電出力</t>
    <rPh sb="0" eb="2">
      <t>テイカク</t>
    </rPh>
    <rPh sb="2" eb="4">
      <t>ハツデン</t>
    </rPh>
    <rPh sb="4" eb="6">
      <t>シュツリョク</t>
    </rPh>
    <phoneticPr fontId="4"/>
  </si>
  <si>
    <t>---</t>
    <phoneticPr fontId="30"/>
  </si>
  <si>
    <t>有効発電出力</t>
    <rPh sb="0" eb="2">
      <t>ユウコウ</t>
    </rPh>
    <rPh sb="2" eb="4">
      <t>ハツデン</t>
    </rPh>
    <rPh sb="4" eb="5">
      <t>シュツ</t>
    </rPh>
    <rPh sb="5" eb="6">
      <t>リョク</t>
    </rPh>
    <phoneticPr fontId="4"/>
  </si>
  <si>
    <t>排熱回収出力</t>
    <rPh sb="0" eb="2">
      <t>ハイネツ</t>
    </rPh>
    <rPh sb="2" eb="4">
      <t>カイシュウ</t>
    </rPh>
    <rPh sb="4" eb="6">
      <t>シュツリョク</t>
    </rPh>
    <phoneticPr fontId="4"/>
  </si>
  <si>
    <t>排熱回収率</t>
    <rPh sb="0" eb="2">
      <t>ハイネツ</t>
    </rPh>
    <rPh sb="2" eb="4">
      <t>カイシュウ</t>
    </rPh>
    <rPh sb="4" eb="5">
      <t>リツ</t>
    </rPh>
    <phoneticPr fontId="4"/>
  </si>
  <si>
    <t>%</t>
    <phoneticPr fontId="4"/>
  </si>
  <si>
    <t>燃料使用量</t>
    <rPh sb="0" eb="2">
      <t>ネンリョウ</t>
    </rPh>
    <rPh sb="2" eb="5">
      <t>シヨウリョウ</t>
    </rPh>
    <phoneticPr fontId="4"/>
  </si>
  <si>
    <t>有効発電量</t>
    <rPh sb="0" eb="2">
      <t>ユウコウ</t>
    </rPh>
    <rPh sb="2" eb="4">
      <t>ハツデン</t>
    </rPh>
    <rPh sb="4" eb="5">
      <t>リョウ</t>
    </rPh>
    <phoneticPr fontId="4"/>
  </si>
  <si>
    <t>kWh/月</t>
    <rPh sb="4" eb="5">
      <t>ゲツ</t>
    </rPh>
    <phoneticPr fontId="4"/>
  </si>
  <si>
    <t>排熱回収量</t>
    <rPh sb="0" eb="2">
      <t>ハイネツ</t>
    </rPh>
    <rPh sb="2" eb="4">
      <t>カイシュウ</t>
    </rPh>
    <rPh sb="4" eb="5">
      <t>リョウ</t>
    </rPh>
    <phoneticPr fontId="4"/>
  </si>
  <si>
    <t>MJ/月</t>
    <rPh sb="3" eb="4">
      <t>ゲツ</t>
    </rPh>
    <phoneticPr fontId="4"/>
  </si>
  <si>
    <t>有効発電＋排熱回収量</t>
    <rPh sb="0" eb="2">
      <t>ユウコウ</t>
    </rPh>
    <rPh sb="2" eb="4">
      <t>ハツデン</t>
    </rPh>
    <rPh sb="5" eb="7">
      <t>ハイネツ</t>
    </rPh>
    <rPh sb="7" eb="9">
      <t>カイシュウ</t>
    </rPh>
    <rPh sb="9" eb="10">
      <t>リョウ</t>
    </rPh>
    <phoneticPr fontId="4"/>
  </si>
  <si>
    <t>燃料使用発熱量</t>
    <rPh sb="0" eb="2">
      <t>ネンリョウ</t>
    </rPh>
    <rPh sb="2" eb="4">
      <t>シヨウ</t>
    </rPh>
    <rPh sb="4" eb="6">
      <t>ハツネツ</t>
    </rPh>
    <rPh sb="6" eb="7">
      <t>リョウ</t>
    </rPh>
    <phoneticPr fontId="4"/>
  </si>
  <si>
    <t>年計</t>
    <rPh sb="0" eb="1">
      <t>ネン</t>
    </rPh>
    <rPh sb="1" eb="2">
      <t>ケイ</t>
    </rPh>
    <phoneticPr fontId="30"/>
  </si>
  <si>
    <t>（注）　工事完了予定月の属する年度の翌年度から起算して2年間のエネルギー使用量の計画値を記載すること。</t>
  </si>
  <si>
    <t>事業所外からの再エネ由来電気の調達量</t>
    <rPh sb="7" eb="8">
      <t>サイ</t>
    </rPh>
    <rPh sb="10" eb="12">
      <t>ユライ</t>
    </rPh>
    <rPh sb="12" eb="14">
      <t>デンキ</t>
    </rPh>
    <rPh sb="15" eb="17">
      <t>チョウタツ</t>
    </rPh>
    <phoneticPr fontId="4"/>
  </si>
  <si>
    <t>※事業者外からの調達には、東京都外からのものを含む。</t>
    <rPh sb="1" eb="4">
      <t>ジギョウシャ</t>
    </rPh>
    <rPh sb="4" eb="5">
      <t>ガイ</t>
    </rPh>
    <rPh sb="8" eb="10">
      <t>チョウタツ</t>
    </rPh>
    <rPh sb="13" eb="15">
      <t>トウキョウ</t>
    </rPh>
    <rPh sb="15" eb="17">
      <t>トガイ</t>
    </rPh>
    <rPh sb="23" eb="24">
      <t>フク</t>
    </rPh>
    <phoneticPr fontId="4"/>
  </si>
  <si>
    <r>
      <t>事業所外</t>
    </r>
    <r>
      <rPr>
        <vertAlign val="superscript"/>
        <sz val="9"/>
        <rFont val="ＭＳ 明朝"/>
        <family val="1"/>
        <charset val="128"/>
      </rPr>
      <t>※</t>
    </r>
    <r>
      <rPr>
        <sz val="9"/>
        <rFont val="ＭＳ 明朝"/>
        <family val="1"/>
        <charset val="128"/>
      </rPr>
      <t>からの再エネ由来水素の調達量</t>
    </r>
    <rPh sb="8" eb="9">
      <t>サイ</t>
    </rPh>
    <rPh sb="11" eb="13">
      <t>ユライ</t>
    </rPh>
    <rPh sb="13" eb="15">
      <t>スイソ</t>
    </rPh>
    <rPh sb="16" eb="18">
      <t>チョウタツ</t>
    </rPh>
    <phoneticPr fontId="4"/>
  </si>
  <si>
    <t>年</t>
    <phoneticPr fontId="4"/>
  </si>
  <si>
    <t>工事完了予定月の属する年度の翌年度から起算して2年間のエネルギー使用量の計画値を記載すること。</t>
  </si>
  <si>
    <t>（助成対象事業者）</t>
    <phoneticPr fontId="4"/>
  </si>
  <si>
    <t>水素燃料ボイラーへの供給量</t>
    <rPh sb="2" eb="4">
      <t>ネンリョウ</t>
    </rPh>
    <rPh sb="10" eb="12">
      <t>キョウキュウ</t>
    </rPh>
    <phoneticPr fontId="4"/>
  </si>
  <si>
    <t>事業の名称</t>
    <phoneticPr fontId="4"/>
  </si>
  <si>
    <t>←１号シートより自動入力</t>
    <rPh sb="2" eb="3">
      <t>ゴウ</t>
    </rPh>
    <rPh sb="8" eb="10">
      <t>ジドウ</t>
    </rPh>
    <rPh sb="10" eb="12">
      <t>ニュウリョク</t>
    </rPh>
    <phoneticPr fontId="4"/>
  </si>
  <si>
    <t>←事業開始日及び完了予定日後、自動計算</t>
    <rPh sb="1" eb="3">
      <t>ジギョウ</t>
    </rPh>
    <rPh sb="3" eb="5">
      <t>カイシ</t>
    </rPh>
    <rPh sb="5" eb="6">
      <t>ヒ</t>
    </rPh>
    <rPh sb="6" eb="7">
      <t>オヨ</t>
    </rPh>
    <rPh sb="8" eb="10">
      <t>カンリョウ</t>
    </rPh>
    <rPh sb="10" eb="13">
      <t>ヨテイビ</t>
    </rPh>
    <rPh sb="13" eb="14">
      <t>ゴ</t>
    </rPh>
    <rPh sb="15" eb="17">
      <t>ジドウ</t>
    </rPh>
    <rPh sb="17" eb="19">
      <t>ケイサン</t>
    </rPh>
    <phoneticPr fontId="4"/>
  </si>
  <si>
    <t>←西暦：yyyy/mm/ddの形式にて入力</t>
    <rPh sb="1" eb="3">
      <t>セイレキ</t>
    </rPh>
    <rPh sb="15" eb="17">
      <t>ケイシキ</t>
    </rPh>
    <rPh sb="19" eb="21">
      <t>ニュウリョク</t>
    </rPh>
    <phoneticPr fontId="4"/>
  </si>
  <si>
    <t>氏名又は名称</t>
    <phoneticPr fontId="4"/>
  </si>
  <si>
    <t>及び代表者名</t>
    <phoneticPr fontId="4"/>
  </si>
  <si>
    <t>殿</t>
    <rPh sb="0" eb="1">
      <t>ドノ</t>
    </rPh>
    <phoneticPr fontId="4"/>
  </si>
  <si>
    <t>理事長</t>
    <phoneticPr fontId="4"/>
  </si>
  <si>
    <t>殿</t>
    <rPh sb="0" eb="1">
      <t>ドノ</t>
    </rPh>
    <phoneticPr fontId="4"/>
  </si>
  <si>
    <r>
      <t>Nm</t>
    </r>
    <r>
      <rPr>
        <vertAlign val="superscript"/>
        <sz val="12"/>
        <rFont val="ＭＳ 明朝"/>
        <family val="1"/>
        <charset val="128"/>
      </rPr>
      <t>3</t>
    </r>
    <phoneticPr fontId="30"/>
  </si>
  <si>
    <r>
      <t>Nm</t>
    </r>
    <r>
      <rPr>
        <vertAlign val="superscript"/>
        <sz val="11"/>
        <rFont val="ＭＳ Ｐゴシック"/>
        <family val="3"/>
        <charset val="128"/>
        <scheme val="minor"/>
      </rPr>
      <t>3</t>
    </r>
    <r>
      <rPr>
        <sz val="11"/>
        <rFont val="ＭＳ Ｐゴシック"/>
        <family val="3"/>
        <charset val="128"/>
        <scheme val="minor"/>
      </rPr>
      <t>/月</t>
    </r>
    <rPh sb="4" eb="5">
      <t>ゲツ</t>
    </rPh>
    <phoneticPr fontId="4"/>
  </si>
  <si>
    <r>
      <t>Nm</t>
    </r>
    <r>
      <rPr>
        <vertAlign val="superscript"/>
        <sz val="11"/>
        <rFont val="ＭＳ Ｐゴシック"/>
        <family val="3"/>
        <charset val="128"/>
        <scheme val="minor"/>
      </rPr>
      <t>3</t>
    </r>
    <r>
      <rPr>
        <sz val="11"/>
        <rFont val="ＭＳ Ｐゴシック"/>
        <family val="3"/>
        <charset val="128"/>
        <scheme val="minor"/>
      </rPr>
      <t>/h</t>
    </r>
    <phoneticPr fontId="4"/>
  </si>
  <si>
    <r>
      <t>MJ/Nm</t>
    </r>
    <r>
      <rPr>
        <vertAlign val="superscript"/>
        <sz val="11"/>
        <rFont val="ＭＳ Ｐゴシック"/>
        <family val="3"/>
        <charset val="128"/>
        <scheme val="minor"/>
      </rPr>
      <t>3</t>
    </r>
    <phoneticPr fontId="4"/>
  </si>
  <si>
    <t>実績報告書</t>
    <rPh sb="0" eb="5">
      <t>ジッセキホウコクショ</t>
    </rPh>
    <phoneticPr fontId="4"/>
  </si>
  <si>
    <t>燃料電池によるエネルギー使用計画</t>
    <rPh sb="0" eb="2">
      <t>ネンリョウ</t>
    </rPh>
    <rPh sb="2" eb="4">
      <t>デンチ</t>
    </rPh>
    <rPh sb="12" eb="14">
      <t>シヨウ</t>
    </rPh>
    <rPh sb="14" eb="16">
      <t>ケイカク</t>
    </rPh>
    <phoneticPr fontId="4"/>
  </si>
  <si>
    <t>水素燃料電池</t>
    <rPh sb="0" eb="2">
      <t>スイソ</t>
    </rPh>
    <rPh sb="2" eb="6">
      <t>ネンリョウデンチ</t>
    </rPh>
    <phoneticPr fontId="44"/>
  </si>
  <si>
    <t>燃料の種類</t>
    <phoneticPr fontId="4"/>
  </si>
  <si>
    <t>型式</t>
    <rPh sb="0" eb="2">
      <t>カタシキ</t>
    </rPh>
    <phoneticPr fontId="44"/>
  </si>
  <si>
    <t>発電定格出力</t>
    <rPh sb="0" eb="2">
      <t>ハツデン</t>
    </rPh>
    <rPh sb="2" eb="4">
      <t>テイカク</t>
    </rPh>
    <rPh sb="4" eb="6">
      <t>シュツリョク</t>
    </rPh>
    <phoneticPr fontId="44"/>
  </si>
  <si>
    <t>排熱回収出力</t>
    <rPh sb="0" eb="2">
      <t>ハイネツ</t>
    </rPh>
    <rPh sb="2" eb="4">
      <t>カイシュウ</t>
    </rPh>
    <rPh sb="4" eb="6">
      <t>シュツリョク</t>
    </rPh>
    <phoneticPr fontId="44"/>
  </si>
  <si>
    <t>水素</t>
    <rPh sb="0" eb="2">
      <t>スイソ</t>
    </rPh>
    <phoneticPr fontId="44"/>
  </si>
  <si>
    <r>
      <t>MJ/m</t>
    </r>
    <r>
      <rPr>
        <vertAlign val="superscript"/>
        <sz val="11"/>
        <color theme="1"/>
        <rFont val="ＭＳ Ｐゴシック"/>
        <family val="3"/>
        <charset val="128"/>
        <scheme val="minor"/>
      </rPr>
      <t>3</t>
    </r>
    <r>
      <rPr>
        <vertAlign val="subscript"/>
        <sz val="11"/>
        <color theme="1"/>
        <rFont val="ＭＳ Ｐゴシック"/>
        <family val="3"/>
        <charset val="128"/>
        <scheme val="minor"/>
      </rPr>
      <t>N</t>
    </r>
    <phoneticPr fontId="4"/>
  </si>
  <si>
    <r>
      <t>m</t>
    </r>
    <r>
      <rPr>
        <vertAlign val="superscript"/>
        <sz val="11"/>
        <color theme="1"/>
        <rFont val="ＭＳ Ｐゴシック"/>
        <family val="3"/>
        <charset val="128"/>
        <scheme val="minor"/>
      </rPr>
      <t>3</t>
    </r>
    <r>
      <rPr>
        <vertAlign val="subscript"/>
        <sz val="11"/>
        <color theme="1"/>
        <rFont val="ＭＳ Ｐゴシック"/>
        <family val="3"/>
        <charset val="128"/>
        <scheme val="minor"/>
      </rPr>
      <t>N</t>
    </r>
    <r>
      <rPr>
        <sz val="11"/>
        <color theme="1"/>
        <rFont val="ＭＳ Ｐゴシック"/>
        <family val="3"/>
        <charset val="128"/>
        <scheme val="minor"/>
      </rPr>
      <t>/h</t>
    </r>
    <phoneticPr fontId="4"/>
  </si>
  <si>
    <t>台</t>
    <rPh sb="0" eb="1">
      <t>ダイ</t>
    </rPh>
    <phoneticPr fontId="4"/>
  </si>
  <si>
    <t>H2ONE</t>
    <phoneticPr fontId="44"/>
  </si>
  <si>
    <t>kW</t>
    <phoneticPr fontId="44"/>
  </si>
  <si>
    <t>設備</t>
    <rPh sb="0" eb="2">
      <t>セツビ</t>
    </rPh>
    <phoneticPr fontId="4"/>
  </si>
  <si>
    <t>項目</t>
    <rPh sb="0" eb="2">
      <t>コウモク</t>
    </rPh>
    <phoneticPr fontId="4"/>
  </si>
  <si>
    <t>MJ/h</t>
    <phoneticPr fontId="4"/>
  </si>
  <si>
    <r>
      <t>m</t>
    </r>
    <r>
      <rPr>
        <vertAlign val="superscript"/>
        <sz val="10"/>
        <color indexed="8"/>
        <rFont val="ＭＳ Ｐゴシック"/>
        <family val="3"/>
        <charset val="128"/>
        <scheme val="minor"/>
      </rPr>
      <t>3</t>
    </r>
    <r>
      <rPr>
        <vertAlign val="subscript"/>
        <sz val="10"/>
        <color indexed="8"/>
        <rFont val="ＭＳ Ｐゴシック"/>
        <family val="3"/>
        <charset val="128"/>
        <scheme val="minor"/>
      </rPr>
      <t>N</t>
    </r>
    <r>
      <rPr>
        <sz val="10"/>
        <color theme="1"/>
        <rFont val="ＭＳ Ｐゴシック"/>
        <family val="3"/>
        <charset val="128"/>
        <scheme val="minor"/>
      </rPr>
      <t>/月</t>
    </r>
    <rPh sb="4" eb="5">
      <t>ゲツ</t>
    </rPh>
    <phoneticPr fontId="4"/>
  </si>
  <si>
    <t>有効発電量（換算値）</t>
    <rPh sb="0" eb="2">
      <t>ユウコウ</t>
    </rPh>
    <rPh sb="2" eb="4">
      <t>ハツデン</t>
    </rPh>
    <rPh sb="4" eb="5">
      <t>リョウ</t>
    </rPh>
    <rPh sb="6" eb="8">
      <t>カンサン</t>
    </rPh>
    <rPh sb="8" eb="9">
      <t>チ</t>
    </rPh>
    <phoneticPr fontId="4"/>
  </si>
  <si>
    <t>・1台あたり</t>
    <phoneticPr fontId="4"/>
  </si>
  <si>
    <t>台分</t>
    <rPh sb="0" eb="1">
      <t>ダイ</t>
    </rPh>
    <rPh sb="1" eb="2">
      <t>ブン</t>
    </rPh>
    <phoneticPr fontId="4"/>
  </si>
  <si>
    <t>導入助成対象設備
合計</t>
    <rPh sb="0" eb="2">
      <t>ドウニュウ</t>
    </rPh>
    <rPh sb="2" eb="4">
      <t>ジョセイ</t>
    </rPh>
    <rPh sb="4" eb="6">
      <t>タイショウ</t>
    </rPh>
    <rPh sb="6" eb="8">
      <t>セツビ</t>
    </rPh>
    <rPh sb="9" eb="11">
      <t>ゴウケイ</t>
    </rPh>
    <phoneticPr fontId="4"/>
  </si>
  <si>
    <t>年間</t>
    <rPh sb="0" eb="2">
      <t>ネンカン</t>
    </rPh>
    <phoneticPr fontId="4"/>
  </si>
  <si>
    <t>h/年</t>
    <rPh sb="2" eb="3">
      <t>ネン</t>
    </rPh>
    <phoneticPr fontId="4"/>
  </si>
  <si>
    <r>
      <t>m</t>
    </r>
    <r>
      <rPr>
        <vertAlign val="superscript"/>
        <sz val="10"/>
        <color indexed="8"/>
        <rFont val="ＭＳ Ｐゴシック"/>
        <family val="3"/>
        <charset val="128"/>
        <scheme val="minor"/>
      </rPr>
      <t>3</t>
    </r>
    <r>
      <rPr>
        <vertAlign val="subscript"/>
        <sz val="10"/>
        <color indexed="8"/>
        <rFont val="ＭＳ Ｐゴシック"/>
        <family val="3"/>
        <charset val="128"/>
        <scheme val="minor"/>
      </rPr>
      <t>N</t>
    </r>
    <r>
      <rPr>
        <sz val="10"/>
        <color theme="1"/>
        <rFont val="ＭＳ Ｐゴシック"/>
        <family val="3"/>
        <charset val="128"/>
        <scheme val="minor"/>
      </rPr>
      <t>/年</t>
    </r>
    <rPh sb="4" eb="5">
      <t>ネン</t>
    </rPh>
    <phoneticPr fontId="4"/>
  </si>
  <si>
    <t>kWh/年</t>
    <rPh sb="4" eb="5">
      <t>ネン</t>
    </rPh>
    <phoneticPr fontId="4"/>
  </si>
  <si>
    <t>MJ/年</t>
    <rPh sb="3" eb="4">
      <t>ネン</t>
    </rPh>
    <phoneticPr fontId="4"/>
  </si>
  <si>
    <t>有効発電効率（HHVベース）</t>
    <rPh sb="0" eb="2">
      <t>ユウコウ</t>
    </rPh>
    <rPh sb="2" eb="4">
      <t>ハツデン</t>
    </rPh>
    <rPh sb="4" eb="6">
      <t>コウリツ</t>
    </rPh>
    <phoneticPr fontId="4"/>
  </si>
  <si>
    <t>排熱回収効率（同上）</t>
    <rPh sb="0" eb="2">
      <t>ハイネツ</t>
    </rPh>
    <rPh sb="2" eb="4">
      <t>カイシュウ</t>
    </rPh>
    <rPh sb="4" eb="6">
      <t>コウリツ</t>
    </rPh>
    <rPh sb="7" eb="9">
      <t>ドウジョウ</t>
    </rPh>
    <phoneticPr fontId="4"/>
  </si>
  <si>
    <t>総合効率（同上）</t>
    <rPh sb="0" eb="2">
      <t>ソウゴウ</t>
    </rPh>
    <rPh sb="2" eb="4">
      <t>コウリツ</t>
    </rPh>
    <rPh sb="5" eb="7">
      <t>ドウジョウ</t>
    </rPh>
    <phoneticPr fontId="4"/>
  </si>
  <si>
    <t>会社名　：</t>
    <phoneticPr fontId="4"/>
  </si>
  <si>
    <t>部課名　：</t>
    <phoneticPr fontId="4"/>
  </si>
  <si>
    <t>担当者氏名　：</t>
    <phoneticPr fontId="4"/>
  </si>
  <si>
    <t>電話番号　：</t>
    <phoneticPr fontId="4"/>
  </si>
  <si>
    <t>携帯電話　：</t>
    <phoneticPr fontId="4"/>
  </si>
  <si>
    <t>Eメール　：</t>
    <phoneticPr fontId="4"/>
  </si>
  <si>
    <t xml:space="preserve"> 事業の名称</t>
    <phoneticPr fontId="4"/>
  </si>
  <si>
    <t xml:space="preserve"> 事業所の名称</t>
    <phoneticPr fontId="4"/>
  </si>
  <si>
    <t xml:space="preserve"> 事業所の所在地</t>
    <phoneticPr fontId="4"/>
  </si>
  <si>
    <t xml:space="preserve"> 助成金交付申請額</t>
    <phoneticPr fontId="4"/>
  </si>
  <si>
    <t xml:space="preserve"> 助成対象設備</t>
    <rPh sb="1" eb="3">
      <t>ジョセイ</t>
    </rPh>
    <rPh sb="3" eb="5">
      <t>タイショウ</t>
    </rPh>
    <phoneticPr fontId="4"/>
  </si>
  <si>
    <t xml:space="preserve"> 備考</t>
    <rPh sb="1" eb="3">
      <t>ビコウ</t>
    </rPh>
    <phoneticPr fontId="4"/>
  </si>
  <si>
    <t xml:space="preserve"> (1) 助成対象事業に要する経費</t>
    <rPh sb="5" eb="7">
      <t>ジョセイ</t>
    </rPh>
    <rPh sb="7" eb="9">
      <t>タイショウ</t>
    </rPh>
    <rPh sb="9" eb="11">
      <t>ジギョウ</t>
    </rPh>
    <rPh sb="12" eb="13">
      <t>ヨウ</t>
    </rPh>
    <rPh sb="15" eb="17">
      <t>ケイヒ</t>
    </rPh>
    <phoneticPr fontId="4"/>
  </si>
  <si>
    <t xml:space="preserve"> (2) 助成対象経費</t>
    <phoneticPr fontId="4"/>
  </si>
  <si>
    <t xml:space="preserve"> (3) 助成金交付申請額</t>
    <rPh sb="5" eb="8">
      <t>ジョセイキン</t>
    </rPh>
    <rPh sb="8" eb="10">
      <t>コウフ</t>
    </rPh>
    <rPh sb="10" eb="12">
      <t>シンセイ</t>
    </rPh>
    <rPh sb="12" eb="13">
      <t>ガク</t>
    </rPh>
    <phoneticPr fontId="4"/>
  </si>
  <si>
    <t>再生可能エネルギー由来水素活用設備</t>
  </si>
  <si>
    <t>①水素活用設備の助成対象経費［円］</t>
    <phoneticPr fontId="4"/>
  </si>
  <si>
    <t>②本助成金以外の国等補助金の額［円］</t>
    <phoneticPr fontId="4"/>
  </si>
  <si>
    <t>純水素型燃料電池</t>
    <rPh sb="0" eb="1">
      <t>ジュン</t>
    </rPh>
    <rPh sb="1" eb="3">
      <t>スイソ</t>
    </rPh>
    <rPh sb="3" eb="4">
      <t>カタ</t>
    </rPh>
    <rPh sb="4" eb="6">
      <t>ネンリョウ</t>
    </rPh>
    <rPh sb="6" eb="8">
      <t>デンチ</t>
    </rPh>
    <phoneticPr fontId="30"/>
  </si>
  <si>
    <t>水素燃料ボイラー</t>
    <rPh sb="0" eb="2">
      <t>スイソ</t>
    </rPh>
    <rPh sb="2" eb="4">
      <t>ネンリョウ</t>
    </rPh>
    <phoneticPr fontId="30"/>
  </si>
  <si>
    <t>3.5kW以下</t>
    <rPh sb="5" eb="7">
      <t>イカ</t>
    </rPh>
    <phoneticPr fontId="4"/>
  </si>
  <si>
    <t>3.5kW超</t>
    <rPh sb="5" eb="6">
      <t>コ</t>
    </rPh>
    <phoneticPr fontId="4"/>
  </si>
  <si>
    <t>水素製造能力</t>
    <rPh sb="0" eb="2">
      <t>スイソ</t>
    </rPh>
    <rPh sb="2" eb="4">
      <t>セイゾウ</t>
    </rPh>
    <rPh sb="4" eb="6">
      <t>ノウリョク</t>
    </rPh>
    <phoneticPr fontId="30"/>
  </si>
  <si>
    <t>設置無し</t>
    <rPh sb="0" eb="2">
      <t>セッチ</t>
    </rPh>
    <rPh sb="2" eb="3">
      <t>ナ</t>
    </rPh>
    <phoneticPr fontId="30"/>
  </si>
  <si>
    <t>区分</t>
    <rPh sb="0" eb="2">
      <t>クブン</t>
    </rPh>
    <phoneticPr fontId="4"/>
  </si>
  <si>
    <t>経費名称</t>
    <rPh sb="0" eb="2">
      <t>ケイヒ</t>
    </rPh>
    <rPh sb="2" eb="4">
      <t>メイショウ</t>
    </rPh>
    <phoneticPr fontId="4"/>
  </si>
  <si>
    <t>助成金交付申請経費内訳書（1/3）</t>
    <rPh sb="7" eb="9">
      <t>ケイヒ</t>
    </rPh>
    <phoneticPr fontId="4"/>
  </si>
  <si>
    <t>助成金交付申請経費内訳書（2/3）</t>
    <rPh sb="7" eb="9">
      <t>ケイヒ</t>
    </rPh>
    <phoneticPr fontId="4"/>
  </si>
  <si>
    <t>単位</t>
    <rPh sb="0" eb="2">
      <t>タンイ</t>
    </rPh>
    <phoneticPr fontId="4"/>
  </si>
  <si>
    <t>機（器）</t>
    <rPh sb="0" eb="1">
      <t>キ</t>
    </rPh>
    <rPh sb="2" eb="3">
      <t>キ</t>
    </rPh>
    <phoneticPr fontId="4"/>
  </si>
  <si>
    <t>個</t>
    <rPh sb="0" eb="1">
      <t>コ</t>
    </rPh>
    <phoneticPr fontId="4"/>
  </si>
  <si>
    <t>本</t>
    <rPh sb="0" eb="1">
      <t>ホン</t>
    </rPh>
    <phoneticPr fontId="4"/>
  </si>
  <si>
    <t>枚</t>
    <rPh sb="0" eb="1">
      <t>マイ</t>
    </rPh>
    <phoneticPr fontId="4"/>
  </si>
  <si>
    <t>人工</t>
    <rPh sb="0" eb="2">
      <t>ニンク</t>
    </rPh>
    <phoneticPr fontId="4"/>
  </si>
  <si>
    <t>箇所</t>
    <rPh sb="0" eb="2">
      <t>カショ</t>
    </rPh>
    <phoneticPr fontId="4"/>
  </si>
  <si>
    <t>日</t>
    <rPh sb="0" eb="1">
      <t>ニチ</t>
    </rPh>
    <phoneticPr fontId="4"/>
  </si>
  <si>
    <t>時間</t>
    <rPh sb="0" eb="2">
      <t>ジカン</t>
    </rPh>
    <phoneticPr fontId="4"/>
  </si>
  <si>
    <t>式</t>
    <rPh sb="0" eb="1">
      <t>シキ</t>
    </rPh>
    <phoneticPr fontId="4"/>
  </si>
  <si>
    <t>ｍ</t>
  </si>
  <si>
    <t>kg</t>
  </si>
  <si>
    <t>m2</t>
  </si>
  <si>
    <t>m3</t>
    <phoneticPr fontId="30"/>
  </si>
  <si>
    <t>純水素型燃料電池の助成額上限
（定格発電出力１台当たりの助成額×台数）</t>
    <rPh sb="0" eb="8">
      <t>ジュンスイソカタネンリョウデンチ</t>
    </rPh>
    <rPh sb="12" eb="14">
      <t>ジョウゲン</t>
    </rPh>
    <rPh sb="16" eb="18">
      <t>テイカク</t>
    </rPh>
    <rPh sb="18" eb="20">
      <t>ハツデン</t>
    </rPh>
    <rPh sb="20" eb="22">
      <t>シュツリョク</t>
    </rPh>
    <rPh sb="23" eb="24">
      <t>ダイ</t>
    </rPh>
    <rPh sb="24" eb="25">
      <t>ア</t>
    </rPh>
    <rPh sb="28" eb="30">
      <t>ジョセイ</t>
    </rPh>
    <rPh sb="30" eb="31">
      <t>ガク</t>
    </rPh>
    <rPh sb="32" eb="34">
      <t>ダイスウ</t>
    </rPh>
    <phoneticPr fontId="4"/>
  </si>
  <si>
    <t>⑤本助成金以外の国等補助金の額［円］</t>
    <phoneticPr fontId="4"/>
  </si>
  <si>
    <t>⑥純水素型燃料電池の助成金額
（ ④ × 2/3 － ⑤ ）</t>
    <rPh sb="1" eb="9">
      <t>ジュンスイソカタネンリョウデンチ</t>
    </rPh>
    <rPh sb="10" eb="12">
      <t>ジョセイ</t>
    </rPh>
    <rPh sb="12" eb="14">
      <t>キンガク</t>
    </rPh>
    <phoneticPr fontId="4"/>
  </si>
  <si>
    <t>③再生可能エネルギー由来水素活用設備
　の助成金額（ ① × 1/2 － ② ）</t>
    <rPh sb="21" eb="23">
      <t>ジョセイ</t>
    </rPh>
    <rPh sb="23" eb="25">
      <t>キンガク</t>
    </rPh>
    <phoneticPr fontId="4"/>
  </si>
  <si>
    <t>助成金交付申請経費内訳書（3/3）</t>
    <rPh sb="7" eb="9">
      <t>ケイヒ</t>
    </rPh>
    <phoneticPr fontId="4"/>
  </si>
  <si>
    <t>相当蒸発量</t>
    <rPh sb="0" eb="2">
      <t>ソウトウ</t>
    </rPh>
    <rPh sb="2" eb="5">
      <t>ジョウハツリョウ</t>
    </rPh>
    <phoneticPr fontId="30"/>
  </si>
  <si>
    <t>1,000kg/ｈ超</t>
    <rPh sb="9" eb="10">
      <t>チョウ</t>
    </rPh>
    <phoneticPr fontId="30"/>
  </si>
  <si>
    <t>1,000kg/ｈ以下</t>
    <rPh sb="9" eb="11">
      <t>イカ</t>
    </rPh>
    <phoneticPr fontId="30"/>
  </si>
  <si>
    <t>水素燃料ボイラー　助成対象経費</t>
    <phoneticPr fontId="4"/>
  </si>
  <si>
    <t>⑦水素燃料ボイラーの助成対象経費［円］</t>
    <phoneticPr fontId="4"/>
  </si>
  <si>
    <t>⑧本助成金以外の国等補助金の額［円］</t>
    <phoneticPr fontId="4"/>
  </si>
  <si>
    <t>⑨水素燃料ボイラーの助成金額
（ ⑦ × 2/3 － ⑧ ）</t>
    <rPh sb="10" eb="12">
      <t>ジョセイ</t>
    </rPh>
    <rPh sb="12" eb="14">
      <t>キンガク</t>
    </rPh>
    <phoneticPr fontId="4"/>
  </si>
  <si>
    <t>⑪助成対象外設備経費合計</t>
    <phoneticPr fontId="4"/>
  </si>
  <si>
    <t>⑭総工事金額（ ⑫ ＋ ⑬ ）</t>
    <phoneticPr fontId="4"/>
  </si>
  <si>
    <t>⑫総計（  ① ＋ ④ ＋ ⑦ ＋ ⑪ ）</t>
    <phoneticPr fontId="4"/>
  </si>
  <si>
    <t>④純水素型燃料電池の助成対象経費［円］</t>
    <phoneticPr fontId="4"/>
  </si>
  <si>
    <t>⑩再エネ由来水素の本格活用を見据えた設備等
導入　促進事業助成金交付申請額
（ ③ ＋ ⑥ ＋ ⑨ ）</t>
    <rPh sb="1" eb="2">
      <t>サイ</t>
    </rPh>
    <rPh sb="4" eb="6">
      <t>ユライ</t>
    </rPh>
    <rPh sb="6" eb="8">
      <t>スイソ</t>
    </rPh>
    <rPh sb="9" eb="11">
      <t>ホンカク</t>
    </rPh>
    <rPh sb="11" eb="13">
      <t>カツヨウ</t>
    </rPh>
    <rPh sb="14" eb="16">
      <t>ミス</t>
    </rPh>
    <rPh sb="18" eb="20">
      <t>セツビ</t>
    </rPh>
    <rPh sb="20" eb="21">
      <t>トウ</t>
    </rPh>
    <rPh sb="22" eb="24">
      <t>ドウニュウ</t>
    </rPh>
    <rPh sb="25" eb="27">
      <t>ソクシン</t>
    </rPh>
    <rPh sb="27" eb="29">
      <t>ジギョウ</t>
    </rPh>
    <rPh sb="29" eb="31">
      <t>ジョセイ</t>
    </rPh>
    <rPh sb="31" eb="32">
      <t>キン</t>
    </rPh>
    <rPh sb="32" eb="34">
      <t>コウフ</t>
    </rPh>
    <rPh sb="34" eb="36">
      <t>シンセイ</t>
    </rPh>
    <rPh sb="36" eb="37">
      <t>ガク</t>
    </rPh>
    <phoneticPr fontId="4"/>
  </si>
  <si>
    <t>※青色及び灰色のセルは、入力できません。</t>
    <rPh sb="2" eb="3">
      <t>イロ</t>
    </rPh>
    <rPh sb="3" eb="4">
      <t>オヨ</t>
    </rPh>
    <rPh sb="5" eb="7">
      <t>ハイイロ</t>
    </rPh>
    <phoneticPr fontId="4"/>
  </si>
  <si>
    <r>
      <t xml:space="preserve"> 助成対象事業者
 連絡先</t>
    </r>
    <r>
      <rPr>
        <vertAlign val="superscript"/>
        <sz val="12"/>
        <rFont val="ＭＳ Ｐ明朝"/>
        <family val="1"/>
        <charset val="128"/>
      </rPr>
      <t>※</t>
    </r>
    <rPh sb="10" eb="13">
      <t>レンラクサキ</t>
    </rPh>
    <phoneticPr fontId="4"/>
  </si>
  <si>
    <t>第２号様式（第８条関係）　その２</t>
    <phoneticPr fontId="4"/>
  </si>
  <si>
    <t>※ 再生可能エネルギー由来水素活用設備を設置する場合のみ記載すること。（既に導入している場合を含む。）</t>
    <rPh sb="28" eb="30">
      <t>キサイ</t>
    </rPh>
    <phoneticPr fontId="4"/>
  </si>
  <si>
    <t>　燃料電池自動車</t>
    <phoneticPr fontId="4"/>
  </si>
  <si>
    <t>　燃料電池バス</t>
    <phoneticPr fontId="4"/>
  </si>
  <si>
    <t>　燃料電池
　フォークリフト</t>
    <phoneticPr fontId="4"/>
  </si>
  <si>
    <t>　燃料電池トラック</t>
    <phoneticPr fontId="4"/>
  </si>
  <si>
    <t>　純水素型燃料電池</t>
    <phoneticPr fontId="4"/>
  </si>
  <si>
    <t>　水素燃料ボイラー</t>
    <rPh sb="1" eb="3">
      <t>スイソ</t>
    </rPh>
    <phoneticPr fontId="4"/>
  </si>
  <si>
    <t>台数</t>
    <phoneticPr fontId="4"/>
  </si>
  <si>
    <t>対象設備</t>
    <rPh sb="0" eb="2">
      <t>タイショウ</t>
    </rPh>
    <rPh sb="2" eb="4">
      <t>セツビ</t>
    </rPh>
    <phoneticPr fontId="4"/>
  </si>
  <si>
    <t>導入予定年月</t>
    <phoneticPr fontId="4"/>
  </si>
  <si>
    <t>※2：借入金の場合、備考欄に金融機関名とその本支店名を明記すること。</t>
    <phoneticPr fontId="4"/>
  </si>
  <si>
    <t>（工事契約予定日）</t>
    <phoneticPr fontId="4"/>
  </si>
  <si>
    <t>（工事完了予定日）</t>
    <rPh sb="3" eb="5">
      <t>カンリョウ</t>
    </rPh>
    <phoneticPr fontId="4"/>
  </si>
  <si>
    <t>　事業の開始日</t>
    <rPh sb="1" eb="3">
      <t>ジギョウ</t>
    </rPh>
    <rPh sb="4" eb="6">
      <t>カイシ</t>
    </rPh>
    <phoneticPr fontId="4"/>
  </si>
  <si>
    <t>　工事の完了日</t>
    <rPh sb="1" eb="3">
      <t>コウジ</t>
    </rPh>
    <rPh sb="4" eb="6">
      <t>カンリョウ</t>
    </rPh>
    <phoneticPr fontId="4"/>
  </si>
  <si>
    <t>　工事日数（全日）</t>
    <rPh sb="1" eb="3">
      <t>コウジ</t>
    </rPh>
    <rPh sb="3" eb="5">
      <t>ニッスウ</t>
    </rPh>
    <rPh sb="6" eb="8">
      <t>ゼンジツ</t>
    </rPh>
    <phoneticPr fontId="4"/>
  </si>
  <si>
    <t>調達先</t>
    <rPh sb="0" eb="2">
      <t>チョウタツ</t>
    </rPh>
    <rPh sb="2" eb="3">
      <t>サキ</t>
    </rPh>
    <phoneticPr fontId="4"/>
  </si>
  <si>
    <t>備考</t>
    <rPh sb="0" eb="2">
      <t>ビコウ</t>
    </rPh>
    <phoneticPr fontId="4"/>
  </si>
  <si>
    <t>（土日祝日を含む。）</t>
    <phoneticPr fontId="4"/>
  </si>
  <si>
    <t>項目</t>
    <rPh sb="0" eb="2">
      <t>コウモク</t>
    </rPh>
    <phoneticPr fontId="4"/>
  </si>
  <si>
    <t>実施予定</t>
    <rPh sb="0" eb="2">
      <t>ジッシ</t>
    </rPh>
    <rPh sb="2" eb="4">
      <t>ヨテイ</t>
    </rPh>
    <phoneticPr fontId="4"/>
  </si>
  <si>
    <r>
      <t>　借入金</t>
    </r>
    <r>
      <rPr>
        <vertAlign val="superscript"/>
        <sz val="11"/>
        <color theme="1"/>
        <rFont val="ＭＳ 明朝"/>
        <family val="1"/>
        <charset val="128"/>
      </rPr>
      <t>※2</t>
    </r>
    <r>
      <rPr>
        <sz val="12"/>
        <color theme="1"/>
        <rFont val="メイリオ"/>
        <family val="2"/>
        <charset val="128"/>
      </rPr>
      <t/>
    </r>
    <phoneticPr fontId="4"/>
  </si>
  <si>
    <r>
      <t>　合　計</t>
    </r>
    <r>
      <rPr>
        <vertAlign val="superscript"/>
        <sz val="11"/>
        <color indexed="8"/>
        <rFont val="ＭＳ 明朝"/>
        <family val="1"/>
        <charset val="128"/>
      </rPr>
      <t>※3</t>
    </r>
    <phoneticPr fontId="4"/>
  </si>
  <si>
    <t>　事業者の自己資金</t>
    <phoneticPr fontId="4"/>
  </si>
  <si>
    <t>　工事の実稼働日数</t>
    <rPh sb="1" eb="3">
      <t>コウジ</t>
    </rPh>
    <rPh sb="4" eb="5">
      <t>ジツ</t>
    </rPh>
    <rPh sb="5" eb="7">
      <t>カドウ</t>
    </rPh>
    <rPh sb="7" eb="9">
      <t>ニッスウ</t>
    </rPh>
    <phoneticPr fontId="4"/>
  </si>
  <si>
    <r>
      <t>（1）事業の工程</t>
    </r>
    <r>
      <rPr>
        <vertAlign val="superscript"/>
        <sz val="11"/>
        <color theme="1"/>
        <rFont val="ＭＳ 明朝"/>
        <family val="1"/>
        <charset val="128"/>
      </rPr>
      <t>※1</t>
    </r>
    <rPh sb="6" eb="8">
      <t>コウテイ</t>
    </rPh>
    <phoneticPr fontId="4"/>
  </si>
  <si>
    <t>（2）資金調達計画</t>
    <phoneticPr fontId="4"/>
  </si>
  <si>
    <t>※3：上記調達金額合計は、第1号様式の（1）助成対象事業に要する経費の金額と合致させること。</t>
    <phoneticPr fontId="4"/>
  </si>
  <si>
    <t>※1：交付決定日を想定して計画すること。</t>
    <phoneticPr fontId="4"/>
  </si>
  <si>
    <t>金額［円］</t>
    <rPh sb="0" eb="2">
      <t>キンガク</t>
    </rPh>
    <rPh sb="3" eb="4">
      <t>エン</t>
    </rPh>
    <phoneticPr fontId="4"/>
  </si>
  <si>
    <t>割合［％］</t>
    <rPh sb="0" eb="2">
      <t>ワリアイ</t>
    </rPh>
    <phoneticPr fontId="4"/>
  </si>
  <si>
    <t>金額［円］</t>
    <rPh sb="3" eb="4">
      <t>エン</t>
    </rPh>
    <phoneticPr fontId="4"/>
  </si>
  <si>
    <t>助成対象事業者</t>
    <rPh sb="0" eb="2">
      <t>ジョセイ</t>
    </rPh>
    <rPh sb="2" eb="4">
      <t>タイショウ</t>
    </rPh>
    <rPh sb="4" eb="7">
      <t>ジギョウシャ</t>
    </rPh>
    <phoneticPr fontId="4"/>
  </si>
  <si>
    <t>（注）本事業を共同事業で行う場合は、共同申請者同士及び工事請負者との
　　　連絡・責任体制を明確に記入すること。</t>
    <phoneticPr fontId="4"/>
  </si>
  <si>
    <t>会社名称</t>
    <rPh sb="0" eb="2">
      <t>カイシャ</t>
    </rPh>
    <rPh sb="2" eb="4">
      <t>メイショウ</t>
    </rPh>
    <phoneticPr fontId="4"/>
  </si>
  <si>
    <t>部署名</t>
    <rPh sb="0" eb="2">
      <t>ブショ</t>
    </rPh>
    <rPh sb="2" eb="3">
      <t>ナ</t>
    </rPh>
    <phoneticPr fontId="4"/>
  </si>
  <si>
    <t>役職・氏名</t>
    <phoneticPr fontId="4"/>
  </si>
  <si>
    <t>（1）共同申請者又は、工事請負者（予定）</t>
    <rPh sb="3" eb="5">
      <t>キョウドウ</t>
    </rPh>
    <rPh sb="5" eb="8">
      <t>シンセイシャ</t>
    </rPh>
    <rPh sb="8" eb="9">
      <t>マタ</t>
    </rPh>
    <rPh sb="11" eb="13">
      <t>コウジ</t>
    </rPh>
    <rPh sb="13" eb="15">
      <t>ウケオイ</t>
    </rPh>
    <rPh sb="15" eb="16">
      <t>シャ</t>
    </rPh>
    <rPh sb="17" eb="19">
      <t>ヨテイ</t>
    </rPh>
    <phoneticPr fontId="4"/>
  </si>
  <si>
    <t>（2）共同申請者又は、工事請負者（予定）</t>
    <rPh sb="3" eb="5">
      <t>キョウドウ</t>
    </rPh>
    <rPh sb="5" eb="8">
      <t>シンセイシャ</t>
    </rPh>
    <rPh sb="8" eb="9">
      <t>マタ</t>
    </rPh>
    <rPh sb="11" eb="13">
      <t>コウジ</t>
    </rPh>
    <rPh sb="13" eb="15">
      <t>ウケオイ</t>
    </rPh>
    <rPh sb="15" eb="16">
      <t>シャ</t>
    </rPh>
    <rPh sb="17" eb="19">
      <t>ヨテイ</t>
    </rPh>
    <phoneticPr fontId="4"/>
  </si>
  <si>
    <t>水素燃料ボイラーの水素消費量</t>
    <rPh sb="2" eb="4">
      <t>ネンリョウ</t>
    </rPh>
    <rPh sb="9" eb="11">
      <t>スイソ</t>
    </rPh>
    <rPh sb="11" eb="14">
      <t>ショウヒリョウ</t>
    </rPh>
    <phoneticPr fontId="4"/>
  </si>
  <si>
    <t>再生可能エネルギー利用率</t>
    <phoneticPr fontId="4"/>
  </si>
  <si>
    <t>定格能力</t>
    <rPh sb="0" eb="2">
      <t>テイカク</t>
    </rPh>
    <rPh sb="2" eb="4">
      <t>ノウリョク</t>
    </rPh>
    <phoneticPr fontId="4"/>
  </si>
  <si>
    <t>水素利用率</t>
    <rPh sb="0" eb="2">
      <t>スイソ</t>
    </rPh>
    <phoneticPr fontId="4"/>
  </si>
  <si>
    <r>
      <t>　事業所内発電：</t>
    </r>
    <r>
      <rPr>
        <u/>
        <sz val="10.5"/>
        <rFont val="ＭＳ 明朝"/>
        <family val="1"/>
        <charset val="128"/>
      </rPr>
      <t>　　　　</t>
    </r>
    <r>
      <rPr>
        <sz val="10.5"/>
        <rFont val="ＭＳ 明朝"/>
        <family val="1"/>
        <charset val="128"/>
      </rPr>
      <t xml:space="preserve"> ％、事業所外供給：</t>
    </r>
    <r>
      <rPr>
        <u/>
        <sz val="10.5"/>
        <rFont val="ＭＳ 明朝"/>
        <family val="1"/>
        <charset val="128"/>
      </rPr>
      <t>　　　　</t>
    </r>
    <r>
      <rPr>
        <sz val="10.5"/>
        <rFont val="ＭＳ 明朝"/>
        <family val="1"/>
        <charset val="128"/>
      </rPr>
      <t xml:space="preserve"> ％</t>
    </r>
    <rPh sb="1" eb="4">
      <t>ジギョウショ</t>
    </rPh>
    <rPh sb="4" eb="5">
      <t>ナイ</t>
    </rPh>
    <rPh sb="5" eb="7">
      <t>ハツデン</t>
    </rPh>
    <rPh sb="15" eb="18">
      <t>ジギョウショ</t>
    </rPh>
    <rPh sb="18" eb="19">
      <t>ガイ</t>
    </rPh>
    <rPh sb="19" eb="21">
      <t>キョウキュウ</t>
    </rPh>
    <phoneticPr fontId="4"/>
  </si>
  <si>
    <r>
      <t>　事業所内製造：</t>
    </r>
    <r>
      <rPr>
        <u/>
        <sz val="10.5"/>
        <rFont val="ＭＳ 明朝"/>
        <family val="1"/>
        <charset val="128"/>
      </rPr>
      <t>　　　　</t>
    </r>
    <r>
      <rPr>
        <sz val="10.5"/>
        <rFont val="ＭＳ 明朝"/>
        <family val="1"/>
        <charset val="128"/>
      </rPr>
      <t xml:space="preserve"> ％、　事業所外供給：</t>
    </r>
    <r>
      <rPr>
        <u/>
        <sz val="10.5"/>
        <rFont val="ＭＳ 明朝"/>
        <family val="1"/>
        <charset val="128"/>
      </rPr>
      <t>　　　　</t>
    </r>
    <r>
      <rPr>
        <sz val="10.5"/>
        <rFont val="ＭＳ 明朝"/>
        <family val="1"/>
        <charset val="128"/>
      </rPr>
      <t xml:space="preserve"> ％</t>
    </r>
    <rPh sb="1" eb="4">
      <t>ジギョウショ</t>
    </rPh>
    <rPh sb="4" eb="5">
      <t>ナイ</t>
    </rPh>
    <rPh sb="5" eb="7">
      <t>セイゾウ</t>
    </rPh>
    <rPh sb="16" eb="19">
      <t>ジギョウショ</t>
    </rPh>
    <rPh sb="19" eb="20">
      <t>ガイ</t>
    </rPh>
    <rPh sb="20" eb="22">
      <t>キョウキュウ</t>
    </rPh>
    <phoneticPr fontId="4"/>
  </si>
  <si>
    <t>供給を受ける設備の導入計画</t>
    <rPh sb="9" eb="11">
      <t>ドウニュウ</t>
    </rPh>
    <rPh sb="11" eb="13">
      <t>ケイカク</t>
    </rPh>
    <phoneticPr fontId="4"/>
  </si>
  <si>
    <t>　高圧ガス保安法関係：</t>
    <phoneticPr fontId="4"/>
  </si>
  <si>
    <t>　設置場所の用途地域：</t>
    <phoneticPr fontId="4"/>
  </si>
  <si>
    <r>
      <t>　削減効果：</t>
    </r>
    <r>
      <rPr>
        <u/>
        <sz val="10.5"/>
        <rFont val="ＭＳ 明朝"/>
        <family val="1"/>
        <charset val="128"/>
      </rPr>
      <t>　　　   　　</t>
    </r>
    <r>
      <rPr>
        <sz val="10.5"/>
        <rFont val="ＭＳ 明朝"/>
        <family val="1"/>
        <charset val="128"/>
      </rPr>
      <t xml:space="preserve"> kg／年（CO2換算）</t>
    </r>
    <phoneticPr fontId="4"/>
  </si>
  <si>
    <t>温室効果ガス削減効果（環境性）</t>
    <phoneticPr fontId="4"/>
  </si>
  <si>
    <t>　　(内訳)：</t>
    <phoneticPr fontId="4"/>
  </si>
  <si>
    <t>災害時対応
（自立運転）</t>
    <phoneticPr fontId="4"/>
  </si>
  <si>
    <t>　　(概要)：</t>
    <rPh sb="3" eb="5">
      <t>ガイヨウ</t>
    </rPh>
    <phoneticPr fontId="4"/>
  </si>
  <si>
    <t>　導入設備：</t>
    <rPh sb="1" eb="3">
      <t>ドウニュウ</t>
    </rPh>
    <rPh sb="3" eb="5">
      <t>セツビ</t>
    </rPh>
    <phoneticPr fontId="4"/>
  </si>
  <si>
    <t>設置場所事業所の概要（適用法規等）</t>
    <phoneticPr fontId="4"/>
  </si>
  <si>
    <t>　建築基準法関係　　：</t>
    <phoneticPr fontId="4"/>
  </si>
  <si>
    <t>導入対象設備</t>
    <rPh sb="0" eb="2">
      <t>ドウニュウ</t>
    </rPh>
    <rPh sb="2" eb="4">
      <t>タイショウ</t>
    </rPh>
    <rPh sb="4" eb="6">
      <t>セツビ</t>
    </rPh>
    <phoneticPr fontId="4"/>
  </si>
  <si>
    <r>
      <t>　水素燃料電池発電出力・稼働時間：</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h</t>
    </r>
    <rPh sb="1" eb="3">
      <t>スイソ</t>
    </rPh>
    <rPh sb="3" eb="7">
      <t>ネンリョウデンチ</t>
    </rPh>
    <rPh sb="7" eb="9">
      <t>ハツデン</t>
    </rPh>
    <rPh sb="9" eb="11">
      <t>シュツリョク</t>
    </rPh>
    <rPh sb="12" eb="14">
      <t>カドウ</t>
    </rPh>
    <rPh sb="14" eb="16">
      <t>ジカン</t>
    </rPh>
    <phoneticPr fontId="4"/>
  </si>
  <si>
    <t>　事業所の用途　　　：</t>
    <rPh sb="1" eb="4">
      <t>ジギョウショ</t>
    </rPh>
    <rPh sb="5" eb="7">
      <t>ヨウト</t>
    </rPh>
    <phoneticPr fontId="4"/>
  </si>
  <si>
    <t>＊設置する対象設備の該当項目に対して必要事項を記入すること。</t>
    <rPh sb="5" eb="7">
      <t>タイショウ</t>
    </rPh>
    <rPh sb="10" eb="12">
      <t>ガイトウ</t>
    </rPh>
    <rPh sb="12" eb="14">
      <t>コウモク</t>
    </rPh>
    <rPh sb="18" eb="20">
      <t>ヒツヨウ</t>
    </rPh>
    <rPh sb="20" eb="22">
      <t>ジコウ</t>
    </rPh>
    <phoneticPr fontId="4"/>
  </si>
  <si>
    <t xml:space="preserve">
　設備名称：
　構成機器：
　概　　要：</t>
    <rPh sb="2" eb="4">
      <t>セツビ</t>
    </rPh>
    <rPh sb="4" eb="6">
      <t>メイショウ</t>
    </rPh>
    <rPh sb="10" eb="12">
      <t>コウセイ</t>
    </rPh>
    <rPh sb="12" eb="14">
      <t>キキ</t>
    </rPh>
    <rPh sb="19" eb="20">
      <t>ガイ</t>
    </rPh>
    <rPh sb="22" eb="23">
      <t>ヨウ</t>
    </rPh>
    <phoneticPr fontId="4"/>
  </si>
  <si>
    <t>（1）計画概要</t>
    <phoneticPr fontId="4"/>
  </si>
  <si>
    <t>（２）全体計画</t>
    <rPh sb="3" eb="5">
      <t>ゼンタイ</t>
    </rPh>
    <rPh sb="5" eb="7">
      <t>ケイカク</t>
    </rPh>
    <phoneticPr fontId="4"/>
  </si>
  <si>
    <t>（３）全体計画（添付・関連資料）</t>
    <rPh sb="3" eb="5">
      <t>ゼンタイ</t>
    </rPh>
    <rPh sb="5" eb="7">
      <t>ケイカク</t>
    </rPh>
    <rPh sb="8" eb="10">
      <t>テンプ</t>
    </rPh>
    <rPh sb="11" eb="13">
      <t>カンレン</t>
    </rPh>
    <rPh sb="13" eb="15">
      <t>シリョウ</t>
    </rPh>
    <phoneticPr fontId="4"/>
  </si>
  <si>
    <t>１　事業計画</t>
    <phoneticPr fontId="4"/>
  </si>
  <si>
    <r>
      <t>２　再生可能エネルギー由来水素活用設備から供給を受ける設備の導入計画</t>
    </r>
    <r>
      <rPr>
        <vertAlign val="superscript"/>
        <sz val="12"/>
        <rFont val="ＭＳ 明朝"/>
        <family val="1"/>
        <charset val="128"/>
      </rPr>
      <t>※</t>
    </r>
    <rPh sb="27" eb="29">
      <t>セツビ</t>
    </rPh>
    <rPh sb="30" eb="32">
      <t>ドウニュウ</t>
    </rPh>
    <rPh sb="32" eb="34">
      <t>ケイカク</t>
    </rPh>
    <phoneticPr fontId="4"/>
  </si>
  <si>
    <t>他の機関からの
補助金等</t>
    <phoneticPr fontId="4"/>
  </si>
  <si>
    <t>　補助金等の名称：</t>
    <phoneticPr fontId="4"/>
  </si>
  <si>
    <t>　補助金等の目的：</t>
    <phoneticPr fontId="4"/>
  </si>
  <si>
    <t>　交付決定時期：</t>
    <phoneticPr fontId="4"/>
  </si>
  <si>
    <t>　交付申請額：</t>
    <phoneticPr fontId="4"/>
  </si>
  <si>
    <t>　開始：</t>
    <phoneticPr fontId="4"/>
  </si>
  <si>
    <t>　終了：</t>
    <rPh sb="1" eb="3">
      <t>シュウリョウ</t>
    </rPh>
    <phoneticPr fontId="4"/>
  </si>
  <si>
    <t>　実施期間（年月）</t>
    <rPh sb="6" eb="8">
      <t>ネンゲツ</t>
    </rPh>
    <phoneticPr fontId="4"/>
  </si>
  <si>
    <t>※当該事業に直接あるいは間接に関係するものについて、必ず記入すること。誤記載等が後に判明した場合、
　交付決定を取り消す場合もあります。</t>
    <phoneticPr fontId="4"/>
  </si>
  <si>
    <t>※事業実施に当たって許認可（届出）、権利使用（又は取得）の必要なものについて、その取得状況及び見通しを記載すること。</t>
    <phoneticPr fontId="4"/>
  </si>
  <si>
    <t>※事業実施上問題となる事項がある場合、その内容と解決の見通しを記載すること。</t>
    <phoneticPr fontId="4"/>
  </si>
  <si>
    <t>第２号様式（第８条関係）　その５</t>
    <phoneticPr fontId="4"/>
  </si>
  <si>
    <t>第２号様式（第８条関係）　その１</t>
    <phoneticPr fontId="4"/>
  </si>
  <si>
    <t>※申請した企業の創業等の沿革、過去・現在の主な事業を記載すること。</t>
    <phoneticPr fontId="4"/>
  </si>
  <si>
    <t>※申請した企業の代表者の略歴を記載すること。</t>
    <phoneticPr fontId="4"/>
  </si>
  <si>
    <t>　［千円］</t>
    <phoneticPr fontId="4"/>
  </si>
  <si>
    <t>　実施機関等の名称：</t>
    <rPh sb="5" eb="6">
      <t>トウ</t>
    </rPh>
    <phoneticPr fontId="4"/>
  </si>
  <si>
    <t>Ver.4</t>
    <phoneticPr fontId="4"/>
  </si>
  <si>
    <t>※ 事業全般の内容についての対応が可能であるとともに、申請に係る公社からの指示に対して一元的な窓口を担う連絡先を記載すること。</t>
    <phoneticPr fontId="4"/>
  </si>
  <si>
    <r>
      <t>５Nm</t>
    </r>
    <r>
      <rPr>
        <vertAlign val="superscript"/>
        <sz val="12"/>
        <color theme="1"/>
        <rFont val="ＭＳ Ｐ明朝"/>
        <family val="1"/>
        <charset val="128"/>
      </rPr>
      <t>3</t>
    </r>
    <r>
      <rPr>
        <sz val="12"/>
        <color theme="1"/>
        <rFont val="ＭＳ Ｐ明朝"/>
        <family val="1"/>
        <charset val="128"/>
      </rPr>
      <t>/h超</t>
    </r>
    <rPh sb="6" eb="7">
      <t>コ</t>
    </rPh>
    <phoneticPr fontId="30"/>
  </si>
  <si>
    <r>
      <t>５Nm</t>
    </r>
    <r>
      <rPr>
        <vertAlign val="superscript"/>
        <sz val="12"/>
        <color theme="1"/>
        <rFont val="ＭＳ Ｐ明朝"/>
        <family val="1"/>
        <charset val="128"/>
      </rPr>
      <t>3</t>
    </r>
    <r>
      <rPr>
        <sz val="12"/>
        <color theme="1"/>
        <rFont val="ＭＳ Ｐ明朝"/>
        <family val="1"/>
        <charset val="128"/>
      </rPr>
      <t>/h以下</t>
    </r>
    <rPh sb="6" eb="8">
      <t>イカ</t>
    </rPh>
    <phoneticPr fontId="30"/>
  </si>
  <si>
    <t>３　事業の工程及び資金調達計画</t>
    <rPh sb="2" eb="4">
      <t>ジギョウ</t>
    </rPh>
    <rPh sb="5" eb="7">
      <t>コウテイ</t>
    </rPh>
    <rPh sb="7" eb="8">
      <t>オヨ</t>
    </rPh>
    <phoneticPr fontId="4"/>
  </si>
  <si>
    <t>４　実施事業に関する事項（その他の補助金・助成金等との関係）</t>
    <phoneticPr fontId="4"/>
  </si>
  <si>
    <t>　４.１　本助成金以外に受ける又は申請中及び申請予定の補助金等の内容</t>
    <rPh sb="12" eb="13">
      <t>ウ</t>
    </rPh>
    <rPh sb="15" eb="16">
      <t>マタ</t>
    </rPh>
    <rPh sb="17" eb="19">
      <t>シンセイ</t>
    </rPh>
    <rPh sb="19" eb="20">
      <t>チュウ</t>
    </rPh>
    <rPh sb="20" eb="21">
      <t>オヨ</t>
    </rPh>
    <rPh sb="22" eb="24">
      <t>シンセイ</t>
    </rPh>
    <rPh sb="24" eb="26">
      <t>ヨテイ</t>
    </rPh>
    <phoneticPr fontId="4"/>
  </si>
  <si>
    <t>５　その他</t>
    <phoneticPr fontId="4"/>
  </si>
  <si>
    <t>　５.１　許認可・権利関係等事業実施の前提となる事項</t>
    <phoneticPr fontId="4"/>
  </si>
  <si>
    <t>　５.２　その他実施上問題となる事項</t>
    <phoneticPr fontId="4"/>
  </si>
  <si>
    <t>1,000kg/ｈ超</t>
    <rPh sb="9" eb="10">
      <t>チョウ</t>
    </rPh>
    <phoneticPr fontId="4"/>
  </si>
  <si>
    <t>1,000kg/ｈ以下</t>
    <rPh sb="9" eb="11">
      <t>イカ</t>
    </rPh>
    <phoneticPr fontId="4"/>
  </si>
  <si>
    <t>水素燃料ボイラーの助成額上限
（相当蒸気量１台当たりの助成額×台数）</t>
    <rPh sb="12" eb="14">
      <t>ジョウゲン</t>
    </rPh>
    <rPh sb="16" eb="18">
      <t>ソウトウ</t>
    </rPh>
    <rPh sb="18" eb="20">
      <t>ジョウキ</t>
    </rPh>
    <rPh sb="20" eb="21">
      <t>リョウ</t>
    </rPh>
    <rPh sb="22" eb="23">
      <t>ダイ</t>
    </rPh>
    <rPh sb="23" eb="24">
      <t>ア</t>
    </rPh>
    <rPh sb="27" eb="29">
      <t>ジョセイ</t>
    </rPh>
    <rPh sb="29" eb="30">
      <t>ガク</t>
    </rPh>
    <rPh sb="31" eb="33">
      <t>ダイスウ</t>
    </rPh>
    <phoneticPr fontId="4"/>
  </si>
  <si>
    <r>
      <rPr>
        <sz val="12"/>
        <rFont val="ＭＳ Ｐ明朝"/>
        <family val="1"/>
        <charset val="128"/>
      </rPr>
      <t>再エネ由来水素の本格活用を見据えた設備等導入促進事業助成金交付要綱</t>
    </r>
    <r>
      <rPr>
        <sz val="12"/>
        <color theme="1"/>
        <rFont val="ＭＳ Ｐ明朝"/>
        <family val="1"/>
        <charset val="128"/>
      </rPr>
      <t>（令和３年５月28日付３都環公地温第430号）第８条の規定に基づき、助成金の交付について関係書類を添えて、次のとおり申請します。</t>
    </r>
    <phoneticPr fontId="4"/>
  </si>
  <si>
    <t>単位</t>
    <rPh sb="0" eb="2">
      <t>タンイ</t>
    </rPh>
    <phoneticPr fontId="4"/>
  </si>
  <si>
    <t xml:space="preserve"> 千円</t>
    <rPh sb="1" eb="2">
      <t>セン</t>
    </rPh>
    <phoneticPr fontId="4"/>
  </si>
  <si>
    <t xml:space="preserve"> 人（法人を含む。）</t>
    <phoneticPr fontId="4"/>
  </si>
  <si>
    <t xml:space="preserve"> 人</t>
    <phoneticPr fontId="4"/>
  </si>
  <si>
    <t xml:space="preserve"> 株    （</t>
    <phoneticPr fontId="4"/>
  </si>
  <si>
    <t>参考様式（第８条関係）　別紙２その１</t>
    <rPh sb="0" eb="2">
      <t>サンコウ</t>
    </rPh>
    <phoneticPr fontId="4"/>
  </si>
  <si>
    <t>参考様式（第８条関係）　別紙２追１</t>
    <rPh sb="0" eb="2">
      <t>サンコウ</t>
    </rPh>
    <rPh sb="15" eb="16">
      <t>ツイ</t>
    </rPh>
    <phoneticPr fontId="4"/>
  </si>
  <si>
    <t>参考様式（第８条関係）　別紙２その２</t>
    <phoneticPr fontId="4"/>
  </si>
  <si>
    <t>第２号様式（第８条関係）　別紙２</t>
    <phoneticPr fontId="4"/>
  </si>
  <si>
    <r>
      <t>　</t>
    </r>
    <r>
      <rPr>
        <sz val="12"/>
        <rFont val="ＭＳ 明朝"/>
        <family val="1"/>
        <charset val="128"/>
      </rPr>
      <t>再エネ由来水素の本格活用を見据えた設備等導入促進事業助成金</t>
    </r>
    <r>
      <rPr>
        <sz val="12"/>
        <color theme="1"/>
        <rFont val="ＭＳ 明朝"/>
        <family val="1"/>
        <charset val="128"/>
      </rPr>
      <t>交付要綱（令和３年５月28日付３都環公地温第430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
　また、この誓約に違反又は相違があ</t>
    </r>
    <r>
      <rPr>
        <sz val="12"/>
        <rFont val="ＭＳ 明朝"/>
        <family val="1"/>
        <charset val="128"/>
      </rPr>
      <t>り、交付要綱第15条又は第24条の規定により助成金交付決定の全部又は一部の取消しを受けた場合において、交付要綱第25条に</t>
    </r>
    <r>
      <rPr>
        <sz val="12"/>
        <color theme="1"/>
        <rFont val="ＭＳ 明朝"/>
        <family val="1"/>
        <charset val="128"/>
      </rPr>
      <t>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
    <phoneticPr fontId="4"/>
  </si>
  <si>
    <t>水素活用設備の助成額上限</t>
    <rPh sb="9" eb="10">
      <t>ガク</t>
    </rPh>
    <rPh sb="10" eb="12">
      <t>ジョウゲン</t>
    </rPh>
    <phoneticPr fontId="4"/>
  </si>
  <si>
    <t>⑬消費税等相当額</t>
    <phoneticPr fontId="4"/>
  </si>
  <si>
    <r>
      <t>　水素製造能力・稼働率：</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
      <rPr>
        <u/>
        <sz val="10.5"/>
        <rFont val="ＭＳ 明朝"/>
        <family val="1"/>
        <charset val="128"/>
      </rPr>
      <t>　　　　　</t>
    </r>
    <r>
      <rPr>
        <sz val="10.5"/>
        <rFont val="ＭＳ 明朝"/>
        <family val="1"/>
        <charset val="128"/>
      </rPr>
      <t xml:space="preserve"> ％
</t>
    </r>
    <r>
      <rPr>
        <sz val="9"/>
        <rFont val="ＭＳ 明朝"/>
        <family val="1"/>
        <charset val="128"/>
      </rPr>
      <t xml:space="preserve">   　※稼働率(％)＝自立運転時水素製造能力(Nm3/日)／定格水素製造能力(Nm3/日)</t>
    </r>
    <rPh sb="1" eb="3">
      <t>スイソ</t>
    </rPh>
    <rPh sb="3" eb="5">
      <t>セイゾウ</t>
    </rPh>
    <rPh sb="5" eb="7">
      <t>ノウリョク</t>
    </rPh>
    <rPh sb="8" eb="11">
      <t>カドウリツ</t>
    </rPh>
    <phoneticPr fontId="4"/>
  </si>
  <si>
    <r>
      <t>１. 再生可能エネルギー発電設備_発電容量　　：</t>
    </r>
    <r>
      <rPr>
        <u/>
        <sz val="10.5"/>
        <rFont val="ＭＳ 明朝"/>
        <family val="1"/>
        <charset val="128"/>
      </rPr>
      <t>　　　　　</t>
    </r>
    <r>
      <rPr>
        <sz val="10.5"/>
        <rFont val="ＭＳ 明朝"/>
        <family val="1"/>
        <charset val="128"/>
      </rPr>
      <t xml:space="preserve"> kW
２. 蓄電設備_蓄電池出力・容量　　　　　　　：</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kWh
３. 水素製造設備_水素製造能力（日量）　　　：</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/日）
４. 水素貯蔵設備_貯蔵量・貯蔵圧力　　　　　：</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t>
    </r>
    <r>
      <rPr>
        <u/>
        <sz val="10.5"/>
        <rFont val="ＭＳ 明朝"/>
        <family val="1"/>
        <charset val="128"/>
      </rPr>
      <t>　　　　　</t>
    </r>
    <r>
      <rPr>
        <sz val="10.5"/>
        <rFont val="ＭＳ 明朝"/>
        <family val="1"/>
        <charset val="128"/>
      </rPr>
      <t xml:space="preserve"> MPa
５. 水素充填設備（充填能力）_能力・圧力　　：</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
      <rPr>
        <u/>
        <sz val="10.5"/>
        <rFont val="ＭＳ 明朝"/>
        <family val="1"/>
        <charset val="128"/>
      </rPr>
      <t>　　　　　</t>
    </r>
    <r>
      <rPr>
        <sz val="10.5"/>
        <rFont val="ＭＳ 明朝"/>
        <family val="1"/>
        <charset val="128"/>
      </rPr>
      <t xml:space="preserve"> MPa
６. 純水素型燃料電池_発電出力・熱出力　　　：</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kW
７. 水素燃料ボイラー_相当蒸発量・水素消費量：</t>
    </r>
    <r>
      <rPr>
        <u/>
        <sz val="10.5"/>
        <rFont val="ＭＳ 明朝"/>
        <family val="1"/>
        <charset val="128"/>
      </rPr>
      <t>　　　　　</t>
    </r>
    <r>
      <rPr>
        <sz val="10.5"/>
        <rFont val="ＭＳ 明朝"/>
        <family val="1"/>
        <charset val="128"/>
      </rPr>
      <t xml:space="preserve"> kg/h・</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Ph sb="37" eb="39">
      <t>チクデン</t>
    </rPh>
    <rPh sb="39" eb="41">
      <t>セツビ</t>
    </rPh>
    <rPh sb="42" eb="45">
      <t>チクデンチ</t>
    </rPh>
    <rPh sb="45" eb="47">
      <t>シュツリョク</t>
    </rPh>
    <rPh sb="48" eb="50">
      <t>ヨウリョウ</t>
    </rPh>
    <rPh sb="95" eb="97">
      <t>ニチリョウ</t>
    </rPh>
    <rPh sb="124" eb="125">
      <t>ヒ</t>
    </rPh>
    <rPh sb="133" eb="135">
      <t>チョゾウ</t>
    </rPh>
    <rPh sb="142" eb="144">
      <t>チョゾウ</t>
    </rPh>
    <rPh sb="144" eb="146">
      <t>アツリョク</t>
    </rPh>
    <rPh sb="178" eb="180">
      <t>ジュウテン</t>
    </rPh>
    <rPh sb="180" eb="182">
      <t>セツビ</t>
    </rPh>
    <rPh sb="183" eb="185">
      <t>ジュウテン</t>
    </rPh>
    <rPh sb="185" eb="187">
      <t>ノウリョク</t>
    </rPh>
    <rPh sb="192" eb="194">
      <t>アツリョク</t>
    </rPh>
    <rPh sb="237" eb="238">
      <t>ネツ</t>
    </rPh>
    <rPh sb="238" eb="240">
      <t>シュツリョク</t>
    </rPh>
    <rPh sb="268" eb="270">
      <t>ネンリョウ</t>
    </rPh>
    <rPh sb="275" eb="277">
      <t>ソウトウ</t>
    </rPh>
    <rPh sb="277" eb="280">
      <t>ジョウハツリョウ</t>
    </rPh>
    <rPh sb="281" eb="283">
      <t>スイソ</t>
    </rPh>
    <rPh sb="283" eb="286">
      <t>ショウヒリョウ</t>
    </rPh>
    <phoneticPr fontId="4"/>
  </si>
  <si>
    <t>←見積書等を元に、消費税等相当額を入力してください。</t>
    <rPh sb="1" eb="4">
      <t>ミツモリショ</t>
    </rPh>
    <rPh sb="4" eb="5">
      <t>トウ</t>
    </rPh>
    <rPh sb="6" eb="7">
      <t>モト</t>
    </rPh>
    <phoneticPr fontId="4"/>
  </si>
  <si>
    <t>←プルダウンリストより、設置台数を選択すること。</t>
    <rPh sb="12" eb="14">
      <t>セッチ</t>
    </rPh>
    <rPh sb="14" eb="16">
      <t>ダイスウ</t>
    </rPh>
    <rPh sb="17" eb="19">
      <t>センタク</t>
    </rPh>
    <phoneticPr fontId="4"/>
  </si>
  <si>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4"/>
  </si>
  <si>
    <t>１号別紙シートより自動入力されます。</t>
    <rPh sb="1" eb="2">
      <t>ゴウ</t>
    </rPh>
    <rPh sb="2" eb="4">
      <t>ベッシ</t>
    </rPh>
    <rPh sb="9" eb="11">
      <t>ジドウ</t>
    </rPh>
    <rPh sb="11" eb="13">
      <t>ニュウリョク</t>
    </rPh>
    <phoneticPr fontId="4"/>
  </si>
  <si>
    <t>←プルダウンリストより、設置無し又は、能力を選択すること。</t>
    <rPh sb="12" eb="14">
      <t>セッチ</t>
    </rPh>
    <rPh sb="14" eb="15">
      <t>ナ</t>
    </rPh>
    <rPh sb="16" eb="17">
      <t>マタ</t>
    </rPh>
    <rPh sb="19" eb="21">
      <t>ノウリョク</t>
    </rPh>
    <rPh sb="22" eb="24">
      <t>センタク</t>
    </rPh>
    <phoneticPr fontId="4"/>
  </si>
  <si>
    <t>　中分類をプルダウンリストから選択する。</t>
    <rPh sb="1" eb="2">
      <t>チュウ</t>
    </rPh>
    <rPh sb="15" eb="17">
      <t>センタク</t>
    </rPh>
    <phoneticPr fontId="4"/>
  </si>
  <si>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4"/>
  </si>
  <si>
    <t>←法人は、上段に会社名、下段に代表者の役職・氏名を記入</t>
    <rPh sb="1" eb="3">
      <t>ホウジン</t>
    </rPh>
    <rPh sb="5" eb="7">
      <t>ジョウダン</t>
    </rPh>
    <rPh sb="8" eb="11">
      <t>カイシャメイ</t>
    </rPh>
    <rPh sb="25" eb="2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</si>
</sst>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411]ggge&quot;年&quot;m&quot;月&quot;d&quot;日&quot;;@"/>
    <numFmt numFmtId="177" formatCode="#,##0_);[Red]\(#,##0\)"/>
    <numFmt numFmtId="178" formatCode="0.0"/>
    <numFmt numFmtId="179" formatCode="#,##0_ ;[Red]\-#,##0\ "/>
    <numFmt numFmtId="180" formatCode="#0&quot; 台&quot;"/>
    <numFmt numFmtId="181" formatCode="#,##0.0_ ;[Red]\-#,##0.0\ "/>
    <numFmt numFmtId="182" formatCode="#,##0.0;[Red]\-#,##0.0"/>
    <numFmt numFmtId="183" formatCode="#,##0.00_ ;[Red]\-#,##0.00\ "/>
    <numFmt numFmtId="184" formatCode="#,##0&quot;［円］&quot;"/>
    <numFmt numFmtId="185" formatCode="#0&quot;［日間］&quot;"/>
    <numFmt numFmtId="186" formatCode="#,##0.0_ "/>
    <numFmt numFmtId="187" formatCode="#,##0_ "/>
  </numFmts>
  <fonts count="66">
    <font>
      <sz val="11"/>
      <color theme="1"/>
      <name val="ＭＳ Ｐゴシック"/>
      <family val="3"/>
      <charset val="128"/>
      <scheme val="minor"/>
    </font>
    <font>
      <sz val="12"/>
      <color theme="1"/>
      <name val="メイリオ"/>
      <family val="2"/>
      <charset val="128"/>
    </font>
    <font>
      <sz val="12"/>
      <color indexed="8"/>
      <name val="ＭＳ 明朝"/>
      <family val="1"/>
      <charset val="128"/>
    </font>
    <font>
      <vertAlign val="superscript"/>
      <sz val="12"/>
      <color indexed="8"/>
      <name val="ＭＳ 明朝"/>
      <family val="1"/>
      <charset val="128"/>
    </font>
    <font>
      <sz val="6"/>
      <name val="ＭＳ Ｐゴシック"/>
      <family val="3"/>
      <charset val="128"/>
    </font>
    <font>
      <vertAlign val="superscript"/>
      <sz val="10.5"/>
      <color indexed="8"/>
      <name val="ＭＳ 明朝"/>
      <family val="1"/>
      <charset val="128"/>
    </font>
    <font>
      <sz val="11"/>
      <name val="ＭＳ Ｐ明朝"/>
      <family val="1"/>
      <charset val="128"/>
    </font>
    <font>
      <sz val="12"/>
      <name val="ＭＳ Ｐ明朝"/>
      <family val="1"/>
      <charset val="128"/>
    </font>
    <font>
      <sz val="7"/>
      <color indexed="8"/>
      <name val="ＭＳ 明朝"/>
      <family val="1"/>
      <charset val="128"/>
    </font>
    <font>
      <sz val="11"/>
      <color theme="1"/>
      <name val="ＭＳ Ｐゴシック"/>
      <family val="3"/>
      <charset val="128"/>
      <scheme val="minor"/>
    </font>
    <font>
      <sz val="12"/>
      <color theme="1"/>
      <name val="ＭＳ Ｐ明朝"/>
      <family val="1"/>
      <charset val="128"/>
    </font>
    <font>
      <sz val="12"/>
      <color theme="1"/>
      <name val="ＭＳ 明朝"/>
      <family val="1"/>
      <charset val="128"/>
    </font>
    <font>
      <sz val="10.5"/>
      <color theme="1"/>
      <name val="ＭＳ 明朝"/>
      <family val="1"/>
      <charset val="128"/>
    </font>
    <font>
      <sz val="10"/>
      <color theme="1"/>
      <name val="ＭＳ 明朝"/>
      <family val="1"/>
      <charset val="128"/>
    </font>
    <font>
      <sz val="11"/>
      <color theme="1"/>
      <name val="ＭＳ 明朝"/>
      <family val="1"/>
      <charset val="128"/>
    </font>
    <font>
      <sz val="12"/>
      <color rgb="FF000000"/>
      <name val="ＭＳ Ｐ明朝"/>
      <family val="1"/>
      <charset val="128"/>
    </font>
    <font>
      <sz val="9"/>
      <color theme="1"/>
      <name val="ＭＳ 明朝"/>
      <family val="1"/>
      <charset val="128"/>
    </font>
    <font>
      <sz val="16"/>
      <color theme="1"/>
      <name val="ＭＳ 明朝"/>
      <family val="1"/>
      <charset val="128"/>
    </font>
    <font>
      <sz val="22"/>
      <color theme="1"/>
      <name val="ＭＳ Ｐ明朝"/>
      <family val="1"/>
      <charset val="128"/>
    </font>
    <font>
      <sz val="22"/>
      <color theme="1"/>
      <name val="ＭＳ 明朝"/>
      <family val="1"/>
      <charset val="128"/>
    </font>
    <font>
      <sz val="12"/>
      <color rgb="FFFF0000"/>
      <name val="ＭＳ 明朝"/>
      <family val="1"/>
      <charset val="128"/>
    </font>
    <font>
      <sz val="10"/>
      <color rgb="FFFF0000"/>
      <name val="ＭＳ Ｐ明朝"/>
      <family val="1"/>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Ｐゴシック"/>
      <family val="3"/>
      <charset val="128"/>
      <scheme val="minor"/>
    </font>
    <font>
      <sz val="10.5"/>
      <name val="ＭＳ 明朝"/>
      <family val="1"/>
      <charset val="128"/>
    </font>
    <font>
      <sz val="11"/>
      <color theme="1"/>
      <name val="ＭＳ Ｐゴシック"/>
      <family val="2"/>
      <charset val="128"/>
      <scheme val="minor"/>
    </font>
    <font>
      <sz val="6"/>
      <name val="ＭＳ Ｐゴシック"/>
      <family val="3"/>
      <charset val="128"/>
      <scheme val="minor"/>
    </font>
    <font>
      <sz val="11"/>
      <color indexed="8"/>
      <name val="ＭＳ Ｐゴシック"/>
      <family val="3"/>
      <charset val="128"/>
    </font>
    <font>
      <vertAlign val="superscript"/>
      <sz val="12"/>
      <name val="ＭＳ 明朝"/>
      <family val="1"/>
      <charset val="128"/>
    </font>
    <font>
      <vertAlign val="superscript"/>
      <sz val="10.5"/>
      <name val="ＭＳ 明朝"/>
      <family val="1"/>
      <charset val="128"/>
    </font>
    <font>
      <sz val="12"/>
      <name val="メイリオ"/>
      <family val="3"/>
      <charset val="128"/>
    </font>
    <font>
      <b/>
      <sz val="10"/>
      <color indexed="81"/>
      <name val="ＭＳ Ｐゴシック"/>
      <family val="3"/>
      <charset val="128"/>
    </font>
    <font>
      <b/>
      <sz val="9"/>
      <color indexed="81"/>
      <name val="ＭＳ Ｐゴシック"/>
      <family val="3"/>
      <charset val="128"/>
    </font>
    <font>
      <vertAlign val="superscript"/>
      <sz val="9"/>
      <name val="ＭＳ 明朝"/>
      <family val="1"/>
      <charset val="128"/>
    </font>
    <font>
      <sz val="12"/>
      <color rgb="FFFF0000"/>
      <name val="ＭＳ Ｐ明朝"/>
      <family val="1"/>
      <charset val="128"/>
    </font>
    <font>
      <sz val="11"/>
      <color rgb="FFFF0000"/>
      <name val="ＭＳ 明朝"/>
      <family val="1"/>
      <charset val="128"/>
    </font>
    <font>
      <u/>
      <sz val="10.5"/>
      <name val="ＭＳ 明朝"/>
      <family val="1"/>
      <charset val="128"/>
    </font>
    <font>
      <sz val="10"/>
      <name val="ＭＳ Ｐゴシック"/>
      <family val="3"/>
      <charset val="128"/>
      <scheme val="minor"/>
    </font>
    <font>
      <sz val="14"/>
      <color theme="1"/>
      <name val="ＭＳ 明朝"/>
      <family val="1"/>
      <charset val="128"/>
    </font>
    <font>
      <vertAlign val="superscript"/>
      <sz val="11"/>
      <name val="ＭＳ Ｐゴシック"/>
      <family val="3"/>
      <charset val="128"/>
      <scheme val="minor"/>
    </font>
    <font>
      <sz val="6"/>
      <name val="ＭＳ ゴシック"/>
      <family val="2"/>
      <charset val="128"/>
    </font>
    <font>
      <vertAlign val="superscript"/>
      <sz val="11"/>
      <color theme="1"/>
      <name val="ＭＳ Ｐゴシック"/>
      <family val="3"/>
      <charset val="128"/>
      <scheme val="minor"/>
    </font>
    <font>
      <vertAlign val="subscript"/>
      <sz val="11"/>
      <color theme="1"/>
      <name val="ＭＳ Ｐゴシック"/>
      <family val="3"/>
      <charset val="128"/>
      <scheme val="minor"/>
    </font>
    <font>
      <sz val="10"/>
      <color theme="1"/>
      <name val="ＭＳ Ｐゴシック"/>
      <family val="3"/>
      <charset val="128"/>
      <scheme val="minor"/>
    </font>
    <font>
      <vertAlign val="superscript"/>
      <sz val="10"/>
      <color indexed="8"/>
      <name val="ＭＳ Ｐゴシック"/>
      <family val="3"/>
      <charset val="128"/>
      <scheme val="minor"/>
    </font>
    <font>
      <vertAlign val="subscript"/>
      <sz val="10"/>
      <color indexed="8"/>
      <name val="ＭＳ Ｐゴシック"/>
      <family val="3"/>
      <charset val="128"/>
      <scheme val="minor"/>
    </font>
    <font>
      <sz val="9"/>
      <color theme="1"/>
      <name val="ＭＳ Ｐゴシック"/>
      <family val="3"/>
      <charset val="128"/>
      <scheme val="minor"/>
    </font>
    <font>
      <sz val="9"/>
      <color indexed="8"/>
      <name val="ＭＳ Ｐゴシック"/>
      <family val="3"/>
      <charset val="128"/>
      <scheme val="minor"/>
    </font>
    <font>
      <sz val="12"/>
      <color theme="1"/>
      <name val="メイリオ"/>
      <family val="3"/>
      <charset val="128"/>
    </font>
    <font>
      <sz val="14"/>
      <name val="メイリオ"/>
      <family val="3"/>
      <charset val="128"/>
    </font>
    <font>
      <vertAlign val="superscript"/>
      <sz val="12"/>
      <name val="ＭＳ Ｐ明朝"/>
      <family val="1"/>
      <charset val="128"/>
    </font>
    <font>
      <vertAlign val="superscript"/>
      <sz val="11"/>
      <color theme="1"/>
      <name val="ＭＳ 明朝"/>
      <family val="1"/>
      <charset val="128"/>
    </font>
    <font>
      <vertAlign val="superscript"/>
      <sz val="11"/>
      <color indexed="8"/>
      <name val="ＭＳ 明朝"/>
      <family val="1"/>
      <charset val="128"/>
    </font>
    <font>
      <b/>
      <sz val="10"/>
      <color rgb="FFFF0000"/>
      <name val="ＭＳ 明朝"/>
      <family val="1"/>
      <charset val="128"/>
    </font>
    <font>
      <sz val="14"/>
      <name val="ＭＳ Ｐ明朝"/>
      <family val="1"/>
      <charset val="128"/>
    </font>
    <font>
      <sz val="11"/>
      <color theme="0" tint="-4.9989318521683403E-2"/>
      <name val="ＭＳ Ｐ明朝"/>
      <family val="1"/>
      <charset val="128"/>
    </font>
    <font>
      <sz val="11"/>
      <color theme="1"/>
      <name val="ＭＳ Ｐ明朝"/>
      <family val="1"/>
      <charset val="128"/>
    </font>
    <font>
      <sz val="11"/>
      <color theme="0" tint="-0.249977111117893"/>
      <name val="ＭＳ Ｐ明朝"/>
      <family val="1"/>
      <charset val="128"/>
    </font>
    <font>
      <sz val="11"/>
      <color rgb="FFFF0000"/>
      <name val="ＭＳ Ｐゴシック"/>
      <family val="3"/>
      <charset val="128"/>
      <scheme val="minor"/>
    </font>
    <font>
      <sz val="8"/>
      <name val="ＭＳ Ｐ明朝"/>
      <family val="1"/>
      <charset val="128"/>
    </font>
    <font>
      <vertAlign val="superscript"/>
      <sz val="12"/>
      <color theme="1"/>
      <name val="ＭＳ Ｐ明朝"/>
      <family val="1"/>
      <charset val="128"/>
    </font>
    <font>
      <sz val="9"/>
      <name val="ＭＳ Ｐ明朝"/>
      <family val="1"/>
      <charset val="128"/>
    </font>
  </fonts>
  <fills count="11">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E5FFFF"/>
        <bgColor indexed="64"/>
      </patternFill>
    </fill>
    <fill>
      <patternFill patternType="solid">
        <fgColor rgb="FFEFFFFF"/>
        <bgColor indexed="64"/>
      </patternFill>
    </fill>
    <fill>
      <patternFill patternType="solid">
        <fgColor rgb="FF99FF99"/>
        <bgColor indexed="64"/>
      </patternFill>
    </fill>
    <fill>
      <patternFill patternType="solid">
        <fgColor rgb="FFFFCCCC"/>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CC"/>
        <bgColor indexed="64"/>
      </patternFill>
    </fill>
  </fills>
  <borders count="12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auto="1"/>
      </bottom>
      <diagonal/>
    </border>
    <border>
      <left/>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rgb="FF000000"/>
      </top>
      <bottom style="hair">
        <color indexed="64"/>
      </bottom>
      <diagonal/>
    </border>
    <border>
      <left/>
      <right/>
      <top style="thin">
        <color rgb="FF000000"/>
      </top>
      <bottom style="hair">
        <color indexed="64"/>
      </bottom>
      <diagonal/>
    </border>
    <border>
      <left/>
      <right style="thin">
        <color rgb="FF000000"/>
      </right>
      <top style="thin">
        <color rgb="FF000000"/>
      </top>
      <bottom style="hair">
        <color indexed="64"/>
      </bottom>
      <diagonal/>
    </border>
    <border>
      <left style="thin">
        <color indexed="64"/>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style="hair">
        <color indexed="64"/>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rgb="FF000000"/>
      </top>
      <bottom/>
      <diagonal/>
    </border>
    <border>
      <left/>
      <right/>
      <top style="thin">
        <color rgb="FF000000"/>
      </top>
      <bottom/>
      <diagonal/>
    </border>
    <border>
      <left style="hair">
        <color rgb="FF000000"/>
      </left>
      <right/>
      <top style="thin">
        <color rgb="FF000000"/>
      </top>
      <bottom/>
      <diagonal/>
    </border>
    <border>
      <left/>
      <right style="thin">
        <color indexed="64"/>
      </right>
      <top style="thin">
        <color rgb="FF000000"/>
      </top>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9" fillId="0" borderId="0" applyFont="0" applyFill="0" applyBorder="0" applyAlignment="0" applyProtection="0">
      <alignment vertical="center"/>
    </xf>
    <xf numFmtId="0" fontId="29" fillId="0" borderId="0">
      <alignment vertical="center"/>
    </xf>
    <xf numFmtId="0" fontId="9" fillId="0" borderId="0">
      <alignment vertical="center"/>
    </xf>
    <xf numFmtId="38" fontId="9" fillId="0" borderId="0" applyFont="0" applyFill="0" applyBorder="0" applyAlignment="0" applyProtection="0">
      <alignment vertical="center"/>
    </xf>
  </cellStyleXfs>
  <cellXfs count="680">
    <xf numFmtId="0" fontId="0" fillId="0" borderId="0" xfId="0">
      <alignment vertical="center"/>
    </xf>
    <xf numFmtId="0" fontId="11" fillId="0" borderId="3" xfId="0" applyFont="1" applyBorder="1" applyProtection="1">
      <alignment vertical="center"/>
      <protection locked="0"/>
    </xf>
    <xf numFmtId="0" fontId="11" fillId="0" borderId="0" xfId="0" applyFont="1" applyBorder="1" applyProtection="1">
      <alignment vertical="center"/>
      <protection locked="0"/>
    </xf>
    <xf numFmtId="0" fontId="11" fillId="0" borderId="9" xfId="0" applyFont="1" applyBorder="1" applyProtection="1">
      <alignment vertical="center"/>
      <protection locked="0"/>
    </xf>
    <xf numFmtId="0" fontId="11" fillId="0" borderId="0" xfId="0" applyFont="1" applyProtection="1">
      <alignment vertical="center"/>
      <protection locked="0"/>
    </xf>
    <xf numFmtId="0" fontId="11" fillId="0" borderId="0" xfId="0" applyFont="1" applyBorder="1" applyAlignment="1" applyProtection="1">
      <alignment vertical="top"/>
      <protection locked="0"/>
    </xf>
    <xf numFmtId="0" fontId="14" fillId="0" borderId="0" xfId="0" applyFont="1" applyFill="1" applyProtection="1">
      <alignment vertical="center"/>
      <protection locked="0"/>
    </xf>
    <xf numFmtId="0" fontId="14" fillId="0" borderId="0" xfId="0" applyNumberFormat="1" applyFont="1" applyFill="1" applyBorder="1" applyAlignment="1" applyProtection="1">
      <alignment vertical="center"/>
      <protection locked="0"/>
    </xf>
    <xf numFmtId="0" fontId="11" fillId="0" borderId="0" xfId="0" applyFont="1" applyFill="1" applyProtection="1">
      <alignment vertical="center"/>
      <protection locked="0"/>
    </xf>
    <xf numFmtId="0" fontId="11" fillId="0" borderId="0" xfId="0" applyFont="1" applyFill="1" applyBorder="1" applyProtection="1">
      <alignment vertical="center"/>
      <protection locked="0"/>
    </xf>
    <xf numFmtId="0" fontId="11" fillId="0" borderId="10" xfId="0" applyFont="1" applyBorder="1" applyAlignment="1" applyProtection="1">
      <alignment vertical="top"/>
      <protection locked="0"/>
    </xf>
    <xf numFmtId="0" fontId="11" fillId="0" borderId="5" xfId="0" applyFont="1" applyBorder="1" applyAlignment="1" applyProtection="1">
      <alignment vertical="top"/>
      <protection locked="0"/>
    </xf>
    <xf numFmtId="0" fontId="11" fillId="0" borderId="8" xfId="0"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9"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6" xfId="0" applyFont="1" applyBorder="1" applyAlignment="1" applyProtection="1">
      <alignment vertical="top"/>
      <protection locked="0"/>
    </xf>
    <xf numFmtId="0" fontId="11" fillId="0" borderId="7" xfId="0" applyFont="1" applyBorder="1" applyAlignment="1" applyProtection="1">
      <alignment vertical="top"/>
      <protection locked="0"/>
    </xf>
    <xf numFmtId="0" fontId="11" fillId="0" borderId="12" xfId="0" applyFont="1" applyFill="1" applyBorder="1" applyAlignment="1" applyProtection="1">
      <alignment horizontal="left" vertical="center"/>
      <protection locked="0"/>
    </xf>
    <xf numFmtId="0" fontId="11" fillId="0" borderId="13" xfId="0" applyFont="1" applyFill="1" applyBorder="1" applyAlignment="1" applyProtection="1">
      <alignment horizontal="left" vertical="center"/>
      <protection locked="0"/>
    </xf>
    <xf numFmtId="0" fontId="11" fillId="0" borderId="14" xfId="0" applyFont="1" applyFill="1" applyBorder="1" applyAlignment="1" applyProtection="1">
      <alignment horizontal="left" vertical="center"/>
      <protection locked="0"/>
    </xf>
    <xf numFmtId="0" fontId="11" fillId="0" borderId="15" xfId="0" applyFont="1" applyFill="1" applyBorder="1" applyAlignment="1" applyProtection="1">
      <alignment horizontal="left" vertical="center"/>
      <protection locked="0"/>
    </xf>
    <xf numFmtId="0" fontId="14" fillId="0" borderId="13" xfId="0" applyFont="1" applyFill="1" applyBorder="1" applyAlignment="1" applyProtection="1">
      <alignment vertical="center"/>
      <protection locked="0"/>
    </xf>
    <xf numFmtId="0" fontId="14" fillId="0" borderId="15" xfId="0"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0" fontId="9" fillId="0" borderId="0" xfId="3" applyAlignment="1">
      <alignment vertical="top" wrapText="1"/>
    </xf>
    <xf numFmtId="49" fontId="9" fillId="0" borderId="0" xfId="3" applyNumberFormat="1" applyAlignment="1">
      <alignment vertical="top" wrapText="1"/>
    </xf>
    <xf numFmtId="49" fontId="9" fillId="3" borderId="0" xfId="3" applyNumberFormat="1" applyFill="1" applyAlignment="1">
      <alignment vertical="top" wrapText="1"/>
    </xf>
    <xf numFmtId="49" fontId="9" fillId="2" borderId="0" xfId="3" applyNumberFormat="1" applyFill="1" applyAlignment="1">
      <alignment vertical="top" wrapText="1"/>
    </xf>
    <xf numFmtId="49" fontId="31" fillId="0" borderId="6" xfId="3" applyNumberFormat="1" applyFont="1" applyBorder="1" applyAlignment="1">
      <alignment vertical="top" wrapText="1"/>
    </xf>
    <xf numFmtId="0" fontId="11" fillId="0" borderId="10" xfId="0" applyFont="1" applyFill="1" applyBorder="1" applyProtection="1">
      <alignment vertical="center"/>
      <protection locked="0"/>
    </xf>
    <xf numFmtId="0" fontId="11" fillId="0" borderId="5" xfId="0" applyFont="1" applyFill="1" applyBorder="1" applyProtection="1">
      <alignment vertical="center"/>
      <protection locked="0"/>
    </xf>
    <xf numFmtId="0" fontId="11" fillId="0" borderId="8" xfId="0" applyFont="1" applyFill="1" applyBorder="1" applyProtection="1">
      <alignment vertical="center"/>
      <protection locked="0"/>
    </xf>
    <xf numFmtId="0" fontId="11" fillId="0" borderId="3" xfId="0" applyFont="1" applyFill="1" applyBorder="1" applyProtection="1">
      <alignment vertical="center"/>
      <protection locked="0"/>
    </xf>
    <xf numFmtId="0" fontId="11" fillId="0" borderId="9" xfId="0" applyFont="1" applyFill="1" applyBorder="1" applyProtection="1">
      <alignment vertical="center"/>
      <protection locked="0"/>
    </xf>
    <xf numFmtId="0" fontId="11" fillId="0" borderId="4" xfId="0" applyFont="1" applyFill="1" applyBorder="1" applyProtection="1">
      <alignment vertical="center"/>
      <protection locked="0"/>
    </xf>
    <xf numFmtId="0" fontId="11" fillId="0" borderId="6" xfId="0" applyFont="1" applyFill="1" applyBorder="1" applyProtection="1">
      <alignment vertical="center"/>
      <protection locked="0"/>
    </xf>
    <xf numFmtId="0" fontId="11" fillId="0" borderId="7" xfId="0" applyFont="1" applyFill="1" applyBorder="1" applyProtection="1">
      <alignment vertical="center"/>
      <protection locked="0"/>
    </xf>
    <xf numFmtId="0" fontId="11" fillId="0" borderId="0" xfId="0" applyFont="1" applyFill="1" applyBorder="1" applyAlignment="1" applyProtection="1">
      <alignment horizontal="left" vertical="center"/>
      <protection locked="0"/>
    </xf>
    <xf numFmtId="0" fontId="13" fillId="0" borderId="0"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23" fillId="0" borderId="0" xfId="0" applyFont="1" applyFill="1" applyAlignment="1" applyProtection="1">
      <alignment vertical="center"/>
      <protection hidden="1"/>
    </xf>
    <xf numFmtId="0" fontId="24" fillId="0" borderId="0" xfId="0" applyFont="1" applyFill="1" applyBorder="1" applyAlignment="1" applyProtection="1">
      <alignment vertical="center"/>
      <protection hidden="1"/>
    </xf>
    <xf numFmtId="0" fontId="11" fillId="0" borderId="0" xfId="0" applyFont="1" applyFill="1" applyBorder="1" applyAlignment="1" applyProtection="1">
      <alignment horizontal="left" vertical="top"/>
      <protection locked="0"/>
    </xf>
    <xf numFmtId="0" fontId="14" fillId="0" borderId="0" xfId="0" applyFont="1" applyFill="1" applyAlignment="1" applyProtection="1">
      <alignment horizontal="left" vertical="center"/>
      <protection locked="0"/>
    </xf>
    <xf numFmtId="0" fontId="27" fillId="0" borderId="55" xfId="0" applyFont="1" applyFill="1" applyBorder="1" applyAlignment="1" applyProtection="1">
      <alignment horizontal="center" vertical="center" shrinkToFit="1"/>
      <protection locked="0"/>
    </xf>
    <xf numFmtId="2" fontId="27" fillId="0" borderId="29" xfId="0" applyNumberFormat="1" applyFont="1" applyFill="1" applyBorder="1" applyAlignment="1" applyProtection="1">
      <alignment horizontal="center" vertical="center" shrinkToFit="1"/>
      <protection locked="0"/>
    </xf>
    <xf numFmtId="0" fontId="27" fillId="0" borderId="29" xfId="0" applyFont="1" applyFill="1" applyBorder="1" applyAlignment="1" applyProtection="1">
      <alignment horizontal="center" vertical="center" shrinkToFit="1"/>
      <protection locked="0"/>
    </xf>
    <xf numFmtId="179" fontId="27" fillId="0" borderId="21" xfId="1" applyNumberFormat="1" applyFont="1" applyFill="1" applyBorder="1" applyAlignment="1" applyProtection="1">
      <alignment vertical="center" shrinkToFit="1"/>
      <protection locked="0"/>
    </xf>
    <xf numFmtId="179" fontId="27" fillId="0" borderId="44" xfId="1" applyNumberFormat="1" applyFont="1" applyFill="1" applyBorder="1" applyAlignment="1" applyProtection="1">
      <alignment vertical="center" shrinkToFit="1"/>
      <protection locked="0"/>
    </xf>
    <xf numFmtId="181" fontId="27" fillId="0" borderId="2" xfId="1" applyNumberFormat="1" applyFont="1" applyFill="1" applyBorder="1" applyAlignment="1" applyProtection="1">
      <alignment vertical="center" shrinkToFit="1"/>
      <protection locked="0"/>
    </xf>
    <xf numFmtId="181" fontId="27" fillId="0" borderId="48" xfId="1" applyNumberFormat="1" applyFont="1" applyFill="1" applyBorder="1" applyAlignment="1" applyProtection="1">
      <alignment vertical="center" shrinkToFit="1"/>
      <protection locked="0"/>
    </xf>
    <xf numFmtId="0" fontId="27" fillId="0" borderId="0" xfId="0" applyFont="1" applyFill="1" applyProtection="1">
      <alignment vertical="center"/>
      <protection hidden="1"/>
    </xf>
    <xf numFmtId="0" fontId="27" fillId="0" borderId="0" xfId="0" applyFont="1" applyFill="1" applyAlignment="1" applyProtection="1">
      <alignment horizontal="center" vertical="center"/>
      <protection hidden="1"/>
    </xf>
    <xf numFmtId="0" fontId="34" fillId="0" borderId="0" xfId="0" applyFont="1" applyFill="1" applyBorder="1" applyAlignment="1" applyProtection="1">
      <alignment vertical="center"/>
      <protection hidden="1"/>
    </xf>
    <xf numFmtId="0" fontId="27" fillId="0" borderId="54" xfId="0" applyFont="1" applyFill="1" applyBorder="1" applyAlignment="1" applyProtection="1">
      <alignment horizontal="center" vertical="center" wrapText="1"/>
      <protection hidden="1"/>
    </xf>
    <xf numFmtId="0" fontId="27" fillId="0" borderId="55" xfId="0" applyFont="1" applyFill="1" applyBorder="1" applyAlignment="1" applyProtection="1">
      <alignment horizontal="center" vertical="center"/>
      <protection hidden="1"/>
    </xf>
    <xf numFmtId="0" fontId="27" fillId="0" borderId="31" xfId="0" applyFont="1" applyFill="1" applyBorder="1" applyProtection="1">
      <alignment vertical="center"/>
      <protection hidden="1"/>
    </xf>
    <xf numFmtId="0" fontId="27" fillId="0" borderId="56" xfId="0" applyFont="1" applyFill="1" applyBorder="1" applyProtection="1">
      <alignment vertical="center"/>
      <protection hidden="1"/>
    </xf>
    <xf numFmtId="0" fontId="27" fillId="0" borderId="0" xfId="0" applyFont="1" applyFill="1" applyBorder="1" applyProtection="1">
      <alignment vertical="center"/>
      <protection hidden="1"/>
    </xf>
    <xf numFmtId="0" fontId="27" fillId="0" borderId="0" xfId="0" applyFont="1" applyFill="1" applyBorder="1" applyAlignment="1" applyProtection="1">
      <alignment vertical="center"/>
      <protection hidden="1"/>
    </xf>
    <xf numFmtId="0" fontId="27" fillId="0" borderId="37" xfId="0" applyFont="1" applyFill="1" applyBorder="1" applyAlignment="1" applyProtection="1">
      <alignment horizontal="center" vertical="center"/>
      <protection hidden="1"/>
    </xf>
    <xf numFmtId="0" fontId="27" fillId="0" borderId="38" xfId="0" applyFont="1" applyFill="1" applyBorder="1" applyAlignment="1" applyProtection="1">
      <alignment vertical="center"/>
      <protection hidden="1"/>
    </xf>
    <xf numFmtId="0" fontId="27" fillId="0" borderId="39" xfId="0" applyFont="1" applyFill="1" applyBorder="1" applyAlignment="1" applyProtection="1">
      <alignment horizontal="center" vertical="center"/>
      <protection hidden="1"/>
    </xf>
    <xf numFmtId="0" fontId="27" fillId="0" borderId="40" xfId="0" applyFont="1" applyFill="1" applyBorder="1" applyAlignment="1" applyProtection="1">
      <alignment horizontal="center" vertical="center"/>
      <protection hidden="1"/>
    </xf>
    <xf numFmtId="0" fontId="27" fillId="0" borderId="41" xfId="0" applyFont="1" applyFill="1" applyBorder="1" applyAlignment="1" applyProtection="1">
      <alignment horizontal="center" vertical="center"/>
      <protection hidden="1"/>
    </xf>
    <xf numFmtId="0" fontId="27" fillId="0" borderId="42" xfId="0" applyFont="1" applyFill="1" applyBorder="1" applyAlignment="1" applyProtection="1">
      <alignment horizontal="center" vertical="center"/>
      <protection hidden="1"/>
    </xf>
    <xf numFmtId="0" fontId="27" fillId="0" borderId="21" xfId="0" applyFont="1" applyFill="1" applyBorder="1" applyAlignment="1" applyProtection="1">
      <alignment horizontal="center" vertical="center" shrinkToFit="1"/>
      <protection hidden="1"/>
    </xf>
    <xf numFmtId="179" fontId="27" fillId="4" borderId="45" xfId="1" applyNumberFormat="1" applyFont="1" applyFill="1" applyBorder="1" applyAlignment="1" applyProtection="1">
      <alignment vertical="center" shrinkToFit="1"/>
      <protection hidden="1"/>
    </xf>
    <xf numFmtId="179" fontId="27" fillId="4" borderId="46" xfId="1" applyNumberFormat="1" applyFont="1" applyFill="1" applyBorder="1" applyAlignment="1" applyProtection="1">
      <alignment vertical="center" shrinkToFit="1"/>
      <protection hidden="1"/>
    </xf>
    <xf numFmtId="0" fontId="27" fillId="0" borderId="2" xfId="0" applyFont="1" applyFill="1" applyBorder="1" applyAlignment="1" applyProtection="1">
      <alignment horizontal="center" vertical="center" shrinkToFit="1"/>
      <protection hidden="1"/>
    </xf>
    <xf numFmtId="181" fontId="27" fillId="4" borderId="45" xfId="1" quotePrefix="1" applyNumberFormat="1" applyFont="1" applyFill="1" applyBorder="1" applyAlignment="1" applyProtection="1">
      <alignment horizontal="center" vertical="center" shrinkToFit="1"/>
      <protection hidden="1"/>
    </xf>
    <xf numFmtId="181" fontId="27" fillId="4" borderId="46" xfId="1" applyNumberFormat="1" applyFont="1" applyFill="1" applyBorder="1" applyAlignment="1" applyProtection="1">
      <alignment vertical="center" shrinkToFit="1"/>
      <protection hidden="1"/>
    </xf>
    <xf numFmtId="179" fontId="27" fillId="4" borderId="46" xfId="1" quotePrefix="1" applyNumberFormat="1" applyFont="1" applyFill="1" applyBorder="1" applyAlignment="1" applyProtection="1">
      <alignment horizontal="center" vertical="center" shrinkToFit="1"/>
      <protection hidden="1"/>
    </xf>
    <xf numFmtId="179" fontId="27" fillId="4" borderId="2" xfId="1" applyNumberFormat="1" applyFont="1" applyFill="1" applyBorder="1" applyAlignment="1" applyProtection="1">
      <alignment vertical="center" shrinkToFit="1"/>
      <protection hidden="1"/>
    </xf>
    <xf numFmtId="179" fontId="27" fillId="4" borderId="48" xfId="1" applyNumberFormat="1" applyFont="1" applyFill="1" applyBorder="1" applyAlignment="1" applyProtection="1">
      <alignment vertical="center" shrinkToFit="1"/>
      <protection hidden="1"/>
    </xf>
    <xf numFmtId="0" fontId="27" fillId="0" borderId="50" xfId="0" applyFont="1" applyFill="1" applyBorder="1" applyAlignment="1" applyProtection="1">
      <alignment horizontal="center" vertical="center" shrinkToFit="1"/>
      <protection hidden="1"/>
    </xf>
    <xf numFmtId="179" fontId="27" fillId="4" borderId="50" xfId="1" applyNumberFormat="1" applyFont="1" applyFill="1" applyBorder="1" applyAlignment="1" applyProtection="1">
      <alignment vertical="center" shrinkToFit="1"/>
      <protection hidden="1"/>
    </xf>
    <xf numFmtId="179" fontId="27" fillId="4" borderId="51" xfId="1" applyNumberFormat="1" applyFont="1" applyFill="1" applyBorder="1" applyAlignment="1" applyProtection="1">
      <alignment vertical="center" shrinkToFit="1"/>
      <protection hidden="1"/>
    </xf>
    <xf numFmtId="179" fontId="27" fillId="4" borderId="52" xfId="1" applyNumberFormat="1" applyFont="1" applyFill="1" applyBorder="1" applyAlignment="1" applyProtection="1">
      <alignment vertical="center" shrinkToFit="1"/>
      <protection hidden="1"/>
    </xf>
    <xf numFmtId="0" fontId="27" fillId="0" borderId="53" xfId="0" applyFont="1" applyFill="1" applyBorder="1" applyAlignment="1" applyProtection="1">
      <alignment horizontal="center" vertical="center" shrinkToFit="1"/>
      <protection hidden="1"/>
    </xf>
    <xf numFmtId="0" fontId="27" fillId="0" borderId="0"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left" vertical="center"/>
      <protection hidden="1"/>
    </xf>
    <xf numFmtId="0" fontId="27" fillId="0" borderId="0" xfId="0" applyFont="1" applyFill="1" applyBorder="1" applyAlignment="1" applyProtection="1">
      <alignment horizontal="center" vertical="center"/>
      <protection hidden="1"/>
    </xf>
    <xf numFmtId="38" fontId="27" fillId="0" borderId="0" xfId="1" applyFont="1" applyFill="1" applyBorder="1" applyProtection="1">
      <alignment vertical="center"/>
      <protection hidden="1"/>
    </xf>
    <xf numFmtId="0" fontId="41" fillId="0" borderId="0" xfId="0" applyFont="1" applyFill="1" applyAlignment="1" applyProtection="1">
      <alignment vertical="top"/>
      <protection hidden="1"/>
    </xf>
    <xf numFmtId="0" fontId="27" fillId="0" borderId="0" xfId="0" applyFont="1" applyFill="1" applyAlignment="1" applyProtection="1">
      <alignment vertical="top" wrapText="1"/>
      <protection hidden="1"/>
    </xf>
    <xf numFmtId="0" fontId="27" fillId="0" borderId="0" xfId="0" applyFont="1" applyFill="1" applyAlignment="1" applyProtection="1">
      <alignment horizontal="left" vertical="top" wrapText="1"/>
      <protection hidden="1"/>
    </xf>
    <xf numFmtId="0" fontId="23" fillId="0" borderId="0" xfId="0" applyFont="1" applyFill="1" applyBorder="1" applyAlignment="1" applyProtection="1">
      <alignment horizontal="left" vertical="top"/>
      <protection hidden="1"/>
    </xf>
    <xf numFmtId="0" fontId="23" fillId="0" borderId="0" xfId="0" applyFont="1" applyFill="1" applyProtection="1">
      <alignment vertical="center"/>
      <protection hidden="1"/>
    </xf>
    <xf numFmtId="0" fontId="26" fillId="0" borderId="0" xfId="0" applyFont="1" applyFill="1" applyBorder="1" applyAlignment="1" applyProtection="1">
      <alignment vertical="center"/>
      <protection hidden="1"/>
    </xf>
    <xf numFmtId="0" fontId="24" fillId="0" borderId="0" xfId="0" applyFont="1" applyFill="1" applyBorder="1" applyAlignment="1" applyProtection="1">
      <alignment horizontal="left" vertical="center"/>
      <protection hidden="1"/>
    </xf>
    <xf numFmtId="0" fontId="22"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horizontal="right"/>
      <protection hidden="1"/>
    </xf>
    <xf numFmtId="0" fontId="25" fillId="0" borderId="0" xfId="0" applyFont="1" applyFill="1" applyAlignment="1" applyProtection="1">
      <alignment vertical="center"/>
      <protection hidden="1"/>
    </xf>
    <xf numFmtId="0" fontId="25" fillId="0" borderId="0" xfId="0" applyFont="1" applyFill="1" applyProtection="1">
      <alignment vertical="center"/>
      <protection hidden="1"/>
    </xf>
    <xf numFmtId="0" fontId="39" fillId="0" borderId="0" xfId="0" applyFont="1" applyFill="1" applyProtection="1">
      <alignment vertical="center"/>
      <protection hidden="1"/>
    </xf>
    <xf numFmtId="0" fontId="17" fillId="0" borderId="0" xfId="0" applyFont="1" applyFill="1" applyBorder="1" applyAlignment="1" applyProtection="1">
      <alignment vertical="center"/>
      <protection locked="0"/>
    </xf>
    <xf numFmtId="0" fontId="11" fillId="4" borderId="0" xfId="0" applyNumberFormat="1" applyFont="1" applyFill="1" applyBorder="1" applyAlignment="1" applyProtection="1">
      <alignment vertical="center" shrinkToFit="1"/>
      <protection locked="0"/>
    </xf>
    <xf numFmtId="0" fontId="9" fillId="0" borderId="0" xfId="3" applyFont="1" applyAlignment="1">
      <alignment vertical="center"/>
    </xf>
    <xf numFmtId="0" fontId="9" fillId="0" borderId="0" xfId="3" applyFont="1">
      <alignment vertical="center"/>
    </xf>
    <xf numFmtId="0" fontId="9" fillId="0" borderId="0" xfId="3" applyFont="1" applyFill="1">
      <alignment vertical="center"/>
    </xf>
    <xf numFmtId="0" fontId="9" fillId="0" borderId="0" xfId="3" applyFont="1" applyFill="1" applyAlignment="1">
      <alignment horizontal="center" vertical="center"/>
    </xf>
    <xf numFmtId="0" fontId="9" fillId="0" borderId="34" xfId="3" applyFont="1" applyFill="1" applyBorder="1">
      <alignment vertical="center"/>
    </xf>
    <xf numFmtId="0" fontId="9" fillId="0" borderId="65" xfId="3" applyFont="1" applyFill="1" applyBorder="1">
      <alignment vertical="center"/>
    </xf>
    <xf numFmtId="0" fontId="9" fillId="0" borderId="32" xfId="3" applyFont="1" applyFill="1" applyBorder="1">
      <alignment vertical="center"/>
    </xf>
    <xf numFmtId="0" fontId="47" fillId="0" borderId="37" xfId="3" applyFont="1" applyFill="1" applyBorder="1" applyAlignment="1">
      <alignment horizontal="center" vertical="center"/>
    </xf>
    <xf numFmtId="0" fontId="47" fillId="0" borderId="39" xfId="3" applyFont="1" applyFill="1" applyBorder="1" applyAlignment="1">
      <alignment horizontal="center" vertical="center"/>
    </xf>
    <xf numFmtId="0" fontId="47" fillId="0" borderId="39" xfId="3" applyFont="1" applyFill="1" applyBorder="1" applyAlignment="1" applyProtection="1">
      <alignment horizontal="center" vertical="center"/>
    </xf>
    <xf numFmtId="0" fontId="47" fillId="0" borderId="40" xfId="3" applyFont="1" applyFill="1" applyBorder="1" applyAlignment="1" applyProtection="1">
      <alignment horizontal="center" vertical="center"/>
    </xf>
    <xf numFmtId="0" fontId="47" fillId="0" borderId="21" xfId="3" applyFont="1" applyFill="1" applyBorder="1" applyAlignment="1">
      <alignment horizontal="center" vertical="center"/>
    </xf>
    <xf numFmtId="0" fontId="47" fillId="0" borderId="2" xfId="3" applyFont="1" applyFill="1" applyBorder="1" applyAlignment="1">
      <alignment horizontal="center" vertical="center"/>
    </xf>
    <xf numFmtId="0" fontId="47" fillId="0" borderId="50" xfId="3" applyFont="1" applyFill="1" applyBorder="1" applyAlignment="1">
      <alignment horizontal="center" vertical="center"/>
    </xf>
    <xf numFmtId="0" fontId="9" fillId="0" borderId="0" xfId="3" applyFont="1" applyFill="1" applyBorder="1" applyAlignment="1">
      <alignment horizontal="center" vertical="center" wrapText="1"/>
    </xf>
    <xf numFmtId="0" fontId="9" fillId="0" borderId="0" xfId="3" applyFont="1" applyFill="1" applyBorder="1" applyAlignment="1">
      <alignment horizontal="left" vertical="center"/>
    </xf>
    <xf numFmtId="0" fontId="9" fillId="0" borderId="0" xfId="3" applyFont="1" applyFill="1" applyBorder="1" applyAlignment="1">
      <alignment horizontal="center" vertical="center"/>
    </xf>
    <xf numFmtId="38" fontId="0" fillId="0" borderId="0" xfId="4" applyFont="1" applyFill="1" applyBorder="1">
      <alignment vertical="center"/>
    </xf>
    <xf numFmtId="0" fontId="9" fillId="0" borderId="0" xfId="3" applyFont="1" applyFill="1" applyBorder="1">
      <alignment vertical="center"/>
    </xf>
    <xf numFmtId="0" fontId="47" fillId="0" borderId="0" xfId="3" applyFont="1" applyFill="1">
      <alignment vertical="center"/>
    </xf>
    <xf numFmtId="0" fontId="47" fillId="0" borderId="1" xfId="3" applyFont="1" applyFill="1" applyBorder="1" applyAlignment="1" applyProtection="1">
      <alignment vertical="center"/>
    </xf>
    <xf numFmtId="0" fontId="47" fillId="0" borderId="18" xfId="3" applyFont="1" applyFill="1" applyBorder="1" applyAlignment="1" applyProtection="1">
      <alignment horizontal="right" vertical="center"/>
    </xf>
    <xf numFmtId="0" fontId="51" fillId="0" borderId="0" xfId="3" applyFont="1" applyFill="1" applyAlignment="1">
      <alignment horizontal="right" vertical="center"/>
    </xf>
    <xf numFmtId="0" fontId="9" fillId="0" borderId="0" xfId="3" applyFont="1" applyAlignment="1">
      <alignment horizontal="center" vertical="center"/>
    </xf>
    <xf numFmtId="178" fontId="9" fillId="0" borderId="32" xfId="3" applyNumberFormat="1" applyFont="1" applyFill="1" applyBorder="1" applyAlignment="1" applyProtection="1">
      <alignment vertical="center"/>
      <protection locked="0"/>
    </xf>
    <xf numFmtId="0" fontId="47" fillId="0" borderId="18" xfId="3" applyNumberFormat="1" applyFont="1" applyFill="1" applyBorder="1" applyAlignment="1" applyProtection="1">
      <alignment horizontal="right" vertical="center"/>
      <protection locked="0"/>
    </xf>
    <xf numFmtId="179" fontId="47" fillId="0" borderId="21" xfId="4" applyNumberFormat="1" applyFont="1" applyFill="1" applyBorder="1" applyProtection="1">
      <alignment vertical="center"/>
      <protection locked="0"/>
    </xf>
    <xf numFmtId="179" fontId="47" fillId="0" borderId="44" xfId="4" applyNumberFormat="1" applyFont="1" applyFill="1" applyBorder="1" applyProtection="1">
      <alignment vertical="center"/>
      <protection locked="0"/>
    </xf>
    <xf numFmtId="179" fontId="47" fillId="4" borderId="2" xfId="4" applyNumberFormat="1" applyFont="1" applyFill="1" applyBorder="1">
      <alignment vertical="center"/>
    </xf>
    <xf numFmtId="179" fontId="47" fillId="4" borderId="48" xfId="4" applyNumberFormat="1" applyFont="1" applyFill="1" applyBorder="1">
      <alignment vertical="center"/>
    </xf>
    <xf numFmtId="179" fontId="47" fillId="4" borderId="50" xfId="4" applyNumberFormat="1" applyFont="1" applyFill="1" applyBorder="1">
      <alignment vertical="center"/>
    </xf>
    <xf numFmtId="179" fontId="47" fillId="4" borderId="66" xfId="4" applyNumberFormat="1" applyFont="1" applyFill="1" applyBorder="1">
      <alignment vertical="center"/>
    </xf>
    <xf numFmtId="181" fontId="47" fillId="0" borderId="2" xfId="4" applyNumberFormat="1" applyFont="1" applyFill="1" applyBorder="1" applyProtection="1">
      <alignment vertical="center"/>
      <protection locked="0"/>
    </xf>
    <xf numFmtId="181" fontId="47" fillId="0" borderId="48" xfId="4" applyNumberFormat="1" applyFont="1" applyFill="1" applyBorder="1" applyProtection="1">
      <alignment vertical="center"/>
      <protection locked="0"/>
    </xf>
    <xf numFmtId="183" fontId="47" fillId="0" borderId="2" xfId="4" applyNumberFormat="1" applyFont="1" applyFill="1" applyBorder="1" applyProtection="1">
      <alignment vertical="center"/>
      <protection locked="0"/>
    </xf>
    <xf numFmtId="183" fontId="47" fillId="0" borderId="48" xfId="4" applyNumberFormat="1" applyFont="1" applyFill="1" applyBorder="1" applyProtection="1">
      <alignment vertical="center"/>
      <protection locked="0"/>
    </xf>
    <xf numFmtId="0" fontId="9" fillId="4" borderId="0" xfId="3" applyFont="1" applyFill="1" applyBorder="1" applyAlignment="1" applyProtection="1">
      <alignment horizontal="center" vertical="center"/>
    </xf>
    <xf numFmtId="181" fontId="47" fillId="4" borderId="2" xfId="4" applyNumberFormat="1" applyFont="1" applyFill="1" applyBorder="1" applyProtection="1">
      <alignment vertical="center"/>
    </xf>
    <xf numFmtId="181" fontId="47" fillId="4" borderId="2" xfId="4" applyNumberFormat="1" applyFont="1" applyFill="1" applyBorder="1">
      <alignment vertical="center"/>
    </xf>
    <xf numFmtId="181" fontId="47" fillId="4" borderId="48" xfId="4" applyNumberFormat="1" applyFont="1" applyFill="1" applyBorder="1">
      <alignment vertical="center"/>
    </xf>
    <xf numFmtId="0" fontId="47" fillId="0" borderId="18" xfId="3" applyFont="1" applyFill="1" applyBorder="1" applyAlignment="1" applyProtection="1">
      <alignment horizontal="right" vertical="center"/>
      <protection hidden="1"/>
    </xf>
    <xf numFmtId="0" fontId="9" fillId="0" borderId="32" xfId="3" applyFont="1" applyFill="1" applyBorder="1" applyAlignment="1" applyProtection="1">
      <alignment horizontal="center" vertical="center"/>
      <protection locked="0"/>
    </xf>
    <xf numFmtId="181" fontId="9" fillId="0" borderId="32" xfId="3" applyNumberFormat="1" applyFont="1" applyFill="1" applyBorder="1" applyAlignment="1" applyProtection="1">
      <alignment horizontal="center" vertical="center"/>
      <protection locked="0"/>
    </xf>
    <xf numFmtId="181" fontId="9" fillId="4" borderId="32" xfId="3" applyNumberFormat="1" applyFont="1" applyFill="1" applyBorder="1" applyAlignment="1">
      <alignment vertical="center"/>
    </xf>
    <xf numFmtId="0" fontId="52" fillId="0" borderId="0" xfId="0" applyFont="1">
      <alignment vertical="center"/>
    </xf>
    <xf numFmtId="0" fontId="52" fillId="0" borderId="0" xfId="0" applyFont="1" applyAlignment="1">
      <alignment vertical="center" wrapText="1"/>
    </xf>
    <xf numFmtId="0" fontId="52" fillId="6" borderId="0" xfId="0" applyFont="1" applyFill="1" applyAlignment="1">
      <alignment horizontal="center" vertical="center"/>
    </xf>
    <xf numFmtId="0" fontId="52" fillId="7" borderId="0" xfId="0" applyFont="1" applyFill="1" applyAlignment="1">
      <alignment horizontal="center" vertical="center"/>
    </xf>
    <xf numFmtId="0" fontId="0" fillId="8" borderId="0" xfId="0" applyFill="1" applyAlignment="1">
      <alignment horizontal="center" vertical="center" wrapText="1"/>
    </xf>
    <xf numFmtId="0" fontId="0" fillId="0" borderId="0" xfId="0" applyAlignment="1">
      <alignment horizontal="center" vertical="center" wrapText="1"/>
    </xf>
    <xf numFmtId="179" fontId="14" fillId="0" borderId="6" xfId="1" applyNumberFormat="1" applyFont="1" applyFill="1" applyBorder="1" applyAlignment="1" applyProtection="1">
      <alignment horizontal="right" vertical="center" shrinkToFit="1"/>
      <protection locked="0"/>
    </xf>
    <xf numFmtId="0" fontId="14" fillId="0" borderId="0" xfId="0" applyFont="1" applyFill="1" applyBorder="1" applyAlignment="1" applyProtection="1">
      <alignment horizontal="left" vertical="top"/>
      <protection locked="0"/>
    </xf>
    <xf numFmtId="0" fontId="14" fillId="0" borderId="2" xfId="0" applyFont="1" applyFill="1" applyBorder="1" applyAlignment="1" applyProtection="1">
      <alignment vertical="center" wrapText="1"/>
      <protection locked="0"/>
    </xf>
    <xf numFmtId="0" fontId="14" fillId="0" borderId="2" xfId="0" applyFont="1" applyFill="1" applyBorder="1" applyAlignment="1" applyProtection="1">
      <alignment horizontal="center" vertical="center"/>
      <protection locked="0"/>
    </xf>
    <xf numFmtId="0" fontId="23" fillId="0" borderId="2" xfId="0" applyFont="1" applyFill="1" applyBorder="1" applyAlignment="1" applyProtection="1">
      <alignment horizontal="left" vertical="center" indent="1" shrinkToFit="1"/>
      <protection locked="0"/>
    </xf>
    <xf numFmtId="0" fontId="22" fillId="0" borderId="0" xfId="0" applyFont="1" applyFill="1" applyBorder="1" applyAlignment="1" applyProtection="1">
      <alignment horizontal="left" vertical="center"/>
      <protection hidden="1"/>
    </xf>
    <xf numFmtId="0" fontId="6" fillId="0" borderId="21" xfId="0" applyFont="1" applyFill="1" applyBorder="1" applyAlignment="1" applyProtection="1">
      <alignment horizontal="left" vertical="center" indent="1" shrinkToFit="1"/>
      <protection locked="0"/>
    </xf>
    <xf numFmtId="177" fontId="6" fillId="0" borderId="21" xfId="0" applyNumberFormat="1" applyFont="1" applyFill="1" applyBorder="1" applyAlignment="1" applyProtection="1">
      <alignment horizontal="right" vertical="center" shrinkToFit="1"/>
      <protection locked="0"/>
    </xf>
    <xf numFmtId="177" fontId="6" fillId="0" borderId="4" xfId="0" applyNumberFormat="1" applyFont="1" applyFill="1" applyBorder="1" applyAlignment="1" applyProtection="1">
      <alignment horizontal="center" vertical="center" shrinkToFit="1"/>
      <protection locked="0"/>
    </xf>
    <xf numFmtId="0" fontId="6" fillId="0" borderId="2" xfId="0" applyFont="1" applyFill="1" applyBorder="1" applyAlignment="1" applyProtection="1">
      <alignment horizontal="left" vertical="center" indent="1" shrinkToFit="1"/>
      <protection locked="0"/>
    </xf>
    <xf numFmtId="177" fontId="6" fillId="0" borderId="2" xfId="0" applyNumberFormat="1" applyFont="1" applyFill="1" applyBorder="1" applyAlignment="1" applyProtection="1">
      <alignment horizontal="right" vertical="center" shrinkToFit="1"/>
      <protection locked="0"/>
    </xf>
    <xf numFmtId="177" fontId="6" fillId="0" borderId="19" xfId="0" applyNumberFormat="1" applyFont="1" applyFill="1" applyBorder="1" applyAlignment="1" applyProtection="1">
      <alignment horizontal="right" vertical="center" shrinkToFit="1"/>
      <protection locked="0"/>
    </xf>
    <xf numFmtId="0" fontId="6" fillId="0" borderId="26" xfId="0" applyFont="1" applyFill="1" applyBorder="1" applyAlignment="1" applyProtection="1">
      <alignment horizontal="left" vertical="center" indent="1" shrinkToFit="1"/>
      <protection locked="0"/>
    </xf>
    <xf numFmtId="179" fontId="6" fillId="0" borderId="26" xfId="0" applyNumberFormat="1" applyFont="1" applyFill="1" applyBorder="1" applyAlignment="1" applyProtection="1">
      <alignment horizontal="right" vertical="center" shrinkToFit="1"/>
      <protection locked="0"/>
    </xf>
    <xf numFmtId="177" fontId="6" fillId="0" borderId="27" xfId="0" applyNumberFormat="1" applyFont="1" applyFill="1" applyBorder="1" applyAlignment="1" applyProtection="1">
      <alignment horizontal="center" vertical="center" shrinkToFit="1"/>
      <protection locked="0"/>
    </xf>
    <xf numFmtId="179" fontId="6" fillId="0" borderId="2" xfId="0" applyNumberFormat="1" applyFont="1" applyFill="1" applyBorder="1" applyAlignment="1" applyProtection="1">
      <alignment horizontal="right" vertical="center" shrinkToFit="1"/>
      <protection locked="0"/>
    </xf>
    <xf numFmtId="177" fontId="6" fillId="0" borderId="18" xfId="0" applyNumberFormat="1" applyFont="1" applyFill="1" applyBorder="1" applyAlignment="1" applyProtection="1">
      <alignment horizontal="center" vertical="center" shrinkToFit="1"/>
      <protection locked="0"/>
    </xf>
    <xf numFmtId="177" fontId="6" fillId="0" borderId="89" xfId="0" applyNumberFormat="1" applyFont="1" applyFill="1" applyBorder="1" applyAlignment="1" applyProtection="1">
      <alignment horizontal="center" vertical="center" shrinkToFit="1"/>
      <protection locked="0"/>
    </xf>
    <xf numFmtId="179" fontId="6" fillId="0" borderId="21" xfId="0" applyNumberFormat="1" applyFont="1" applyFill="1" applyBorder="1" applyAlignment="1" applyProtection="1">
      <alignment horizontal="right" vertical="center" shrinkToFit="1"/>
      <protection locked="0"/>
    </xf>
    <xf numFmtId="0" fontId="62" fillId="0" borderId="0" xfId="0" applyFont="1" applyFill="1" applyProtection="1">
      <alignment vertical="center"/>
      <protection hidden="1"/>
    </xf>
    <xf numFmtId="0" fontId="10" fillId="0" borderId="0" xfId="0" applyFont="1">
      <alignment vertical="center"/>
    </xf>
    <xf numFmtId="176" fontId="23" fillId="0" borderId="2" xfId="0" applyNumberFormat="1" applyFont="1" applyBorder="1" applyAlignment="1" applyProtection="1">
      <alignment horizontal="center" vertical="center"/>
      <protection locked="0"/>
    </xf>
    <xf numFmtId="0" fontId="23" fillId="0" borderId="2" xfId="0" applyNumberFormat="1" applyFont="1" applyBorder="1" applyAlignment="1" applyProtection="1">
      <alignment horizontal="center" vertical="center"/>
      <protection locked="0"/>
    </xf>
    <xf numFmtId="0" fontId="23" fillId="0" borderId="2" xfId="0" applyNumberFormat="1" applyFont="1" applyBorder="1" applyAlignment="1" applyProtection="1">
      <alignment horizontal="left" vertical="center"/>
      <protection locked="0"/>
    </xf>
    <xf numFmtId="0" fontId="23" fillId="0" borderId="0" xfId="0" applyFont="1" applyAlignment="1" applyProtection="1">
      <alignment vertical="center"/>
      <protection locked="0"/>
    </xf>
    <xf numFmtId="176" fontId="23" fillId="0" borderId="2" xfId="0" applyNumberFormat="1" applyFont="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38" fillId="0" borderId="0" xfId="0" applyFont="1" applyFill="1" applyBorder="1" applyAlignment="1" applyProtection="1">
      <alignment vertical="center"/>
      <protection locked="0"/>
    </xf>
    <xf numFmtId="177" fontId="6" fillId="0" borderId="89" xfId="1" applyNumberFormat="1" applyFont="1" applyFill="1" applyBorder="1" applyAlignment="1" applyProtection="1">
      <alignment vertical="center" shrinkToFit="1"/>
      <protection locked="0"/>
    </xf>
    <xf numFmtId="177" fontId="6" fillId="0" borderId="90" xfId="1" applyNumberFormat="1" applyFont="1" applyFill="1" applyBorder="1" applyAlignment="1" applyProtection="1">
      <alignment vertical="center" shrinkToFit="1"/>
      <protection locked="0"/>
    </xf>
    <xf numFmtId="177" fontId="6" fillId="0" borderId="35" xfId="1" applyNumberFormat="1" applyFont="1" applyFill="1" applyBorder="1" applyAlignment="1" applyProtection="1">
      <alignment horizontal="right" vertical="center" shrinkToFit="1"/>
      <protection locked="0"/>
    </xf>
    <xf numFmtId="177" fontId="6" fillId="0" borderId="89" xfId="1" applyNumberFormat="1" applyFont="1" applyFill="1" applyBorder="1" applyAlignment="1" applyProtection="1">
      <alignment horizontal="right" vertical="center" shrinkToFit="1"/>
      <protection locked="0"/>
    </xf>
    <xf numFmtId="179" fontId="6" fillId="0" borderId="48" xfId="1" applyNumberFormat="1" applyFont="1" applyFill="1" applyBorder="1" applyAlignment="1" applyProtection="1">
      <alignment vertical="center" shrinkToFit="1"/>
      <protection locked="0"/>
    </xf>
    <xf numFmtId="0" fontId="10" fillId="0" borderId="0" xfId="0" applyFont="1" applyFill="1" applyAlignment="1" applyProtection="1">
      <alignment vertical="center" shrinkToFit="1"/>
    </xf>
    <xf numFmtId="0" fontId="10" fillId="0" borderId="0" xfId="0" applyFont="1" applyFill="1" applyAlignment="1" applyProtection="1">
      <alignment horizontal="right" vertical="center" shrinkToFit="1"/>
    </xf>
    <xf numFmtId="0" fontId="38" fillId="0" borderId="0" xfId="0" applyFont="1" applyFill="1" applyAlignment="1" applyProtection="1">
      <alignment vertical="center" shrinkToFit="1"/>
    </xf>
    <xf numFmtId="0" fontId="7" fillId="0" borderId="0" xfId="0" applyFont="1" applyFill="1" applyAlignment="1" applyProtection="1">
      <alignment vertical="center" shrinkToFit="1"/>
    </xf>
    <xf numFmtId="0" fontId="7" fillId="0" borderId="0" xfId="0" applyFont="1" applyFill="1" applyAlignment="1" applyProtection="1">
      <alignment vertical="center"/>
    </xf>
    <xf numFmtId="0" fontId="7" fillId="0" borderId="0" xfId="0" applyFont="1" applyFill="1" applyAlignment="1" applyProtection="1">
      <alignment horizontal="right" vertical="center" shrinkToFit="1"/>
    </xf>
    <xf numFmtId="0" fontId="38" fillId="0" borderId="0" xfId="0" applyFont="1" applyFill="1" applyBorder="1" applyAlignment="1" applyProtection="1">
      <alignment vertical="center"/>
    </xf>
    <xf numFmtId="0" fontId="6" fillId="0" borderId="39" xfId="0" applyFont="1" applyFill="1" applyBorder="1" applyAlignment="1" applyProtection="1">
      <alignment horizontal="center" vertical="center" shrinkToFit="1"/>
    </xf>
    <xf numFmtId="0" fontId="6" fillId="0" borderId="102" xfId="0" applyFont="1" applyFill="1" applyBorder="1" applyAlignment="1" applyProtection="1">
      <alignment horizontal="center" vertical="center" shrinkToFit="1"/>
    </xf>
    <xf numFmtId="0" fontId="6" fillId="0" borderId="40" xfId="0" applyFont="1" applyFill="1" applyBorder="1" applyAlignment="1" applyProtection="1">
      <alignment horizontal="center" vertical="center" shrinkToFit="1"/>
    </xf>
    <xf numFmtId="0" fontId="7" fillId="0" borderId="0" xfId="0" applyFont="1" applyFill="1" applyBorder="1" applyAlignment="1" applyProtection="1">
      <alignment vertical="center" shrinkToFit="1"/>
    </xf>
    <xf numFmtId="177" fontId="6" fillId="4" borderId="44" xfId="1" applyNumberFormat="1" applyFont="1" applyFill="1" applyBorder="1" applyAlignment="1" applyProtection="1">
      <alignment vertical="center" shrinkToFit="1"/>
    </xf>
    <xf numFmtId="0" fontId="10" fillId="0" borderId="0" xfId="0" applyFont="1" applyFill="1" applyBorder="1" applyAlignment="1" applyProtection="1">
      <alignment vertical="center" shrinkToFit="1"/>
    </xf>
    <xf numFmtId="0" fontId="38" fillId="0" borderId="0" xfId="0" applyFont="1" applyFill="1" applyBorder="1" applyAlignment="1" applyProtection="1">
      <alignment vertical="center" shrinkToFit="1"/>
    </xf>
    <xf numFmtId="177" fontId="6" fillId="4" borderId="48" xfId="1" applyNumberFormat="1" applyFont="1" applyFill="1" applyBorder="1" applyAlignment="1" applyProtection="1">
      <alignment vertical="center" shrinkToFit="1"/>
    </xf>
    <xf numFmtId="0" fontId="6" fillId="9" borderId="18" xfId="0" applyFont="1" applyFill="1" applyBorder="1" applyAlignment="1" applyProtection="1">
      <alignment horizontal="right" vertical="center" indent="1" shrinkToFit="1"/>
    </xf>
    <xf numFmtId="177" fontId="6" fillId="9" borderId="48" xfId="1" applyNumberFormat="1" applyFont="1" applyFill="1" applyBorder="1" applyAlignment="1" applyProtection="1">
      <alignment vertical="center" shrinkToFit="1"/>
    </xf>
    <xf numFmtId="179" fontId="6" fillId="9" borderId="48" xfId="1" applyNumberFormat="1" applyFont="1" applyFill="1" applyBorder="1" applyAlignment="1" applyProtection="1">
      <alignment vertical="center" shrinkToFit="1"/>
    </xf>
    <xf numFmtId="179" fontId="6" fillId="9" borderId="99" xfId="1" applyNumberFormat="1" applyFont="1" applyFill="1" applyBorder="1" applyAlignment="1" applyProtection="1">
      <alignment vertical="center" shrinkToFit="1"/>
    </xf>
    <xf numFmtId="0" fontId="7" fillId="0" borderId="0" xfId="0" applyFont="1" applyFill="1" applyBorder="1" applyAlignment="1" applyProtection="1">
      <alignment horizontal="center" vertical="center" shrinkToFit="1" readingOrder="1"/>
    </xf>
    <xf numFmtId="0" fontId="7" fillId="0" borderId="0" xfId="0" applyFont="1" applyFill="1" applyAlignment="1" applyProtection="1">
      <alignment horizontal="left" vertical="center"/>
    </xf>
    <xf numFmtId="179" fontId="6" fillId="4" borderId="104" xfId="1" applyNumberFormat="1" applyFont="1" applyFill="1" applyBorder="1" applyAlignment="1" applyProtection="1">
      <alignment vertical="center" shrinkToFit="1"/>
    </xf>
    <xf numFmtId="179" fontId="6" fillId="4" borderId="48" xfId="1" applyNumberFormat="1" applyFont="1" applyFill="1" applyBorder="1" applyAlignment="1" applyProtection="1">
      <alignment vertical="center" shrinkToFit="1"/>
    </xf>
    <xf numFmtId="0" fontId="6" fillId="9" borderId="10" xfId="0" applyFont="1" applyFill="1" applyBorder="1" applyAlignment="1" applyProtection="1">
      <alignment horizontal="right" vertical="center" indent="1" shrinkToFit="1"/>
    </xf>
    <xf numFmtId="0" fontId="6" fillId="9" borderId="3" xfId="0" applyFont="1" applyFill="1" applyBorder="1" applyAlignment="1" applyProtection="1">
      <alignment horizontal="right" vertical="center" indent="1" shrinkToFit="1"/>
    </xf>
    <xf numFmtId="0" fontId="6" fillId="9" borderId="115" xfId="0" applyFont="1" applyFill="1" applyBorder="1" applyAlignment="1" applyProtection="1">
      <alignment horizontal="right" vertical="center" indent="1" shrinkToFit="1"/>
    </xf>
    <xf numFmtId="177" fontId="6" fillId="9" borderId="95" xfId="1" applyNumberFormat="1" applyFont="1" applyFill="1" applyBorder="1" applyAlignment="1" applyProtection="1">
      <alignment vertical="center" shrinkToFit="1"/>
    </xf>
    <xf numFmtId="179" fontId="6" fillId="9" borderId="4" xfId="1" applyNumberFormat="1" applyFont="1" applyFill="1" applyBorder="1" applyAlignment="1" applyProtection="1">
      <alignment vertical="center" shrinkToFit="1"/>
    </xf>
    <xf numFmtId="179" fontId="6" fillId="9" borderId="21" xfId="0" applyNumberFormat="1" applyFont="1" applyFill="1" applyBorder="1" applyAlignment="1" applyProtection="1">
      <alignment horizontal="right" vertical="center" shrinkToFit="1"/>
    </xf>
    <xf numFmtId="177" fontId="6" fillId="9" borderId="4" xfId="0" applyNumberFormat="1" applyFont="1" applyFill="1" applyBorder="1" applyAlignment="1" applyProtection="1">
      <alignment horizontal="center" vertical="center" shrinkToFit="1"/>
    </xf>
    <xf numFmtId="179" fontId="6" fillId="9" borderId="18" xfId="1" applyNumberFormat="1" applyFont="1" applyFill="1" applyBorder="1" applyAlignment="1" applyProtection="1">
      <alignment vertical="center" shrinkToFit="1"/>
    </xf>
    <xf numFmtId="179" fontId="6" fillId="4" borderId="95" xfId="1" applyNumberFormat="1" applyFont="1" applyFill="1" applyBorder="1" applyAlignment="1" applyProtection="1">
      <alignment vertical="center" shrinkToFit="1"/>
    </xf>
    <xf numFmtId="179" fontId="6" fillId="9" borderId="27" xfId="1" applyNumberFormat="1" applyFont="1" applyFill="1" applyBorder="1" applyAlignment="1" applyProtection="1">
      <alignment vertical="center" shrinkToFit="1"/>
    </xf>
    <xf numFmtId="179" fontId="6" fillId="9" borderId="26" xfId="0" applyNumberFormat="1" applyFont="1" applyFill="1" applyBorder="1" applyAlignment="1" applyProtection="1">
      <alignment horizontal="right" vertical="center" shrinkToFit="1"/>
    </xf>
    <xf numFmtId="177" fontId="6" fillId="9" borderId="27" xfId="0" applyNumberFormat="1" applyFont="1" applyFill="1" applyBorder="1" applyAlignment="1" applyProtection="1">
      <alignment horizontal="center" vertical="center" shrinkToFit="1"/>
    </xf>
    <xf numFmtId="179" fontId="6" fillId="9" borderId="44" xfId="1" applyNumberFormat="1" applyFont="1" applyFill="1" applyBorder="1" applyAlignment="1" applyProtection="1">
      <alignment vertical="center" shrinkToFit="1"/>
    </xf>
    <xf numFmtId="179" fontId="6" fillId="9" borderId="123" xfId="1" applyNumberFormat="1" applyFont="1" applyFill="1" applyBorder="1" applyAlignment="1" applyProtection="1">
      <alignment vertical="center" shrinkToFit="1"/>
    </xf>
    <xf numFmtId="179" fontId="6" fillId="4" borderId="44" xfId="1" applyNumberFormat="1" applyFont="1" applyFill="1" applyBorder="1" applyAlignment="1" applyProtection="1">
      <alignment vertical="center" shrinkToFit="1"/>
    </xf>
    <xf numFmtId="177" fontId="6" fillId="9" borderId="94" xfId="1" applyNumberFormat="1" applyFont="1" applyFill="1" applyBorder="1" applyAlignment="1" applyProtection="1">
      <alignment vertical="center" shrinkToFit="1"/>
    </xf>
    <xf numFmtId="179" fontId="6" fillId="9" borderId="63" xfId="1" applyNumberFormat="1" applyFont="1" applyFill="1" applyBorder="1" applyAlignment="1" applyProtection="1">
      <alignment vertical="center" shrinkToFit="1"/>
    </xf>
    <xf numFmtId="179" fontId="6" fillId="9" borderId="66" xfId="1" applyNumberFormat="1" applyFont="1" applyFill="1" applyBorder="1" applyAlignment="1" applyProtection="1">
      <alignment vertical="center" shrinkToFit="1"/>
    </xf>
    <xf numFmtId="0" fontId="10" fillId="0" borderId="0" xfId="0" applyFont="1" applyFill="1" applyAlignment="1" applyProtection="1">
      <alignment vertical="center"/>
    </xf>
    <xf numFmtId="0" fontId="10" fillId="0" borderId="0" xfId="0" applyFont="1" applyFill="1" applyBorder="1" applyAlignment="1" applyProtection="1">
      <alignment horizontal="left" vertical="top"/>
    </xf>
    <xf numFmtId="0" fontId="38" fillId="0" borderId="0" xfId="0" applyFont="1" applyFill="1" applyBorder="1" applyAlignment="1" applyProtection="1">
      <alignment horizontal="left" vertical="center"/>
    </xf>
    <xf numFmtId="0" fontId="10" fillId="0" borderId="10"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9" xfId="0" applyFont="1" applyFill="1" applyBorder="1" applyAlignment="1" applyProtection="1">
      <alignment vertical="center"/>
    </xf>
    <xf numFmtId="0" fontId="15" fillId="0" borderId="0" xfId="0" applyFont="1" applyFill="1" applyBorder="1" applyAlignment="1" applyProtection="1">
      <alignment vertical="top"/>
    </xf>
    <xf numFmtId="0" fontId="15"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center"/>
    </xf>
    <xf numFmtId="0" fontId="38" fillId="0" borderId="0" xfId="0" applyFont="1" applyFill="1" applyAlignment="1" applyProtection="1">
      <alignment vertical="center"/>
    </xf>
    <xf numFmtId="0" fontId="7" fillId="0" borderId="85" xfId="0" applyFont="1" applyFill="1" applyBorder="1" applyAlignment="1" applyProtection="1">
      <alignment horizontal="left" vertical="center" wrapText="1"/>
    </xf>
    <xf numFmtId="0" fontId="7" fillId="0" borderId="84" xfId="0" applyFont="1" applyFill="1" applyBorder="1" applyAlignment="1" applyProtection="1">
      <alignment horizontal="left" vertical="center" wrapText="1"/>
    </xf>
    <xf numFmtId="0" fontId="7" fillId="0" borderId="77" xfId="0" applyFont="1" applyFill="1" applyBorder="1" applyAlignment="1" applyProtection="1">
      <alignment vertical="center"/>
    </xf>
    <xf numFmtId="0" fontId="7" fillId="0" borderId="80" xfId="0" applyFont="1" applyFill="1" applyBorder="1" applyAlignment="1" applyProtection="1">
      <alignment vertical="center"/>
    </xf>
    <xf numFmtId="0" fontId="7" fillId="0" borderId="83" xfId="0" applyFont="1" applyFill="1" applyBorder="1" applyAlignment="1" applyProtection="1">
      <alignment vertical="center"/>
    </xf>
    <xf numFmtId="0" fontId="10" fillId="0" borderId="3" xfId="0" applyFont="1" applyFill="1" applyBorder="1" applyAlignment="1" applyProtection="1">
      <alignment horizontal="left" vertical="center"/>
    </xf>
    <xf numFmtId="0" fontId="7" fillId="0" borderId="67" xfId="0" applyFont="1" applyFill="1" applyBorder="1" applyAlignment="1" applyProtection="1">
      <alignment horizontal="right" vertical="center" wrapText="1"/>
    </xf>
    <xf numFmtId="0" fontId="7" fillId="0" borderId="68" xfId="0" applyFont="1" applyFill="1" applyBorder="1" applyAlignment="1" applyProtection="1">
      <alignment horizontal="right" vertical="center" wrapText="1"/>
    </xf>
    <xf numFmtId="0" fontId="10" fillId="0" borderId="9" xfId="0" applyFont="1" applyFill="1" applyBorder="1" applyAlignment="1" applyProtection="1">
      <alignment horizontal="left" vertical="center"/>
    </xf>
    <xf numFmtId="0" fontId="10" fillId="0" borderId="0" xfId="0" applyFont="1" applyFill="1" applyAlignment="1" applyProtection="1">
      <alignment horizontal="left" vertical="center"/>
    </xf>
    <xf numFmtId="0" fontId="7" fillId="0" borderId="70" xfId="0" applyFont="1" applyFill="1" applyBorder="1" applyAlignment="1" applyProtection="1">
      <alignment horizontal="right" vertical="center" wrapText="1"/>
    </xf>
    <xf numFmtId="0" fontId="7" fillId="0" borderId="61" xfId="0" applyFont="1" applyFill="1" applyBorder="1" applyAlignment="1" applyProtection="1">
      <alignment horizontal="right" vertical="center" wrapText="1"/>
    </xf>
    <xf numFmtId="0" fontId="7" fillId="0" borderId="72" xfId="0" applyFont="1" applyFill="1" applyBorder="1" applyAlignment="1" applyProtection="1">
      <alignment horizontal="right" vertical="center" wrapText="1"/>
    </xf>
    <xf numFmtId="0" fontId="7" fillId="0" borderId="73" xfId="0" applyFont="1" applyFill="1" applyBorder="1" applyAlignment="1" applyProtection="1">
      <alignment horizontal="right" vertical="center" wrapText="1"/>
    </xf>
    <xf numFmtId="0" fontId="21" fillId="0" borderId="4" xfId="0" applyFont="1" applyFill="1" applyBorder="1" applyAlignment="1" applyProtection="1">
      <alignment vertical="center"/>
    </xf>
    <xf numFmtId="0" fontId="63" fillId="0" borderId="6"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22" fillId="0" borderId="0" xfId="0" applyFont="1" applyFill="1" applyBorder="1" applyAlignment="1" applyProtection="1">
      <alignment vertical="center"/>
      <protection locked="0"/>
    </xf>
    <xf numFmtId="0" fontId="28" fillId="0" borderId="0" xfId="0" applyFont="1" applyFill="1" applyAlignment="1" applyProtection="1">
      <alignment vertical="center"/>
      <protection locked="0"/>
    </xf>
    <xf numFmtId="0" fontId="23" fillId="0" borderId="0" xfId="0" applyFont="1" applyFill="1" applyAlignment="1" applyProtection="1">
      <alignment vertical="center"/>
      <protection locked="0"/>
    </xf>
    <xf numFmtId="0" fontId="39" fillId="0" borderId="0" xfId="0" applyFont="1" applyFill="1" applyAlignment="1" applyProtection="1">
      <alignment vertical="center"/>
      <protection locked="0"/>
    </xf>
    <xf numFmtId="0" fontId="22" fillId="0" borderId="2" xfId="0" applyFont="1" applyFill="1" applyBorder="1" applyAlignment="1" applyProtection="1">
      <alignment horizontal="center" vertical="center"/>
      <protection locked="0"/>
    </xf>
    <xf numFmtId="0" fontId="24" fillId="0" borderId="5" xfId="0" applyFont="1" applyFill="1" applyBorder="1" applyAlignment="1" applyProtection="1">
      <alignment vertical="center"/>
      <protection locked="0"/>
    </xf>
    <xf numFmtId="0" fontId="28" fillId="0" borderId="5" xfId="0" applyFont="1" applyFill="1" applyBorder="1" applyAlignment="1" applyProtection="1">
      <alignment horizontal="left" vertical="center" indent="1" shrinkToFit="1"/>
      <protection locked="0"/>
    </xf>
    <xf numFmtId="0" fontId="24" fillId="0" borderId="2" xfId="0" applyFont="1" applyFill="1" applyBorder="1" applyAlignment="1" applyProtection="1">
      <alignment horizontal="left" vertical="center" wrapText="1" indent="1"/>
      <protection locked="0"/>
    </xf>
    <xf numFmtId="0" fontId="28" fillId="0" borderId="2" xfId="0" applyFont="1" applyFill="1" applyBorder="1" applyAlignment="1" applyProtection="1">
      <alignment horizontal="left" vertical="top" wrapText="1"/>
      <protection locked="0"/>
    </xf>
    <xf numFmtId="0" fontId="24" fillId="0" borderId="3" xfId="0" applyFont="1" applyFill="1" applyBorder="1" applyAlignment="1" applyProtection="1">
      <alignment horizontal="left" vertical="center" wrapText="1" indent="1"/>
      <protection locked="0"/>
    </xf>
    <xf numFmtId="0" fontId="28" fillId="0" borderId="2" xfId="0" applyFont="1" applyFill="1" applyBorder="1" applyAlignment="1" applyProtection="1">
      <alignment horizontal="left" vertical="center" wrapText="1"/>
      <protection locked="0"/>
    </xf>
    <xf numFmtId="0" fontId="28" fillId="0" borderId="0" xfId="0" applyFont="1" applyFill="1" applyBorder="1" applyAlignment="1" applyProtection="1">
      <alignment vertical="center"/>
      <protection locked="0"/>
    </xf>
    <xf numFmtId="0" fontId="24" fillId="0" borderId="19" xfId="0" applyFont="1" applyFill="1" applyBorder="1" applyAlignment="1" applyProtection="1">
      <alignment horizontal="left" vertical="center" wrapText="1" indent="1"/>
      <protection locked="0"/>
    </xf>
    <xf numFmtId="0" fontId="28" fillId="0" borderId="19" xfId="0" applyFont="1" applyFill="1" applyBorder="1" applyAlignment="1" applyProtection="1">
      <alignment horizontal="left" vertical="center" wrapText="1"/>
      <protection locked="0"/>
    </xf>
    <xf numFmtId="0" fontId="28" fillId="0" borderId="2" xfId="0" applyFont="1" applyFill="1" applyBorder="1" applyAlignment="1" applyProtection="1">
      <alignment vertical="center"/>
      <protection locked="0"/>
    </xf>
    <xf numFmtId="0" fontId="28" fillId="0" borderId="2" xfId="0" applyFont="1" applyFill="1" applyBorder="1" applyAlignment="1" applyProtection="1">
      <alignment horizontal="left" vertical="center"/>
      <protection locked="0"/>
    </xf>
    <xf numFmtId="0" fontId="28" fillId="0" borderId="19"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24" fillId="0" borderId="0" xfId="0" applyFont="1" applyFill="1" applyBorder="1" applyAlignment="1" applyProtection="1">
      <alignment horizontal="left" vertical="center" indent="1"/>
      <protection locked="0"/>
    </xf>
    <xf numFmtId="0" fontId="22" fillId="4" borderId="2" xfId="0" applyFont="1" applyFill="1" applyBorder="1" applyAlignment="1" applyProtection="1">
      <alignment horizontal="left" vertical="center" indent="1" shrinkToFit="1"/>
    </xf>
    <xf numFmtId="0" fontId="20" fillId="0" borderId="0" xfId="0" applyFont="1" applyFill="1" applyProtection="1">
      <alignment vertical="center"/>
      <protection locked="0"/>
    </xf>
    <xf numFmtId="0" fontId="11" fillId="0" borderId="0" xfId="0" applyFont="1" applyBorder="1" applyAlignment="1" applyProtection="1">
      <alignment vertical="center"/>
      <protection locked="0"/>
    </xf>
    <xf numFmtId="0" fontId="20" fillId="0" borderId="0" xfId="0" applyFont="1" applyProtection="1">
      <alignment vertical="center"/>
      <protection locked="0"/>
    </xf>
    <xf numFmtId="0" fontId="11" fillId="0" borderId="0" xfId="0" applyFont="1" applyAlignment="1" applyProtection="1">
      <alignment vertical="center"/>
      <protection locked="0"/>
    </xf>
    <xf numFmtId="0" fontId="22" fillId="0" borderId="0" xfId="0" applyFont="1" applyBorder="1" applyAlignment="1" applyProtection="1">
      <alignment vertical="center"/>
      <protection locked="0"/>
    </xf>
    <xf numFmtId="0" fontId="23" fillId="0" borderId="0" xfId="0" applyFont="1" applyBorder="1" applyAlignment="1" applyProtection="1">
      <alignment vertical="top" wrapText="1"/>
      <protection locked="0"/>
    </xf>
    <xf numFmtId="0" fontId="22" fillId="0" borderId="2" xfId="0" applyFont="1" applyBorder="1" applyAlignment="1" applyProtection="1">
      <alignment horizontal="center" vertical="center"/>
      <protection locked="0"/>
    </xf>
    <xf numFmtId="0" fontId="65" fillId="0" borderId="0" xfId="0" applyFont="1" applyFill="1" applyAlignment="1" applyProtection="1">
      <alignment vertical="center"/>
      <protection locked="0"/>
    </xf>
    <xf numFmtId="185" fontId="14" fillId="4" borderId="2" xfId="0" applyNumberFormat="1" applyFont="1" applyFill="1" applyBorder="1" applyAlignment="1" applyProtection="1">
      <alignment horizontal="right" vertical="center"/>
    </xf>
    <xf numFmtId="184" fontId="14" fillId="4" borderId="2" xfId="0" applyNumberFormat="1" applyFont="1" applyFill="1" applyBorder="1" applyAlignment="1" applyProtection="1">
      <alignment horizontal="right" vertical="center"/>
    </xf>
    <xf numFmtId="0" fontId="22" fillId="0" borderId="0" xfId="0" applyFont="1" applyFill="1" applyBorder="1" applyAlignment="1" applyProtection="1">
      <alignment horizontal="left" vertical="center"/>
      <protection locked="0"/>
    </xf>
    <xf numFmtId="0" fontId="22" fillId="0" borderId="0" xfId="0" applyFont="1" applyFill="1" applyAlignment="1" applyProtection="1">
      <alignment horizontal="left" vertical="center"/>
      <protection locked="0"/>
    </xf>
    <xf numFmtId="0" fontId="11" fillId="0" borderId="0" xfId="0" applyFont="1" applyFill="1" applyAlignment="1" applyProtection="1">
      <alignment horizontal="left" vertical="center"/>
      <protection locked="0"/>
    </xf>
    <xf numFmtId="0" fontId="20" fillId="0" borderId="0" xfId="0" applyFont="1" applyFill="1" applyAlignment="1" applyProtection="1">
      <alignment horizontal="left" vertical="center"/>
      <protection locked="0"/>
    </xf>
    <xf numFmtId="0" fontId="14" fillId="0" borderId="2" xfId="0" applyFont="1" applyFill="1" applyBorder="1" applyAlignment="1" applyProtection="1">
      <alignment vertical="center"/>
      <protection locked="0"/>
    </xf>
    <xf numFmtId="176" fontId="14" fillId="0" borderId="2" xfId="0" applyNumberFormat="1" applyFont="1" applyFill="1" applyBorder="1" applyAlignment="1" applyProtection="1">
      <alignment horizontal="center" vertical="center"/>
      <protection locked="0"/>
    </xf>
    <xf numFmtId="176" fontId="16" fillId="0" borderId="2" xfId="0" applyNumberFormat="1" applyFont="1" applyFill="1" applyBorder="1" applyAlignment="1" applyProtection="1">
      <alignment vertical="center"/>
      <protection locked="0"/>
    </xf>
    <xf numFmtId="14" fontId="11" fillId="0" borderId="0" xfId="0" applyNumberFormat="1" applyFont="1" applyFill="1" applyAlignment="1" applyProtection="1">
      <alignment vertical="center"/>
      <protection locked="0"/>
    </xf>
    <xf numFmtId="0" fontId="14" fillId="0" borderId="2" xfId="0" applyFont="1" applyFill="1" applyBorder="1" applyAlignment="1" applyProtection="1">
      <alignment horizontal="left" vertical="center"/>
      <protection locked="0"/>
    </xf>
    <xf numFmtId="185" fontId="14" fillId="0" borderId="2" xfId="0" applyNumberFormat="1" applyFont="1" applyFill="1" applyBorder="1" applyAlignment="1" applyProtection="1">
      <alignment horizontal="right" vertical="center"/>
      <protection locked="0"/>
    </xf>
    <xf numFmtId="0" fontId="16" fillId="0" borderId="2" xfId="0" applyFont="1" applyFill="1" applyBorder="1" applyAlignment="1" applyProtection="1">
      <alignment horizontal="left" vertical="center"/>
      <protection locked="0"/>
    </xf>
    <xf numFmtId="0" fontId="16" fillId="0" borderId="5"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184" fontId="14" fillId="0" borderId="2" xfId="0" applyNumberFormat="1" applyFont="1" applyFill="1" applyBorder="1" applyAlignment="1" applyProtection="1">
      <alignment horizontal="right" vertical="center"/>
      <protection locked="0"/>
    </xf>
    <xf numFmtId="0" fontId="20" fillId="0" borderId="0" xfId="0" applyFont="1" applyFill="1" applyAlignment="1" applyProtection="1">
      <alignment vertical="center"/>
      <protection locked="0"/>
    </xf>
    <xf numFmtId="9" fontId="11" fillId="0" borderId="0" xfId="0" applyNumberFormat="1" applyFont="1" applyFill="1" applyAlignment="1" applyProtection="1">
      <alignment vertical="center"/>
      <protection locked="0"/>
    </xf>
    <xf numFmtId="0" fontId="16" fillId="0" borderId="0" xfId="0" applyFont="1" applyFill="1" applyBorder="1" applyAlignment="1" applyProtection="1">
      <alignment vertical="center"/>
      <protection locked="0"/>
    </xf>
    <xf numFmtId="38" fontId="11" fillId="0" borderId="0" xfId="1" applyFont="1" applyFill="1" applyBorder="1" applyAlignment="1" applyProtection="1">
      <alignment vertical="center"/>
      <protection locked="0"/>
    </xf>
    <xf numFmtId="38" fontId="14" fillId="0" borderId="0" xfId="1" applyFont="1" applyFill="1" applyBorder="1" applyAlignment="1" applyProtection="1">
      <alignment vertical="center"/>
      <protection locked="0"/>
    </xf>
    <xf numFmtId="38" fontId="14" fillId="0" borderId="0" xfId="1" applyFont="1" applyFill="1" applyAlignment="1" applyProtection="1">
      <alignment vertical="center"/>
      <protection locked="0"/>
    </xf>
    <xf numFmtId="38" fontId="13" fillId="0" borderId="0" xfId="1" applyFont="1" applyFill="1" applyBorder="1" applyAlignment="1" applyProtection="1">
      <alignment vertical="top" wrapText="1"/>
      <protection locked="0"/>
    </xf>
    <xf numFmtId="38" fontId="14" fillId="0" borderId="2" xfId="1" applyFont="1" applyFill="1" applyBorder="1" applyAlignment="1" applyProtection="1">
      <alignment vertical="center" shrinkToFit="1"/>
      <protection locked="0"/>
    </xf>
    <xf numFmtId="38" fontId="14" fillId="0" borderId="2" xfId="1" applyFont="1" applyFill="1" applyBorder="1" applyAlignment="1" applyProtection="1">
      <alignment horizontal="left" vertical="center" shrinkToFit="1"/>
      <protection locked="0"/>
    </xf>
    <xf numFmtId="38" fontId="14" fillId="0" borderId="18" xfId="1" applyFont="1" applyFill="1" applyBorder="1" applyAlignment="1" applyProtection="1">
      <alignment horizontal="left" vertical="center"/>
      <protection locked="0"/>
    </xf>
    <xf numFmtId="38" fontId="14" fillId="0" borderId="1" xfId="1" applyFont="1" applyFill="1" applyBorder="1" applyAlignment="1" applyProtection="1">
      <alignment horizontal="left" vertical="center"/>
      <protection locked="0"/>
    </xf>
    <xf numFmtId="38" fontId="14" fillId="0" borderId="5" xfId="1" applyFont="1" applyFill="1" applyBorder="1" applyAlignment="1" applyProtection="1">
      <alignment horizontal="left" vertical="center"/>
      <protection locked="0"/>
    </xf>
    <xf numFmtId="38" fontId="14" fillId="0" borderId="8" xfId="1" applyFont="1" applyFill="1" applyBorder="1" applyAlignment="1" applyProtection="1">
      <alignment horizontal="left" vertical="center"/>
      <protection locked="0"/>
    </xf>
    <xf numFmtId="179" fontId="14" fillId="0" borderId="11" xfId="1" applyNumberFormat="1" applyFont="1" applyFill="1" applyBorder="1" applyAlignment="1" applyProtection="1">
      <alignment horizontal="right" vertical="center"/>
      <protection locked="0"/>
    </xf>
    <xf numFmtId="38" fontId="13" fillId="0" borderId="0" xfId="1" applyFont="1" applyFill="1" applyAlignment="1" applyProtection="1">
      <alignment vertical="center"/>
      <protection locked="0"/>
    </xf>
    <xf numFmtId="0" fontId="14" fillId="0" borderId="0"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176" fontId="11" fillId="0" borderId="5" xfId="0" applyNumberFormat="1" applyFont="1" applyFill="1" applyBorder="1" applyAlignment="1" applyProtection="1">
      <alignment vertical="center"/>
      <protection locked="0"/>
    </xf>
    <xf numFmtId="176" fontId="11" fillId="0" borderId="8" xfId="0" applyNumberFormat="1" applyFont="1" applyFill="1" applyBorder="1" applyAlignment="1" applyProtection="1">
      <alignment vertical="center"/>
      <protection locked="0"/>
    </xf>
    <xf numFmtId="176" fontId="11" fillId="0" borderId="6" xfId="0" applyNumberFormat="1" applyFont="1" applyFill="1" applyBorder="1" applyAlignment="1" applyProtection="1">
      <alignment vertical="center"/>
      <protection locked="0"/>
    </xf>
    <xf numFmtId="176" fontId="11" fillId="0" borderId="7" xfId="0" applyNumberFormat="1"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5" xfId="0" applyFont="1" applyFill="1" applyBorder="1" applyAlignment="1" applyProtection="1">
      <alignment vertical="center"/>
      <protection locked="0"/>
    </xf>
    <xf numFmtId="0" fontId="13" fillId="0" borderId="5"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0" fontId="13" fillId="0" borderId="0" xfId="0" applyFont="1" applyFill="1" applyBorder="1" applyAlignment="1" applyProtection="1">
      <alignment vertical="center" wrapText="1"/>
      <protection locked="0"/>
    </xf>
    <xf numFmtId="0" fontId="13" fillId="0" borderId="3"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39" fillId="0" borderId="0" xfId="0" applyFont="1" applyAlignment="1" applyProtection="1">
      <alignment horizontal="left" vertical="center"/>
      <protection locked="0"/>
    </xf>
    <xf numFmtId="38" fontId="12" fillId="0" borderId="8" xfId="1" applyFont="1" applyFill="1" applyBorder="1" applyAlignment="1" applyProtection="1">
      <alignment horizontal="center" vertical="center"/>
      <protection locked="0"/>
    </xf>
    <xf numFmtId="38" fontId="13" fillId="0" borderId="4" xfId="1" applyFont="1" applyFill="1" applyBorder="1" applyAlignment="1" applyProtection="1">
      <alignment horizontal="right"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0" fontId="11" fillId="0" borderId="0" xfId="0" applyFont="1" applyBorder="1" applyAlignment="1" applyProtection="1">
      <alignment horizontal="center" vertical="center"/>
      <protection locked="0"/>
    </xf>
    <xf numFmtId="0" fontId="39" fillId="0" borderId="0" xfId="0" applyFont="1" applyFill="1" applyAlignment="1" applyProtection="1">
      <alignment horizontal="left" vertical="center"/>
      <protection locked="0"/>
    </xf>
    <xf numFmtId="0" fontId="14" fillId="0" borderId="18" xfId="0" applyFont="1" applyFill="1" applyBorder="1" applyAlignment="1" applyProtection="1">
      <alignment horizontal="center" vertical="center"/>
      <protection locked="0"/>
    </xf>
    <xf numFmtId="0" fontId="39" fillId="0" borderId="0" xfId="0" applyFont="1" applyFill="1" applyProtection="1">
      <alignment vertical="center"/>
      <protection locked="0"/>
    </xf>
    <xf numFmtId="0" fontId="42" fillId="0" borderId="0" xfId="0" applyFont="1" applyFill="1" applyBorder="1" applyAlignment="1" applyProtection="1">
      <alignment vertical="center"/>
      <protection locked="0"/>
    </xf>
    <xf numFmtId="0" fontId="11" fillId="4" borderId="0" xfId="0" applyNumberFormat="1" applyFont="1" applyFill="1" applyBorder="1" applyAlignment="1" applyProtection="1">
      <alignment horizontal="left" vertical="center" indent="1"/>
    </xf>
    <xf numFmtId="0" fontId="11" fillId="0" borderId="0" xfId="0" applyFont="1" applyFill="1" applyAlignment="1" applyProtection="1">
      <alignment vertical="center"/>
      <protection locked="0"/>
    </xf>
    <xf numFmtId="0" fontId="11" fillId="0" borderId="0" xfId="0" applyFont="1" applyFill="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20" fillId="0" borderId="0" xfId="0" applyFont="1" applyFill="1" applyAlignment="1" applyProtection="1">
      <alignment horizontal="left"/>
      <protection hidden="1"/>
    </xf>
    <xf numFmtId="0" fontId="7" fillId="0" borderId="85" xfId="0" applyFont="1" applyFill="1" applyBorder="1" applyAlignment="1" applyProtection="1">
      <alignment horizontal="left" vertical="center" wrapText="1"/>
    </xf>
    <xf numFmtId="0" fontId="7" fillId="0" borderId="87" xfId="0" applyFont="1" applyFill="1" applyBorder="1" applyAlignment="1" applyProtection="1">
      <alignment horizontal="left" vertical="center" wrapText="1"/>
    </xf>
    <xf numFmtId="0" fontId="7" fillId="0" borderId="88" xfId="0" applyFont="1" applyFill="1" applyBorder="1" applyAlignment="1" applyProtection="1">
      <alignment horizontal="left" vertical="center" wrapText="1"/>
    </xf>
    <xf numFmtId="179" fontId="7" fillId="0" borderId="106" xfId="1" applyNumberFormat="1" applyFont="1" applyFill="1" applyBorder="1" applyAlignment="1" applyProtection="1">
      <alignment horizontal="left" vertical="center" indent="1"/>
    </xf>
    <xf numFmtId="179" fontId="7" fillId="0" borderId="107" xfId="1" applyNumberFormat="1" applyFont="1" applyFill="1" applyBorder="1" applyAlignment="1" applyProtection="1">
      <alignment horizontal="left" vertical="center" indent="1"/>
    </xf>
    <xf numFmtId="179" fontId="7" fillId="10" borderId="108" xfId="1" applyNumberFormat="1" applyFont="1" applyFill="1" applyBorder="1" applyAlignment="1" applyProtection="1">
      <alignment horizontal="center" vertical="center"/>
      <protection locked="0"/>
    </xf>
    <xf numFmtId="179" fontId="7" fillId="10" borderId="107" xfId="1" applyNumberFormat="1" applyFont="1" applyFill="1" applyBorder="1" applyAlignment="1" applyProtection="1">
      <alignment horizontal="center" vertical="center"/>
      <protection locked="0"/>
    </xf>
    <xf numFmtId="179" fontId="7" fillId="10" borderId="109" xfId="1" applyNumberFormat="1" applyFont="1" applyFill="1" applyBorder="1" applyAlignment="1" applyProtection="1">
      <alignment horizontal="center" vertical="center"/>
      <protection locked="0"/>
    </xf>
    <xf numFmtId="180" fontId="7" fillId="10" borderId="111" xfId="1" applyNumberFormat="1" applyFont="1" applyFill="1" applyBorder="1" applyAlignment="1" applyProtection="1">
      <alignment horizontal="center" vertical="center"/>
      <protection locked="0"/>
    </xf>
    <xf numFmtId="180" fontId="7" fillId="10" borderId="11" xfId="1" applyNumberFormat="1" applyFont="1" applyFill="1" applyBorder="1" applyAlignment="1" applyProtection="1">
      <alignment horizontal="center" vertical="center"/>
      <protection locked="0"/>
    </xf>
    <xf numFmtId="180" fontId="7" fillId="10" borderId="1" xfId="1" applyNumberFormat="1" applyFont="1" applyFill="1" applyBorder="1" applyAlignment="1" applyProtection="1">
      <alignment horizontal="center" vertical="center"/>
      <protection locked="0"/>
    </xf>
    <xf numFmtId="180" fontId="7" fillId="0" borderId="111" xfId="1" applyNumberFormat="1" applyFont="1" applyFill="1" applyBorder="1" applyAlignment="1" applyProtection="1">
      <alignment horizontal="center" vertical="center" shrinkToFit="1"/>
    </xf>
    <xf numFmtId="180" fontId="7" fillId="0" borderId="11" xfId="1" applyNumberFormat="1" applyFont="1" applyFill="1" applyBorder="1" applyAlignment="1" applyProtection="1">
      <alignment horizontal="center" vertical="center" shrinkToFit="1"/>
    </xf>
    <xf numFmtId="180" fontId="7" fillId="0" borderId="110" xfId="1" applyNumberFormat="1" applyFont="1" applyFill="1" applyBorder="1" applyAlignment="1" applyProtection="1">
      <alignment horizontal="center" vertical="center" shrinkToFit="1"/>
    </xf>
    <xf numFmtId="179" fontId="7" fillId="0" borderId="18" xfId="1" applyNumberFormat="1" applyFont="1" applyFill="1" applyBorder="1" applyAlignment="1" applyProtection="1">
      <alignment horizontal="left" vertical="center" indent="1"/>
    </xf>
    <xf numFmtId="179" fontId="7" fillId="0" borderId="11" xfId="1" applyNumberFormat="1" applyFont="1" applyFill="1" applyBorder="1" applyAlignment="1" applyProtection="1">
      <alignment horizontal="left" vertical="center" indent="1"/>
    </xf>
    <xf numFmtId="179" fontId="7" fillId="0" borderId="111" xfId="1" applyNumberFormat="1" applyFont="1" applyFill="1" applyBorder="1" applyAlignment="1" applyProtection="1">
      <alignment horizontal="center" vertical="center" shrinkToFit="1"/>
    </xf>
    <xf numFmtId="179" fontId="7" fillId="0" borderId="11" xfId="1" applyNumberFormat="1" applyFont="1" applyFill="1" applyBorder="1" applyAlignment="1" applyProtection="1">
      <alignment horizontal="center" vertical="center" shrinkToFit="1"/>
    </xf>
    <xf numFmtId="179" fontId="7" fillId="0" borderId="110" xfId="1" applyNumberFormat="1"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xf>
    <xf numFmtId="179" fontId="53" fillId="5" borderId="79" xfId="1" applyNumberFormat="1" applyFont="1" applyFill="1" applyBorder="1" applyAlignment="1" applyProtection="1">
      <alignment horizontal="right" vertical="center" indent="1" shrinkToFit="1"/>
    </xf>
    <xf numFmtId="0" fontId="7" fillId="0" borderId="78" xfId="0" applyFont="1" applyFill="1" applyBorder="1" applyAlignment="1" applyProtection="1">
      <alignment horizontal="left" vertical="center" wrapText="1"/>
    </xf>
    <xf numFmtId="0" fontId="7" fillId="0" borderId="79" xfId="0" applyFont="1" applyFill="1" applyBorder="1" applyAlignment="1" applyProtection="1">
      <alignment horizontal="left" vertical="center" wrapText="1"/>
    </xf>
    <xf numFmtId="38" fontId="7" fillId="0" borderId="22" xfId="1" applyFont="1" applyFill="1" applyBorder="1" applyAlignment="1" applyProtection="1">
      <alignment horizontal="left" vertical="center" indent="1" shrinkToFit="1"/>
      <protection locked="0"/>
    </xf>
    <xf numFmtId="38" fontId="7" fillId="0" borderId="24" xfId="1" applyFont="1" applyFill="1" applyBorder="1" applyAlignment="1" applyProtection="1">
      <alignment horizontal="left" vertical="center" indent="1" shrinkToFit="1"/>
      <protection locked="0"/>
    </xf>
    <xf numFmtId="0" fontId="7" fillId="0" borderId="23"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xf>
    <xf numFmtId="179" fontId="53" fillId="5" borderId="82" xfId="1" applyNumberFormat="1" applyFont="1" applyFill="1" applyBorder="1" applyAlignment="1" applyProtection="1">
      <alignment horizontal="right" vertical="center" indent="1" shrinkToFit="1"/>
    </xf>
    <xf numFmtId="0" fontId="7" fillId="0" borderId="81" xfId="0" applyFont="1" applyFill="1" applyBorder="1" applyAlignment="1" applyProtection="1">
      <alignment horizontal="left" vertical="center" wrapText="1"/>
    </xf>
    <xf numFmtId="0" fontId="7" fillId="0" borderId="82" xfId="0" applyFont="1" applyFill="1" applyBorder="1" applyAlignment="1" applyProtection="1">
      <alignment horizontal="left" vertical="center" wrapText="1"/>
    </xf>
    <xf numFmtId="0" fontId="6" fillId="0" borderId="16" xfId="0" applyFont="1" applyFill="1" applyBorder="1" applyAlignment="1" applyProtection="1">
      <alignment horizontal="left" vertical="center" shrinkToFit="1"/>
      <protection locked="0"/>
    </xf>
    <xf numFmtId="0" fontId="6" fillId="0" borderId="17" xfId="0" applyFont="1" applyFill="1" applyBorder="1" applyAlignment="1" applyProtection="1">
      <alignment horizontal="left" vertical="center" shrinkToFit="1"/>
      <protection locked="0"/>
    </xf>
    <xf numFmtId="38" fontId="7" fillId="0" borderId="75" xfId="1" applyFont="1" applyFill="1" applyBorder="1" applyAlignment="1" applyProtection="1">
      <alignment horizontal="left" vertical="center" wrapText="1"/>
    </xf>
    <xf numFmtId="38" fontId="7" fillId="0" borderId="76" xfId="1" applyFont="1" applyFill="1" applyBorder="1" applyAlignment="1" applyProtection="1">
      <alignment horizontal="left" vertical="center" wrapText="1"/>
    </xf>
    <xf numFmtId="179" fontId="53" fillId="5" borderId="76" xfId="1" applyNumberFormat="1" applyFont="1" applyFill="1" applyBorder="1" applyAlignment="1" applyProtection="1">
      <alignment horizontal="right" vertical="center" indent="1" shrinkToFit="1"/>
    </xf>
    <xf numFmtId="0" fontId="7" fillId="0" borderId="61" xfId="0" applyFont="1" applyFill="1" applyBorder="1" applyAlignment="1" applyProtection="1">
      <alignment horizontal="left" vertical="center" shrinkToFit="1"/>
      <protection locked="0"/>
    </xf>
    <xf numFmtId="0" fontId="7" fillId="0" borderId="71" xfId="0" applyFont="1" applyFill="1" applyBorder="1" applyAlignment="1" applyProtection="1">
      <alignment horizontal="left" vertical="center" shrinkToFit="1"/>
      <protection locked="0"/>
    </xf>
    <xf numFmtId="0" fontId="7" fillId="0" borderId="73" xfId="0" applyFont="1" applyFill="1" applyBorder="1" applyAlignment="1" applyProtection="1">
      <alignment horizontal="left" vertical="center" shrinkToFit="1"/>
      <protection locked="0"/>
    </xf>
    <xf numFmtId="0" fontId="7" fillId="0" borderId="74" xfId="0" applyFont="1" applyFill="1" applyBorder="1" applyAlignment="1" applyProtection="1">
      <alignment horizontal="left" vertical="center" shrinkToFit="1"/>
      <protection locked="0"/>
    </xf>
    <xf numFmtId="0" fontId="7" fillId="0" borderId="3" xfId="0" applyFont="1" applyFill="1" applyBorder="1" applyAlignment="1" applyProtection="1">
      <alignment horizontal="left" vertical="center" wrapText="1"/>
    </xf>
    <xf numFmtId="0" fontId="7" fillId="0" borderId="68" xfId="0" applyFont="1" applyFill="1" applyBorder="1" applyAlignment="1" applyProtection="1">
      <alignment horizontal="left" vertical="center" shrinkToFit="1"/>
      <protection locked="0"/>
    </xf>
    <xf numFmtId="0" fontId="7" fillId="0" borderId="69" xfId="0" applyFont="1" applyFill="1" applyBorder="1" applyAlignment="1" applyProtection="1">
      <alignment horizontal="left" vertical="center" shrinkToFit="1"/>
      <protection locked="0"/>
    </xf>
    <xf numFmtId="0" fontId="7" fillId="0" borderId="4" xfId="0" applyFont="1" applyFill="1" applyBorder="1" applyAlignment="1" applyProtection="1">
      <alignment vertical="top" wrapText="1"/>
    </xf>
    <xf numFmtId="0" fontId="7" fillId="0" borderId="6" xfId="0" applyFont="1" applyFill="1" applyBorder="1" applyAlignment="1" applyProtection="1">
      <alignment vertical="top" wrapText="1"/>
    </xf>
    <xf numFmtId="0" fontId="7" fillId="0" borderId="7" xfId="0" applyFont="1" applyFill="1" applyBorder="1" applyAlignment="1" applyProtection="1">
      <alignment vertical="top" wrapText="1"/>
    </xf>
    <xf numFmtId="0" fontId="7" fillId="0" borderId="10" xfId="0" applyFont="1" applyFill="1" applyBorder="1" applyAlignment="1" applyProtection="1">
      <alignment vertical="center" wrapText="1"/>
    </xf>
    <xf numFmtId="0" fontId="7" fillId="0" borderId="5" xfId="0" applyFont="1" applyFill="1" applyBorder="1" applyAlignment="1" applyProtection="1">
      <alignment vertical="center" wrapText="1"/>
    </xf>
    <xf numFmtId="0" fontId="7" fillId="0" borderId="8" xfId="0" applyFont="1" applyFill="1" applyBorder="1" applyAlignment="1" applyProtection="1">
      <alignment vertical="center" wrapText="1"/>
    </xf>
    <xf numFmtId="179" fontId="7" fillId="0" borderId="116" xfId="1" applyNumberFormat="1" applyFont="1" applyFill="1" applyBorder="1" applyAlignment="1" applyProtection="1">
      <alignment horizontal="left" vertical="center" indent="1"/>
    </xf>
    <xf numFmtId="179" fontId="7" fillId="0" borderId="117" xfId="1" applyNumberFormat="1" applyFont="1" applyFill="1" applyBorder="1" applyAlignment="1" applyProtection="1">
      <alignment horizontal="left" vertical="center" indent="1"/>
    </xf>
    <xf numFmtId="0" fontId="6" fillId="0" borderId="64" xfId="0" applyFont="1" applyFill="1" applyBorder="1" applyAlignment="1" applyProtection="1">
      <alignment horizontal="left" vertical="center" indent="1" shrinkToFit="1"/>
    </xf>
    <xf numFmtId="0" fontId="6" fillId="0" borderId="2" xfId="0" applyFont="1" applyFill="1" applyBorder="1" applyAlignment="1" applyProtection="1">
      <alignment horizontal="left" vertical="center" indent="1" shrinkToFit="1"/>
    </xf>
    <xf numFmtId="0" fontId="6" fillId="0" borderId="96" xfId="0" applyFont="1" applyFill="1" applyBorder="1" applyAlignment="1" applyProtection="1">
      <alignment horizontal="left" vertical="center" indent="1" shrinkToFit="1"/>
    </xf>
    <xf numFmtId="0" fontId="6" fillId="0" borderId="50" xfId="0" applyFont="1" applyFill="1" applyBorder="1" applyAlignment="1" applyProtection="1">
      <alignment horizontal="left" vertical="center" indent="1" shrinkToFit="1"/>
    </xf>
    <xf numFmtId="0" fontId="6" fillId="0" borderId="20" xfId="0" applyFont="1" applyFill="1" applyBorder="1" applyAlignment="1" applyProtection="1">
      <alignment horizontal="left" vertical="center" indent="1" shrinkToFit="1"/>
    </xf>
    <xf numFmtId="177" fontId="6" fillId="9" borderId="18" xfId="1" applyNumberFormat="1" applyFont="1" applyFill="1" applyBorder="1" applyAlignment="1" applyProtection="1">
      <alignment horizontal="center" vertical="center" shrinkToFit="1"/>
    </xf>
    <xf numFmtId="177" fontId="6" fillId="9" borderId="11" xfId="1" applyNumberFormat="1" applyFont="1" applyFill="1" applyBorder="1" applyAlignment="1" applyProtection="1">
      <alignment horizontal="center" vertical="center" shrinkToFit="1"/>
    </xf>
    <xf numFmtId="177" fontId="6" fillId="9" borderId="1" xfId="1" applyNumberFormat="1" applyFont="1" applyFill="1" applyBorder="1" applyAlignment="1" applyProtection="1">
      <alignment horizontal="center" vertical="center" shrinkToFit="1"/>
    </xf>
    <xf numFmtId="177" fontId="6" fillId="9" borderId="32" xfId="1" applyNumberFormat="1" applyFont="1" applyFill="1" applyBorder="1" applyAlignment="1" applyProtection="1">
      <alignment horizontal="center" vertical="center" shrinkToFit="1"/>
    </xf>
    <xf numFmtId="177" fontId="6" fillId="9" borderId="33" xfId="1" applyNumberFormat="1" applyFont="1" applyFill="1" applyBorder="1" applyAlignment="1" applyProtection="1">
      <alignment horizontal="center" vertical="center" shrinkToFit="1"/>
    </xf>
    <xf numFmtId="177" fontId="6" fillId="9" borderId="34" xfId="1" applyNumberFormat="1" applyFont="1" applyFill="1" applyBorder="1" applyAlignment="1" applyProtection="1">
      <alignment horizontal="center" vertical="center" shrinkToFit="1"/>
    </xf>
    <xf numFmtId="177" fontId="6" fillId="9" borderId="10" xfId="1" applyNumberFormat="1" applyFont="1" applyFill="1" applyBorder="1" applyAlignment="1" applyProtection="1">
      <alignment horizontal="center" vertical="center" shrinkToFit="1"/>
    </xf>
    <xf numFmtId="177" fontId="6" fillId="9" borderId="5" xfId="1" applyNumberFormat="1" applyFont="1" applyFill="1" applyBorder="1" applyAlignment="1" applyProtection="1">
      <alignment horizontal="center" vertical="center" shrinkToFit="1"/>
    </xf>
    <xf numFmtId="177" fontId="6" fillId="9" borderId="8" xfId="1" applyNumberFormat="1" applyFont="1" applyFill="1" applyBorder="1" applyAlignment="1" applyProtection="1">
      <alignment horizontal="center" vertical="center" shrinkToFit="1"/>
    </xf>
    <xf numFmtId="177" fontId="6" fillId="9" borderId="105" xfId="1" applyNumberFormat="1" applyFont="1" applyFill="1" applyBorder="1" applyAlignment="1" applyProtection="1">
      <alignment horizontal="center" vertical="center" shrinkToFit="1"/>
    </xf>
    <xf numFmtId="177" fontId="6" fillId="9" borderId="97" xfId="1" applyNumberFormat="1" applyFont="1" applyFill="1" applyBorder="1" applyAlignment="1" applyProtection="1">
      <alignment horizontal="center" vertical="center" shrinkToFit="1"/>
    </xf>
    <xf numFmtId="177" fontId="6" fillId="9" borderId="100" xfId="1" applyNumberFormat="1" applyFont="1" applyFill="1" applyBorder="1" applyAlignment="1" applyProtection="1">
      <alignment horizontal="center" vertical="center" shrinkToFit="1"/>
    </xf>
    <xf numFmtId="0" fontId="6" fillId="0" borderId="20" xfId="0" applyFont="1" applyFill="1" applyBorder="1" applyAlignment="1" applyProtection="1">
      <alignment horizontal="center" vertical="center" textRotation="255" shrinkToFit="1"/>
    </xf>
    <xf numFmtId="0" fontId="6" fillId="0" borderId="21" xfId="0" applyFont="1" applyFill="1" applyBorder="1" applyAlignment="1" applyProtection="1">
      <alignment horizontal="center" vertical="center" textRotation="255" shrinkToFit="1"/>
    </xf>
    <xf numFmtId="0" fontId="6" fillId="0" borderId="28" xfId="0" applyFont="1" applyFill="1" applyBorder="1" applyAlignment="1" applyProtection="1">
      <alignment horizontal="center" vertical="center" textRotation="255" shrinkToFit="1"/>
    </xf>
    <xf numFmtId="0" fontId="6" fillId="0" borderId="9" xfId="0" applyFont="1" applyFill="1" applyBorder="1" applyAlignment="1" applyProtection="1">
      <alignment horizontal="center" vertical="center" textRotation="255" shrinkToFit="1"/>
    </xf>
    <xf numFmtId="0" fontId="6" fillId="0" borderId="7" xfId="0" applyFont="1" applyFill="1" applyBorder="1" applyAlignment="1" applyProtection="1">
      <alignment horizontal="center" vertical="center" textRotation="255" shrinkToFit="1"/>
    </xf>
    <xf numFmtId="0" fontId="6" fillId="0" borderId="93" xfId="0" applyFont="1" applyFill="1" applyBorder="1" applyAlignment="1" applyProtection="1">
      <alignment horizontal="center" vertical="center" textRotation="255" shrinkToFit="1"/>
    </xf>
    <xf numFmtId="0" fontId="6" fillId="0" borderId="62" xfId="0" applyFont="1" applyFill="1" applyBorder="1" applyAlignment="1" applyProtection="1">
      <alignment horizontal="left" vertical="center" indent="1" shrinkToFit="1"/>
    </xf>
    <xf numFmtId="0" fontId="6" fillId="0" borderId="53" xfId="0" applyFont="1" applyFill="1" applyBorder="1" applyAlignment="1" applyProtection="1">
      <alignment horizontal="left" vertical="center" indent="1" shrinkToFit="1"/>
    </xf>
    <xf numFmtId="0" fontId="6" fillId="0" borderId="18" xfId="0" applyFont="1" applyFill="1" applyBorder="1" applyAlignment="1" applyProtection="1">
      <alignment horizontal="left" vertical="center" indent="1" shrinkToFit="1"/>
      <protection locked="0"/>
    </xf>
    <xf numFmtId="0" fontId="6" fillId="0" borderId="1" xfId="0" applyFont="1" applyFill="1" applyBorder="1" applyAlignment="1" applyProtection="1">
      <alignment horizontal="left" vertical="center" indent="1" shrinkToFit="1"/>
      <protection locked="0"/>
    </xf>
    <xf numFmtId="0" fontId="6" fillId="0" borderId="18" xfId="0" applyFont="1" applyFill="1" applyBorder="1" applyAlignment="1" applyProtection="1">
      <alignment horizontal="left" vertical="center" indent="1" shrinkToFit="1"/>
    </xf>
    <xf numFmtId="0" fontId="6" fillId="0" borderId="1" xfId="0" applyFont="1" applyFill="1" applyBorder="1" applyAlignment="1" applyProtection="1">
      <alignment horizontal="left" vertical="center" indent="1" shrinkToFit="1"/>
    </xf>
    <xf numFmtId="0" fontId="6" fillId="0" borderId="8" xfId="0" applyFont="1" applyFill="1" applyBorder="1" applyAlignment="1" applyProtection="1">
      <alignment horizontal="center" vertical="center" textRotation="255" shrinkToFit="1"/>
    </xf>
    <xf numFmtId="0" fontId="58" fillId="0" borderId="0" xfId="0" applyFont="1" applyFill="1" applyAlignment="1" applyProtection="1">
      <alignment horizontal="center" vertical="center" shrinkToFit="1"/>
    </xf>
    <xf numFmtId="187" fontId="59" fillId="9" borderId="91" xfId="1" applyNumberFormat="1" applyFont="1" applyFill="1" applyBorder="1" applyAlignment="1" applyProtection="1">
      <alignment horizontal="center" vertical="center" shrinkToFit="1"/>
    </xf>
    <xf numFmtId="187" fontId="59" fillId="9" borderId="92" xfId="1" applyNumberFormat="1" applyFont="1" applyFill="1" applyBorder="1" applyAlignment="1" applyProtection="1">
      <alignment horizontal="center" vertical="center" shrinkToFit="1"/>
    </xf>
    <xf numFmtId="187" fontId="59" fillId="9" borderId="103" xfId="1" applyNumberFormat="1" applyFont="1" applyFill="1" applyBorder="1" applyAlignment="1" applyProtection="1">
      <alignment horizontal="center" vertical="center" shrinkToFit="1"/>
    </xf>
    <xf numFmtId="0" fontId="6" fillId="0" borderId="35" xfId="0" applyFont="1" applyFill="1" applyBorder="1" applyAlignment="1" applyProtection="1">
      <alignment horizontal="left" vertical="center" indent="1" shrinkToFit="1"/>
    </xf>
    <xf numFmtId="0" fontId="6" fillId="0" borderId="90" xfId="0" applyFont="1" applyFill="1" applyBorder="1" applyAlignment="1" applyProtection="1">
      <alignment horizontal="left" vertical="center" indent="1" shrinkToFit="1"/>
    </xf>
    <xf numFmtId="0" fontId="6" fillId="0" borderId="91" xfId="0" applyFont="1" applyFill="1" applyBorder="1" applyAlignment="1" applyProtection="1">
      <alignment horizontal="left" vertical="center" wrapText="1" indent="1" shrinkToFit="1"/>
    </xf>
    <xf numFmtId="0" fontId="6" fillId="0" borderId="92" xfId="0" applyFont="1" applyFill="1" applyBorder="1" applyAlignment="1" applyProtection="1">
      <alignment horizontal="left" vertical="center" indent="1" shrinkToFit="1"/>
    </xf>
    <xf numFmtId="0" fontId="6" fillId="0" borderId="37" xfId="0" applyFont="1" applyFill="1" applyBorder="1" applyAlignment="1" applyProtection="1">
      <alignment horizontal="center" vertical="center" shrinkToFit="1"/>
    </xf>
    <xf numFmtId="0" fontId="6" fillId="0" borderId="38" xfId="0" applyFont="1" applyFill="1" applyBorder="1" applyAlignment="1" applyProtection="1">
      <alignment horizontal="center" vertical="center" shrinkToFit="1"/>
    </xf>
    <xf numFmtId="177" fontId="6" fillId="9" borderId="35" xfId="1" applyNumberFormat="1" applyFont="1" applyFill="1" applyBorder="1" applyAlignment="1" applyProtection="1">
      <alignment horizontal="center" vertical="center" shrinkToFit="1"/>
    </xf>
    <xf numFmtId="177" fontId="6" fillId="9" borderId="36" xfId="1" applyNumberFormat="1" applyFont="1" applyFill="1" applyBorder="1" applyAlignment="1" applyProtection="1">
      <alignment horizontal="center" vertical="center" shrinkToFit="1"/>
    </xf>
    <xf numFmtId="177" fontId="6" fillId="9" borderId="90" xfId="1" applyNumberFormat="1" applyFont="1" applyFill="1" applyBorder="1" applyAlignment="1" applyProtection="1">
      <alignment horizontal="center" vertical="center" shrinkToFit="1"/>
    </xf>
    <xf numFmtId="0" fontId="6" fillId="0" borderId="19" xfId="0" applyFont="1" applyFill="1" applyBorder="1" applyAlignment="1" applyProtection="1">
      <alignment horizontal="center" vertical="center" textRotation="255" shrinkToFit="1"/>
    </xf>
    <xf numFmtId="0" fontId="6" fillId="0" borderId="114" xfId="0" applyFont="1" applyFill="1" applyBorder="1" applyAlignment="1" applyProtection="1">
      <alignment horizontal="center" vertical="center" textRotation="255" shrinkToFit="1"/>
    </xf>
    <xf numFmtId="0" fontId="6" fillId="0" borderId="101" xfId="0" applyFont="1" applyFill="1" applyBorder="1" applyAlignment="1" applyProtection="1">
      <alignment horizontal="center" vertical="center" shrinkToFit="1"/>
    </xf>
    <xf numFmtId="177" fontId="6" fillId="9" borderId="4" xfId="1" applyNumberFormat="1" applyFont="1" applyFill="1" applyBorder="1" applyAlignment="1" applyProtection="1">
      <alignment horizontal="center" vertical="center" shrinkToFit="1"/>
    </xf>
    <xf numFmtId="177" fontId="6" fillId="9" borderId="6" xfId="1" applyNumberFormat="1" applyFont="1" applyFill="1" applyBorder="1" applyAlignment="1" applyProtection="1">
      <alignment horizontal="center" vertical="center" shrinkToFit="1"/>
    </xf>
    <xf numFmtId="177" fontId="6" fillId="9" borderId="7" xfId="1" applyNumberFormat="1" applyFont="1" applyFill="1" applyBorder="1" applyAlignment="1" applyProtection="1">
      <alignment horizontal="center" vertical="center" shrinkToFit="1"/>
    </xf>
    <xf numFmtId="0" fontId="6" fillId="0" borderId="93" xfId="0" applyFont="1" applyFill="1" applyBorder="1" applyAlignment="1" applyProtection="1">
      <alignment horizontal="center" vertical="center" textRotation="255" shrinkToFit="1" readingOrder="1"/>
    </xf>
    <xf numFmtId="0" fontId="6" fillId="0" borderId="98" xfId="0" applyFont="1" applyFill="1" applyBorder="1" applyAlignment="1" applyProtection="1">
      <alignment horizontal="center" vertical="center" textRotation="255" shrinkToFit="1" readingOrder="1"/>
    </xf>
    <xf numFmtId="0" fontId="6" fillId="0" borderId="118" xfId="0" applyFont="1" applyFill="1" applyBorder="1" applyAlignment="1" applyProtection="1">
      <alignment horizontal="left" vertical="center" wrapText="1" indent="1" shrinkToFit="1"/>
    </xf>
    <xf numFmtId="0" fontId="6" fillId="0" borderId="28" xfId="0" applyFont="1" applyFill="1" applyBorder="1" applyAlignment="1" applyProtection="1">
      <alignment horizontal="left" vertical="center" indent="1" shrinkToFit="1"/>
    </xf>
    <xf numFmtId="0" fontId="6" fillId="0" borderId="4" xfId="0" applyFont="1" applyFill="1" applyBorder="1" applyAlignment="1" applyProtection="1">
      <alignment horizontal="left" vertical="center" indent="1" shrinkToFit="1"/>
    </xf>
    <xf numFmtId="0" fontId="6" fillId="0" borderId="7" xfId="0" applyFont="1" applyFill="1" applyBorder="1" applyAlignment="1" applyProtection="1">
      <alignment horizontal="left" vertical="center" indent="1" shrinkToFit="1"/>
    </xf>
    <xf numFmtId="0" fontId="6" fillId="0" borderId="11" xfId="0" applyFont="1" applyFill="1" applyBorder="1" applyAlignment="1" applyProtection="1">
      <alignment horizontal="left" vertical="center" indent="1" shrinkToFit="1"/>
    </xf>
    <xf numFmtId="0" fontId="6" fillId="0" borderId="36" xfId="0" applyFont="1" applyFill="1" applyBorder="1" applyAlignment="1" applyProtection="1">
      <alignment horizontal="left" vertical="center" indent="1" shrinkToFit="1"/>
    </xf>
    <xf numFmtId="0" fontId="6" fillId="0" borderId="0" xfId="0" applyFont="1" applyFill="1" applyBorder="1" applyAlignment="1" applyProtection="1">
      <alignment horizontal="left" vertical="center" wrapText="1" indent="1" shrinkToFit="1"/>
    </xf>
    <xf numFmtId="0" fontId="6" fillId="0" borderId="9" xfId="0" applyFont="1" applyFill="1" applyBorder="1" applyAlignment="1" applyProtection="1">
      <alignment horizontal="left" vertical="center" indent="1" shrinkToFit="1"/>
    </xf>
    <xf numFmtId="0" fontId="6" fillId="0" borderId="6" xfId="0" applyFont="1" applyFill="1" applyBorder="1" applyAlignment="1" applyProtection="1">
      <alignment horizontal="left" vertical="center" indent="1" shrinkToFit="1"/>
    </xf>
    <xf numFmtId="179" fontId="6" fillId="9" borderId="113" xfId="1" applyNumberFormat="1" applyFont="1" applyFill="1" applyBorder="1" applyAlignment="1" applyProtection="1">
      <alignment vertical="center" shrinkToFit="1"/>
    </xf>
    <xf numFmtId="179" fontId="6" fillId="9" borderId="44" xfId="1" applyNumberFormat="1" applyFont="1" applyFill="1" applyBorder="1" applyAlignment="1" applyProtection="1">
      <alignment vertical="center" shrinkToFit="1"/>
    </xf>
    <xf numFmtId="179" fontId="6" fillId="9" borderId="119" xfId="1" applyNumberFormat="1" applyFont="1" applyFill="1" applyBorder="1" applyAlignment="1" applyProtection="1">
      <alignment vertical="center" shrinkToFit="1"/>
    </xf>
    <xf numFmtId="0" fontId="6" fillId="0" borderId="112" xfId="0" applyFont="1" applyFill="1" applyBorder="1" applyAlignment="1" applyProtection="1">
      <alignment horizontal="center" vertical="center" textRotation="255" shrinkToFit="1" readingOrder="1"/>
    </xf>
    <xf numFmtId="0" fontId="6" fillId="9" borderId="18" xfId="1" applyNumberFormat="1" applyFont="1" applyFill="1" applyBorder="1" applyAlignment="1" applyProtection="1">
      <alignment horizontal="center" vertical="center" shrinkToFit="1"/>
    </xf>
    <xf numFmtId="0" fontId="6" fillId="9" borderId="11" xfId="1" applyNumberFormat="1" applyFont="1" applyFill="1" applyBorder="1" applyAlignment="1" applyProtection="1">
      <alignment horizontal="center" vertical="center" shrinkToFit="1"/>
    </xf>
    <xf numFmtId="0" fontId="6" fillId="9" borderId="1" xfId="1" applyNumberFormat="1" applyFont="1" applyFill="1" applyBorder="1" applyAlignment="1" applyProtection="1">
      <alignment horizontal="center" vertical="center" shrinkToFit="1"/>
    </xf>
    <xf numFmtId="179" fontId="61" fillId="9" borderId="4" xfId="1" applyNumberFormat="1" applyFont="1" applyFill="1" applyBorder="1" applyAlignment="1" applyProtection="1">
      <alignment horizontal="center" vertical="center" shrinkToFit="1"/>
    </xf>
    <xf numFmtId="179" fontId="61" fillId="9" borderId="6" xfId="1" applyNumberFormat="1" applyFont="1" applyFill="1" applyBorder="1" applyAlignment="1" applyProtection="1">
      <alignment horizontal="center" vertical="center" shrinkToFit="1"/>
    </xf>
    <xf numFmtId="179" fontId="61" fillId="9" borderId="7" xfId="1" applyNumberFormat="1" applyFont="1" applyFill="1" applyBorder="1" applyAlignment="1" applyProtection="1">
      <alignment horizontal="center" vertical="center" shrinkToFit="1"/>
    </xf>
    <xf numFmtId="0" fontId="6" fillId="0" borderId="43" xfId="0" applyFont="1" applyFill="1" applyBorder="1" applyAlignment="1" applyProtection="1">
      <alignment horizontal="center" vertical="center" wrapText="1" shrinkToFit="1"/>
    </xf>
    <xf numFmtId="0" fontId="6" fillId="0" borderId="6"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177" fontId="60" fillId="9" borderId="4" xfId="1" applyNumberFormat="1" applyFont="1" applyFill="1" applyBorder="1" applyAlignment="1" applyProtection="1">
      <alignment horizontal="center" vertical="center" shrinkToFit="1"/>
    </xf>
    <xf numFmtId="177" fontId="60" fillId="9" borderId="6" xfId="1" applyNumberFormat="1" applyFont="1" applyFill="1" applyBorder="1" applyAlignment="1" applyProtection="1">
      <alignment horizontal="center" vertical="center" shrinkToFit="1"/>
    </xf>
    <xf numFmtId="177" fontId="60" fillId="9" borderId="7" xfId="1" applyNumberFormat="1" applyFont="1" applyFill="1" applyBorder="1" applyAlignment="1" applyProtection="1">
      <alignment horizontal="center" vertical="center" shrinkToFit="1"/>
    </xf>
    <xf numFmtId="0" fontId="6" fillId="0" borderId="120" xfId="0" applyFont="1" applyFill="1" applyBorder="1" applyAlignment="1" applyProtection="1">
      <alignment horizontal="left" vertical="center" wrapText="1" indent="1" shrinkToFit="1"/>
    </xf>
    <xf numFmtId="0" fontId="6" fillId="0" borderId="121" xfId="0" applyFont="1" applyFill="1" applyBorder="1" applyAlignment="1" applyProtection="1">
      <alignment horizontal="left" vertical="center" indent="1" shrinkToFit="1"/>
    </xf>
    <xf numFmtId="187" fontId="59" fillId="9" borderId="120" xfId="1" applyNumberFormat="1" applyFont="1" applyFill="1" applyBorder="1" applyAlignment="1" applyProtection="1">
      <alignment horizontal="center" vertical="center" shrinkToFit="1"/>
    </xf>
    <xf numFmtId="187" fontId="59" fillId="9" borderId="121" xfId="1" applyNumberFormat="1" applyFont="1" applyFill="1" applyBorder="1" applyAlignment="1" applyProtection="1">
      <alignment horizontal="center" vertical="center" shrinkToFit="1"/>
    </xf>
    <xf numFmtId="187" fontId="59" fillId="9" borderId="122" xfId="1" applyNumberFormat="1" applyFont="1" applyFill="1" applyBorder="1" applyAlignment="1" applyProtection="1">
      <alignment horizontal="center" vertical="center" shrinkToFit="1"/>
    </xf>
    <xf numFmtId="0" fontId="24" fillId="0" borderId="19" xfId="0" applyFont="1" applyFill="1" applyBorder="1" applyAlignment="1" applyProtection="1">
      <alignment horizontal="left" vertical="center" wrapText="1" indent="1"/>
      <protection locked="0"/>
    </xf>
    <xf numFmtId="0" fontId="24" fillId="0" borderId="21" xfId="0" applyFont="1" applyFill="1" applyBorder="1" applyAlignment="1" applyProtection="1">
      <alignment horizontal="left" vertical="center" wrapText="1" indent="1"/>
      <protection locked="0"/>
    </xf>
    <xf numFmtId="0" fontId="24" fillId="0" borderId="20" xfId="0" applyFont="1" applyFill="1" applyBorder="1" applyAlignment="1" applyProtection="1">
      <alignment horizontal="left" vertical="center" wrapText="1" indent="1"/>
      <protection locked="0"/>
    </xf>
    <xf numFmtId="0" fontId="22" fillId="0" borderId="0" xfId="0" applyFont="1" applyFill="1" applyBorder="1" applyAlignment="1" applyProtection="1">
      <alignment vertical="center"/>
      <protection locked="0"/>
    </xf>
    <xf numFmtId="0" fontId="22" fillId="0" borderId="2" xfId="0" applyFont="1" applyBorder="1" applyAlignment="1" applyProtection="1">
      <alignment horizontal="left" vertical="center"/>
      <protection locked="0"/>
    </xf>
    <xf numFmtId="0" fontId="22" fillId="0" borderId="2" xfId="0" applyFont="1" applyBorder="1" applyAlignment="1" applyProtection="1">
      <alignment horizontal="left" vertical="center" wrapText="1"/>
      <protection locked="0"/>
    </xf>
    <xf numFmtId="38" fontId="11" fillId="0" borderId="18" xfId="1" applyFont="1" applyFill="1" applyBorder="1" applyAlignment="1" applyProtection="1">
      <alignment horizontal="left" vertical="center" wrapText="1" indent="1"/>
      <protection locked="0"/>
    </xf>
    <xf numFmtId="38" fontId="11" fillId="0" borderId="11" xfId="1" applyFont="1" applyFill="1" applyBorder="1" applyAlignment="1" applyProtection="1">
      <alignment horizontal="left" vertical="center" wrapText="1" indent="1"/>
      <protection locked="0"/>
    </xf>
    <xf numFmtId="38" fontId="11" fillId="0" borderId="1" xfId="1" applyFont="1" applyFill="1" applyBorder="1" applyAlignment="1" applyProtection="1">
      <alignment horizontal="left" vertical="center" wrapText="1" indent="1"/>
      <protection locked="0"/>
    </xf>
    <xf numFmtId="0" fontId="16" fillId="0" borderId="5" xfId="1" applyNumberFormat="1" applyFont="1" applyFill="1" applyBorder="1" applyAlignment="1" applyProtection="1">
      <alignment vertical="center"/>
      <protection locked="0"/>
    </xf>
    <xf numFmtId="0" fontId="16" fillId="0" borderId="5" xfId="1" applyNumberFormat="1" applyFont="1" applyFill="1" applyBorder="1" applyAlignment="1" applyProtection="1">
      <alignment vertical="center" shrinkToFit="1"/>
      <protection locked="0"/>
    </xf>
    <xf numFmtId="0" fontId="14" fillId="0" borderId="19" xfId="0" applyFont="1" applyFill="1" applyBorder="1" applyAlignment="1" applyProtection="1">
      <alignment vertical="center" wrapText="1"/>
      <protection locked="0"/>
    </xf>
    <xf numFmtId="0" fontId="14" fillId="0" borderId="20" xfId="0" applyFont="1" applyFill="1" applyBorder="1" applyAlignment="1" applyProtection="1">
      <alignment vertical="center" wrapText="1"/>
      <protection locked="0"/>
    </xf>
    <xf numFmtId="0" fontId="14" fillId="0" borderId="21" xfId="0" applyFont="1" applyFill="1" applyBorder="1" applyAlignment="1" applyProtection="1">
      <alignment vertical="center" wrapText="1"/>
      <protection locked="0"/>
    </xf>
    <xf numFmtId="0" fontId="14" fillId="0" borderId="19" xfId="0" applyFont="1" applyFill="1" applyBorder="1" applyAlignment="1" applyProtection="1">
      <alignment horizontal="left" vertical="center"/>
      <protection locked="0"/>
    </xf>
    <xf numFmtId="0" fontId="14" fillId="0" borderId="20"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57" fillId="0" borderId="6" xfId="0" applyFont="1" applyFill="1" applyBorder="1" applyAlignment="1" applyProtection="1">
      <alignment horizontal="center" vertical="center"/>
      <protection locked="0"/>
    </xf>
    <xf numFmtId="38" fontId="16" fillId="0" borderId="0" xfId="1" applyFont="1" applyFill="1" applyBorder="1" applyAlignment="1" applyProtection="1">
      <alignment horizontal="left" vertical="center" wrapText="1"/>
      <protection locked="0"/>
    </xf>
    <xf numFmtId="38" fontId="14" fillId="0" borderId="6" xfId="1" applyFont="1" applyFill="1" applyBorder="1" applyAlignment="1" applyProtection="1">
      <alignment vertical="center" wrapText="1"/>
      <protection locked="0"/>
    </xf>
    <xf numFmtId="38" fontId="14" fillId="0" borderId="19" xfId="1" applyFont="1" applyFill="1" applyBorder="1" applyAlignment="1" applyProtection="1">
      <alignment horizontal="left" vertical="center" wrapText="1" indent="1"/>
      <protection locked="0"/>
    </xf>
    <xf numFmtId="38" fontId="14" fillId="0" borderId="20" xfId="1" applyFont="1" applyFill="1" applyBorder="1" applyAlignment="1" applyProtection="1">
      <alignment horizontal="left" vertical="center" wrapText="1" indent="1"/>
      <protection locked="0"/>
    </xf>
    <xf numFmtId="38" fontId="14" fillId="0" borderId="21" xfId="1" applyFont="1" applyFill="1" applyBorder="1" applyAlignment="1" applyProtection="1">
      <alignment horizontal="left" vertical="center" wrapText="1" indent="1"/>
      <protection locked="0"/>
    </xf>
    <xf numFmtId="38" fontId="14" fillId="0" borderId="11" xfId="1" applyFont="1" applyFill="1" applyBorder="1" applyAlignment="1" applyProtection="1">
      <alignment vertical="center"/>
      <protection locked="0"/>
    </xf>
    <xf numFmtId="38" fontId="14" fillId="0" borderId="1" xfId="1" applyFont="1" applyFill="1" applyBorder="1" applyAlignment="1" applyProtection="1">
      <alignment vertical="center"/>
      <protection locked="0"/>
    </xf>
    <xf numFmtId="0" fontId="11" fillId="4" borderId="3" xfId="0" applyFont="1" applyFill="1" applyBorder="1" applyAlignment="1" applyProtection="1">
      <alignment horizontal="left" vertical="center" indent="1" shrinkToFit="1"/>
    </xf>
    <xf numFmtId="0" fontId="11" fillId="4" borderId="0" xfId="0" applyFont="1" applyFill="1" applyBorder="1" applyAlignment="1" applyProtection="1">
      <alignment horizontal="left" vertical="center" indent="1" shrinkToFit="1"/>
    </xf>
    <xf numFmtId="0" fontId="11" fillId="4" borderId="9" xfId="0" applyFont="1" applyFill="1" applyBorder="1" applyAlignment="1" applyProtection="1">
      <alignment horizontal="left" vertical="center" indent="1" shrinkToFit="1"/>
    </xf>
    <xf numFmtId="0" fontId="11" fillId="0" borderId="2" xfId="0" applyFont="1" applyFill="1" applyBorder="1" applyAlignment="1" applyProtection="1">
      <alignment vertical="center"/>
      <protection locked="0"/>
    </xf>
    <xf numFmtId="0" fontId="11" fillId="0" borderId="10" xfId="0" applyNumberFormat="1" applyFont="1" applyFill="1" applyBorder="1" applyAlignment="1" applyProtection="1">
      <alignment horizontal="right" vertical="center"/>
      <protection locked="0"/>
    </xf>
    <xf numFmtId="0" fontId="11" fillId="0" borderId="5" xfId="0" applyNumberFormat="1" applyFont="1" applyFill="1" applyBorder="1" applyAlignment="1" applyProtection="1">
      <alignment horizontal="right" vertical="center"/>
      <protection locked="0"/>
    </xf>
    <xf numFmtId="0" fontId="11" fillId="0" borderId="4" xfId="0" applyNumberFormat="1" applyFont="1" applyFill="1" applyBorder="1" applyAlignment="1" applyProtection="1">
      <alignment horizontal="right" vertical="center"/>
      <protection locked="0"/>
    </xf>
    <xf numFmtId="0" fontId="11" fillId="0" borderId="6" xfId="0" applyNumberFormat="1" applyFont="1" applyFill="1" applyBorder="1" applyAlignment="1" applyProtection="1">
      <alignment horizontal="right" vertical="center"/>
      <protection locked="0"/>
    </xf>
    <xf numFmtId="176" fontId="11" fillId="0" borderId="5" xfId="0" applyNumberFormat="1" applyFont="1" applyFill="1" applyBorder="1" applyAlignment="1" applyProtection="1">
      <alignment horizontal="center" vertical="center"/>
      <protection locked="0"/>
    </xf>
    <xf numFmtId="176" fontId="11" fillId="0" borderId="6" xfId="0" applyNumberFormat="1" applyFont="1" applyFill="1" applyBorder="1" applyAlignment="1" applyProtection="1">
      <alignment horizontal="center" vertical="center"/>
      <protection locked="0"/>
    </xf>
    <xf numFmtId="0" fontId="22" fillId="0" borderId="10" xfId="0" applyNumberFormat="1" applyFont="1" applyFill="1" applyBorder="1" applyAlignment="1" applyProtection="1">
      <alignment horizontal="left" vertical="center"/>
      <protection locked="0"/>
    </xf>
    <xf numFmtId="0" fontId="22" fillId="0" borderId="5" xfId="0" applyNumberFormat="1" applyFont="1" applyFill="1" applyBorder="1" applyAlignment="1" applyProtection="1">
      <alignment horizontal="left" vertical="center"/>
      <protection locked="0"/>
    </xf>
    <xf numFmtId="0" fontId="22" fillId="0" borderId="8" xfId="0" applyNumberFormat="1" applyFont="1" applyFill="1" applyBorder="1" applyAlignment="1" applyProtection="1">
      <alignment horizontal="left" vertical="center"/>
      <protection locked="0"/>
    </xf>
    <xf numFmtId="177" fontId="22" fillId="0" borderId="10" xfId="1" applyNumberFormat="1" applyFont="1" applyFill="1" applyBorder="1" applyAlignment="1" applyProtection="1">
      <alignment horizontal="right" vertical="center"/>
      <protection locked="0"/>
    </xf>
    <xf numFmtId="177" fontId="22" fillId="0" borderId="5" xfId="1" applyNumberFormat="1" applyFont="1" applyFill="1" applyBorder="1" applyAlignment="1" applyProtection="1">
      <alignment horizontal="right" vertical="center"/>
      <protection locked="0"/>
    </xf>
    <xf numFmtId="177" fontId="22" fillId="0" borderId="8" xfId="1" applyNumberFormat="1" applyFont="1" applyFill="1" applyBorder="1" applyAlignment="1" applyProtection="1">
      <alignment horizontal="right" vertical="center"/>
      <protection locked="0"/>
    </xf>
    <xf numFmtId="177" fontId="22" fillId="0" borderId="4" xfId="1" applyNumberFormat="1" applyFont="1" applyFill="1" applyBorder="1" applyAlignment="1" applyProtection="1">
      <alignment horizontal="right" vertical="center"/>
      <protection locked="0"/>
    </xf>
    <xf numFmtId="177" fontId="22" fillId="0" borderId="6" xfId="1" applyNumberFormat="1" applyFont="1" applyFill="1" applyBorder="1" applyAlignment="1" applyProtection="1">
      <alignment horizontal="right" vertical="center"/>
      <protection locked="0"/>
    </xf>
    <xf numFmtId="177" fontId="22" fillId="0" borderId="7" xfId="1" applyNumberFormat="1" applyFont="1" applyFill="1" applyBorder="1" applyAlignment="1" applyProtection="1">
      <alignment horizontal="right" vertical="center"/>
      <protection locked="0"/>
    </xf>
    <xf numFmtId="0" fontId="11" fillId="0" borderId="10"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4" xfId="0" applyFont="1" applyFill="1" applyBorder="1" applyAlignment="1" applyProtection="1">
      <alignment vertical="center"/>
      <protection locked="0"/>
    </xf>
    <xf numFmtId="0" fontId="11" fillId="0" borderId="6"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179" fontId="22" fillId="0" borderId="5" xfId="1" applyNumberFormat="1" applyFont="1" applyFill="1" applyBorder="1" applyAlignment="1" applyProtection="1">
      <alignment horizontal="right" vertical="center"/>
      <protection locked="0"/>
    </xf>
    <xf numFmtId="179" fontId="22" fillId="0" borderId="6" xfId="1" applyNumberFormat="1" applyFont="1" applyFill="1" applyBorder="1" applyAlignment="1" applyProtection="1">
      <alignment horizontal="right" vertical="center"/>
      <protection locked="0"/>
    </xf>
    <xf numFmtId="0" fontId="11" fillId="0" borderId="10"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protection locked="0"/>
    </xf>
    <xf numFmtId="0" fontId="11" fillId="0" borderId="6"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3" fillId="0" borderId="3"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9" xfId="0" applyFont="1" applyFill="1" applyBorder="1" applyAlignment="1" applyProtection="1">
      <alignment horizontal="left" vertical="center"/>
      <protection locked="0"/>
    </xf>
    <xf numFmtId="0" fontId="13" fillId="0" borderId="4"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protection locked="0"/>
    </xf>
    <xf numFmtId="0" fontId="13" fillId="0" borderId="7" xfId="0" applyFont="1" applyFill="1" applyBorder="1" applyAlignment="1" applyProtection="1">
      <alignment horizontal="left" vertical="center"/>
      <protection locked="0"/>
    </xf>
    <xf numFmtId="0" fontId="14" fillId="0" borderId="0" xfId="0" applyFont="1" applyFill="1" applyAlignment="1" applyProtection="1">
      <alignment vertical="center"/>
      <protection locked="0"/>
    </xf>
    <xf numFmtId="0" fontId="13" fillId="0" borderId="0" xfId="0" applyFont="1" applyFill="1" applyBorder="1" applyAlignment="1" applyProtection="1">
      <alignment vertical="center"/>
      <protection locked="0"/>
    </xf>
    <xf numFmtId="0" fontId="14" fillId="0" borderId="10"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14" fillId="0" borderId="4"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14" fillId="0" borderId="7" xfId="0" applyFont="1" applyFill="1" applyBorder="1" applyAlignment="1" applyProtection="1">
      <alignment horizontal="left" vertical="center"/>
      <protection locked="0"/>
    </xf>
    <xf numFmtId="0" fontId="13"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protection locked="0"/>
    </xf>
    <xf numFmtId="0" fontId="11" fillId="0" borderId="86" xfId="0" applyFont="1" applyFill="1" applyBorder="1" applyAlignment="1" applyProtection="1">
      <alignment vertical="center"/>
      <protection locked="0"/>
    </xf>
    <xf numFmtId="0" fontId="11" fillId="0" borderId="20" xfId="0" applyFont="1" applyFill="1" applyBorder="1" applyAlignment="1" applyProtection="1">
      <alignment vertical="center"/>
      <protection locked="0"/>
    </xf>
    <xf numFmtId="0" fontId="13" fillId="0" borderId="57" xfId="0" applyFont="1" applyFill="1" applyBorder="1" applyAlignment="1" applyProtection="1">
      <alignment horizontal="left" vertical="center" shrinkToFit="1"/>
      <protection locked="0"/>
    </xf>
    <xf numFmtId="0" fontId="13" fillId="0" borderId="58" xfId="0" applyFont="1" applyFill="1" applyBorder="1" applyAlignment="1" applyProtection="1">
      <alignment horizontal="left" vertical="center" shrinkToFit="1"/>
      <protection locked="0"/>
    </xf>
    <xf numFmtId="0" fontId="13" fillId="0" borderId="59" xfId="0" applyFont="1" applyFill="1" applyBorder="1" applyAlignment="1" applyProtection="1">
      <alignment horizontal="left" vertical="center" shrinkToFit="1"/>
      <protection locked="0"/>
    </xf>
    <xf numFmtId="0" fontId="22" fillId="0" borderId="2" xfId="0" applyFont="1" applyFill="1" applyBorder="1" applyAlignment="1" applyProtection="1">
      <alignment vertical="center" wrapText="1"/>
      <protection locked="0"/>
    </xf>
    <xf numFmtId="0" fontId="11" fillId="0" borderId="2" xfId="1" applyNumberFormat="1" applyFont="1" applyFill="1" applyBorder="1" applyAlignment="1" applyProtection="1">
      <alignment horizontal="left" vertical="center" indent="1" shrinkToFit="1"/>
      <protection locked="0"/>
    </xf>
    <xf numFmtId="0" fontId="14" fillId="0" borderId="11" xfId="0" applyFont="1" applyFill="1" applyBorder="1" applyAlignment="1" applyProtection="1">
      <alignment horizontal="left" vertical="center" indent="1" shrinkToFit="1"/>
      <protection locked="0"/>
    </xf>
    <xf numFmtId="179" fontId="14" fillId="0" borderId="18" xfId="1" applyNumberFormat="1" applyFont="1" applyFill="1" applyBorder="1" applyAlignment="1" applyProtection="1">
      <alignment horizontal="right" vertical="center"/>
      <protection locked="0"/>
    </xf>
    <xf numFmtId="0" fontId="16" fillId="0" borderId="1" xfId="0" applyFont="1" applyFill="1" applyBorder="1" applyAlignment="1" applyProtection="1">
      <alignment horizontal="center" vertical="center"/>
      <protection locked="0"/>
    </xf>
    <xf numFmtId="38" fontId="13" fillId="0" borderId="6" xfId="1" applyFont="1" applyFill="1" applyBorder="1" applyAlignment="1" applyProtection="1">
      <alignment horizontal="center" vertical="center"/>
      <protection locked="0"/>
    </xf>
    <xf numFmtId="38" fontId="13" fillId="0" borderId="7" xfId="1" applyFont="1" applyFill="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1" fillId="0" borderId="0"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186" fontId="11" fillId="0" borderId="18" xfId="1" applyNumberFormat="1" applyFont="1" applyFill="1" applyBorder="1" applyAlignment="1" applyProtection="1">
      <alignment horizontal="center" vertical="center"/>
      <protection locked="0"/>
    </xf>
    <xf numFmtId="186" fontId="11" fillId="0" borderId="1" xfId="1" applyNumberFormat="1" applyFont="1" applyFill="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179" fontId="11" fillId="0" borderId="18" xfId="0" applyNumberFormat="1" applyFont="1" applyFill="1" applyBorder="1" applyAlignment="1" applyProtection="1">
      <alignment horizontal="right" vertical="center" shrinkToFit="1"/>
      <protection locked="0"/>
    </xf>
    <xf numFmtId="179" fontId="11" fillId="0" borderId="11" xfId="0" applyNumberFormat="1" applyFont="1" applyFill="1" applyBorder="1" applyAlignment="1" applyProtection="1">
      <alignment horizontal="right" vertical="center" shrinkToFit="1"/>
      <protection locked="0"/>
    </xf>
    <xf numFmtId="179" fontId="11" fillId="0" borderId="1" xfId="0" applyNumberFormat="1" applyFont="1" applyFill="1" applyBorder="1" applyAlignment="1" applyProtection="1">
      <alignment horizontal="right" vertical="center" shrinkToFit="1"/>
      <protection locked="0"/>
    </xf>
    <xf numFmtId="0" fontId="11" fillId="0" borderId="18" xfId="0" applyFont="1" applyFill="1" applyBorder="1" applyAlignment="1" applyProtection="1">
      <alignment horizontal="left" vertical="center" indent="1" shrinkToFit="1"/>
      <protection locked="0"/>
    </xf>
    <xf numFmtId="0" fontId="11" fillId="0" borderId="11" xfId="0" applyFont="1" applyFill="1" applyBorder="1" applyAlignment="1" applyProtection="1">
      <alignment horizontal="left" vertical="center" indent="1" shrinkToFit="1"/>
      <protection locked="0"/>
    </xf>
    <xf numFmtId="0" fontId="11" fillId="0" borderId="1" xfId="0" applyFont="1" applyFill="1" applyBorder="1" applyAlignment="1" applyProtection="1">
      <alignment horizontal="left" vertical="center" indent="1" shrinkToFit="1"/>
      <protection locked="0"/>
    </xf>
    <xf numFmtId="0" fontId="14" fillId="0" borderId="18" xfId="0" applyFont="1" applyFill="1" applyBorder="1" applyAlignment="1" applyProtection="1">
      <alignment horizontal="left" vertical="center" indent="1" shrinkToFit="1"/>
      <protection locked="0"/>
    </xf>
    <xf numFmtId="179" fontId="14" fillId="0" borderId="18" xfId="1" applyNumberFormat="1" applyFont="1" applyFill="1" applyBorder="1" applyAlignment="1" applyProtection="1">
      <alignment horizontal="right" vertical="center" shrinkToFit="1"/>
      <protection locked="0"/>
    </xf>
    <xf numFmtId="181" fontId="14" fillId="0" borderId="11" xfId="1" applyNumberFormat="1" applyFont="1" applyFill="1" applyBorder="1" applyAlignment="1" applyProtection="1">
      <alignment horizontal="right" vertical="center" shrinkToFit="1"/>
      <protection locked="0"/>
    </xf>
    <xf numFmtId="179" fontId="14" fillId="0" borderId="10" xfId="1" applyNumberFormat="1" applyFont="1" applyFill="1" applyBorder="1" applyAlignment="1" applyProtection="1">
      <alignment horizontal="right" vertical="center" shrinkToFit="1"/>
      <protection locked="0"/>
    </xf>
    <xf numFmtId="179" fontId="14" fillId="0" borderId="5" xfId="1" applyNumberFormat="1" applyFont="1" applyFill="1" applyBorder="1" applyAlignment="1" applyProtection="1">
      <alignment horizontal="right" vertical="center" shrinkToFit="1"/>
      <protection locked="0"/>
    </xf>
    <xf numFmtId="0" fontId="16" fillId="0" borderId="11"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14" fillId="0" borderId="0" xfId="0"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indent="1" shrinkToFit="1"/>
      <protection locked="0"/>
    </xf>
    <xf numFmtId="0" fontId="11" fillId="0" borderId="0" xfId="0" applyFont="1" applyFill="1" applyBorder="1" applyAlignment="1" applyProtection="1">
      <alignment horizontal="left" vertical="top"/>
      <protection locked="0"/>
    </xf>
    <xf numFmtId="0" fontId="14" fillId="4" borderId="18"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14" fillId="0" borderId="0" xfId="0" applyFont="1" applyFill="1" applyAlignment="1" applyProtection="1">
      <alignment horizontal="left" vertical="center" wrapText="1"/>
      <protection locked="0"/>
    </xf>
    <xf numFmtId="0" fontId="14" fillId="0" borderId="0" xfId="0" applyFont="1" applyFill="1" applyAlignment="1" applyProtection="1">
      <alignment horizontal="left" vertical="center"/>
      <protection locked="0"/>
    </xf>
    <xf numFmtId="0" fontId="11" fillId="0" borderId="2"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right" vertical="center"/>
      <protection locked="0"/>
    </xf>
    <xf numFmtId="0" fontId="14" fillId="0" borderId="6" xfId="0" applyFont="1" applyFill="1" applyBorder="1" applyAlignment="1" applyProtection="1">
      <alignment horizontal="right" vertical="center"/>
      <protection locked="0"/>
    </xf>
    <xf numFmtId="0" fontId="11" fillId="0" borderId="18" xfId="0" applyFont="1" applyFill="1" applyBorder="1" applyAlignment="1" applyProtection="1">
      <alignment horizontal="center" vertical="center"/>
      <protection locked="0"/>
    </xf>
    <xf numFmtId="0" fontId="11" fillId="0" borderId="0" xfId="0" applyFont="1" applyFill="1" applyAlignment="1" applyProtection="1">
      <alignment horizontal="left" vertical="center" wrapText="1"/>
      <protection locked="0"/>
    </xf>
    <xf numFmtId="0" fontId="11" fillId="0" borderId="0" xfId="0" applyFont="1" applyFill="1" applyAlignment="1" applyProtection="1">
      <alignment horizontal="center" vertical="center" shrinkToFit="1"/>
      <protection locked="0"/>
    </xf>
    <xf numFmtId="0" fontId="19" fillId="0" borderId="0" xfId="0" applyFont="1" applyFill="1" applyAlignment="1" applyProtection="1">
      <alignment horizontal="center" vertical="center"/>
      <protection locked="0"/>
    </xf>
    <xf numFmtId="0" fontId="11" fillId="0" borderId="0" xfId="0" applyFont="1" applyFill="1" applyAlignment="1" applyProtection="1">
      <alignment horizontal="right" vertical="center"/>
      <protection locked="0"/>
    </xf>
    <xf numFmtId="0" fontId="11" fillId="0" borderId="0" xfId="0" applyFont="1" applyFill="1" applyBorder="1" applyAlignment="1" applyProtection="1">
      <alignment horizontal="left" vertical="top" wrapText="1"/>
      <protection locked="0"/>
    </xf>
    <xf numFmtId="0" fontId="11" fillId="0" borderId="60" xfId="0" applyFont="1" applyFill="1" applyBorder="1" applyAlignment="1" applyProtection="1">
      <alignment horizontal="left" vertical="center" shrinkToFit="1"/>
      <protection locked="0"/>
    </xf>
    <xf numFmtId="0" fontId="11" fillId="0" borderId="61" xfId="0" applyFont="1" applyFill="1" applyBorder="1" applyAlignment="1" applyProtection="1">
      <alignment horizontal="left" vertical="center" shrinkToFit="1"/>
      <protection locked="0"/>
    </xf>
    <xf numFmtId="179" fontId="23" fillId="0" borderId="2" xfId="0" quotePrefix="1" applyNumberFormat="1" applyFont="1" applyFill="1" applyBorder="1" applyAlignment="1" applyProtection="1">
      <alignment horizontal="right" vertical="center" shrinkToFit="1"/>
      <protection locked="0"/>
    </xf>
    <xf numFmtId="179" fontId="23" fillId="0" borderId="2" xfId="0" applyNumberFormat="1" applyFont="1" applyFill="1" applyBorder="1" applyAlignment="1" applyProtection="1">
      <alignment horizontal="right" vertical="center" shrinkToFit="1"/>
      <protection locked="0"/>
    </xf>
    <xf numFmtId="179" fontId="23" fillId="4" borderId="2" xfId="0" applyNumberFormat="1" applyFont="1" applyFill="1" applyBorder="1" applyAlignment="1" applyProtection="1">
      <alignment horizontal="right" vertical="center" shrinkToFit="1"/>
      <protection hidden="1"/>
    </xf>
    <xf numFmtId="0" fontId="25" fillId="0" borderId="2" xfId="0" applyFont="1" applyFill="1" applyBorder="1" applyAlignment="1" applyProtection="1">
      <alignment horizontal="left" vertical="center" wrapText="1"/>
      <protection hidden="1"/>
    </xf>
    <xf numFmtId="0" fontId="22" fillId="0" borderId="2" xfId="0" applyFont="1" applyFill="1" applyBorder="1" applyAlignment="1" applyProtection="1">
      <alignment horizontal="center" vertical="center"/>
      <protection hidden="1"/>
    </xf>
    <xf numFmtId="0" fontId="24" fillId="0" borderId="2" xfId="0" applyFont="1" applyFill="1" applyBorder="1" applyAlignment="1" applyProtection="1">
      <alignment horizontal="left" vertical="center" wrapText="1"/>
      <protection hidden="1"/>
    </xf>
    <xf numFmtId="0" fontId="24" fillId="0" borderId="2" xfId="0" applyFont="1" applyFill="1" applyBorder="1" applyAlignment="1" applyProtection="1">
      <alignment horizontal="center" vertical="center"/>
      <protection hidden="1"/>
    </xf>
    <xf numFmtId="0" fontId="24" fillId="0" borderId="18" xfId="0" applyFont="1" applyFill="1" applyBorder="1" applyAlignment="1" applyProtection="1">
      <alignment horizontal="right" vertical="center"/>
      <protection hidden="1"/>
    </xf>
    <xf numFmtId="0" fontId="24" fillId="0" borderId="11" xfId="0" applyFont="1" applyFill="1" applyBorder="1" applyAlignment="1" applyProtection="1">
      <alignment horizontal="right" vertical="center"/>
      <protection hidden="1"/>
    </xf>
    <xf numFmtId="0" fontId="23" fillId="0" borderId="11" xfId="0" applyFont="1" applyFill="1" applyBorder="1" applyAlignment="1" applyProtection="1">
      <alignment horizontal="left" vertical="center"/>
      <protection hidden="1"/>
    </xf>
    <xf numFmtId="0" fontId="23" fillId="0" borderId="1" xfId="0" applyFont="1" applyFill="1" applyBorder="1" applyAlignment="1" applyProtection="1">
      <alignment horizontal="left" vertical="center"/>
      <protection hidden="1"/>
    </xf>
    <xf numFmtId="0" fontId="9" fillId="0" borderId="62" xfId="3" applyFont="1" applyFill="1" applyBorder="1" applyAlignment="1">
      <alignment horizontal="center" vertical="center"/>
    </xf>
    <xf numFmtId="0" fontId="9" fillId="0" borderId="53" xfId="3" applyFont="1" applyFill="1" applyBorder="1" applyAlignment="1">
      <alignment horizontal="center" vertical="center"/>
    </xf>
    <xf numFmtId="0" fontId="9" fillId="0" borderId="63" xfId="3" applyFont="1" applyFill="1" applyBorder="1" applyAlignment="1">
      <alignment horizontal="center" vertical="center"/>
    </xf>
    <xf numFmtId="0" fontId="9" fillId="0" borderId="64" xfId="3" applyFont="1" applyFill="1" applyBorder="1" applyAlignment="1">
      <alignment horizontal="center" vertical="center" wrapText="1"/>
    </xf>
    <xf numFmtId="0" fontId="9" fillId="0" borderId="2" xfId="3" applyFont="1" applyFill="1" applyBorder="1" applyAlignment="1">
      <alignment horizontal="center" vertical="center" wrapText="1"/>
    </xf>
    <xf numFmtId="0" fontId="9" fillId="0" borderId="2" xfId="3" applyFont="1" applyFill="1" applyBorder="1" applyAlignment="1">
      <alignment horizontal="center" vertical="center"/>
    </xf>
    <xf numFmtId="0" fontId="9" fillId="0" borderId="48" xfId="3" applyFont="1" applyFill="1" applyBorder="1" applyAlignment="1">
      <alignment horizontal="center" vertical="center"/>
    </xf>
    <xf numFmtId="0" fontId="9" fillId="0" borderId="18" xfId="3" applyFont="1" applyFill="1" applyBorder="1" applyAlignment="1">
      <alignment horizontal="center" vertical="center" wrapText="1"/>
    </xf>
    <xf numFmtId="0" fontId="9" fillId="0" borderId="18" xfId="3" applyFont="1" applyFill="1" applyBorder="1" applyAlignment="1">
      <alignment horizontal="center" vertical="center"/>
    </xf>
    <xf numFmtId="0" fontId="9" fillId="0" borderId="1" xfId="3" applyFont="1" applyFill="1" applyBorder="1" applyAlignment="1">
      <alignment horizontal="center" vertical="center"/>
    </xf>
    <xf numFmtId="0" fontId="47" fillId="0" borderId="19" xfId="3" applyFont="1" applyFill="1" applyBorder="1" applyAlignment="1">
      <alignment horizontal="center" vertical="center"/>
    </xf>
    <xf numFmtId="0" fontId="47" fillId="0" borderId="21" xfId="3" applyFont="1" applyFill="1" applyBorder="1" applyAlignment="1">
      <alignment horizontal="center" vertical="center"/>
    </xf>
    <xf numFmtId="0" fontId="47" fillId="0" borderId="5" xfId="3" applyFont="1" applyFill="1" applyBorder="1" applyAlignment="1">
      <alignment horizontal="center" vertical="center"/>
    </xf>
    <xf numFmtId="0" fontId="47" fillId="0" borderId="8" xfId="3" applyFont="1" applyFill="1" applyBorder="1" applyAlignment="1">
      <alignment horizontal="center" vertical="center"/>
    </xf>
    <xf numFmtId="0" fontId="47" fillId="0" borderId="6" xfId="3" applyFont="1" applyFill="1" applyBorder="1" applyAlignment="1">
      <alignment horizontal="center" vertical="center"/>
    </xf>
    <xf numFmtId="0" fontId="47" fillId="0" borderId="7" xfId="3" applyFont="1" applyFill="1" applyBorder="1" applyAlignment="1">
      <alignment horizontal="center" vertical="center"/>
    </xf>
    <xf numFmtId="0" fontId="9" fillId="4" borderId="49" xfId="3" applyFont="1" applyFill="1" applyBorder="1" applyAlignment="1">
      <alignment horizontal="center" vertical="center"/>
    </xf>
    <xf numFmtId="0" fontId="9" fillId="4" borderId="34" xfId="3" applyFont="1" applyFill="1" applyBorder="1" applyAlignment="1">
      <alignment horizontal="center" vertical="center"/>
    </xf>
    <xf numFmtId="0" fontId="9" fillId="0" borderId="49" xfId="3" applyFont="1" applyFill="1" applyBorder="1" applyAlignment="1">
      <alignment horizontal="center" vertical="center"/>
    </xf>
    <xf numFmtId="0" fontId="9" fillId="0" borderId="34" xfId="3" applyFont="1" applyFill="1" applyBorder="1" applyAlignment="1">
      <alignment horizontal="center" vertical="center"/>
    </xf>
    <xf numFmtId="0" fontId="47" fillId="0" borderId="37" xfId="3" applyFont="1" applyFill="1" applyBorder="1" applyAlignment="1">
      <alignment horizontal="center" vertical="center"/>
    </xf>
    <xf numFmtId="0" fontId="47" fillId="0" borderId="38" xfId="3" applyFont="1" applyFill="1" applyBorder="1" applyAlignment="1">
      <alignment horizontal="center" vertical="center"/>
    </xf>
    <xf numFmtId="0" fontId="47" fillId="0" borderId="43" xfId="3" applyFont="1" applyFill="1" applyBorder="1" applyAlignment="1">
      <alignment horizontal="center" vertical="center" wrapText="1"/>
    </xf>
    <xf numFmtId="0" fontId="47" fillId="0" borderId="47" xfId="3" applyFont="1" applyFill="1" applyBorder="1" applyAlignment="1">
      <alignment horizontal="center" vertical="center" wrapText="1"/>
    </xf>
    <xf numFmtId="0" fontId="47" fillId="0" borderId="49" xfId="3" applyFont="1" applyFill="1" applyBorder="1" applyAlignment="1">
      <alignment horizontal="center" vertical="center" wrapText="1"/>
    </xf>
    <xf numFmtId="0" fontId="47" fillId="0" borderId="43" xfId="3" applyFont="1" applyFill="1" applyBorder="1" applyAlignment="1">
      <alignment horizontal="left" vertical="center"/>
    </xf>
    <xf numFmtId="0" fontId="47" fillId="0" borderId="7" xfId="3" applyFont="1" applyFill="1" applyBorder="1" applyAlignment="1">
      <alignment horizontal="left" vertical="center"/>
    </xf>
    <xf numFmtId="0" fontId="47" fillId="0" borderId="47" xfId="3" applyFont="1" applyFill="1" applyBorder="1" applyAlignment="1">
      <alignment horizontal="left" vertical="center"/>
    </xf>
    <xf numFmtId="0" fontId="47" fillId="0" borderId="1" xfId="3" applyFont="1" applyFill="1" applyBorder="1" applyAlignment="1">
      <alignment horizontal="left" vertical="center"/>
    </xf>
    <xf numFmtId="0" fontId="47" fillId="0" borderId="47" xfId="3" applyFont="1" applyFill="1" applyBorder="1" applyAlignment="1">
      <alignment horizontal="left" vertical="center" shrinkToFit="1"/>
    </xf>
    <xf numFmtId="0" fontId="47" fillId="0" borderId="1" xfId="3" applyFont="1" applyFill="1" applyBorder="1" applyAlignment="1">
      <alignment horizontal="left" vertical="center" shrinkToFit="1"/>
    </xf>
    <xf numFmtId="0" fontId="47" fillId="0" borderId="49" xfId="3" applyFont="1" applyFill="1" applyBorder="1" applyAlignment="1">
      <alignment horizontal="left" vertical="center"/>
    </xf>
    <xf numFmtId="0" fontId="47" fillId="0" borderId="34" xfId="3" applyFont="1" applyFill="1" applyBorder="1" applyAlignment="1">
      <alignment horizontal="left" vertical="center"/>
    </xf>
    <xf numFmtId="0" fontId="50" fillId="0" borderId="2" xfId="3" applyFont="1" applyFill="1" applyBorder="1" applyAlignment="1" applyProtection="1">
      <alignment horizontal="center" vertical="center" wrapText="1" shrinkToFit="1"/>
    </xf>
    <xf numFmtId="0" fontId="47" fillId="0" borderId="2" xfId="3" applyFont="1" applyFill="1" applyBorder="1" applyAlignment="1">
      <alignment horizontal="center" vertical="center" wrapText="1"/>
    </xf>
    <xf numFmtId="0" fontId="47" fillId="0" borderId="2" xfId="3" applyFont="1" applyFill="1" applyBorder="1" applyAlignment="1">
      <alignment horizontal="center" vertical="center"/>
    </xf>
    <xf numFmtId="0" fontId="47" fillId="0" borderId="18" xfId="3" applyFont="1" applyFill="1" applyBorder="1" applyAlignment="1">
      <alignment horizontal="left" vertical="center"/>
    </xf>
    <xf numFmtId="38" fontId="47" fillId="4" borderId="2" xfId="3" applyNumberFormat="1" applyFont="1" applyFill="1" applyBorder="1" applyAlignment="1">
      <alignment horizontal="center" vertical="center"/>
    </xf>
    <xf numFmtId="38" fontId="47" fillId="0" borderId="2" xfId="3" applyNumberFormat="1" applyFont="1" applyFill="1" applyBorder="1" applyAlignment="1">
      <alignment horizontal="center" vertical="center"/>
    </xf>
    <xf numFmtId="0" fontId="47" fillId="0" borderId="18" xfId="3" applyFont="1" applyFill="1" applyBorder="1" applyAlignment="1">
      <alignment horizontal="left" vertical="center" shrinkToFit="1"/>
    </xf>
    <xf numFmtId="40" fontId="47" fillId="4" borderId="2" xfId="3" applyNumberFormat="1" applyFont="1" applyFill="1" applyBorder="1" applyAlignment="1">
      <alignment horizontal="center" vertical="center"/>
    </xf>
    <xf numFmtId="182" fontId="47" fillId="0" borderId="2" xfId="3" applyNumberFormat="1" applyFont="1" applyFill="1" applyBorder="1" applyAlignment="1">
      <alignment horizontal="center" vertical="center"/>
    </xf>
    <xf numFmtId="0" fontId="27" fillId="0" borderId="47" xfId="0" applyFont="1" applyFill="1" applyBorder="1" applyAlignment="1" applyProtection="1">
      <alignment horizontal="left" vertical="center" shrinkToFit="1"/>
      <protection hidden="1"/>
    </xf>
    <xf numFmtId="0" fontId="27" fillId="0" borderId="1" xfId="0" applyFont="1" applyFill="1" applyBorder="1" applyAlignment="1" applyProtection="1">
      <alignment horizontal="left" vertical="center" shrinkToFit="1"/>
      <protection hidden="1"/>
    </xf>
    <xf numFmtId="0" fontId="27" fillId="0" borderId="49" xfId="0" applyFont="1" applyFill="1" applyBorder="1" applyAlignment="1" applyProtection="1">
      <alignment horizontal="left" vertical="center" shrinkToFit="1"/>
      <protection hidden="1"/>
    </xf>
    <xf numFmtId="0" fontId="27" fillId="0" borderId="34" xfId="0" applyFont="1" applyFill="1" applyBorder="1" applyAlignment="1" applyProtection="1">
      <alignment horizontal="left" vertical="center" shrinkToFit="1"/>
      <protection hidden="1"/>
    </xf>
    <xf numFmtId="0" fontId="27" fillId="0" borderId="43" xfId="0" applyFont="1" applyFill="1" applyBorder="1" applyAlignment="1" applyProtection="1">
      <alignment horizontal="left" vertical="center" shrinkToFit="1"/>
      <protection hidden="1"/>
    </xf>
    <xf numFmtId="0" fontId="27" fillId="0" borderId="7" xfId="0" applyFont="1" applyFill="1" applyBorder="1" applyAlignment="1" applyProtection="1">
      <alignment horizontal="left" vertical="center" shrinkToFit="1"/>
      <protection hidden="1"/>
    </xf>
    <xf numFmtId="0" fontId="27" fillId="0" borderId="29" xfId="0" applyFont="1" applyFill="1" applyBorder="1" applyAlignment="1" applyProtection="1">
      <alignment horizontal="center" vertical="center" shrinkToFit="1"/>
      <protection locked="0"/>
    </xf>
    <xf numFmtId="0" fontId="27" fillId="0" borderId="30" xfId="0" applyFont="1" applyFill="1" applyBorder="1" applyAlignment="1" applyProtection="1">
      <alignment horizontal="center" vertical="center" shrinkToFit="1"/>
      <protection locked="0"/>
    </xf>
    <xf numFmtId="0" fontId="27" fillId="0" borderId="31" xfId="0" applyFont="1" applyFill="1" applyBorder="1" applyAlignment="1" applyProtection="1">
      <alignment horizontal="center" vertical="center" shrinkToFit="1"/>
      <protection locked="0"/>
    </xf>
    <xf numFmtId="0" fontId="27" fillId="0" borderId="29" xfId="0" applyFont="1" applyFill="1" applyBorder="1" applyAlignment="1" applyProtection="1">
      <alignment horizontal="center" vertical="center"/>
      <protection hidden="1"/>
    </xf>
    <xf numFmtId="0" fontId="27" fillId="0" borderId="31" xfId="0" applyFont="1" applyFill="1" applyBorder="1" applyAlignment="1" applyProtection="1">
      <alignment horizontal="center" vertical="center"/>
      <protection hidden="1"/>
    </xf>
    <xf numFmtId="0" fontId="20" fillId="0" borderId="0" xfId="0" applyFont="1" applyFill="1" applyAlignment="1" applyProtection="1">
      <alignment vertical="center"/>
    </xf>
    <xf numFmtId="0" fontId="20" fillId="0" borderId="0" xfId="0" applyFont="1" applyFill="1" applyAlignment="1" applyProtection="1">
      <alignment horizontal="left" vertical="center"/>
      <protection hidden="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indent="2"/>
      <protection locked="0"/>
    </xf>
  </cellXfs>
  <cellStyles count="5">
    <cellStyle name="桁区切り" xfId="1" builtinId="6"/>
    <cellStyle name="桁区切り 2" xfId="4"/>
    <cellStyle name="標準" xfId="0" builtinId="0"/>
    <cellStyle name="標準 2" xfId="2"/>
    <cellStyle name="標準 2 2" xfId="3"/>
  </cellStyles>
  <dxfs count="0"/>
  <tableStyles count="0" defaultTableStyle="TableStyleMedium9" defaultPivotStyle="PivotStyleLight16"/>
  <colors>
    <mruColors>
      <color rgb="FFFFFFCC"/>
      <color rgb="FFE5FFFF"/>
      <color rgb="FFFFCCCC"/>
      <color rgb="FFEFFFFF"/>
      <color rgb="FFFFFFE5"/>
      <color rgb="FF99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28575</xdr:colOff>
      <xdr:row>17</xdr:row>
      <xdr:rowOff>9525</xdr:rowOff>
    </xdr:from>
    <xdr:to>
      <xdr:col>22</xdr:col>
      <xdr:colOff>276225</xdr:colOff>
      <xdr:row>19</xdr:row>
      <xdr:rowOff>314325</xdr:rowOff>
    </xdr:to>
    <xdr:sp macro="" textlink="">
      <xdr:nvSpPr>
        <xdr:cNvPr id="2" name="右中かっこ 1"/>
        <xdr:cNvSpPr/>
      </xdr:nvSpPr>
      <xdr:spPr>
        <a:xfrm>
          <a:off x="6677025" y="5095875"/>
          <a:ext cx="247650" cy="10287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0107;&#26989;&#25903;&#25588;&#12481;&#12540;&#12512;\&#65330;&#65299;\10_&#20877;&#12456;&#12493;&#30001;&#26469;&#27700;&#32032;&#23566;&#20837;&#20419;&#36914;&#20107;&#26989;\04_&#20132;&#20184;&#35201;&#32177;\&#27096;&#24335;\&#20877;&#12456;&#12493;&#8215;&#27096;&#24335;&#35330;&#27491;&#8215;20220325&#65288;&#26696;&#65289;\&#9733;&#27096;&#24335;_PDF\&#30003;&#35531;&#29992;\01-03_&#21161;&#25104;&#37329;&#20132;&#20184;&#30003;&#35531;&#26360;_&#35352;&#20837;&#20363;_211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0107;&#26989;&#25903;&#25588;&#12481;&#12540;&#12512;\&#65330;&#65299;\10_&#20877;&#12456;&#12493;&#30001;&#26469;&#27700;&#32032;&#23566;&#20837;&#20419;&#36914;&#20107;&#26989;\04_&#20132;&#20184;&#35201;&#32177;\&#27096;&#24335;\&#20877;&#12456;&#12493;&#8215;&#27096;&#24335;&#35330;&#27491;&#8215;20210818\01-03_&#21161;&#25104;&#37329;&#20132;&#20184;&#30003;&#35531;&#26360;_&#35352;&#20837;&#20363;_2108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0107;&#26989;&#25903;&#25588;&#12481;&#12540;&#12512;/&#65330;&#65299;/9_&#27700;&#32032;&#27963;&#29992;&#12473;&#12510;&#12456;&#12493;&#12456;&#12522;&#12450;&#24418;&#25104;&#25512;&#36914;&#20107;&#26989;&#65288;&#26989;&#21209;&#12539;&#29987;&#26989;&#37096;&#38272;&#65289;/H29/04%20&#20132;&#20184;&#35201;&#32177;/&#27096;&#24335;/hydrogen_smart_1_2_3gou&#65288;&#35352;&#36617;&#20363;&#65289;_&#20445;&#35703;&#12394;&#1237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 (FC)"/>
      <sheetName val="1号別紙 (FC)"/>
      <sheetName val="１号"/>
      <sheetName val="1号別紙"/>
      <sheetName val="2号-1"/>
      <sheetName val="2号-2"/>
      <sheetName val="2号-3"/>
      <sheetName val="2号-2 (FC)"/>
      <sheetName val="2号-3 (FC)"/>
      <sheetName val="2号-4"/>
      <sheetName val="2号-5"/>
      <sheetName val="2号-6"/>
      <sheetName val="2号-7"/>
      <sheetName val="2号別紙1-1"/>
      <sheetName val="業種リスト"/>
      <sheetName val="2号別紙1-2"/>
      <sheetName val="2号別紙1-3"/>
      <sheetName val="2号別紙2-1"/>
      <sheetName val="2号別紙2-2"/>
      <sheetName val="2号別紙3"/>
      <sheetName val="3号（誓約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 (FC)"/>
      <sheetName val="1号別紙 (FC)"/>
      <sheetName val="１号"/>
      <sheetName val="1号別紙"/>
      <sheetName val="2号-1"/>
      <sheetName val="2号-2"/>
      <sheetName val="2号-2 (FC)"/>
      <sheetName val="2号-3"/>
      <sheetName val="2号-4"/>
      <sheetName val="2号-5"/>
      <sheetName val="2号-6"/>
      <sheetName val="2号-7"/>
      <sheetName val="2号別紙1-1"/>
      <sheetName val="業種リスト"/>
      <sheetName val="2号別紙1-2"/>
      <sheetName val="2号別紙1-3"/>
      <sheetName val="2号別紙2-1"/>
      <sheetName val="2号別紙2-2"/>
      <sheetName val="2号別紙3"/>
      <sheetName val="3号（誓約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sheetData sheetId="1">
        <row r="173">
          <cell r="F173" t="str">
            <v>業務・産業用燃料電池</v>
          </cell>
        </row>
        <row r="174">
          <cell r="F174" t="str">
            <v>純水素型燃料電池</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6"/>
  <sheetViews>
    <sheetView topLeftCell="A25" workbookViewId="0">
      <selection activeCell="G30" sqref="G30:T30"/>
    </sheetView>
  </sheetViews>
  <sheetFormatPr defaultColWidth="10.75" defaultRowHeight="13.5"/>
  <cols>
    <col min="1" max="20" width="14.625" style="25" customWidth="1"/>
    <col min="21" max="16384" width="10.75" style="25"/>
  </cols>
  <sheetData>
    <row r="1" spans="1:20" ht="43.5" customHeight="1"/>
    <row r="2" spans="1:20" ht="40.5">
      <c r="A2" s="29" t="s">
        <v>254</v>
      </c>
      <c r="B2" s="29" t="s">
        <v>253</v>
      </c>
      <c r="C2" s="29" t="s">
        <v>252</v>
      </c>
      <c r="D2" s="29" t="s">
        <v>251</v>
      </c>
      <c r="E2" s="29" t="s">
        <v>250</v>
      </c>
      <c r="F2" s="29" t="s">
        <v>249</v>
      </c>
      <c r="G2" s="29" t="s">
        <v>248</v>
      </c>
      <c r="H2" s="29" t="s">
        <v>247</v>
      </c>
      <c r="I2" s="29" t="s">
        <v>246</v>
      </c>
      <c r="J2" s="29" t="s">
        <v>245</v>
      </c>
      <c r="K2" s="29" t="s">
        <v>244</v>
      </c>
      <c r="L2" s="29" t="s">
        <v>243</v>
      </c>
      <c r="M2" s="29" t="s">
        <v>242</v>
      </c>
      <c r="N2" s="29" t="s">
        <v>241</v>
      </c>
      <c r="O2" s="29" t="s">
        <v>240</v>
      </c>
      <c r="P2" s="29" t="s">
        <v>239</v>
      </c>
      <c r="Q2" s="29" t="s">
        <v>238</v>
      </c>
      <c r="R2" s="29" t="s">
        <v>237</v>
      </c>
      <c r="S2" s="29" t="s">
        <v>236</v>
      </c>
      <c r="T2" s="29" t="s">
        <v>235</v>
      </c>
    </row>
    <row r="3" spans="1:20" ht="27">
      <c r="A3" s="26" t="s">
        <v>234</v>
      </c>
      <c r="B3" s="26" t="s">
        <v>233</v>
      </c>
      <c r="C3" s="26" t="s">
        <v>232</v>
      </c>
      <c r="D3" s="26" t="s">
        <v>231</v>
      </c>
      <c r="E3" s="26" t="s">
        <v>230</v>
      </c>
      <c r="F3" s="26" t="s">
        <v>229</v>
      </c>
      <c r="G3" s="26" t="s">
        <v>228</v>
      </c>
      <c r="H3" s="26" t="s">
        <v>227</v>
      </c>
      <c r="I3" s="28" t="s">
        <v>226</v>
      </c>
      <c r="J3" s="26" t="s">
        <v>225</v>
      </c>
      <c r="K3" s="26" t="s">
        <v>224</v>
      </c>
      <c r="L3" s="26" t="s">
        <v>223</v>
      </c>
      <c r="M3" s="26" t="s">
        <v>222</v>
      </c>
      <c r="N3" s="26" t="s">
        <v>221</v>
      </c>
      <c r="O3" s="26" t="s">
        <v>220</v>
      </c>
      <c r="P3" s="26" t="s">
        <v>219</v>
      </c>
      <c r="Q3" s="26" t="s">
        <v>218</v>
      </c>
      <c r="R3" s="26" t="s">
        <v>217</v>
      </c>
      <c r="S3" s="26" t="s">
        <v>216</v>
      </c>
      <c r="T3" s="26" t="s">
        <v>215</v>
      </c>
    </row>
    <row r="4" spans="1:20" ht="40.5">
      <c r="A4" s="26" t="s">
        <v>214</v>
      </c>
      <c r="B4" s="26" t="s">
        <v>213</v>
      </c>
      <c r="D4" s="26" t="s">
        <v>212</v>
      </c>
      <c r="E4" s="26" t="s">
        <v>211</v>
      </c>
      <c r="F4" s="26" t="s">
        <v>210</v>
      </c>
      <c r="G4" s="26" t="s">
        <v>209</v>
      </c>
      <c r="H4" s="26" t="s">
        <v>208</v>
      </c>
      <c r="I4" s="28" t="s">
        <v>207</v>
      </c>
      <c r="J4" s="26" t="s">
        <v>206</v>
      </c>
      <c r="K4" s="26" t="s">
        <v>205</v>
      </c>
      <c r="L4" s="26" t="s">
        <v>204</v>
      </c>
      <c r="M4" s="26" t="s">
        <v>203</v>
      </c>
      <c r="N4" s="26" t="s">
        <v>202</v>
      </c>
      <c r="O4" s="26" t="s">
        <v>201</v>
      </c>
      <c r="P4" s="26" t="s">
        <v>200</v>
      </c>
      <c r="Q4" s="26" t="s">
        <v>199</v>
      </c>
      <c r="R4" s="26" t="s">
        <v>198</v>
      </c>
      <c r="S4" s="26" t="s">
        <v>197</v>
      </c>
    </row>
    <row r="5" spans="1:20" ht="40.5">
      <c r="D5" s="26" t="s">
        <v>196</v>
      </c>
      <c r="E5" s="26" t="s">
        <v>195</v>
      </c>
      <c r="F5" s="26" t="s">
        <v>194</v>
      </c>
      <c r="G5" s="26" t="s">
        <v>193</v>
      </c>
      <c r="H5" s="26" t="s">
        <v>192</v>
      </c>
      <c r="I5" s="28" t="s">
        <v>191</v>
      </c>
      <c r="J5" s="26" t="s">
        <v>190</v>
      </c>
      <c r="K5" s="26" t="s">
        <v>189</v>
      </c>
      <c r="L5" s="26" t="s">
        <v>188</v>
      </c>
      <c r="M5" s="26" t="s">
        <v>187</v>
      </c>
      <c r="N5" s="26" t="s">
        <v>186</v>
      </c>
      <c r="P5" s="26" t="s">
        <v>185</v>
      </c>
      <c r="R5" s="26" t="s">
        <v>184</v>
      </c>
    </row>
    <row r="6" spans="1:20" ht="40.5">
      <c r="E6" s="26" t="s">
        <v>183</v>
      </c>
      <c r="F6" s="26" t="s">
        <v>182</v>
      </c>
      <c r="G6" s="26" t="s">
        <v>181</v>
      </c>
      <c r="H6" s="26" t="s">
        <v>180</v>
      </c>
      <c r="I6" s="28" t="s">
        <v>179</v>
      </c>
      <c r="J6" s="26" t="s">
        <v>178</v>
      </c>
      <c r="L6" s="26" t="s">
        <v>177</v>
      </c>
      <c r="R6" s="26" t="s">
        <v>176</v>
      </c>
    </row>
    <row r="7" spans="1:20" ht="27">
      <c r="E7" s="26" t="s">
        <v>175</v>
      </c>
      <c r="G7" s="26" t="s">
        <v>174</v>
      </c>
      <c r="H7" s="26" t="s">
        <v>173</v>
      </c>
      <c r="I7" s="28" t="s">
        <v>172</v>
      </c>
      <c r="J7" s="26" t="s">
        <v>171</v>
      </c>
      <c r="R7" s="26" t="s">
        <v>170</v>
      </c>
    </row>
    <row r="8" spans="1:20" ht="54">
      <c r="E8" s="26" t="s">
        <v>169</v>
      </c>
      <c r="H8" s="26" t="s">
        <v>168</v>
      </c>
      <c r="I8" s="28" t="s">
        <v>167</v>
      </c>
      <c r="J8" s="26" t="s">
        <v>166</v>
      </c>
      <c r="R8" s="26" t="s">
        <v>165</v>
      </c>
    </row>
    <row r="9" spans="1:20" ht="27">
      <c r="E9" s="26" t="s">
        <v>164</v>
      </c>
      <c r="H9" s="26" t="s">
        <v>163</v>
      </c>
      <c r="I9" s="27" t="s">
        <v>162</v>
      </c>
      <c r="R9" s="26" t="s">
        <v>161</v>
      </c>
    </row>
    <row r="10" spans="1:20" ht="27">
      <c r="E10" s="26" t="s">
        <v>160</v>
      </c>
      <c r="H10" s="26" t="s">
        <v>159</v>
      </c>
      <c r="I10" s="27" t="s">
        <v>158</v>
      </c>
      <c r="R10" s="26" t="s">
        <v>157</v>
      </c>
    </row>
    <row r="11" spans="1:20" ht="27">
      <c r="E11" s="26" t="s">
        <v>156</v>
      </c>
      <c r="I11" s="27" t="s">
        <v>155</v>
      </c>
      <c r="R11" s="26" t="s">
        <v>154</v>
      </c>
    </row>
    <row r="12" spans="1:20" ht="40.5">
      <c r="E12" s="26" t="s">
        <v>153</v>
      </c>
      <c r="I12" s="27" t="s">
        <v>152</v>
      </c>
    </row>
    <row r="13" spans="1:20" ht="27">
      <c r="E13" s="26" t="s">
        <v>151</v>
      </c>
      <c r="I13" s="27" t="s">
        <v>150</v>
      </c>
    </row>
    <row r="14" spans="1:20" ht="27">
      <c r="E14" s="26" t="s">
        <v>149</v>
      </c>
      <c r="I14" s="27" t="s">
        <v>148</v>
      </c>
    </row>
    <row r="15" spans="1:20" ht="27">
      <c r="E15" s="26" t="s">
        <v>147</v>
      </c>
    </row>
    <row r="16" spans="1:20">
      <c r="E16" s="26" t="s">
        <v>146</v>
      </c>
    </row>
    <row r="17" spans="5:5" ht="27">
      <c r="E17" s="26" t="s">
        <v>145</v>
      </c>
    </row>
    <row r="18" spans="5:5" ht="27">
      <c r="E18" s="26" t="s">
        <v>144</v>
      </c>
    </row>
    <row r="19" spans="5:5" ht="27">
      <c r="E19" s="26" t="s">
        <v>143</v>
      </c>
    </row>
    <row r="20" spans="5:5" ht="27">
      <c r="E20" s="26" t="s">
        <v>142</v>
      </c>
    </row>
    <row r="21" spans="5:5" ht="27">
      <c r="E21" s="26" t="s">
        <v>141</v>
      </c>
    </row>
    <row r="22" spans="5:5" ht="40.5">
      <c r="E22" s="26" t="s">
        <v>140</v>
      </c>
    </row>
    <row r="23" spans="5:5" ht="27">
      <c r="E23" s="26" t="s">
        <v>139</v>
      </c>
    </row>
    <row r="24" spans="5:5" ht="27">
      <c r="E24" s="26" t="s">
        <v>138</v>
      </c>
    </row>
    <row r="25" spans="5:5" ht="27">
      <c r="E25" s="26" t="s">
        <v>137</v>
      </c>
    </row>
    <row r="26" spans="5:5" ht="27">
      <c r="E26" s="26" t="s">
        <v>136</v>
      </c>
    </row>
  </sheetData>
  <phoneticPr fontId="30"/>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2:AN87"/>
  <sheetViews>
    <sheetView showGridLines="0" zoomScaleNormal="100" zoomScaleSheetLayoutView="100" workbookViewId="0">
      <selection activeCell="L5" sqref="L5:N5"/>
    </sheetView>
  </sheetViews>
  <sheetFormatPr defaultColWidth="9" defaultRowHeight="13.5"/>
  <cols>
    <col min="1" max="2" width="2.625" style="41" customWidth="1"/>
    <col min="3" max="34" width="2.875" style="41" customWidth="1"/>
    <col min="35" max="102" width="2.625" style="41" customWidth="1"/>
    <col min="103" max="16384" width="9" style="41"/>
  </cols>
  <sheetData>
    <row r="2" spans="3:40" ht="19.5" customHeight="1">
      <c r="C2" s="40" t="s">
        <v>14</v>
      </c>
      <c r="D2" s="314"/>
      <c r="E2" s="314"/>
      <c r="F2" s="314"/>
      <c r="G2" s="314"/>
      <c r="H2" s="314"/>
      <c r="AJ2" s="258" t="str">
        <f>'１号'!$W$2</f>
        <v>Ver.4</v>
      </c>
    </row>
    <row r="3" spans="3:40" ht="30" customHeight="1">
      <c r="C3" s="40" t="s">
        <v>15</v>
      </c>
      <c r="D3" s="314"/>
      <c r="E3" s="314"/>
      <c r="F3" s="314"/>
      <c r="G3" s="314"/>
      <c r="H3" s="314"/>
    </row>
    <row r="4" spans="3:40" ht="24" customHeight="1">
      <c r="C4" s="556" t="s">
        <v>16</v>
      </c>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row>
    <row r="5" spans="3:40" ht="16.5" customHeight="1">
      <c r="C5" s="557" t="s">
        <v>8</v>
      </c>
      <c r="D5" s="557"/>
      <c r="E5" s="557"/>
      <c r="F5" s="557"/>
      <c r="G5" s="557"/>
      <c r="H5" s="557"/>
      <c r="I5" s="557"/>
      <c r="J5" s="557"/>
      <c r="K5" s="557"/>
      <c r="L5" s="557"/>
      <c r="M5" s="557"/>
      <c r="N5" s="559"/>
      <c r="O5" s="560"/>
      <c r="P5" s="560"/>
      <c r="Q5" s="560"/>
      <c r="R5" s="560"/>
      <c r="S5" s="560"/>
      <c r="T5" s="560"/>
      <c r="U5" s="560"/>
      <c r="V5" s="560"/>
      <c r="W5" s="560"/>
      <c r="X5" s="560"/>
      <c r="Y5" s="560"/>
      <c r="Z5" s="560"/>
      <c r="AA5" s="560"/>
      <c r="AB5" s="560"/>
      <c r="AC5" s="560"/>
      <c r="AD5" s="560"/>
      <c r="AE5" s="560"/>
      <c r="AF5" s="560"/>
      <c r="AG5" s="560"/>
      <c r="AH5" s="561"/>
      <c r="AJ5" s="315"/>
    </row>
    <row r="6" spans="3:40" ht="28.5" customHeight="1">
      <c r="C6" s="558" t="s">
        <v>17</v>
      </c>
      <c r="D6" s="558"/>
      <c r="E6" s="558"/>
      <c r="F6" s="558"/>
      <c r="G6" s="558"/>
      <c r="H6" s="558"/>
      <c r="I6" s="558"/>
      <c r="J6" s="558"/>
      <c r="K6" s="558"/>
      <c r="L6" s="558"/>
      <c r="M6" s="558"/>
      <c r="N6" s="506" t="str">
        <f>IF('１号'!H10="","",'１号'!H10)</f>
        <v/>
      </c>
      <c r="O6" s="507"/>
      <c r="P6" s="507"/>
      <c r="Q6" s="507"/>
      <c r="R6" s="507"/>
      <c r="S6" s="507"/>
      <c r="T6" s="507"/>
      <c r="U6" s="507"/>
      <c r="V6" s="507"/>
      <c r="W6" s="507"/>
      <c r="X6" s="507"/>
      <c r="Y6" s="507"/>
      <c r="Z6" s="507"/>
      <c r="AA6" s="507"/>
      <c r="AB6" s="507"/>
      <c r="AC6" s="507"/>
      <c r="AD6" s="507"/>
      <c r="AE6" s="507"/>
      <c r="AF6" s="507"/>
      <c r="AG6" s="507"/>
      <c r="AH6" s="508"/>
      <c r="AJ6" s="177" t="s">
        <v>293</v>
      </c>
      <c r="AK6" s="177"/>
      <c r="AL6" s="177"/>
      <c r="AM6" s="177"/>
      <c r="AN6" s="177"/>
    </row>
    <row r="7" spans="3:40" ht="16.5" customHeight="1">
      <c r="C7" s="557" t="s">
        <v>8</v>
      </c>
      <c r="D7" s="557"/>
      <c r="E7" s="557"/>
      <c r="F7" s="557"/>
      <c r="G7" s="557"/>
      <c r="H7" s="557"/>
      <c r="I7" s="557"/>
      <c r="J7" s="557"/>
      <c r="K7" s="557"/>
      <c r="L7" s="557"/>
      <c r="M7" s="557"/>
      <c r="N7" s="559"/>
      <c r="O7" s="560"/>
      <c r="P7" s="560"/>
      <c r="Q7" s="560"/>
      <c r="R7" s="560"/>
      <c r="S7" s="560"/>
      <c r="T7" s="560"/>
      <c r="U7" s="560"/>
      <c r="V7" s="560"/>
      <c r="W7" s="560"/>
      <c r="X7" s="560"/>
      <c r="Y7" s="560"/>
      <c r="Z7" s="560"/>
      <c r="AA7" s="560"/>
      <c r="AB7" s="560"/>
      <c r="AC7" s="560"/>
      <c r="AD7" s="560"/>
      <c r="AE7" s="560"/>
      <c r="AF7" s="560"/>
      <c r="AG7" s="560"/>
      <c r="AH7" s="561"/>
      <c r="AJ7" s="315"/>
    </row>
    <row r="8" spans="3:40" ht="28.5" customHeight="1">
      <c r="C8" s="558" t="s">
        <v>18</v>
      </c>
      <c r="D8" s="558"/>
      <c r="E8" s="558"/>
      <c r="F8" s="558"/>
      <c r="G8" s="558"/>
      <c r="H8" s="558"/>
      <c r="I8" s="558"/>
      <c r="J8" s="558"/>
      <c r="K8" s="558"/>
      <c r="L8" s="558"/>
      <c r="M8" s="558"/>
      <c r="N8" s="506" t="str">
        <f>IF('１号'!H11="","",'１号'!H11)</f>
        <v/>
      </c>
      <c r="O8" s="507"/>
      <c r="P8" s="507"/>
      <c r="Q8" s="507"/>
      <c r="R8" s="507"/>
      <c r="S8" s="507"/>
      <c r="T8" s="507"/>
      <c r="U8" s="507"/>
      <c r="V8" s="507"/>
      <c r="W8" s="507"/>
      <c r="X8" s="507"/>
      <c r="Y8" s="507"/>
      <c r="Z8" s="507"/>
      <c r="AA8" s="507"/>
      <c r="AB8" s="507"/>
      <c r="AC8" s="507"/>
      <c r="AD8" s="507"/>
      <c r="AE8" s="507"/>
      <c r="AF8" s="507"/>
      <c r="AG8" s="507"/>
      <c r="AH8" s="508"/>
      <c r="AJ8" s="177" t="s">
        <v>293</v>
      </c>
      <c r="AK8" s="177"/>
      <c r="AL8" s="177"/>
      <c r="AM8" s="177"/>
      <c r="AN8" s="177"/>
    </row>
    <row r="9" spans="3:40" ht="16.5" customHeight="1">
      <c r="C9" s="509" t="s">
        <v>19</v>
      </c>
      <c r="D9" s="509"/>
      <c r="E9" s="509"/>
      <c r="F9" s="509"/>
      <c r="G9" s="509"/>
      <c r="H9" s="509"/>
      <c r="I9" s="509"/>
      <c r="J9" s="509"/>
      <c r="K9" s="509"/>
      <c r="L9" s="509"/>
      <c r="M9" s="509"/>
      <c r="N9" s="510"/>
      <c r="O9" s="511"/>
      <c r="P9" s="511"/>
      <c r="Q9" s="511"/>
      <c r="R9" s="511"/>
      <c r="S9" s="514" t="s">
        <v>83</v>
      </c>
      <c r="T9" s="514"/>
      <c r="U9" s="511"/>
      <c r="V9" s="511"/>
      <c r="W9" s="511"/>
      <c r="X9" s="514" t="s">
        <v>84</v>
      </c>
      <c r="Y9" s="514"/>
      <c r="Z9" s="511"/>
      <c r="AA9" s="511"/>
      <c r="AB9" s="511"/>
      <c r="AC9" s="514" t="s">
        <v>85</v>
      </c>
      <c r="AD9" s="514"/>
      <c r="AE9" s="316"/>
      <c r="AF9" s="316"/>
      <c r="AG9" s="316"/>
      <c r="AH9" s="317"/>
    </row>
    <row r="10" spans="3:40" ht="16.5" customHeight="1">
      <c r="C10" s="509"/>
      <c r="D10" s="509"/>
      <c r="E10" s="509"/>
      <c r="F10" s="509"/>
      <c r="G10" s="509"/>
      <c r="H10" s="509"/>
      <c r="I10" s="509"/>
      <c r="J10" s="509"/>
      <c r="K10" s="509"/>
      <c r="L10" s="509"/>
      <c r="M10" s="509"/>
      <c r="N10" s="512"/>
      <c r="O10" s="513"/>
      <c r="P10" s="513"/>
      <c r="Q10" s="513"/>
      <c r="R10" s="513"/>
      <c r="S10" s="515"/>
      <c r="T10" s="515"/>
      <c r="U10" s="513"/>
      <c r="V10" s="513"/>
      <c r="W10" s="513"/>
      <c r="X10" s="515"/>
      <c r="Y10" s="515"/>
      <c r="Z10" s="513"/>
      <c r="AA10" s="513"/>
      <c r="AB10" s="513"/>
      <c r="AC10" s="515"/>
      <c r="AD10" s="515"/>
      <c r="AE10" s="318"/>
      <c r="AF10" s="318"/>
      <c r="AG10" s="318"/>
      <c r="AH10" s="319"/>
    </row>
    <row r="11" spans="3:40" ht="28.5" customHeight="1">
      <c r="C11" s="562" t="s">
        <v>255</v>
      </c>
      <c r="D11" s="562"/>
      <c r="E11" s="562"/>
      <c r="F11" s="562"/>
      <c r="G11" s="562"/>
      <c r="H11" s="562"/>
      <c r="I11" s="562"/>
      <c r="J11" s="562"/>
      <c r="K11" s="562"/>
      <c r="L11" s="562"/>
      <c r="M11" s="562"/>
      <c r="N11" s="509" t="s">
        <v>20</v>
      </c>
      <c r="O11" s="509"/>
      <c r="P11" s="509"/>
      <c r="Q11" s="509"/>
      <c r="R11" s="509"/>
      <c r="S11" s="509"/>
      <c r="T11" s="509"/>
      <c r="U11" s="509"/>
      <c r="V11" s="516"/>
      <c r="W11" s="517"/>
      <c r="X11" s="517"/>
      <c r="Y11" s="517"/>
      <c r="Z11" s="517"/>
      <c r="AA11" s="517"/>
      <c r="AB11" s="517"/>
      <c r="AC11" s="517"/>
      <c r="AD11" s="517"/>
      <c r="AE11" s="517"/>
      <c r="AF11" s="517"/>
      <c r="AG11" s="517"/>
      <c r="AH11" s="518"/>
      <c r="AJ11" s="177" t="s">
        <v>256</v>
      </c>
      <c r="AK11" s="315"/>
      <c r="AL11" s="315"/>
      <c r="AM11" s="315"/>
      <c r="AN11" s="315"/>
    </row>
    <row r="12" spans="3:40" ht="28.5" customHeight="1">
      <c r="C12" s="562"/>
      <c r="D12" s="562"/>
      <c r="E12" s="562"/>
      <c r="F12" s="562"/>
      <c r="G12" s="562"/>
      <c r="H12" s="562"/>
      <c r="I12" s="562"/>
      <c r="J12" s="562"/>
      <c r="K12" s="562"/>
      <c r="L12" s="562"/>
      <c r="M12" s="562"/>
      <c r="N12" s="509" t="s">
        <v>21</v>
      </c>
      <c r="O12" s="509"/>
      <c r="P12" s="509"/>
      <c r="Q12" s="509"/>
      <c r="R12" s="509"/>
      <c r="S12" s="509"/>
      <c r="T12" s="509"/>
      <c r="U12" s="509"/>
      <c r="V12" s="516"/>
      <c r="W12" s="517"/>
      <c r="X12" s="517"/>
      <c r="Y12" s="517"/>
      <c r="Z12" s="517"/>
      <c r="AA12" s="517"/>
      <c r="AB12" s="517"/>
      <c r="AC12" s="517"/>
      <c r="AD12" s="517"/>
      <c r="AE12" s="517"/>
      <c r="AF12" s="517"/>
      <c r="AG12" s="517"/>
      <c r="AH12" s="518"/>
      <c r="AJ12" s="177" t="s">
        <v>512</v>
      </c>
      <c r="AK12" s="315"/>
      <c r="AL12" s="315"/>
      <c r="AM12" s="315"/>
      <c r="AN12" s="315"/>
    </row>
    <row r="13" spans="3:40" ht="16.5" customHeight="1">
      <c r="C13" s="509" t="s">
        <v>22</v>
      </c>
      <c r="D13" s="509"/>
      <c r="E13" s="509"/>
      <c r="F13" s="509"/>
      <c r="G13" s="509"/>
      <c r="H13" s="509"/>
      <c r="I13" s="509"/>
      <c r="J13" s="509"/>
      <c r="K13" s="509"/>
      <c r="L13" s="509"/>
      <c r="M13" s="509"/>
      <c r="N13" s="519"/>
      <c r="O13" s="520"/>
      <c r="P13" s="520"/>
      <c r="Q13" s="520"/>
      <c r="R13" s="520"/>
      <c r="S13" s="520"/>
      <c r="T13" s="520"/>
      <c r="U13" s="521"/>
      <c r="V13" s="525" t="s">
        <v>494</v>
      </c>
      <c r="W13" s="526"/>
      <c r="X13" s="526"/>
      <c r="Y13" s="526"/>
      <c r="Z13" s="526"/>
      <c r="AA13" s="526"/>
      <c r="AB13" s="526"/>
      <c r="AC13" s="526"/>
      <c r="AD13" s="526"/>
      <c r="AE13" s="526"/>
      <c r="AF13" s="526"/>
      <c r="AG13" s="526"/>
      <c r="AH13" s="527"/>
    </row>
    <row r="14" spans="3:40" ht="16.5" customHeight="1">
      <c r="C14" s="509"/>
      <c r="D14" s="509"/>
      <c r="E14" s="509"/>
      <c r="F14" s="509"/>
      <c r="G14" s="509"/>
      <c r="H14" s="509"/>
      <c r="I14" s="509"/>
      <c r="J14" s="509"/>
      <c r="K14" s="509"/>
      <c r="L14" s="509"/>
      <c r="M14" s="509"/>
      <c r="N14" s="522"/>
      <c r="O14" s="523"/>
      <c r="P14" s="523"/>
      <c r="Q14" s="523"/>
      <c r="R14" s="523"/>
      <c r="S14" s="523"/>
      <c r="T14" s="523"/>
      <c r="U14" s="524"/>
      <c r="V14" s="528"/>
      <c r="W14" s="529"/>
      <c r="X14" s="529"/>
      <c r="Y14" s="529"/>
      <c r="Z14" s="529"/>
      <c r="AA14" s="529"/>
      <c r="AB14" s="529"/>
      <c r="AC14" s="529"/>
      <c r="AD14" s="529"/>
      <c r="AE14" s="529"/>
      <c r="AF14" s="529"/>
      <c r="AG14" s="529"/>
      <c r="AH14" s="530"/>
    </row>
    <row r="15" spans="3:40" ht="16.5" customHeight="1">
      <c r="C15" s="509" t="s">
        <v>23</v>
      </c>
      <c r="D15" s="509"/>
      <c r="E15" s="509"/>
      <c r="F15" s="509"/>
      <c r="G15" s="509"/>
      <c r="H15" s="509"/>
      <c r="I15" s="509"/>
      <c r="J15" s="509"/>
      <c r="K15" s="509"/>
      <c r="L15" s="509"/>
      <c r="M15" s="509"/>
      <c r="N15" s="519"/>
      <c r="O15" s="520"/>
      <c r="P15" s="520"/>
      <c r="Q15" s="520"/>
      <c r="R15" s="520"/>
      <c r="S15" s="520"/>
      <c r="T15" s="520"/>
      <c r="U15" s="521"/>
      <c r="V15" s="525" t="s">
        <v>495</v>
      </c>
      <c r="W15" s="526"/>
      <c r="X15" s="526"/>
      <c r="Y15" s="526"/>
      <c r="Z15" s="526"/>
      <c r="AA15" s="526"/>
      <c r="AB15" s="526"/>
      <c r="AC15" s="526"/>
      <c r="AD15" s="526"/>
      <c r="AE15" s="526"/>
      <c r="AF15" s="526"/>
      <c r="AG15" s="526"/>
      <c r="AH15" s="527"/>
    </row>
    <row r="16" spans="3:40" ht="16.5" customHeight="1">
      <c r="C16" s="509"/>
      <c r="D16" s="509"/>
      <c r="E16" s="509"/>
      <c r="F16" s="509"/>
      <c r="G16" s="509"/>
      <c r="H16" s="509"/>
      <c r="I16" s="509"/>
      <c r="J16" s="509"/>
      <c r="K16" s="509"/>
      <c r="L16" s="509"/>
      <c r="M16" s="509"/>
      <c r="N16" s="522"/>
      <c r="O16" s="523"/>
      <c r="P16" s="523"/>
      <c r="Q16" s="523"/>
      <c r="R16" s="523"/>
      <c r="S16" s="523"/>
      <c r="T16" s="523"/>
      <c r="U16" s="524"/>
      <c r="V16" s="528"/>
      <c r="W16" s="529"/>
      <c r="X16" s="529"/>
      <c r="Y16" s="529"/>
      <c r="Z16" s="529"/>
      <c r="AA16" s="529"/>
      <c r="AB16" s="529"/>
      <c r="AC16" s="529"/>
      <c r="AD16" s="529"/>
      <c r="AE16" s="529"/>
      <c r="AF16" s="529"/>
      <c r="AG16" s="529"/>
      <c r="AH16" s="530"/>
    </row>
    <row r="17" spans="3:35" ht="16.5" customHeight="1">
      <c r="C17" s="509" t="s">
        <v>24</v>
      </c>
      <c r="D17" s="509"/>
      <c r="E17" s="509"/>
      <c r="F17" s="509"/>
      <c r="G17" s="509"/>
      <c r="H17" s="509"/>
      <c r="I17" s="509"/>
      <c r="J17" s="509"/>
      <c r="K17" s="509"/>
      <c r="L17" s="509"/>
      <c r="M17" s="509"/>
      <c r="N17" s="519"/>
      <c r="O17" s="520"/>
      <c r="P17" s="520"/>
      <c r="Q17" s="520"/>
      <c r="R17" s="520"/>
      <c r="S17" s="520"/>
      <c r="T17" s="520"/>
      <c r="U17" s="521"/>
      <c r="V17" s="533" t="s">
        <v>497</v>
      </c>
      <c r="W17" s="534"/>
      <c r="X17" s="534"/>
      <c r="Y17" s="534"/>
      <c r="Z17" s="531"/>
      <c r="AA17" s="531"/>
      <c r="AB17" s="531"/>
      <c r="AC17" s="531"/>
      <c r="AD17" s="531"/>
      <c r="AE17" s="531"/>
      <c r="AF17" s="537" t="s">
        <v>132</v>
      </c>
      <c r="AG17" s="537"/>
      <c r="AH17" s="538"/>
    </row>
    <row r="18" spans="3:35" ht="16.5" customHeight="1">
      <c r="C18" s="509"/>
      <c r="D18" s="509"/>
      <c r="E18" s="509"/>
      <c r="F18" s="509"/>
      <c r="G18" s="509"/>
      <c r="H18" s="509"/>
      <c r="I18" s="509"/>
      <c r="J18" s="509"/>
      <c r="K18" s="509"/>
      <c r="L18" s="509"/>
      <c r="M18" s="509"/>
      <c r="N18" s="522"/>
      <c r="O18" s="523"/>
      <c r="P18" s="523"/>
      <c r="Q18" s="523"/>
      <c r="R18" s="523"/>
      <c r="S18" s="523"/>
      <c r="T18" s="523"/>
      <c r="U18" s="524"/>
      <c r="V18" s="535"/>
      <c r="W18" s="536"/>
      <c r="X18" s="536"/>
      <c r="Y18" s="536"/>
      <c r="Z18" s="532"/>
      <c r="AA18" s="532"/>
      <c r="AB18" s="532"/>
      <c r="AC18" s="532"/>
      <c r="AD18" s="532"/>
      <c r="AE18" s="532"/>
      <c r="AF18" s="539"/>
      <c r="AG18" s="539"/>
      <c r="AH18" s="540"/>
    </row>
    <row r="19" spans="3:35" ht="16.5" customHeight="1">
      <c r="C19" s="509" t="s">
        <v>25</v>
      </c>
      <c r="D19" s="509"/>
      <c r="E19" s="509"/>
      <c r="F19" s="509"/>
      <c r="G19" s="509"/>
      <c r="H19" s="509"/>
      <c r="I19" s="509"/>
      <c r="J19" s="509"/>
      <c r="K19" s="509"/>
      <c r="L19" s="509"/>
      <c r="M19" s="509"/>
      <c r="N19" s="519"/>
      <c r="O19" s="520"/>
      <c r="P19" s="520"/>
      <c r="Q19" s="520"/>
      <c r="R19" s="520"/>
      <c r="S19" s="520"/>
      <c r="T19" s="520"/>
      <c r="U19" s="521"/>
      <c r="V19" s="525" t="s">
        <v>496</v>
      </c>
      <c r="W19" s="526"/>
      <c r="X19" s="526"/>
      <c r="Y19" s="526"/>
      <c r="Z19" s="526"/>
      <c r="AA19" s="526"/>
      <c r="AB19" s="526"/>
      <c r="AC19" s="526"/>
      <c r="AD19" s="526"/>
      <c r="AE19" s="526"/>
      <c r="AF19" s="526"/>
      <c r="AG19" s="526"/>
      <c r="AH19" s="527"/>
    </row>
    <row r="20" spans="3:35" ht="16.5" customHeight="1">
      <c r="C20" s="509"/>
      <c r="D20" s="509"/>
      <c r="E20" s="509"/>
      <c r="F20" s="509"/>
      <c r="G20" s="509"/>
      <c r="H20" s="509"/>
      <c r="I20" s="509"/>
      <c r="J20" s="509"/>
      <c r="K20" s="509"/>
      <c r="L20" s="509"/>
      <c r="M20" s="509"/>
      <c r="N20" s="522"/>
      <c r="O20" s="523"/>
      <c r="P20" s="523"/>
      <c r="Q20" s="523"/>
      <c r="R20" s="523"/>
      <c r="S20" s="523"/>
      <c r="T20" s="523"/>
      <c r="U20" s="524"/>
      <c r="V20" s="528"/>
      <c r="W20" s="529"/>
      <c r="X20" s="529"/>
      <c r="Y20" s="529"/>
      <c r="Z20" s="529"/>
      <c r="AA20" s="529"/>
      <c r="AB20" s="529"/>
      <c r="AC20" s="529"/>
      <c r="AD20" s="529"/>
      <c r="AE20" s="529"/>
      <c r="AF20" s="529"/>
      <c r="AG20" s="529"/>
      <c r="AH20" s="530"/>
    </row>
    <row r="21" spans="3:35" ht="16.5" customHeight="1">
      <c r="C21" s="509" t="s">
        <v>27</v>
      </c>
      <c r="D21" s="509"/>
      <c r="E21" s="509"/>
      <c r="F21" s="509"/>
      <c r="G21" s="509"/>
      <c r="H21" s="509"/>
      <c r="I21" s="509"/>
      <c r="J21" s="509"/>
      <c r="K21" s="509"/>
      <c r="L21" s="509"/>
      <c r="M21" s="509"/>
      <c r="N21" s="519"/>
      <c r="O21" s="520"/>
      <c r="P21" s="520"/>
      <c r="Q21" s="520"/>
      <c r="R21" s="520"/>
      <c r="S21" s="520"/>
      <c r="T21" s="520"/>
      <c r="U21" s="521"/>
      <c r="V21" s="525" t="s">
        <v>496</v>
      </c>
      <c r="W21" s="526"/>
      <c r="X21" s="526"/>
      <c r="Y21" s="526"/>
      <c r="Z21" s="526"/>
      <c r="AA21" s="526"/>
      <c r="AB21" s="526"/>
      <c r="AC21" s="526"/>
      <c r="AD21" s="526"/>
      <c r="AE21" s="526"/>
      <c r="AF21" s="526"/>
      <c r="AG21" s="526"/>
      <c r="AH21" s="527"/>
    </row>
    <row r="22" spans="3:35" ht="16.5" customHeight="1">
      <c r="C22" s="509"/>
      <c r="D22" s="509"/>
      <c r="E22" s="509"/>
      <c r="F22" s="509"/>
      <c r="G22" s="509"/>
      <c r="H22" s="509"/>
      <c r="I22" s="509"/>
      <c r="J22" s="509"/>
      <c r="K22" s="509"/>
      <c r="L22" s="509"/>
      <c r="M22" s="509"/>
      <c r="N22" s="522"/>
      <c r="O22" s="523"/>
      <c r="P22" s="523"/>
      <c r="Q22" s="523"/>
      <c r="R22" s="523"/>
      <c r="S22" s="523"/>
      <c r="T22" s="523"/>
      <c r="U22" s="524"/>
      <c r="V22" s="528"/>
      <c r="W22" s="529"/>
      <c r="X22" s="529"/>
      <c r="Y22" s="529"/>
      <c r="Z22" s="529"/>
      <c r="AA22" s="529"/>
      <c r="AB22" s="529"/>
      <c r="AC22" s="529"/>
      <c r="AD22" s="529"/>
      <c r="AE22" s="529"/>
      <c r="AF22" s="529"/>
      <c r="AG22" s="529"/>
      <c r="AH22" s="530"/>
    </row>
    <row r="23" spans="3:35" ht="16.5" customHeight="1">
      <c r="C23" s="509" t="s">
        <v>28</v>
      </c>
      <c r="D23" s="509"/>
      <c r="E23" s="509"/>
      <c r="F23" s="509"/>
      <c r="G23" s="509"/>
      <c r="H23" s="509"/>
      <c r="I23" s="509"/>
      <c r="J23" s="509"/>
      <c r="K23" s="509"/>
      <c r="L23" s="509"/>
      <c r="M23" s="509"/>
      <c r="N23" s="320" t="s">
        <v>475</v>
      </c>
      <c r="O23" s="321"/>
      <c r="P23" s="322"/>
      <c r="Q23" s="322"/>
      <c r="R23" s="322"/>
      <c r="S23" s="322"/>
      <c r="T23" s="322"/>
      <c r="U23" s="322"/>
      <c r="V23" s="322"/>
      <c r="W23" s="322"/>
      <c r="X23" s="322"/>
      <c r="Y23" s="322"/>
      <c r="Z23" s="322"/>
      <c r="AA23" s="322"/>
      <c r="AB23" s="322"/>
      <c r="AC23" s="322"/>
      <c r="AD23" s="322"/>
      <c r="AE23" s="322"/>
      <c r="AF23" s="322"/>
      <c r="AG23" s="322"/>
      <c r="AH23" s="323"/>
      <c r="AI23" s="324"/>
    </row>
    <row r="24" spans="3:35" ht="16.5" customHeight="1">
      <c r="C24" s="509"/>
      <c r="D24" s="509"/>
      <c r="E24" s="509"/>
      <c r="F24" s="509"/>
      <c r="G24" s="509"/>
      <c r="H24" s="509"/>
      <c r="I24" s="509"/>
      <c r="J24" s="509"/>
      <c r="K24" s="509"/>
      <c r="L24" s="509"/>
      <c r="M24" s="509"/>
      <c r="N24" s="541"/>
      <c r="O24" s="542"/>
      <c r="P24" s="542"/>
      <c r="Q24" s="542"/>
      <c r="R24" s="542"/>
      <c r="S24" s="542"/>
      <c r="T24" s="542"/>
      <c r="U24" s="542"/>
      <c r="V24" s="542"/>
      <c r="W24" s="542"/>
      <c r="X24" s="542"/>
      <c r="Y24" s="542"/>
      <c r="Z24" s="542"/>
      <c r="AA24" s="542"/>
      <c r="AB24" s="542"/>
      <c r="AC24" s="542"/>
      <c r="AD24" s="542"/>
      <c r="AE24" s="542"/>
      <c r="AF24" s="542"/>
      <c r="AG24" s="542"/>
      <c r="AH24" s="543"/>
    </row>
    <row r="25" spans="3:35" ht="16.5" customHeight="1">
      <c r="C25" s="509"/>
      <c r="D25" s="509"/>
      <c r="E25" s="509"/>
      <c r="F25" s="509"/>
      <c r="G25" s="509"/>
      <c r="H25" s="509"/>
      <c r="I25" s="509"/>
      <c r="J25" s="509"/>
      <c r="K25" s="509"/>
      <c r="L25" s="509"/>
      <c r="M25" s="509"/>
      <c r="N25" s="541"/>
      <c r="O25" s="542"/>
      <c r="P25" s="542"/>
      <c r="Q25" s="542"/>
      <c r="R25" s="542"/>
      <c r="S25" s="542"/>
      <c r="T25" s="542"/>
      <c r="U25" s="542"/>
      <c r="V25" s="542"/>
      <c r="W25" s="542"/>
      <c r="X25" s="542"/>
      <c r="Y25" s="542"/>
      <c r="Z25" s="542"/>
      <c r="AA25" s="542"/>
      <c r="AB25" s="542"/>
      <c r="AC25" s="542"/>
      <c r="AD25" s="542"/>
      <c r="AE25" s="542"/>
      <c r="AF25" s="542"/>
      <c r="AG25" s="542"/>
      <c r="AH25" s="543"/>
    </row>
    <row r="26" spans="3:35" ht="16.5" customHeight="1">
      <c r="C26" s="509"/>
      <c r="D26" s="509"/>
      <c r="E26" s="509"/>
      <c r="F26" s="509"/>
      <c r="G26" s="509"/>
      <c r="H26" s="509"/>
      <c r="I26" s="509"/>
      <c r="J26" s="509"/>
      <c r="K26" s="509"/>
      <c r="L26" s="509"/>
      <c r="M26" s="509"/>
      <c r="N26" s="541"/>
      <c r="O26" s="542"/>
      <c r="P26" s="542"/>
      <c r="Q26" s="542"/>
      <c r="R26" s="542"/>
      <c r="S26" s="542"/>
      <c r="T26" s="542"/>
      <c r="U26" s="542"/>
      <c r="V26" s="542"/>
      <c r="W26" s="542"/>
      <c r="X26" s="542"/>
      <c r="Y26" s="542"/>
      <c r="Z26" s="542"/>
      <c r="AA26" s="542"/>
      <c r="AB26" s="542"/>
      <c r="AC26" s="542"/>
      <c r="AD26" s="542"/>
      <c r="AE26" s="542"/>
      <c r="AF26" s="542"/>
      <c r="AG26" s="542"/>
      <c r="AH26" s="543"/>
    </row>
    <row r="27" spans="3:35" ht="16.5" customHeight="1">
      <c r="C27" s="509"/>
      <c r="D27" s="509"/>
      <c r="E27" s="509"/>
      <c r="F27" s="509"/>
      <c r="G27" s="509"/>
      <c r="H27" s="509"/>
      <c r="I27" s="509"/>
      <c r="J27" s="509"/>
      <c r="K27" s="509"/>
      <c r="L27" s="509"/>
      <c r="M27" s="509"/>
      <c r="N27" s="541"/>
      <c r="O27" s="542"/>
      <c r="P27" s="542"/>
      <c r="Q27" s="542"/>
      <c r="R27" s="542"/>
      <c r="S27" s="542"/>
      <c r="T27" s="542"/>
      <c r="U27" s="542"/>
      <c r="V27" s="542"/>
      <c r="W27" s="542"/>
      <c r="X27" s="542"/>
      <c r="Y27" s="542"/>
      <c r="Z27" s="542"/>
      <c r="AA27" s="542"/>
      <c r="AB27" s="542"/>
      <c r="AC27" s="542"/>
      <c r="AD27" s="542"/>
      <c r="AE27" s="542"/>
      <c r="AF27" s="542"/>
      <c r="AG27" s="542"/>
      <c r="AH27" s="543"/>
    </row>
    <row r="28" spans="3:35" ht="16.5" customHeight="1">
      <c r="C28" s="509"/>
      <c r="D28" s="509"/>
      <c r="E28" s="509"/>
      <c r="F28" s="509"/>
      <c r="G28" s="509"/>
      <c r="H28" s="509"/>
      <c r="I28" s="509"/>
      <c r="J28" s="509"/>
      <c r="K28" s="509"/>
      <c r="L28" s="509"/>
      <c r="M28" s="509"/>
      <c r="N28" s="541"/>
      <c r="O28" s="542"/>
      <c r="P28" s="542"/>
      <c r="Q28" s="542"/>
      <c r="R28" s="542"/>
      <c r="S28" s="542"/>
      <c r="T28" s="542"/>
      <c r="U28" s="542"/>
      <c r="V28" s="542"/>
      <c r="W28" s="542"/>
      <c r="X28" s="542"/>
      <c r="Y28" s="542"/>
      <c r="Z28" s="542"/>
      <c r="AA28" s="542"/>
      <c r="AB28" s="542"/>
      <c r="AC28" s="542"/>
      <c r="AD28" s="542"/>
      <c r="AE28" s="542"/>
      <c r="AF28" s="542"/>
      <c r="AG28" s="542"/>
      <c r="AH28" s="543"/>
    </row>
    <row r="29" spans="3:35" ht="16.5" customHeight="1">
      <c r="C29" s="509"/>
      <c r="D29" s="509"/>
      <c r="E29" s="509"/>
      <c r="F29" s="509"/>
      <c r="G29" s="509"/>
      <c r="H29" s="509"/>
      <c r="I29" s="509"/>
      <c r="J29" s="509"/>
      <c r="K29" s="509"/>
      <c r="L29" s="509"/>
      <c r="M29" s="509"/>
      <c r="N29" s="541"/>
      <c r="O29" s="542"/>
      <c r="P29" s="542"/>
      <c r="Q29" s="542"/>
      <c r="R29" s="542"/>
      <c r="S29" s="542"/>
      <c r="T29" s="542"/>
      <c r="U29" s="542"/>
      <c r="V29" s="542"/>
      <c r="W29" s="542"/>
      <c r="X29" s="542"/>
      <c r="Y29" s="542"/>
      <c r="Z29" s="542"/>
      <c r="AA29" s="542"/>
      <c r="AB29" s="542"/>
      <c r="AC29" s="542"/>
      <c r="AD29" s="542"/>
      <c r="AE29" s="542"/>
      <c r="AF29" s="542"/>
      <c r="AG29" s="542"/>
      <c r="AH29" s="543"/>
    </row>
    <row r="30" spans="3:35" ht="16.5" customHeight="1">
      <c r="C30" s="509"/>
      <c r="D30" s="509"/>
      <c r="E30" s="509"/>
      <c r="F30" s="509"/>
      <c r="G30" s="509"/>
      <c r="H30" s="509"/>
      <c r="I30" s="509"/>
      <c r="J30" s="509"/>
      <c r="K30" s="509"/>
      <c r="L30" s="509"/>
      <c r="M30" s="509"/>
      <c r="N30" s="541"/>
      <c r="O30" s="542"/>
      <c r="P30" s="542"/>
      <c r="Q30" s="542"/>
      <c r="R30" s="542"/>
      <c r="S30" s="542"/>
      <c r="T30" s="542"/>
      <c r="U30" s="542"/>
      <c r="V30" s="542"/>
      <c r="W30" s="542"/>
      <c r="X30" s="542"/>
      <c r="Y30" s="542"/>
      <c r="Z30" s="542"/>
      <c r="AA30" s="542"/>
      <c r="AB30" s="542"/>
      <c r="AC30" s="542"/>
      <c r="AD30" s="542"/>
      <c r="AE30" s="542"/>
      <c r="AF30" s="542"/>
      <c r="AG30" s="542"/>
      <c r="AH30" s="543"/>
    </row>
    <row r="31" spans="3:35" ht="16.5" customHeight="1">
      <c r="C31" s="509"/>
      <c r="D31" s="509"/>
      <c r="E31" s="509"/>
      <c r="F31" s="509"/>
      <c r="G31" s="509"/>
      <c r="H31" s="509"/>
      <c r="I31" s="509"/>
      <c r="J31" s="509"/>
      <c r="K31" s="509"/>
      <c r="L31" s="509"/>
      <c r="M31" s="509"/>
      <c r="N31" s="541"/>
      <c r="O31" s="542"/>
      <c r="P31" s="542"/>
      <c r="Q31" s="542"/>
      <c r="R31" s="542"/>
      <c r="S31" s="542"/>
      <c r="T31" s="542"/>
      <c r="U31" s="542"/>
      <c r="V31" s="542"/>
      <c r="W31" s="542"/>
      <c r="X31" s="542"/>
      <c r="Y31" s="542"/>
      <c r="Z31" s="542"/>
      <c r="AA31" s="542"/>
      <c r="AB31" s="542"/>
      <c r="AC31" s="542"/>
      <c r="AD31" s="542"/>
      <c r="AE31" s="542"/>
      <c r="AF31" s="542"/>
      <c r="AG31" s="542"/>
      <c r="AH31" s="543"/>
    </row>
    <row r="32" spans="3:35" ht="16.5" customHeight="1">
      <c r="C32" s="509"/>
      <c r="D32" s="509"/>
      <c r="E32" s="509"/>
      <c r="F32" s="509"/>
      <c r="G32" s="509"/>
      <c r="H32" s="509"/>
      <c r="I32" s="509"/>
      <c r="J32" s="509"/>
      <c r="K32" s="509"/>
      <c r="L32" s="509"/>
      <c r="M32" s="509"/>
      <c r="N32" s="541"/>
      <c r="O32" s="542"/>
      <c r="P32" s="542"/>
      <c r="Q32" s="542"/>
      <c r="R32" s="542"/>
      <c r="S32" s="542"/>
      <c r="T32" s="542"/>
      <c r="U32" s="542"/>
      <c r="V32" s="542"/>
      <c r="W32" s="542"/>
      <c r="X32" s="542"/>
      <c r="Y32" s="542"/>
      <c r="Z32" s="542"/>
      <c r="AA32" s="542"/>
      <c r="AB32" s="542"/>
      <c r="AC32" s="542"/>
      <c r="AD32" s="542"/>
      <c r="AE32" s="542"/>
      <c r="AF32" s="542"/>
      <c r="AG32" s="542"/>
      <c r="AH32" s="543"/>
    </row>
    <row r="33" spans="3:34" ht="16.5" customHeight="1">
      <c r="C33" s="509"/>
      <c r="D33" s="509"/>
      <c r="E33" s="509"/>
      <c r="F33" s="509"/>
      <c r="G33" s="509"/>
      <c r="H33" s="509"/>
      <c r="I33" s="509"/>
      <c r="J33" s="509"/>
      <c r="K33" s="509"/>
      <c r="L33" s="509"/>
      <c r="M33" s="509"/>
      <c r="N33" s="544"/>
      <c r="O33" s="545"/>
      <c r="P33" s="545"/>
      <c r="Q33" s="545"/>
      <c r="R33" s="545"/>
      <c r="S33" s="545"/>
      <c r="T33" s="545"/>
      <c r="U33" s="545"/>
      <c r="V33" s="545"/>
      <c r="W33" s="545"/>
      <c r="X33" s="545"/>
      <c r="Y33" s="545"/>
      <c r="Z33" s="545"/>
      <c r="AA33" s="545"/>
      <c r="AB33" s="545"/>
      <c r="AC33" s="545"/>
      <c r="AD33" s="545"/>
      <c r="AE33" s="545"/>
      <c r="AF33" s="545"/>
      <c r="AG33" s="545"/>
      <c r="AH33" s="546"/>
    </row>
    <row r="34" spans="3:34" ht="16.5" customHeight="1">
      <c r="C34" s="509" t="s">
        <v>29</v>
      </c>
      <c r="D34" s="509"/>
      <c r="E34" s="509"/>
      <c r="F34" s="509"/>
      <c r="G34" s="509"/>
      <c r="H34" s="509"/>
      <c r="I34" s="509"/>
      <c r="J34" s="509"/>
      <c r="K34" s="509"/>
      <c r="L34" s="509"/>
      <c r="M34" s="509"/>
      <c r="N34" s="325" t="s">
        <v>476</v>
      </c>
      <c r="O34" s="39"/>
      <c r="P34" s="39"/>
      <c r="Q34" s="39"/>
      <c r="R34" s="39"/>
      <c r="S34" s="39"/>
      <c r="T34" s="39"/>
      <c r="U34" s="39"/>
      <c r="V34" s="39"/>
      <c r="W34" s="39"/>
      <c r="X34" s="39"/>
      <c r="Y34" s="39"/>
      <c r="Z34" s="39"/>
      <c r="AA34" s="39"/>
      <c r="AB34" s="39"/>
      <c r="AC34" s="39"/>
      <c r="AD34" s="39"/>
      <c r="AE34" s="39"/>
      <c r="AF34" s="39"/>
      <c r="AG34" s="39"/>
      <c r="AH34" s="326"/>
    </row>
    <row r="35" spans="3:34" ht="16.5" customHeight="1">
      <c r="C35" s="509"/>
      <c r="D35" s="509"/>
      <c r="E35" s="509"/>
      <c r="F35" s="509"/>
      <c r="G35" s="509"/>
      <c r="H35" s="509"/>
      <c r="I35" s="509"/>
      <c r="J35" s="509"/>
      <c r="K35" s="509"/>
      <c r="L35" s="509"/>
      <c r="M35" s="509"/>
      <c r="N35" s="541"/>
      <c r="O35" s="542"/>
      <c r="P35" s="542"/>
      <c r="Q35" s="542"/>
      <c r="R35" s="542"/>
      <c r="S35" s="542"/>
      <c r="T35" s="542"/>
      <c r="U35" s="542"/>
      <c r="V35" s="542"/>
      <c r="W35" s="542"/>
      <c r="X35" s="542"/>
      <c r="Y35" s="542"/>
      <c r="Z35" s="542"/>
      <c r="AA35" s="542"/>
      <c r="AB35" s="542"/>
      <c r="AC35" s="542"/>
      <c r="AD35" s="542"/>
      <c r="AE35" s="542"/>
      <c r="AF35" s="542"/>
      <c r="AG35" s="542"/>
      <c r="AH35" s="543"/>
    </row>
    <row r="36" spans="3:34" ht="16.5" customHeight="1">
      <c r="C36" s="509"/>
      <c r="D36" s="509"/>
      <c r="E36" s="509"/>
      <c r="F36" s="509"/>
      <c r="G36" s="509"/>
      <c r="H36" s="509"/>
      <c r="I36" s="509"/>
      <c r="J36" s="509"/>
      <c r="K36" s="509"/>
      <c r="L36" s="509"/>
      <c r="M36" s="509"/>
      <c r="N36" s="541"/>
      <c r="O36" s="542"/>
      <c r="P36" s="542"/>
      <c r="Q36" s="542"/>
      <c r="R36" s="542"/>
      <c r="S36" s="542"/>
      <c r="T36" s="542"/>
      <c r="U36" s="542"/>
      <c r="V36" s="542"/>
      <c r="W36" s="542"/>
      <c r="X36" s="542"/>
      <c r="Y36" s="542"/>
      <c r="Z36" s="542"/>
      <c r="AA36" s="542"/>
      <c r="AB36" s="542"/>
      <c r="AC36" s="542"/>
      <c r="AD36" s="542"/>
      <c r="AE36" s="542"/>
      <c r="AF36" s="542"/>
      <c r="AG36" s="542"/>
      <c r="AH36" s="543"/>
    </row>
    <row r="37" spans="3:34" ht="16.5" customHeight="1">
      <c r="C37" s="509"/>
      <c r="D37" s="509"/>
      <c r="E37" s="509"/>
      <c r="F37" s="509"/>
      <c r="G37" s="509"/>
      <c r="H37" s="509"/>
      <c r="I37" s="509"/>
      <c r="J37" s="509"/>
      <c r="K37" s="509"/>
      <c r="L37" s="509"/>
      <c r="M37" s="509"/>
      <c r="N37" s="541"/>
      <c r="O37" s="542"/>
      <c r="P37" s="542"/>
      <c r="Q37" s="542"/>
      <c r="R37" s="542"/>
      <c r="S37" s="542"/>
      <c r="T37" s="542"/>
      <c r="U37" s="542"/>
      <c r="V37" s="542"/>
      <c r="W37" s="542"/>
      <c r="X37" s="542"/>
      <c r="Y37" s="542"/>
      <c r="Z37" s="542"/>
      <c r="AA37" s="542"/>
      <c r="AB37" s="542"/>
      <c r="AC37" s="542"/>
      <c r="AD37" s="542"/>
      <c r="AE37" s="542"/>
      <c r="AF37" s="542"/>
      <c r="AG37" s="542"/>
      <c r="AH37" s="543"/>
    </row>
    <row r="38" spans="3:34" ht="16.5" customHeight="1">
      <c r="C38" s="509"/>
      <c r="D38" s="509"/>
      <c r="E38" s="509"/>
      <c r="F38" s="509"/>
      <c r="G38" s="509"/>
      <c r="H38" s="509"/>
      <c r="I38" s="509"/>
      <c r="J38" s="509"/>
      <c r="K38" s="509"/>
      <c r="L38" s="509"/>
      <c r="M38" s="509"/>
      <c r="N38" s="541"/>
      <c r="O38" s="542"/>
      <c r="P38" s="542"/>
      <c r="Q38" s="542"/>
      <c r="R38" s="542"/>
      <c r="S38" s="542"/>
      <c r="T38" s="542"/>
      <c r="U38" s="542"/>
      <c r="V38" s="542"/>
      <c r="W38" s="542"/>
      <c r="X38" s="542"/>
      <c r="Y38" s="542"/>
      <c r="Z38" s="542"/>
      <c r="AA38" s="542"/>
      <c r="AB38" s="542"/>
      <c r="AC38" s="542"/>
      <c r="AD38" s="542"/>
      <c r="AE38" s="542"/>
      <c r="AF38" s="542"/>
      <c r="AG38" s="542"/>
      <c r="AH38" s="543"/>
    </row>
    <row r="39" spans="3:34" ht="16.5" customHeight="1">
      <c r="C39" s="509"/>
      <c r="D39" s="509"/>
      <c r="E39" s="509"/>
      <c r="F39" s="509"/>
      <c r="G39" s="509"/>
      <c r="H39" s="509"/>
      <c r="I39" s="509"/>
      <c r="J39" s="509"/>
      <c r="K39" s="509"/>
      <c r="L39" s="509"/>
      <c r="M39" s="509"/>
      <c r="N39" s="541"/>
      <c r="O39" s="542"/>
      <c r="P39" s="542"/>
      <c r="Q39" s="542"/>
      <c r="R39" s="542"/>
      <c r="S39" s="542"/>
      <c r="T39" s="542"/>
      <c r="U39" s="542"/>
      <c r="V39" s="542"/>
      <c r="W39" s="542"/>
      <c r="X39" s="542"/>
      <c r="Y39" s="542"/>
      <c r="Z39" s="542"/>
      <c r="AA39" s="542"/>
      <c r="AB39" s="542"/>
      <c r="AC39" s="542"/>
      <c r="AD39" s="542"/>
      <c r="AE39" s="542"/>
      <c r="AF39" s="542"/>
      <c r="AG39" s="542"/>
      <c r="AH39" s="543"/>
    </row>
    <row r="40" spans="3:34" ht="16.5" customHeight="1">
      <c r="C40" s="509"/>
      <c r="D40" s="509"/>
      <c r="E40" s="509"/>
      <c r="F40" s="509"/>
      <c r="G40" s="509"/>
      <c r="H40" s="509"/>
      <c r="I40" s="509"/>
      <c r="J40" s="509"/>
      <c r="K40" s="509"/>
      <c r="L40" s="509"/>
      <c r="M40" s="509"/>
      <c r="N40" s="541"/>
      <c r="O40" s="542"/>
      <c r="P40" s="542"/>
      <c r="Q40" s="542"/>
      <c r="R40" s="542"/>
      <c r="S40" s="542"/>
      <c r="T40" s="542"/>
      <c r="U40" s="542"/>
      <c r="V40" s="542"/>
      <c r="W40" s="542"/>
      <c r="X40" s="542"/>
      <c r="Y40" s="542"/>
      <c r="Z40" s="542"/>
      <c r="AA40" s="542"/>
      <c r="AB40" s="542"/>
      <c r="AC40" s="542"/>
      <c r="AD40" s="542"/>
      <c r="AE40" s="542"/>
      <c r="AF40" s="542"/>
      <c r="AG40" s="542"/>
      <c r="AH40" s="543"/>
    </row>
    <row r="41" spans="3:34" ht="16.5" customHeight="1">
      <c r="C41" s="509"/>
      <c r="D41" s="509"/>
      <c r="E41" s="509"/>
      <c r="F41" s="509"/>
      <c r="G41" s="509"/>
      <c r="H41" s="509"/>
      <c r="I41" s="509"/>
      <c r="J41" s="509"/>
      <c r="K41" s="509"/>
      <c r="L41" s="509"/>
      <c r="M41" s="509"/>
      <c r="N41" s="541"/>
      <c r="O41" s="542"/>
      <c r="P41" s="542"/>
      <c r="Q41" s="542"/>
      <c r="R41" s="542"/>
      <c r="S41" s="542"/>
      <c r="T41" s="542"/>
      <c r="U41" s="542"/>
      <c r="V41" s="542"/>
      <c r="W41" s="542"/>
      <c r="X41" s="542"/>
      <c r="Y41" s="542"/>
      <c r="Z41" s="542"/>
      <c r="AA41" s="542"/>
      <c r="AB41" s="542"/>
      <c r="AC41" s="542"/>
      <c r="AD41" s="542"/>
      <c r="AE41" s="542"/>
      <c r="AF41" s="542"/>
      <c r="AG41" s="542"/>
      <c r="AH41" s="543"/>
    </row>
    <row r="42" spans="3:34" ht="16.5" customHeight="1">
      <c r="C42" s="509"/>
      <c r="D42" s="509"/>
      <c r="E42" s="509"/>
      <c r="F42" s="509"/>
      <c r="G42" s="509"/>
      <c r="H42" s="509"/>
      <c r="I42" s="509"/>
      <c r="J42" s="509"/>
      <c r="K42" s="509"/>
      <c r="L42" s="509"/>
      <c r="M42" s="509"/>
      <c r="N42" s="541"/>
      <c r="O42" s="542"/>
      <c r="P42" s="542"/>
      <c r="Q42" s="542"/>
      <c r="R42" s="542"/>
      <c r="S42" s="542"/>
      <c r="T42" s="542"/>
      <c r="U42" s="542"/>
      <c r="V42" s="542"/>
      <c r="W42" s="542"/>
      <c r="X42" s="542"/>
      <c r="Y42" s="542"/>
      <c r="Z42" s="542"/>
      <c r="AA42" s="542"/>
      <c r="AB42" s="542"/>
      <c r="AC42" s="542"/>
      <c r="AD42" s="542"/>
      <c r="AE42" s="542"/>
      <c r="AF42" s="542"/>
      <c r="AG42" s="542"/>
      <c r="AH42" s="543"/>
    </row>
    <row r="43" spans="3:34" ht="16.5" customHeight="1">
      <c r="C43" s="509"/>
      <c r="D43" s="509"/>
      <c r="E43" s="509"/>
      <c r="F43" s="509"/>
      <c r="G43" s="509"/>
      <c r="H43" s="509"/>
      <c r="I43" s="509"/>
      <c r="J43" s="509"/>
      <c r="K43" s="509"/>
      <c r="L43" s="509"/>
      <c r="M43" s="509"/>
      <c r="N43" s="541"/>
      <c r="O43" s="542"/>
      <c r="P43" s="542"/>
      <c r="Q43" s="542"/>
      <c r="R43" s="542"/>
      <c r="S43" s="542"/>
      <c r="T43" s="542"/>
      <c r="U43" s="542"/>
      <c r="V43" s="542"/>
      <c r="W43" s="542"/>
      <c r="X43" s="542"/>
      <c r="Y43" s="542"/>
      <c r="Z43" s="542"/>
      <c r="AA43" s="542"/>
      <c r="AB43" s="542"/>
      <c r="AC43" s="542"/>
      <c r="AD43" s="542"/>
      <c r="AE43" s="542"/>
      <c r="AF43" s="542"/>
      <c r="AG43" s="542"/>
      <c r="AH43" s="543"/>
    </row>
    <row r="44" spans="3:34" ht="16.5" customHeight="1">
      <c r="C44" s="509" t="s">
        <v>30</v>
      </c>
      <c r="D44" s="509"/>
      <c r="E44" s="509"/>
      <c r="F44" s="509"/>
      <c r="G44" s="509"/>
      <c r="H44" s="509"/>
      <c r="I44" s="509"/>
      <c r="J44" s="509"/>
      <c r="K44" s="509"/>
      <c r="L44" s="509"/>
      <c r="M44" s="509"/>
      <c r="N44" s="549"/>
      <c r="O44" s="550"/>
      <c r="P44" s="550"/>
      <c r="Q44" s="550"/>
      <c r="R44" s="550"/>
      <c r="S44" s="550"/>
      <c r="T44" s="550"/>
      <c r="U44" s="550"/>
      <c r="V44" s="550"/>
      <c r="W44" s="550"/>
      <c r="X44" s="550"/>
      <c r="Y44" s="550"/>
      <c r="Z44" s="550"/>
      <c r="AA44" s="550"/>
      <c r="AB44" s="550"/>
      <c r="AC44" s="550"/>
      <c r="AD44" s="550"/>
      <c r="AE44" s="550"/>
      <c r="AF44" s="550"/>
      <c r="AG44" s="550"/>
      <c r="AH44" s="551"/>
    </row>
    <row r="45" spans="3:34" ht="16.5" customHeight="1">
      <c r="C45" s="509"/>
      <c r="D45" s="509"/>
      <c r="E45" s="509"/>
      <c r="F45" s="509"/>
      <c r="G45" s="509"/>
      <c r="H45" s="509"/>
      <c r="I45" s="509"/>
      <c r="J45" s="509"/>
      <c r="K45" s="509"/>
      <c r="L45" s="509"/>
      <c r="M45" s="509"/>
      <c r="N45" s="552"/>
      <c r="O45" s="553"/>
      <c r="P45" s="553"/>
      <c r="Q45" s="553"/>
      <c r="R45" s="553"/>
      <c r="S45" s="553"/>
      <c r="T45" s="553"/>
      <c r="U45" s="553"/>
      <c r="V45" s="553"/>
      <c r="W45" s="553"/>
      <c r="X45" s="553"/>
      <c r="Y45" s="553"/>
      <c r="Z45" s="553"/>
      <c r="AA45" s="553"/>
      <c r="AB45" s="553"/>
      <c r="AC45" s="553"/>
      <c r="AD45" s="553"/>
      <c r="AE45" s="553"/>
      <c r="AF45" s="553"/>
      <c r="AG45" s="553"/>
      <c r="AH45" s="554"/>
    </row>
    <row r="46" spans="3:34">
      <c r="C46" s="41" t="s">
        <v>31</v>
      </c>
      <c r="E46" s="555" t="s">
        <v>107</v>
      </c>
      <c r="F46" s="555"/>
      <c r="G46" s="555"/>
      <c r="H46" s="555"/>
      <c r="I46" s="555"/>
      <c r="J46" s="555"/>
      <c r="K46" s="555"/>
      <c r="L46" s="555"/>
      <c r="M46" s="555"/>
      <c r="N46" s="555"/>
      <c r="O46" s="555"/>
      <c r="P46" s="555"/>
      <c r="Q46" s="555"/>
      <c r="R46" s="555"/>
      <c r="S46" s="555"/>
      <c r="T46" s="555"/>
      <c r="U46" s="555"/>
      <c r="V46" s="555"/>
      <c r="W46" s="555"/>
      <c r="X46" s="555"/>
      <c r="Y46" s="555"/>
      <c r="Z46" s="555"/>
      <c r="AA46" s="555"/>
      <c r="AB46" s="555"/>
      <c r="AC46" s="555"/>
      <c r="AD46" s="555"/>
      <c r="AE46" s="555"/>
      <c r="AF46" s="555"/>
      <c r="AG46" s="555"/>
      <c r="AH46" s="555"/>
    </row>
    <row r="47" spans="3:34">
      <c r="C47" s="39"/>
      <c r="D47" s="314"/>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5"/>
    </row>
    <row r="48" spans="3:34">
      <c r="C48" s="547" t="s">
        <v>33</v>
      </c>
      <c r="D48" s="547"/>
      <c r="E48" s="548" t="s">
        <v>32</v>
      </c>
      <c r="F48" s="548"/>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row>
    <row r="49" spans="3:34">
      <c r="C49" s="547" t="s">
        <v>35</v>
      </c>
      <c r="D49" s="547"/>
      <c r="E49" s="548" t="s">
        <v>34</v>
      </c>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row>
    <row r="50" spans="3:34">
      <c r="C50" s="314"/>
      <c r="D50" s="314"/>
      <c r="E50" s="314"/>
      <c r="F50" s="314"/>
      <c r="G50" s="314"/>
      <c r="H50" s="314"/>
    </row>
    <row r="51" spans="3:34" ht="14.25">
      <c r="C51" s="40"/>
      <c r="D51" s="314"/>
      <c r="E51" s="314"/>
      <c r="F51" s="314"/>
      <c r="G51" s="314"/>
      <c r="H51" s="314"/>
    </row>
    <row r="52" spans="3:34" ht="14.25">
      <c r="C52" s="40"/>
      <c r="D52" s="314"/>
      <c r="E52" s="314"/>
      <c r="F52" s="314"/>
      <c r="G52" s="314"/>
      <c r="H52" s="314"/>
    </row>
    <row r="53" spans="3:34" ht="14.25">
      <c r="C53" s="40"/>
      <c r="D53" s="314"/>
      <c r="E53" s="314"/>
      <c r="F53" s="314"/>
      <c r="G53" s="314"/>
      <c r="H53" s="314"/>
    </row>
    <row r="54" spans="3:34" ht="14.25">
      <c r="C54" s="40"/>
      <c r="D54" s="314"/>
      <c r="E54" s="314"/>
      <c r="F54" s="314"/>
      <c r="G54" s="314"/>
      <c r="H54" s="314"/>
    </row>
    <row r="55" spans="3:34" ht="25.5" customHeight="1">
      <c r="C55" s="327"/>
      <c r="D55" s="327"/>
      <c r="E55" s="327"/>
      <c r="F55" s="327"/>
      <c r="G55" s="327"/>
      <c r="H55" s="327"/>
    </row>
    <row r="56" spans="3:34">
      <c r="C56" s="327"/>
      <c r="D56" s="327"/>
      <c r="E56" s="327"/>
      <c r="F56" s="327"/>
      <c r="G56" s="327"/>
      <c r="H56" s="327"/>
    </row>
    <row r="57" spans="3:34">
      <c r="C57" s="327"/>
      <c r="D57" s="327"/>
      <c r="E57" s="327"/>
      <c r="F57" s="327"/>
      <c r="G57" s="327"/>
      <c r="H57" s="327"/>
    </row>
    <row r="58" spans="3:34">
      <c r="C58" s="327"/>
      <c r="D58" s="327"/>
      <c r="E58" s="327"/>
      <c r="F58" s="327"/>
      <c r="G58" s="327"/>
      <c r="H58" s="327"/>
    </row>
    <row r="59" spans="3:34">
      <c r="C59" s="327"/>
      <c r="D59" s="327"/>
      <c r="E59" s="327"/>
      <c r="F59" s="327"/>
      <c r="G59" s="327"/>
      <c r="H59" s="327"/>
    </row>
    <row r="60" spans="3:34">
      <c r="C60" s="327"/>
      <c r="D60" s="327"/>
      <c r="E60" s="327"/>
      <c r="F60" s="327"/>
      <c r="G60" s="327"/>
      <c r="H60" s="327"/>
    </row>
    <row r="61" spans="3:34">
      <c r="C61" s="327"/>
      <c r="D61" s="327"/>
      <c r="E61" s="327"/>
      <c r="F61" s="327"/>
      <c r="G61" s="327"/>
      <c r="H61" s="327"/>
    </row>
    <row r="62" spans="3:34">
      <c r="C62" s="327"/>
      <c r="D62" s="327"/>
      <c r="E62" s="327"/>
      <c r="F62" s="327"/>
      <c r="G62" s="327"/>
      <c r="H62" s="327"/>
    </row>
    <row r="63" spans="3:34">
      <c r="C63" s="327"/>
      <c r="D63" s="327"/>
      <c r="E63" s="327"/>
      <c r="F63" s="327"/>
      <c r="G63" s="327"/>
      <c r="H63" s="327"/>
    </row>
    <row r="64" spans="3:34">
      <c r="C64" s="327"/>
      <c r="D64" s="327"/>
      <c r="E64" s="327"/>
      <c r="F64" s="327"/>
      <c r="G64" s="327"/>
      <c r="H64" s="327"/>
    </row>
    <row r="65" spans="3:8">
      <c r="C65" s="327"/>
      <c r="D65" s="327"/>
      <c r="E65" s="327"/>
      <c r="F65" s="327"/>
      <c r="G65" s="327"/>
      <c r="H65" s="327"/>
    </row>
    <row r="66" spans="3:8">
      <c r="C66" s="327"/>
      <c r="D66" s="327"/>
      <c r="E66" s="327"/>
      <c r="F66" s="327"/>
      <c r="G66" s="327"/>
      <c r="H66" s="327"/>
    </row>
    <row r="67" spans="3:8">
      <c r="C67" s="327"/>
      <c r="D67" s="327"/>
      <c r="E67" s="327"/>
      <c r="F67" s="327"/>
      <c r="G67" s="327"/>
      <c r="H67" s="327"/>
    </row>
    <row r="68" spans="3:8">
      <c r="C68" s="327"/>
      <c r="D68" s="327"/>
      <c r="E68" s="327"/>
      <c r="F68" s="327"/>
      <c r="G68" s="327"/>
      <c r="H68" s="327"/>
    </row>
    <row r="69" spans="3:8">
      <c r="C69" s="327"/>
      <c r="D69" s="327"/>
      <c r="E69" s="327"/>
      <c r="F69" s="327"/>
      <c r="G69" s="327"/>
      <c r="H69" s="327"/>
    </row>
    <row r="70" spans="3:8">
      <c r="C70" s="327"/>
      <c r="D70" s="327"/>
      <c r="E70" s="327"/>
      <c r="F70" s="327"/>
      <c r="G70" s="327"/>
      <c r="H70" s="327"/>
    </row>
    <row r="71" spans="3:8">
      <c r="C71" s="327"/>
      <c r="D71" s="327"/>
      <c r="E71" s="327"/>
      <c r="F71" s="327"/>
      <c r="G71" s="327"/>
      <c r="H71" s="327"/>
    </row>
    <row r="72" spans="3:8">
      <c r="C72" s="327"/>
      <c r="D72" s="327"/>
      <c r="E72" s="327"/>
      <c r="F72" s="327"/>
      <c r="G72" s="327"/>
      <c r="H72" s="327"/>
    </row>
    <row r="73" spans="3:8">
      <c r="C73" s="327"/>
      <c r="D73" s="327"/>
      <c r="E73" s="327"/>
      <c r="F73" s="327"/>
      <c r="G73" s="327"/>
      <c r="H73" s="327"/>
    </row>
    <row r="74" spans="3:8">
      <c r="C74" s="327"/>
      <c r="D74" s="327"/>
      <c r="E74" s="327"/>
      <c r="F74" s="327"/>
      <c r="G74" s="327"/>
      <c r="H74" s="327"/>
    </row>
    <row r="75" spans="3:8">
      <c r="C75" s="327"/>
      <c r="D75" s="327"/>
      <c r="E75" s="327"/>
      <c r="F75" s="327"/>
      <c r="G75" s="327"/>
      <c r="H75" s="327"/>
    </row>
    <row r="76" spans="3:8">
      <c r="C76" s="327"/>
      <c r="D76" s="327"/>
      <c r="E76" s="327"/>
      <c r="F76" s="327"/>
      <c r="G76" s="327"/>
      <c r="H76" s="327"/>
    </row>
    <row r="77" spans="3:8">
      <c r="C77" s="39"/>
      <c r="D77" s="314"/>
      <c r="E77" s="314"/>
      <c r="F77" s="314"/>
      <c r="G77" s="314"/>
      <c r="H77" s="314"/>
    </row>
    <row r="78" spans="3:8">
      <c r="C78" s="39"/>
      <c r="D78" s="314"/>
      <c r="E78" s="314"/>
      <c r="F78" s="314"/>
      <c r="G78" s="314"/>
      <c r="H78" s="314"/>
    </row>
    <row r="79" spans="3:8" ht="14.25">
      <c r="C79" s="40"/>
      <c r="D79" s="314"/>
      <c r="E79" s="314"/>
      <c r="F79" s="314"/>
      <c r="G79" s="314"/>
      <c r="H79" s="314"/>
    </row>
    <row r="80" spans="3:8" ht="14.25">
      <c r="C80" s="40"/>
      <c r="D80" s="314"/>
      <c r="E80" s="314"/>
      <c r="F80" s="314"/>
      <c r="G80" s="314"/>
      <c r="H80" s="314"/>
    </row>
    <row r="81" spans="3:8">
      <c r="C81" s="327"/>
      <c r="D81" s="327"/>
      <c r="E81" s="327"/>
      <c r="F81" s="327"/>
      <c r="G81" s="314"/>
      <c r="H81" s="314"/>
    </row>
    <row r="82" spans="3:8" ht="14.25">
      <c r="C82" s="40"/>
      <c r="D82" s="40"/>
      <c r="E82" s="40"/>
      <c r="F82" s="40"/>
      <c r="G82" s="314"/>
      <c r="H82" s="314"/>
    </row>
    <row r="83" spans="3:8" ht="14.25">
      <c r="C83" s="40"/>
      <c r="D83" s="40"/>
      <c r="E83" s="40"/>
      <c r="F83" s="40"/>
      <c r="G83" s="314"/>
      <c r="H83" s="314"/>
    </row>
    <row r="84" spans="3:8" ht="14.25">
      <c r="C84" s="40"/>
      <c r="D84" s="40"/>
      <c r="E84" s="40"/>
      <c r="F84" s="40"/>
      <c r="G84" s="314"/>
      <c r="H84" s="314"/>
    </row>
    <row r="85" spans="3:8">
      <c r="C85" s="39"/>
      <c r="D85" s="314"/>
      <c r="E85" s="314"/>
      <c r="F85" s="314"/>
      <c r="G85" s="314"/>
      <c r="H85" s="314"/>
    </row>
    <row r="86" spans="3:8">
      <c r="C86" s="314"/>
      <c r="D86" s="314"/>
      <c r="E86" s="314"/>
      <c r="F86" s="314"/>
      <c r="G86" s="314"/>
      <c r="H86" s="314"/>
    </row>
    <row r="87" spans="3:8" ht="14.25">
      <c r="C87" s="40"/>
      <c r="D87" s="314"/>
      <c r="E87" s="314"/>
      <c r="F87" s="314"/>
      <c r="G87" s="314"/>
      <c r="H87" s="314"/>
    </row>
  </sheetData>
  <sheetProtection sheet="1" formatCells="0" formatColumns="0" formatRows="0" selectLockedCells="1"/>
  <mergeCells count="49">
    <mergeCell ref="C4:AH4"/>
    <mergeCell ref="C5:M5"/>
    <mergeCell ref="C19:M20"/>
    <mergeCell ref="V12:AH12"/>
    <mergeCell ref="C6:M6"/>
    <mergeCell ref="C17:M18"/>
    <mergeCell ref="N5:AH5"/>
    <mergeCell ref="N6:AH6"/>
    <mergeCell ref="N7:AH7"/>
    <mergeCell ref="C7:M7"/>
    <mergeCell ref="C8:M8"/>
    <mergeCell ref="C9:M10"/>
    <mergeCell ref="C11:M12"/>
    <mergeCell ref="C13:M14"/>
    <mergeCell ref="V13:AH14"/>
    <mergeCell ref="V15:AH16"/>
    <mergeCell ref="C48:D48"/>
    <mergeCell ref="C49:D49"/>
    <mergeCell ref="E48:AH48"/>
    <mergeCell ref="E49:AH49"/>
    <mergeCell ref="C44:M45"/>
    <mergeCell ref="N44:AH45"/>
    <mergeCell ref="E46:AH47"/>
    <mergeCell ref="C23:M33"/>
    <mergeCell ref="C34:M43"/>
    <mergeCell ref="N35:AH43"/>
    <mergeCell ref="N24:AH33"/>
    <mergeCell ref="C21:M22"/>
    <mergeCell ref="N21:U22"/>
    <mergeCell ref="V21:AH22"/>
    <mergeCell ref="C15:M16"/>
    <mergeCell ref="N13:U14"/>
    <mergeCell ref="V19:AH20"/>
    <mergeCell ref="N15:U16"/>
    <mergeCell ref="N17:U18"/>
    <mergeCell ref="N19:U20"/>
    <mergeCell ref="Z17:AE18"/>
    <mergeCell ref="V17:Y18"/>
    <mergeCell ref="AF17:AH18"/>
    <mergeCell ref="N8:AH8"/>
    <mergeCell ref="N11:U11"/>
    <mergeCell ref="N12:U12"/>
    <mergeCell ref="N9:R10"/>
    <mergeCell ref="S9:T10"/>
    <mergeCell ref="U9:W10"/>
    <mergeCell ref="X9:Y10"/>
    <mergeCell ref="Z9:AB10"/>
    <mergeCell ref="AC9:AD10"/>
    <mergeCell ref="V11:AH11"/>
  </mergeCells>
  <phoneticPr fontId="4"/>
  <dataValidations count="3">
    <dataValidation imeMode="off" allowBlank="1" showInputMessage="1" showErrorMessage="1" sqref="N44:AH45 N19 N21 N13 N15 N17"/>
    <dataValidation type="list" allowBlank="1" showInputMessage="1" showErrorMessage="1" sqref="V11">
      <formula1>業種リスト</formula1>
    </dataValidation>
    <dataValidation type="list" allowBlank="1" showInputMessage="1" showErrorMessage="1" sqref="V12">
      <formula1>INDIRECT($V$11)</formula1>
    </dataValidation>
  </dataValidations>
  <pageMargins left="0.74803149606299213" right="0.43307086614173229" top="0.59055118110236227" bottom="0.56000000000000005" header="0.19685039370078741" footer="0.23622047244094491"/>
  <pageSetup paperSize="9" scale="94" orientation="portrait" r:id="rId1"/>
  <headerFooter>
    <oddFooter>&amp;R&amp;"ＭＳ Ｐ明朝,標準"&amp;10（日本産業規格A列4番）</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R35"/>
  <sheetViews>
    <sheetView showGridLines="0" zoomScaleNormal="100" zoomScaleSheetLayoutView="100" workbookViewId="0">
      <selection activeCell="L5" sqref="L5:N5"/>
    </sheetView>
  </sheetViews>
  <sheetFormatPr defaultColWidth="9" defaultRowHeight="13.5"/>
  <cols>
    <col min="1" max="1" width="2.625" style="330" customWidth="1"/>
    <col min="2" max="2" width="1.625" style="330" customWidth="1"/>
    <col min="3" max="3" width="2.625" style="331" customWidth="1"/>
    <col min="4" max="4" width="13.25" style="330" customWidth="1"/>
    <col min="5" max="5" width="11.125" style="330" customWidth="1"/>
    <col min="6" max="6" width="5.625" style="331" customWidth="1"/>
    <col min="7" max="7" width="11.625" style="330" customWidth="1"/>
    <col min="8" max="8" width="7.75" style="330" customWidth="1"/>
    <col min="9" max="9" width="3.625" style="331" customWidth="1"/>
    <col min="10" max="10" width="2.625" style="330" customWidth="1"/>
    <col min="11" max="11" width="8.625" style="330" customWidth="1"/>
    <col min="12" max="12" width="3.125" style="330" customWidth="1"/>
    <col min="13" max="13" width="3.125" style="331" customWidth="1"/>
    <col min="14" max="14" width="9" style="330" customWidth="1"/>
    <col min="15" max="15" width="3.125" style="331" customWidth="1"/>
    <col min="16" max="16" width="1.625" style="330" customWidth="1"/>
    <col min="17" max="90" width="2.625" style="330" customWidth="1"/>
    <col min="91" max="16384" width="9" style="330"/>
  </cols>
  <sheetData>
    <row r="2" spans="3:18" ht="19.5" customHeight="1">
      <c r="C2" s="328" t="s">
        <v>36</v>
      </c>
      <c r="D2" s="329"/>
      <c r="R2" s="332" t="str">
        <f>'１号'!$W$2</f>
        <v>Ver.4</v>
      </c>
    </row>
    <row r="3" spans="3:18" ht="30" customHeight="1">
      <c r="C3" s="571" t="s">
        <v>37</v>
      </c>
      <c r="D3" s="571"/>
      <c r="E3" s="571"/>
      <c r="F3" s="571"/>
      <c r="G3" s="571"/>
      <c r="H3" s="571"/>
      <c r="I3" s="571"/>
      <c r="J3" s="571"/>
      <c r="K3" s="571"/>
      <c r="L3" s="571"/>
      <c r="M3" s="571"/>
      <c r="N3" s="571"/>
      <c r="O3" s="571"/>
    </row>
    <row r="4" spans="3:18" ht="24" customHeight="1">
      <c r="D4" s="571" t="s">
        <v>101</v>
      </c>
      <c r="E4" s="571"/>
      <c r="F4" s="571"/>
      <c r="G4" s="571"/>
      <c r="H4" s="571"/>
      <c r="I4" s="571"/>
      <c r="J4" s="571"/>
      <c r="K4" s="571"/>
      <c r="L4" s="571"/>
      <c r="M4" s="571"/>
      <c r="N4" s="571"/>
      <c r="O4" s="571"/>
    </row>
    <row r="5" spans="3:18" ht="19.5" customHeight="1">
      <c r="C5" s="592" t="s">
        <v>257</v>
      </c>
      <c r="D5" s="592"/>
      <c r="E5" s="570" t="s">
        <v>38</v>
      </c>
      <c r="F5" s="570"/>
      <c r="G5" s="591" t="s">
        <v>47</v>
      </c>
      <c r="H5" s="570" t="s">
        <v>39</v>
      </c>
      <c r="I5" s="570"/>
      <c r="J5" s="591" t="s">
        <v>48</v>
      </c>
      <c r="K5" s="591"/>
      <c r="L5" s="591"/>
      <c r="M5" s="591"/>
      <c r="N5" s="570" t="s">
        <v>40</v>
      </c>
      <c r="O5" s="570"/>
    </row>
    <row r="6" spans="3:18" ht="19.5" customHeight="1">
      <c r="C6" s="592"/>
      <c r="D6" s="592"/>
      <c r="E6" s="570"/>
      <c r="F6" s="570"/>
      <c r="G6" s="591"/>
      <c r="H6" s="570"/>
      <c r="I6" s="570"/>
      <c r="J6" s="591"/>
      <c r="K6" s="591"/>
      <c r="L6" s="591"/>
      <c r="M6" s="591"/>
      <c r="N6" s="570"/>
      <c r="O6" s="570"/>
    </row>
    <row r="7" spans="3:18" ht="21" customHeight="1">
      <c r="C7" s="569">
        <v>1</v>
      </c>
      <c r="D7" s="564"/>
      <c r="E7" s="585"/>
      <c r="F7" s="589" t="s">
        <v>41</v>
      </c>
      <c r="G7" s="584"/>
      <c r="H7" s="565"/>
      <c r="I7" s="566" t="s">
        <v>26</v>
      </c>
      <c r="J7" s="587"/>
      <c r="K7" s="588"/>
      <c r="L7" s="588"/>
      <c r="M7" s="333" t="s">
        <v>42</v>
      </c>
      <c r="N7" s="586"/>
      <c r="O7" s="590" t="s">
        <v>43</v>
      </c>
    </row>
    <row r="8" spans="3:18" ht="21" customHeight="1">
      <c r="C8" s="569"/>
      <c r="D8" s="564"/>
      <c r="E8" s="585"/>
      <c r="F8" s="589"/>
      <c r="G8" s="584"/>
      <c r="H8" s="565"/>
      <c r="I8" s="566"/>
      <c r="J8" s="334" t="s">
        <v>9</v>
      </c>
      <c r="K8" s="150"/>
      <c r="L8" s="567" t="s">
        <v>131</v>
      </c>
      <c r="M8" s="568"/>
      <c r="N8" s="586"/>
      <c r="O8" s="590"/>
    </row>
    <row r="9" spans="3:18" ht="21" customHeight="1">
      <c r="C9" s="569">
        <v>2</v>
      </c>
      <c r="D9" s="564"/>
      <c r="E9" s="585"/>
      <c r="F9" s="589" t="s">
        <v>41</v>
      </c>
      <c r="G9" s="584"/>
      <c r="H9" s="565"/>
      <c r="I9" s="566" t="s">
        <v>26</v>
      </c>
      <c r="J9" s="587"/>
      <c r="K9" s="588"/>
      <c r="L9" s="588"/>
      <c r="M9" s="333" t="s">
        <v>42</v>
      </c>
      <c r="N9" s="586"/>
      <c r="O9" s="590" t="s">
        <v>43</v>
      </c>
    </row>
    <row r="10" spans="3:18" ht="21" customHeight="1">
      <c r="C10" s="569"/>
      <c r="D10" s="564"/>
      <c r="E10" s="585"/>
      <c r="F10" s="589"/>
      <c r="G10" s="584"/>
      <c r="H10" s="565"/>
      <c r="I10" s="566"/>
      <c r="J10" s="334" t="s">
        <v>9</v>
      </c>
      <c r="K10" s="150"/>
      <c r="L10" s="567" t="s">
        <v>131</v>
      </c>
      <c r="M10" s="568"/>
      <c r="N10" s="586"/>
      <c r="O10" s="590"/>
    </row>
    <row r="11" spans="3:18" ht="21" customHeight="1">
      <c r="C11" s="569">
        <v>3</v>
      </c>
      <c r="D11" s="564"/>
      <c r="E11" s="585"/>
      <c r="F11" s="589" t="s">
        <v>41</v>
      </c>
      <c r="G11" s="584"/>
      <c r="H11" s="565"/>
      <c r="I11" s="566" t="s">
        <v>26</v>
      </c>
      <c r="J11" s="587"/>
      <c r="K11" s="588"/>
      <c r="L11" s="588"/>
      <c r="M11" s="333" t="s">
        <v>42</v>
      </c>
      <c r="N11" s="586"/>
      <c r="O11" s="590" t="s">
        <v>43</v>
      </c>
    </row>
    <row r="12" spans="3:18" ht="21" customHeight="1">
      <c r="C12" s="569"/>
      <c r="D12" s="564"/>
      <c r="E12" s="585"/>
      <c r="F12" s="589"/>
      <c r="G12" s="584"/>
      <c r="H12" s="565"/>
      <c r="I12" s="566"/>
      <c r="J12" s="334" t="s">
        <v>9</v>
      </c>
      <c r="K12" s="150"/>
      <c r="L12" s="567" t="s">
        <v>131</v>
      </c>
      <c r="M12" s="568"/>
      <c r="N12" s="586"/>
      <c r="O12" s="590"/>
    </row>
    <row r="13" spans="3:18" ht="21" customHeight="1">
      <c r="C13" s="569">
        <v>4</v>
      </c>
      <c r="D13" s="564"/>
      <c r="E13" s="585"/>
      <c r="F13" s="589" t="s">
        <v>41</v>
      </c>
      <c r="G13" s="584"/>
      <c r="H13" s="565"/>
      <c r="I13" s="566" t="s">
        <v>26</v>
      </c>
      <c r="J13" s="587"/>
      <c r="K13" s="588"/>
      <c r="L13" s="588"/>
      <c r="M13" s="333" t="s">
        <v>42</v>
      </c>
      <c r="N13" s="586"/>
      <c r="O13" s="590" t="s">
        <v>43</v>
      </c>
    </row>
    <row r="14" spans="3:18" ht="21" customHeight="1">
      <c r="C14" s="569"/>
      <c r="D14" s="564"/>
      <c r="E14" s="585"/>
      <c r="F14" s="589"/>
      <c r="G14" s="584"/>
      <c r="H14" s="565"/>
      <c r="I14" s="566"/>
      <c r="J14" s="334" t="s">
        <v>9</v>
      </c>
      <c r="K14" s="150"/>
      <c r="L14" s="567" t="s">
        <v>131</v>
      </c>
      <c r="M14" s="568"/>
      <c r="N14" s="586"/>
      <c r="O14" s="590"/>
    </row>
    <row r="15" spans="3:18" ht="21" customHeight="1">
      <c r="C15" s="569">
        <v>5</v>
      </c>
      <c r="D15" s="564"/>
      <c r="E15" s="585"/>
      <c r="F15" s="589" t="s">
        <v>41</v>
      </c>
      <c r="G15" s="584"/>
      <c r="H15" s="565"/>
      <c r="I15" s="566" t="s">
        <v>26</v>
      </c>
      <c r="J15" s="587"/>
      <c r="K15" s="588"/>
      <c r="L15" s="588"/>
      <c r="M15" s="333" t="s">
        <v>42</v>
      </c>
      <c r="N15" s="586"/>
      <c r="O15" s="590" t="s">
        <v>43</v>
      </c>
    </row>
    <row r="16" spans="3:18" ht="21" customHeight="1">
      <c r="C16" s="569"/>
      <c r="D16" s="564"/>
      <c r="E16" s="585"/>
      <c r="F16" s="589"/>
      <c r="G16" s="584"/>
      <c r="H16" s="565"/>
      <c r="I16" s="566"/>
      <c r="J16" s="334" t="s">
        <v>9</v>
      </c>
      <c r="K16" s="150"/>
      <c r="L16" s="567" t="s">
        <v>131</v>
      </c>
      <c r="M16" s="568"/>
      <c r="N16" s="586"/>
      <c r="O16" s="590"/>
    </row>
    <row r="17" spans="3:15" ht="21" customHeight="1">
      <c r="C17" s="569">
        <v>6</v>
      </c>
      <c r="D17" s="564"/>
      <c r="E17" s="585"/>
      <c r="F17" s="589" t="s">
        <v>41</v>
      </c>
      <c r="G17" s="584"/>
      <c r="H17" s="565"/>
      <c r="I17" s="566" t="s">
        <v>26</v>
      </c>
      <c r="J17" s="587"/>
      <c r="K17" s="588"/>
      <c r="L17" s="588"/>
      <c r="M17" s="333" t="s">
        <v>42</v>
      </c>
      <c r="N17" s="586"/>
      <c r="O17" s="590" t="s">
        <v>43</v>
      </c>
    </row>
    <row r="18" spans="3:15" ht="21" customHeight="1">
      <c r="C18" s="569"/>
      <c r="D18" s="564"/>
      <c r="E18" s="585"/>
      <c r="F18" s="589"/>
      <c r="G18" s="584"/>
      <c r="H18" s="565"/>
      <c r="I18" s="566"/>
      <c r="J18" s="334" t="s">
        <v>9</v>
      </c>
      <c r="K18" s="150"/>
      <c r="L18" s="567" t="s">
        <v>131</v>
      </c>
      <c r="M18" s="568"/>
      <c r="N18" s="586"/>
      <c r="O18" s="590"/>
    </row>
    <row r="19" spans="3:15" ht="21" customHeight="1">
      <c r="C19" s="569">
        <v>7</v>
      </c>
      <c r="D19" s="564"/>
      <c r="E19" s="585"/>
      <c r="F19" s="589" t="s">
        <v>41</v>
      </c>
      <c r="G19" s="584"/>
      <c r="H19" s="565"/>
      <c r="I19" s="566" t="s">
        <v>26</v>
      </c>
      <c r="J19" s="587"/>
      <c r="K19" s="588"/>
      <c r="L19" s="588"/>
      <c r="M19" s="333" t="s">
        <v>42</v>
      </c>
      <c r="N19" s="586"/>
      <c r="O19" s="590" t="s">
        <v>43</v>
      </c>
    </row>
    <row r="20" spans="3:15" ht="21" customHeight="1">
      <c r="C20" s="569"/>
      <c r="D20" s="564"/>
      <c r="E20" s="585"/>
      <c r="F20" s="589"/>
      <c r="G20" s="584"/>
      <c r="H20" s="565"/>
      <c r="I20" s="566"/>
      <c r="J20" s="334" t="s">
        <v>9</v>
      </c>
      <c r="K20" s="150"/>
      <c r="L20" s="567" t="s">
        <v>131</v>
      </c>
      <c r="M20" s="568"/>
      <c r="N20" s="586"/>
      <c r="O20" s="590"/>
    </row>
    <row r="21" spans="3:15" ht="21" customHeight="1">
      <c r="C21" s="569">
        <v>8</v>
      </c>
      <c r="D21" s="564"/>
      <c r="E21" s="585"/>
      <c r="F21" s="589" t="s">
        <v>41</v>
      </c>
      <c r="G21" s="584"/>
      <c r="H21" s="565"/>
      <c r="I21" s="566" t="s">
        <v>26</v>
      </c>
      <c r="J21" s="587"/>
      <c r="K21" s="588"/>
      <c r="L21" s="588"/>
      <c r="M21" s="333" t="s">
        <v>42</v>
      </c>
      <c r="N21" s="586"/>
      <c r="O21" s="590" t="s">
        <v>43</v>
      </c>
    </row>
    <row r="22" spans="3:15" ht="21" customHeight="1">
      <c r="C22" s="569"/>
      <c r="D22" s="564"/>
      <c r="E22" s="585"/>
      <c r="F22" s="589"/>
      <c r="G22" s="584"/>
      <c r="H22" s="565"/>
      <c r="I22" s="566"/>
      <c r="J22" s="334" t="s">
        <v>9</v>
      </c>
      <c r="K22" s="150"/>
      <c r="L22" s="567" t="s">
        <v>131</v>
      </c>
      <c r="M22" s="568"/>
      <c r="N22" s="586"/>
      <c r="O22" s="590"/>
    </row>
    <row r="23" spans="3:15" ht="21" customHeight="1">
      <c r="C23" s="569">
        <v>9</v>
      </c>
      <c r="D23" s="564"/>
      <c r="E23" s="585"/>
      <c r="F23" s="589" t="s">
        <v>41</v>
      </c>
      <c r="G23" s="584"/>
      <c r="H23" s="565"/>
      <c r="I23" s="566" t="s">
        <v>26</v>
      </c>
      <c r="J23" s="587"/>
      <c r="K23" s="588"/>
      <c r="L23" s="588"/>
      <c r="M23" s="333" t="s">
        <v>42</v>
      </c>
      <c r="N23" s="586"/>
      <c r="O23" s="590" t="s">
        <v>43</v>
      </c>
    </row>
    <row r="24" spans="3:15" ht="21" customHeight="1">
      <c r="C24" s="569"/>
      <c r="D24" s="564"/>
      <c r="E24" s="585"/>
      <c r="F24" s="589"/>
      <c r="G24" s="584"/>
      <c r="H24" s="565"/>
      <c r="I24" s="566"/>
      <c r="J24" s="334" t="s">
        <v>9</v>
      </c>
      <c r="K24" s="150"/>
      <c r="L24" s="567" t="s">
        <v>131</v>
      </c>
      <c r="M24" s="568"/>
      <c r="N24" s="586"/>
      <c r="O24" s="590"/>
    </row>
    <row r="25" spans="3:15" ht="21" customHeight="1">
      <c r="C25" s="569">
        <v>10</v>
      </c>
      <c r="D25" s="564"/>
      <c r="E25" s="585"/>
      <c r="F25" s="589" t="s">
        <v>41</v>
      </c>
      <c r="G25" s="584"/>
      <c r="H25" s="565"/>
      <c r="I25" s="566" t="s">
        <v>26</v>
      </c>
      <c r="J25" s="587"/>
      <c r="K25" s="588"/>
      <c r="L25" s="588"/>
      <c r="M25" s="333" t="s">
        <v>42</v>
      </c>
      <c r="N25" s="586"/>
      <c r="O25" s="590" t="s">
        <v>43</v>
      </c>
    </row>
    <row r="26" spans="3:15" ht="21" customHeight="1">
      <c r="C26" s="569"/>
      <c r="D26" s="564"/>
      <c r="E26" s="585"/>
      <c r="F26" s="589"/>
      <c r="G26" s="584"/>
      <c r="H26" s="565"/>
      <c r="I26" s="566"/>
      <c r="J26" s="334" t="s">
        <v>9</v>
      </c>
      <c r="K26" s="150"/>
      <c r="L26" s="567" t="s">
        <v>131</v>
      </c>
      <c r="M26" s="568"/>
      <c r="N26" s="586"/>
      <c r="O26" s="590"/>
    </row>
    <row r="27" spans="3:15" ht="18" customHeight="1">
      <c r="C27" s="572" t="s">
        <v>44</v>
      </c>
      <c r="D27" s="572"/>
      <c r="E27" s="572"/>
      <c r="F27" s="572"/>
      <c r="G27" s="572"/>
      <c r="H27" s="572"/>
      <c r="I27" s="572"/>
      <c r="J27" s="572"/>
      <c r="K27" s="572"/>
      <c r="L27" s="572"/>
      <c r="M27" s="572"/>
      <c r="N27" s="572"/>
      <c r="O27" s="572"/>
    </row>
    <row r="28" spans="3:15" ht="18" customHeight="1">
      <c r="C28" s="573" t="s">
        <v>45</v>
      </c>
      <c r="D28" s="573"/>
      <c r="E28" s="573"/>
      <c r="F28" s="573"/>
      <c r="G28" s="573"/>
      <c r="H28" s="573"/>
      <c r="I28" s="573"/>
      <c r="J28" s="573"/>
      <c r="K28" s="573"/>
      <c r="L28" s="573"/>
      <c r="M28" s="573"/>
      <c r="N28" s="573"/>
      <c r="O28" s="573"/>
    </row>
    <row r="29" spans="3:15">
      <c r="C29" s="335"/>
      <c r="D29" s="336"/>
      <c r="E29" s="336"/>
      <c r="F29" s="335"/>
      <c r="G29" s="336"/>
      <c r="H29" s="336"/>
      <c r="I29" s="335"/>
      <c r="J29" s="336"/>
      <c r="K29" s="336"/>
      <c r="L29" s="336"/>
      <c r="M29" s="335"/>
      <c r="N29" s="336"/>
      <c r="O29" s="335"/>
    </row>
    <row r="30" spans="3:15" ht="14.25">
      <c r="C30" s="337"/>
      <c r="D30" s="329"/>
    </row>
    <row r="31" spans="3:15" ht="21" customHeight="1">
      <c r="D31" s="571" t="s">
        <v>102</v>
      </c>
      <c r="E31" s="571"/>
      <c r="F31" s="571"/>
      <c r="G31" s="571"/>
      <c r="H31" s="571"/>
      <c r="I31" s="571"/>
      <c r="J31" s="571"/>
      <c r="K31" s="571"/>
      <c r="L31" s="571"/>
      <c r="M31" s="571"/>
      <c r="N31" s="571"/>
      <c r="O31" s="571"/>
    </row>
    <row r="32" spans="3:15" ht="26.25" customHeight="1">
      <c r="C32" s="569" t="s">
        <v>46</v>
      </c>
      <c r="D32" s="577"/>
      <c r="E32" s="577"/>
      <c r="F32" s="574"/>
      <c r="G32" s="569" t="s">
        <v>427</v>
      </c>
      <c r="H32" s="577"/>
      <c r="I32" s="574"/>
      <c r="J32" s="569" t="s">
        <v>426</v>
      </c>
      <c r="K32" s="574"/>
      <c r="L32" s="570" t="s">
        <v>12</v>
      </c>
      <c r="M32" s="570"/>
      <c r="N32" s="570"/>
      <c r="O32" s="570"/>
    </row>
    <row r="33" spans="3:15" ht="51" customHeight="1">
      <c r="C33" s="581"/>
      <c r="D33" s="582"/>
      <c r="E33" s="582"/>
      <c r="F33" s="583"/>
      <c r="G33" s="578"/>
      <c r="H33" s="579"/>
      <c r="I33" s="580"/>
      <c r="J33" s="575"/>
      <c r="K33" s="576"/>
      <c r="L33" s="563"/>
      <c r="M33" s="563"/>
      <c r="N33" s="563"/>
      <c r="O33" s="563"/>
    </row>
    <row r="34" spans="3:15" ht="51" customHeight="1">
      <c r="C34" s="581"/>
      <c r="D34" s="582"/>
      <c r="E34" s="582"/>
      <c r="F34" s="583"/>
      <c r="G34" s="578"/>
      <c r="H34" s="579"/>
      <c r="I34" s="580"/>
      <c r="J34" s="575"/>
      <c r="K34" s="576"/>
      <c r="L34" s="563"/>
      <c r="M34" s="563"/>
      <c r="N34" s="563"/>
      <c r="O34" s="563"/>
    </row>
    <row r="35" spans="3:15" ht="51" customHeight="1">
      <c r="C35" s="581"/>
      <c r="D35" s="582"/>
      <c r="E35" s="582"/>
      <c r="F35" s="583"/>
      <c r="G35" s="578"/>
      <c r="H35" s="579"/>
      <c r="I35" s="580"/>
      <c r="J35" s="575"/>
      <c r="K35" s="576"/>
      <c r="L35" s="563"/>
      <c r="M35" s="563"/>
      <c r="N35" s="563"/>
      <c r="O35" s="563"/>
    </row>
  </sheetData>
  <sheetProtection formatCells="0" formatColumns="0" formatRows="0" selectLockedCells="1"/>
  <mergeCells count="137">
    <mergeCell ref="C3:O3"/>
    <mergeCell ref="D4:O4"/>
    <mergeCell ref="C21:C22"/>
    <mergeCell ref="C23:C24"/>
    <mergeCell ref="C17:C18"/>
    <mergeCell ref="C19:C20"/>
    <mergeCell ref="C13:C14"/>
    <mergeCell ref="C15:C16"/>
    <mergeCell ref="C9:C10"/>
    <mergeCell ref="C11:C12"/>
    <mergeCell ref="C7:C8"/>
    <mergeCell ref="D7:D8"/>
    <mergeCell ref="D9:D10"/>
    <mergeCell ref="C5:D6"/>
    <mergeCell ref="E5:F6"/>
    <mergeCell ref="G5:G6"/>
    <mergeCell ref="D11:D12"/>
    <mergeCell ref="D13:D14"/>
    <mergeCell ref="D15:D16"/>
    <mergeCell ref="E13:E14"/>
    <mergeCell ref="D21:D22"/>
    <mergeCell ref="E19:E20"/>
    <mergeCell ref="F19:F20"/>
    <mergeCell ref="E21:E22"/>
    <mergeCell ref="N5:O6"/>
    <mergeCell ref="J5:M6"/>
    <mergeCell ref="H5:I6"/>
    <mergeCell ref="G11:G12"/>
    <mergeCell ref="G13:G14"/>
    <mergeCell ref="G15:G16"/>
    <mergeCell ref="G17:G18"/>
    <mergeCell ref="H21:H22"/>
    <mergeCell ref="I11:I12"/>
    <mergeCell ref="I21:I22"/>
    <mergeCell ref="G19:G20"/>
    <mergeCell ref="G21:G22"/>
    <mergeCell ref="J7:L7"/>
    <mergeCell ref="O7:O8"/>
    <mergeCell ref="N7:N8"/>
    <mergeCell ref="J9:L9"/>
    <mergeCell ref="J11:L11"/>
    <mergeCell ref="L8:M8"/>
    <mergeCell ref="G7:G8"/>
    <mergeCell ref="G9:G10"/>
    <mergeCell ref="I7:I8"/>
    <mergeCell ref="N9:N10"/>
    <mergeCell ref="O9:O10"/>
    <mergeCell ref="N11:N12"/>
    <mergeCell ref="O11:O12"/>
    <mergeCell ref="L10:M10"/>
    <mergeCell ref="L14:M14"/>
    <mergeCell ref="L12:M12"/>
    <mergeCell ref="J15:L15"/>
    <mergeCell ref="E7:E8"/>
    <mergeCell ref="F7:F8"/>
    <mergeCell ref="E9:E10"/>
    <mergeCell ref="F9:F10"/>
    <mergeCell ref="E11:E12"/>
    <mergeCell ref="F11:F12"/>
    <mergeCell ref="E15:E16"/>
    <mergeCell ref="F15:F16"/>
    <mergeCell ref="H7:H8"/>
    <mergeCell ref="H9:H10"/>
    <mergeCell ref="I9:I10"/>
    <mergeCell ref="H11:H12"/>
    <mergeCell ref="H13:H14"/>
    <mergeCell ref="I13:I14"/>
    <mergeCell ref="H15:H16"/>
    <mergeCell ref="I15:I16"/>
    <mergeCell ref="N13:N14"/>
    <mergeCell ref="O13:O14"/>
    <mergeCell ref="N15:N16"/>
    <mergeCell ref="O15:O16"/>
    <mergeCell ref="J13:L13"/>
    <mergeCell ref="O17:O18"/>
    <mergeCell ref="L18:M18"/>
    <mergeCell ref="L16:M16"/>
    <mergeCell ref="F13:F14"/>
    <mergeCell ref="N17:N18"/>
    <mergeCell ref="H17:H18"/>
    <mergeCell ref="I17:I18"/>
    <mergeCell ref="F17:F18"/>
    <mergeCell ref="H19:H20"/>
    <mergeCell ref="I19:I20"/>
    <mergeCell ref="G25:G26"/>
    <mergeCell ref="I23:I24"/>
    <mergeCell ref="D17:D18"/>
    <mergeCell ref="D19:D20"/>
    <mergeCell ref="O19:O20"/>
    <mergeCell ref="N21:N22"/>
    <mergeCell ref="J17:L17"/>
    <mergeCell ref="J19:L19"/>
    <mergeCell ref="F21:F22"/>
    <mergeCell ref="E17:E18"/>
    <mergeCell ref="O21:O22"/>
    <mergeCell ref="N19:N20"/>
    <mergeCell ref="L20:M20"/>
    <mergeCell ref="D23:D24"/>
    <mergeCell ref="G23:G24"/>
    <mergeCell ref="E23:E24"/>
    <mergeCell ref="N25:N26"/>
    <mergeCell ref="J21:L21"/>
    <mergeCell ref="L22:M22"/>
    <mergeCell ref="E25:E26"/>
    <mergeCell ref="L33:O33"/>
    <mergeCell ref="L34:O34"/>
    <mergeCell ref="J25:L25"/>
    <mergeCell ref="H23:H24"/>
    <mergeCell ref="L24:M24"/>
    <mergeCell ref="F23:F24"/>
    <mergeCell ref="J23:L23"/>
    <mergeCell ref="O25:O26"/>
    <mergeCell ref="F25:F26"/>
    <mergeCell ref="N23:N24"/>
    <mergeCell ref="O23:O24"/>
    <mergeCell ref="L35:O35"/>
    <mergeCell ref="D25:D26"/>
    <mergeCell ref="H25:H26"/>
    <mergeCell ref="I25:I26"/>
    <mergeCell ref="L26:M26"/>
    <mergeCell ref="C25:C26"/>
    <mergeCell ref="L32:O32"/>
    <mergeCell ref="D31:O31"/>
    <mergeCell ref="C27:O27"/>
    <mergeCell ref="C28:O28"/>
    <mergeCell ref="J32:K32"/>
    <mergeCell ref="J33:K33"/>
    <mergeCell ref="J34:K34"/>
    <mergeCell ref="J35:K35"/>
    <mergeCell ref="G32:I32"/>
    <mergeCell ref="G33:I33"/>
    <mergeCell ref="G34:I34"/>
    <mergeCell ref="G35:I35"/>
    <mergeCell ref="C32:F32"/>
    <mergeCell ref="C33:F33"/>
    <mergeCell ref="C34:F34"/>
    <mergeCell ref="C35:F35"/>
  </mergeCells>
  <phoneticPr fontId="4"/>
  <pageMargins left="0.74803149606299213" right="0.43307086614173229" top="0.59055118110236227" bottom="0.55118110236220474" header="0.19685039370078741" footer="0.23622047244094491"/>
  <pageSetup paperSize="9" orientation="portrait" r:id="rId1"/>
  <headerFooter>
    <oddFooter>&amp;R&amp;"ＭＳ Ｐ明朝,標準"&amp;10（日本産業規格A列4番）</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1"/>
  <sheetViews>
    <sheetView showGridLines="0" zoomScaleNormal="100" zoomScaleSheetLayoutView="100" workbookViewId="0">
      <selection activeCell="L5" sqref="L5:N5"/>
    </sheetView>
  </sheetViews>
  <sheetFormatPr defaultColWidth="2.5" defaultRowHeight="13.5"/>
  <cols>
    <col min="1" max="2" width="2.5" style="45"/>
    <col min="3" max="3" width="25.125" style="45" customWidth="1"/>
    <col min="4" max="5" width="30.625" style="45" customWidth="1"/>
    <col min="6" max="16384" width="2.5" style="45"/>
  </cols>
  <sheetData>
    <row r="2" spans="3:8" ht="19.5" customHeight="1">
      <c r="C2" s="38" t="s">
        <v>49</v>
      </c>
      <c r="H2" s="338" t="str">
        <f>'１号'!$W$2</f>
        <v>Ver.4</v>
      </c>
    </row>
    <row r="3" spans="3:8" ht="30" customHeight="1">
      <c r="C3" s="595" t="s">
        <v>103</v>
      </c>
      <c r="D3" s="595"/>
      <c r="E3" s="595"/>
    </row>
    <row r="4" spans="3:8" ht="39" customHeight="1">
      <c r="C4" s="598" t="s">
        <v>429</v>
      </c>
      <c r="D4" s="599"/>
      <c r="E4" s="599"/>
    </row>
    <row r="5" spans="3:8" ht="22.5" customHeight="1">
      <c r="C5" s="339" t="s">
        <v>428</v>
      </c>
      <c r="D5" s="596" t="str">
        <f>IF('１号'!H10="","",'１号'!H10)</f>
        <v/>
      </c>
      <c r="E5" s="597"/>
      <c r="H5" s="338" t="s">
        <v>293</v>
      </c>
    </row>
    <row r="6" spans="3:8" ht="21" customHeight="1">
      <c r="C6" s="153" t="s">
        <v>431</v>
      </c>
      <c r="D6" s="153" t="s">
        <v>432</v>
      </c>
      <c r="E6" s="153" t="s">
        <v>50</v>
      </c>
    </row>
    <row r="7" spans="3:8" ht="27" customHeight="1">
      <c r="C7" s="154"/>
      <c r="D7" s="154"/>
      <c r="E7" s="154"/>
    </row>
    <row r="8" spans="3:8" ht="27" customHeight="1">
      <c r="C8" s="154"/>
      <c r="D8" s="154"/>
      <c r="E8" s="154"/>
    </row>
    <row r="9" spans="3:8" ht="27" customHeight="1">
      <c r="C9" s="154"/>
      <c r="D9" s="154"/>
      <c r="E9" s="154"/>
    </row>
    <row r="10" spans="3:8" ht="27" customHeight="1">
      <c r="C10" s="154"/>
      <c r="D10" s="154"/>
      <c r="E10" s="154"/>
    </row>
    <row r="11" spans="3:8" ht="27" customHeight="1">
      <c r="C11" s="154"/>
      <c r="D11" s="154"/>
      <c r="E11" s="154"/>
    </row>
    <row r="12" spans="3:8" ht="21" customHeight="1">
      <c r="C12" s="151"/>
    </row>
    <row r="13" spans="3:8" ht="22.5" customHeight="1">
      <c r="C13" s="593" t="s">
        <v>433</v>
      </c>
      <c r="D13" s="593"/>
      <c r="E13" s="593"/>
      <c r="H13" s="338"/>
    </row>
    <row r="14" spans="3:8" ht="22.5" customHeight="1">
      <c r="C14" s="339" t="s">
        <v>430</v>
      </c>
      <c r="D14" s="584"/>
      <c r="E14" s="594"/>
      <c r="H14" s="338"/>
    </row>
    <row r="15" spans="3:8" ht="21" customHeight="1">
      <c r="C15" s="153" t="s">
        <v>431</v>
      </c>
      <c r="D15" s="153" t="s">
        <v>432</v>
      </c>
      <c r="E15" s="153" t="s">
        <v>50</v>
      </c>
    </row>
    <row r="16" spans="3:8" ht="27" customHeight="1">
      <c r="C16" s="154"/>
      <c r="D16" s="154"/>
      <c r="E16" s="154"/>
    </row>
    <row r="17" spans="3:8" ht="27" customHeight="1">
      <c r="C17" s="154"/>
      <c r="D17" s="154"/>
      <c r="E17" s="154"/>
    </row>
    <row r="18" spans="3:8" ht="27" customHeight="1">
      <c r="C18" s="154"/>
      <c r="D18" s="154"/>
      <c r="E18" s="154"/>
    </row>
    <row r="19" spans="3:8" ht="27" customHeight="1">
      <c r="C19" s="154"/>
      <c r="D19" s="154"/>
      <c r="E19" s="154"/>
    </row>
    <row r="20" spans="3:8" ht="27" customHeight="1">
      <c r="C20" s="154"/>
      <c r="D20" s="154"/>
      <c r="E20" s="154"/>
    </row>
    <row r="21" spans="3:8" ht="21" customHeight="1">
      <c r="C21" s="151"/>
    </row>
    <row r="22" spans="3:8" ht="22.5" customHeight="1">
      <c r="C22" s="593" t="s">
        <v>434</v>
      </c>
      <c r="D22" s="593"/>
      <c r="E22" s="593"/>
      <c r="H22" s="338"/>
    </row>
    <row r="23" spans="3:8" ht="22.5" customHeight="1">
      <c r="C23" s="339" t="s">
        <v>430</v>
      </c>
      <c r="D23" s="584"/>
      <c r="E23" s="594"/>
      <c r="H23" s="338"/>
    </row>
    <row r="24" spans="3:8" ht="21" customHeight="1">
      <c r="C24" s="153" t="s">
        <v>431</v>
      </c>
      <c r="D24" s="153" t="s">
        <v>432</v>
      </c>
      <c r="E24" s="153" t="s">
        <v>50</v>
      </c>
    </row>
    <row r="25" spans="3:8" ht="27" customHeight="1">
      <c r="C25" s="154"/>
      <c r="D25" s="154"/>
      <c r="E25" s="154"/>
    </row>
    <row r="26" spans="3:8" ht="27" customHeight="1">
      <c r="C26" s="154"/>
      <c r="D26" s="154"/>
      <c r="E26" s="154"/>
    </row>
    <row r="27" spans="3:8" ht="27" customHeight="1">
      <c r="C27" s="154"/>
      <c r="D27" s="154"/>
      <c r="E27" s="154"/>
    </row>
    <row r="28" spans="3:8" ht="27" customHeight="1">
      <c r="C28" s="154"/>
      <c r="D28" s="154"/>
      <c r="E28" s="154"/>
    </row>
    <row r="29" spans="3:8" ht="27" customHeight="1">
      <c r="C29" s="154"/>
      <c r="D29" s="154"/>
      <c r="E29" s="154"/>
    </row>
    <row r="30" spans="3:8" ht="14.25">
      <c r="C30" s="44"/>
    </row>
    <row r="31" spans="3:8" ht="14.25">
      <c r="C31" s="44"/>
    </row>
  </sheetData>
  <sheetProtection sheet="1" formatCells="0" formatColumns="0" formatRows="0" insertColumns="0" insertRows="0" deleteColumns="0" deleteRows="0" selectLockedCells="1"/>
  <mergeCells count="7">
    <mergeCell ref="C13:E13"/>
    <mergeCell ref="D14:E14"/>
    <mergeCell ref="C22:E22"/>
    <mergeCell ref="D23:E23"/>
    <mergeCell ref="C3:E3"/>
    <mergeCell ref="D5:E5"/>
    <mergeCell ref="C4:E4"/>
  </mergeCells>
  <phoneticPr fontId="4"/>
  <pageMargins left="0.74803149606299213" right="0.43307086614173229" top="0.59055118110236227" bottom="0.51181102362204722" header="0.19685039370078741" footer="0.23622047244094491"/>
  <pageSetup paperSize="9" orientation="portrait" r:id="rId1"/>
  <headerFooter>
    <oddFooter>&amp;R&amp;"ＭＳ Ｐ明朝,標準"&amp;10（日本産業規格A列4番）</oddFooter>
  </headerFooter>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A23"/>
  <sheetViews>
    <sheetView showGridLines="0" zoomScaleNormal="100" zoomScaleSheetLayoutView="100" workbookViewId="0">
      <selection activeCell="L5" sqref="L5:N5"/>
    </sheetView>
  </sheetViews>
  <sheetFormatPr defaultColWidth="9" defaultRowHeight="13.5"/>
  <cols>
    <col min="1" max="14" width="2.625" style="6" customWidth="1"/>
    <col min="15" max="50" width="3" style="6" customWidth="1"/>
    <col min="51" max="149" width="2.625" style="6" customWidth="1"/>
    <col min="150" max="16384" width="9" style="6"/>
  </cols>
  <sheetData>
    <row r="2" spans="2:53" ht="19.5" customHeight="1">
      <c r="C2" s="38" t="s">
        <v>501</v>
      </c>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BA2" s="340" t="str">
        <f>'１号'!$W$2</f>
        <v>Ver.4</v>
      </c>
    </row>
    <row r="3" spans="2:53" ht="14.25">
      <c r="B3" s="38"/>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row>
    <row r="4" spans="2:53" ht="27" customHeight="1">
      <c r="C4" s="341" t="s">
        <v>112</v>
      </c>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row>
    <row r="5" spans="2:53" ht="17.25" customHeight="1">
      <c r="C5" s="40" t="s">
        <v>86</v>
      </c>
      <c r="D5" s="40"/>
      <c r="E5" s="40"/>
      <c r="F5" s="40"/>
      <c r="G5" s="40"/>
      <c r="H5" s="40"/>
      <c r="I5" s="342" t="str">
        <f>IF('１号'!E15="","",'１号'!E15)</f>
        <v/>
      </c>
      <c r="J5" s="99"/>
      <c r="K5" s="99"/>
      <c r="L5" s="99"/>
      <c r="M5" s="99"/>
      <c r="N5" s="99"/>
      <c r="O5" s="99"/>
      <c r="P5" s="99"/>
      <c r="Q5" s="99"/>
      <c r="R5" s="99"/>
      <c r="S5" s="99"/>
      <c r="T5" s="99"/>
      <c r="U5" s="99"/>
      <c r="V5" s="99"/>
      <c r="W5" s="99"/>
      <c r="X5" s="99"/>
      <c r="Y5" s="99"/>
      <c r="Z5" s="99"/>
      <c r="AA5" s="99"/>
      <c r="AB5" s="99"/>
      <c r="AC5" s="99"/>
      <c r="AD5" s="7" t="s">
        <v>78</v>
      </c>
      <c r="AE5" s="7"/>
      <c r="AF5" s="7"/>
      <c r="AG5" s="7"/>
      <c r="AH5" s="7"/>
      <c r="AI5" s="7"/>
      <c r="AJ5" s="7"/>
      <c r="AK5" s="7"/>
      <c r="AL5" s="7"/>
      <c r="AM5" s="7"/>
      <c r="AN5" s="7"/>
      <c r="AO5" s="7"/>
      <c r="AP5" s="7"/>
      <c r="AQ5" s="7"/>
      <c r="AR5" s="7"/>
      <c r="AS5" s="7"/>
      <c r="AT5" s="7"/>
      <c r="AU5" s="7"/>
      <c r="AV5" s="7"/>
      <c r="AW5" s="7"/>
      <c r="AX5" s="7"/>
      <c r="BA5" s="177" t="s">
        <v>293</v>
      </c>
    </row>
    <row r="6" spans="2:53" ht="14.25">
      <c r="C6" s="38"/>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row>
    <row r="7" spans="2:53" ht="19.5" customHeight="1">
      <c r="C7" s="603"/>
      <c r="D7" s="603"/>
      <c r="E7" s="603"/>
      <c r="F7" s="603"/>
      <c r="G7" s="601" t="s">
        <v>77</v>
      </c>
      <c r="H7" s="601"/>
      <c r="I7" s="602"/>
      <c r="J7" s="602"/>
      <c r="K7" s="593"/>
      <c r="L7" s="593"/>
      <c r="M7" s="601"/>
      <c r="N7" s="601"/>
      <c r="O7" s="176"/>
      <c r="P7" s="176"/>
      <c r="Q7" s="176"/>
      <c r="R7" s="176"/>
      <c r="S7" s="176"/>
      <c r="T7" s="176"/>
      <c r="U7" s="176"/>
      <c r="V7" s="176"/>
      <c r="W7" s="176"/>
      <c r="X7" s="176"/>
      <c r="Y7" s="176"/>
      <c r="Z7" s="176"/>
      <c r="AA7" s="176"/>
      <c r="AB7" s="38"/>
      <c r="AC7" s="176"/>
      <c r="AD7" s="176"/>
      <c r="AE7" s="176"/>
      <c r="AF7" s="176"/>
      <c r="AG7" s="176"/>
      <c r="AH7" s="176"/>
      <c r="AI7" s="176"/>
      <c r="AJ7" s="176"/>
      <c r="AK7" s="176"/>
      <c r="AL7" s="176"/>
      <c r="AM7" s="176"/>
    </row>
    <row r="8" spans="2:53" s="41" customFormat="1" ht="19.5" customHeight="1">
      <c r="C8" s="600" t="s">
        <v>68</v>
      </c>
      <c r="D8" s="600"/>
      <c r="E8" s="600"/>
      <c r="F8" s="600"/>
      <c r="G8" s="600"/>
      <c r="H8" s="600"/>
      <c r="I8" s="600"/>
      <c r="J8" s="600"/>
      <c r="K8" s="600"/>
      <c r="L8" s="600"/>
      <c r="M8" s="600"/>
      <c r="N8" s="600"/>
      <c r="O8" s="600" t="s">
        <v>130</v>
      </c>
      <c r="P8" s="600"/>
      <c r="Q8" s="604"/>
      <c r="R8" s="600" t="s">
        <v>53</v>
      </c>
      <c r="S8" s="600"/>
      <c r="T8" s="600"/>
      <c r="U8" s="600" t="s">
        <v>54</v>
      </c>
      <c r="V8" s="600"/>
      <c r="W8" s="600"/>
      <c r="X8" s="600" t="s">
        <v>55</v>
      </c>
      <c r="Y8" s="600"/>
      <c r="Z8" s="600"/>
      <c r="AA8" s="600" t="s">
        <v>56</v>
      </c>
      <c r="AB8" s="600"/>
      <c r="AC8" s="600"/>
      <c r="AD8" s="600" t="s">
        <v>57</v>
      </c>
      <c r="AE8" s="600"/>
      <c r="AF8" s="600"/>
      <c r="AG8" s="600" t="s">
        <v>58</v>
      </c>
      <c r="AH8" s="600"/>
      <c r="AI8" s="600"/>
      <c r="AJ8" s="600" t="s">
        <v>59</v>
      </c>
      <c r="AK8" s="600"/>
      <c r="AL8" s="600"/>
      <c r="AM8" s="600" t="s">
        <v>60</v>
      </c>
      <c r="AN8" s="600"/>
      <c r="AO8" s="600"/>
      <c r="AP8" s="600" t="s">
        <v>61</v>
      </c>
      <c r="AQ8" s="600"/>
      <c r="AR8" s="600"/>
      <c r="AS8" s="600" t="s">
        <v>62</v>
      </c>
      <c r="AT8" s="600"/>
      <c r="AU8" s="600"/>
      <c r="AV8" s="600" t="s">
        <v>63</v>
      </c>
      <c r="AW8" s="600"/>
      <c r="AX8" s="600"/>
    </row>
    <row r="9" spans="2:53" s="41" customFormat="1" ht="24.75" customHeight="1">
      <c r="C9" s="600" t="s">
        <v>69</v>
      </c>
      <c r="D9" s="600"/>
      <c r="E9" s="600"/>
      <c r="F9" s="600"/>
      <c r="G9" s="600"/>
      <c r="H9" s="600"/>
      <c r="I9" s="600"/>
      <c r="J9" s="600"/>
      <c r="K9" s="600"/>
      <c r="L9" s="600"/>
      <c r="M9" s="600"/>
      <c r="N9" s="600"/>
      <c r="O9" s="18"/>
      <c r="P9" s="19"/>
      <c r="Q9" s="20"/>
      <c r="R9" s="18"/>
      <c r="S9" s="19"/>
      <c r="T9" s="21"/>
      <c r="U9" s="18"/>
      <c r="V9" s="19"/>
      <c r="W9" s="21"/>
      <c r="X9" s="18"/>
      <c r="Y9" s="19"/>
      <c r="Z9" s="21"/>
      <c r="AA9" s="18"/>
      <c r="AB9" s="19"/>
      <c r="AC9" s="21"/>
      <c r="AD9" s="18"/>
      <c r="AE9" s="19"/>
      <c r="AF9" s="21"/>
      <c r="AG9" s="18"/>
      <c r="AH9" s="19"/>
      <c r="AI9" s="21"/>
      <c r="AJ9" s="18"/>
      <c r="AK9" s="19"/>
      <c r="AL9" s="21"/>
      <c r="AM9" s="18"/>
      <c r="AN9" s="22"/>
      <c r="AO9" s="23"/>
      <c r="AP9" s="24"/>
      <c r="AQ9" s="22"/>
      <c r="AR9" s="23"/>
      <c r="AS9" s="24"/>
      <c r="AT9" s="22"/>
      <c r="AU9" s="23"/>
      <c r="AV9" s="24"/>
      <c r="AW9" s="22"/>
      <c r="AX9" s="23"/>
    </row>
    <row r="10" spans="2:53" s="41" customFormat="1" ht="24.75" customHeight="1">
      <c r="C10" s="600"/>
      <c r="D10" s="600"/>
      <c r="E10" s="600"/>
      <c r="F10" s="600"/>
      <c r="G10" s="600"/>
      <c r="H10" s="600"/>
      <c r="I10" s="600"/>
      <c r="J10" s="600"/>
      <c r="K10" s="600"/>
      <c r="L10" s="600"/>
      <c r="M10" s="600"/>
      <c r="N10" s="600"/>
      <c r="O10" s="18"/>
      <c r="P10" s="19"/>
      <c r="Q10" s="20"/>
      <c r="R10" s="18"/>
      <c r="S10" s="19"/>
      <c r="T10" s="21"/>
      <c r="U10" s="18"/>
      <c r="V10" s="19"/>
      <c r="W10" s="21"/>
      <c r="X10" s="18"/>
      <c r="Y10" s="19"/>
      <c r="Z10" s="21"/>
      <c r="AA10" s="18"/>
      <c r="AB10" s="19"/>
      <c r="AC10" s="21"/>
      <c r="AD10" s="18"/>
      <c r="AE10" s="19"/>
      <c r="AF10" s="21"/>
      <c r="AG10" s="18"/>
      <c r="AH10" s="19"/>
      <c r="AI10" s="21"/>
      <c r="AJ10" s="18"/>
      <c r="AK10" s="19"/>
      <c r="AL10" s="21"/>
      <c r="AM10" s="18"/>
      <c r="AN10" s="22"/>
      <c r="AO10" s="23"/>
      <c r="AP10" s="24"/>
      <c r="AQ10" s="22"/>
      <c r="AR10" s="23"/>
      <c r="AS10" s="24"/>
      <c r="AT10" s="22"/>
      <c r="AU10" s="23"/>
      <c r="AV10" s="24"/>
      <c r="AW10" s="22"/>
      <c r="AX10" s="23"/>
    </row>
    <row r="11" spans="2:53" s="41" customFormat="1" ht="24.75" customHeight="1">
      <c r="C11" s="600" t="s">
        <v>70</v>
      </c>
      <c r="D11" s="600"/>
      <c r="E11" s="600"/>
      <c r="F11" s="600"/>
      <c r="G11" s="600"/>
      <c r="H11" s="600"/>
      <c r="I11" s="600"/>
      <c r="J11" s="600"/>
      <c r="K11" s="600"/>
      <c r="L11" s="600"/>
      <c r="M11" s="600"/>
      <c r="N11" s="600"/>
      <c r="O11" s="18"/>
      <c r="P11" s="19"/>
      <c r="Q11" s="20"/>
      <c r="R11" s="18"/>
      <c r="S11" s="19"/>
      <c r="T11" s="21"/>
      <c r="U11" s="18"/>
      <c r="V11" s="19"/>
      <c r="W11" s="21"/>
      <c r="X11" s="18"/>
      <c r="Y11" s="19"/>
      <c r="Z11" s="21"/>
      <c r="AA11" s="18"/>
      <c r="AB11" s="19"/>
      <c r="AC11" s="21"/>
      <c r="AD11" s="18"/>
      <c r="AE11" s="19"/>
      <c r="AF11" s="21"/>
      <c r="AG11" s="18"/>
      <c r="AH11" s="19"/>
      <c r="AI11" s="21"/>
      <c r="AJ11" s="18"/>
      <c r="AK11" s="19"/>
      <c r="AL11" s="21"/>
      <c r="AM11" s="18"/>
      <c r="AN11" s="22"/>
      <c r="AO11" s="23"/>
      <c r="AP11" s="24"/>
      <c r="AQ11" s="22"/>
      <c r="AR11" s="23"/>
      <c r="AS11" s="24"/>
      <c r="AT11" s="22"/>
      <c r="AU11" s="23"/>
      <c r="AV11" s="24"/>
      <c r="AW11" s="22"/>
      <c r="AX11" s="23"/>
    </row>
    <row r="12" spans="2:53" s="41" customFormat="1" ht="24.75" customHeight="1">
      <c r="C12" s="600"/>
      <c r="D12" s="600"/>
      <c r="E12" s="600"/>
      <c r="F12" s="600"/>
      <c r="G12" s="600"/>
      <c r="H12" s="600"/>
      <c r="I12" s="600"/>
      <c r="J12" s="600"/>
      <c r="K12" s="600"/>
      <c r="L12" s="600"/>
      <c r="M12" s="600"/>
      <c r="N12" s="600"/>
      <c r="O12" s="18"/>
      <c r="P12" s="19"/>
      <c r="Q12" s="20"/>
      <c r="R12" s="18"/>
      <c r="S12" s="19"/>
      <c r="T12" s="21"/>
      <c r="U12" s="18"/>
      <c r="V12" s="19"/>
      <c r="W12" s="21"/>
      <c r="X12" s="18"/>
      <c r="Y12" s="19"/>
      <c r="Z12" s="21"/>
      <c r="AA12" s="18"/>
      <c r="AB12" s="19"/>
      <c r="AC12" s="21"/>
      <c r="AD12" s="18"/>
      <c r="AE12" s="19"/>
      <c r="AF12" s="21"/>
      <c r="AG12" s="18"/>
      <c r="AH12" s="19"/>
      <c r="AI12" s="21"/>
      <c r="AJ12" s="18"/>
      <c r="AK12" s="19"/>
      <c r="AL12" s="21"/>
      <c r="AM12" s="18"/>
      <c r="AN12" s="22"/>
      <c r="AO12" s="23"/>
      <c r="AP12" s="24"/>
      <c r="AQ12" s="22"/>
      <c r="AR12" s="23"/>
      <c r="AS12" s="24"/>
      <c r="AT12" s="22"/>
      <c r="AU12" s="23"/>
      <c r="AV12" s="24"/>
      <c r="AW12" s="22"/>
      <c r="AX12" s="23"/>
    </row>
    <row r="13" spans="2:53" s="41" customFormat="1" ht="24.75" customHeight="1">
      <c r="C13" s="600" t="s">
        <v>71</v>
      </c>
      <c r="D13" s="600"/>
      <c r="E13" s="600"/>
      <c r="F13" s="600"/>
      <c r="G13" s="600"/>
      <c r="H13" s="600"/>
      <c r="I13" s="600"/>
      <c r="J13" s="600"/>
      <c r="K13" s="600"/>
      <c r="L13" s="600"/>
      <c r="M13" s="600"/>
      <c r="N13" s="600"/>
      <c r="O13" s="18"/>
      <c r="P13" s="19"/>
      <c r="Q13" s="20"/>
      <c r="R13" s="18"/>
      <c r="S13" s="19"/>
      <c r="T13" s="21"/>
      <c r="U13" s="18"/>
      <c r="V13" s="19"/>
      <c r="W13" s="21"/>
      <c r="X13" s="18"/>
      <c r="Y13" s="19"/>
      <c r="Z13" s="21"/>
      <c r="AA13" s="18"/>
      <c r="AB13" s="19"/>
      <c r="AC13" s="21"/>
      <c r="AD13" s="18"/>
      <c r="AE13" s="19"/>
      <c r="AF13" s="21"/>
      <c r="AG13" s="18"/>
      <c r="AH13" s="19"/>
      <c r="AI13" s="21"/>
      <c r="AJ13" s="18"/>
      <c r="AK13" s="19"/>
      <c r="AL13" s="21"/>
      <c r="AM13" s="18"/>
      <c r="AN13" s="22"/>
      <c r="AO13" s="23"/>
      <c r="AP13" s="24"/>
      <c r="AQ13" s="22"/>
      <c r="AR13" s="23"/>
      <c r="AS13" s="24"/>
      <c r="AT13" s="22"/>
      <c r="AU13" s="23"/>
      <c r="AV13" s="24"/>
      <c r="AW13" s="22"/>
      <c r="AX13" s="23"/>
    </row>
    <row r="14" spans="2:53" s="41" customFormat="1" ht="24.75" customHeight="1">
      <c r="C14" s="600"/>
      <c r="D14" s="600"/>
      <c r="E14" s="600"/>
      <c r="F14" s="600"/>
      <c r="G14" s="600"/>
      <c r="H14" s="600"/>
      <c r="I14" s="600"/>
      <c r="J14" s="600"/>
      <c r="K14" s="600"/>
      <c r="L14" s="600"/>
      <c r="M14" s="600"/>
      <c r="N14" s="600"/>
      <c r="O14" s="18"/>
      <c r="P14" s="19"/>
      <c r="Q14" s="20"/>
      <c r="R14" s="18"/>
      <c r="S14" s="19"/>
      <c r="T14" s="21"/>
      <c r="U14" s="18"/>
      <c r="V14" s="19"/>
      <c r="W14" s="21"/>
      <c r="X14" s="18"/>
      <c r="Y14" s="19"/>
      <c r="Z14" s="21"/>
      <c r="AA14" s="18"/>
      <c r="AB14" s="19"/>
      <c r="AC14" s="21"/>
      <c r="AD14" s="18"/>
      <c r="AE14" s="19"/>
      <c r="AF14" s="21"/>
      <c r="AG14" s="18"/>
      <c r="AH14" s="19"/>
      <c r="AI14" s="21"/>
      <c r="AJ14" s="18"/>
      <c r="AK14" s="19"/>
      <c r="AL14" s="21"/>
      <c r="AM14" s="18"/>
      <c r="AN14" s="22"/>
      <c r="AO14" s="23"/>
      <c r="AP14" s="24"/>
      <c r="AQ14" s="22"/>
      <c r="AR14" s="23"/>
      <c r="AS14" s="24"/>
      <c r="AT14" s="22"/>
      <c r="AU14" s="23"/>
      <c r="AV14" s="24"/>
      <c r="AW14" s="22"/>
      <c r="AX14" s="23"/>
    </row>
    <row r="15" spans="2:53" s="41" customFormat="1" ht="24.75" customHeight="1">
      <c r="C15" s="600" t="s">
        <v>72</v>
      </c>
      <c r="D15" s="600"/>
      <c r="E15" s="600"/>
      <c r="F15" s="600"/>
      <c r="G15" s="600"/>
      <c r="H15" s="600"/>
      <c r="I15" s="600"/>
      <c r="J15" s="600"/>
      <c r="K15" s="600"/>
      <c r="L15" s="600"/>
      <c r="M15" s="600"/>
      <c r="N15" s="600"/>
      <c r="O15" s="18"/>
      <c r="P15" s="19"/>
      <c r="Q15" s="20"/>
      <c r="R15" s="18"/>
      <c r="S15" s="19"/>
      <c r="T15" s="21"/>
      <c r="U15" s="18"/>
      <c r="V15" s="19"/>
      <c r="W15" s="21"/>
      <c r="X15" s="18"/>
      <c r="Y15" s="19"/>
      <c r="Z15" s="21"/>
      <c r="AA15" s="18"/>
      <c r="AB15" s="19"/>
      <c r="AC15" s="21"/>
      <c r="AD15" s="18"/>
      <c r="AE15" s="19"/>
      <c r="AF15" s="21"/>
      <c r="AG15" s="18"/>
      <c r="AH15" s="19"/>
      <c r="AI15" s="21"/>
      <c r="AJ15" s="18"/>
      <c r="AK15" s="19"/>
      <c r="AL15" s="21"/>
      <c r="AM15" s="18"/>
      <c r="AN15" s="22"/>
      <c r="AO15" s="23"/>
      <c r="AP15" s="24"/>
      <c r="AQ15" s="22"/>
      <c r="AR15" s="23"/>
      <c r="AS15" s="24"/>
      <c r="AT15" s="22"/>
      <c r="AU15" s="23"/>
      <c r="AV15" s="24"/>
      <c r="AW15" s="22"/>
      <c r="AX15" s="23"/>
    </row>
    <row r="16" spans="2:53" s="41" customFormat="1" ht="24.75" customHeight="1">
      <c r="C16" s="600"/>
      <c r="D16" s="600"/>
      <c r="E16" s="600"/>
      <c r="F16" s="600"/>
      <c r="G16" s="600"/>
      <c r="H16" s="600"/>
      <c r="I16" s="600"/>
      <c r="J16" s="600"/>
      <c r="K16" s="600"/>
      <c r="L16" s="600"/>
      <c r="M16" s="600"/>
      <c r="N16" s="600"/>
      <c r="O16" s="18"/>
      <c r="P16" s="19"/>
      <c r="Q16" s="20"/>
      <c r="R16" s="18"/>
      <c r="S16" s="19"/>
      <c r="T16" s="21"/>
      <c r="U16" s="18"/>
      <c r="V16" s="19"/>
      <c r="W16" s="21"/>
      <c r="X16" s="18"/>
      <c r="Y16" s="19"/>
      <c r="Z16" s="21"/>
      <c r="AA16" s="18"/>
      <c r="AB16" s="19"/>
      <c r="AC16" s="21"/>
      <c r="AD16" s="18"/>
      <c r="AE16" s="19"/>
      <c r="AF16" s="21"/>
      <c r="AG16" s="18"/>
      <c r="AH16" s="19"/>
      <c r="AI16" s="21"/>
      <c r="AJ16" s="18"/>
      <c r="AK16" s="19"/>
      <c r="AL16" s="21"/>
      <c r="AM16" s="18"/>
      <c r="AN16" s="22"/>
      <c r="AO16" s="23"/>
      <c r="AP16" s="24"/>
      <c r="AQ16" s="22"/>
      <c r="AR16" s="23"/>
      <c r="AS16" s="24"/>
      <c r="AT16" s="22"/>
      <c r="AU16" s="23"/>
      <c r="AV16" s="24"/>
      <c r="AW16" s="22"/>
      <c r="AX16" s="23"/>
    </row>
    <row r="17" spans="3:50" s="41" customFormat="1" ht="24.75" customHeight="1">
      <c r="C17" s="600" t="s">
        <v>73</v>
      </c>
      <c r="D17" s="600"/>
      <c r="E17" s="600"/>
      <c r="F17" s="600"/>
      <c r="G17" s="600"/>
      <c r="H17" s="600"/>
      <c r="I17" s="600"/>
      <c r="J17" s="600"/>
      <c r="K17" s="600"/>
      <c r="L17" s="600"/>
      <c r="M17" s="600"/>
      <c r="N17" s="600"/>
      <c r="O17" s="18"/>
      <c r="P17" s="19"/>
      <c r="Q17" s="20"/>
      <c r="R17" s="18"/>
      <c r="S17" s="19"/>
      <c r="T17" s="21"/>
      <c r="U17" s="18"/>
      <c r="V17" s="19"/>
      <c r="W17" s="21"/>
      <c r="X17" s="18"/>
      <c r="Y17" s="19"/>
      <c r="Z17" s="21"/>
      <c r="AA17" s="18"/>
      <c r="AB17" s="19"/>
      <c r="AC17" s="21"/>
      <c r="AD17" s="18"/>
      <c r="AE17" s="19"/>
      <c r="AF17" s="21"/>
      <c r="AG17" s="18"/>
      <c r="AH17" s="19"/>
      <c r="AI17" s="21"/>
      <c r="AJ17" s="18"/>
      <c r="AK17" s="19"/>
      <c r="AL17" s="21"/>
      <c r="AM17" s="18"/>
      <c r="AN17" s="22"/>
      <c r="AO17" s="23"/>
      <c r="AP17" s="24"/>
      <c r="AQ17" s="22"/>
      <c r="AR17" s="23"/>
      <c r="AS17" s="24"/>
      <c r="AT17" s="22"/>
      <c r="AU17" s="23"/>
      <c r="AV17" s="24"/>
      <c r="AW17" s="22"/>
      <c r="AX17" s="23"/>
    </row>
    <row r="18" spans="3:50" s="41" customFormat="1" ht="24.75" customHeight="1">
      <c r="C18" s="600"/>
      <c r="D18" s="600"/>
      <c r="E18" s="600"/>
      <c r="F18" s="600"/>
      <c r="G18" s="600"/>
      <c r="H18" s="600"/>
      <c r="I18" s="600"/>
      <c r="J18" s="600"/>
      <c r="K18" s="600"/>
      <c r="L18" s="600"/>
      <c r="M18" s="600"/>
      <c r="N18" s="600"/>
      <c r="O18" s="18"/>
      <c r="P18" s="19"/>
      <c r="Q18" s="20"/>
      <c r="R18" s="18"/>
      <c r="S18" s="19"/>
      <c r="T18" s="21"/>
      <c r="U18" s="18"/>
      <c r="V18" s="19"/>
      <c r="W18" s="21"/>
      <c r="X18" s="18"/>
      <c r="Y18" s="19"/>
      <c r="Z18" s="21"/>
      <c r="AA18" s="18"/>
      <c r="AB18" s="19"/>
      <c r="AC18" s="21"/>
      <c r="AD18" s="18"/>
      <c r="AE18" s="19"/>
      <c r="AF18" s="21"/>
      <c r="AG18" s="18"/>
      <c r="AH18" s="19"/>
      <c r="AI18" s="21"/>
      <c r="AJ18" s="18"/>
      <c r="AK18" s="19"/>
      <c r="AL18" s="21"/>
      <c r="AM18" s="18"/>
      <c r="AN18" s="22"/>
      <c r="AO18" s="23"/>
      <c r="AP18" s="24"/>
      <c r="AQ18" s="22"/>
      <c r="AR18" s="23"/>
      <c r="AS18" s="24"/>
      <c r="AT18" s="22"/>
      <c r="AU18" s="23"/>
      <c r="AV18" s="24"/>
      <c r="AW18" s="22"/>
      <c r="AX18" s="23"/>
    </row>
    <row r="19" spans="3:50" s="41" customFormat="1" ht="24.75" customHeight="1">
      <c r="C19" s="600" t="s">
        <v>74</v>
      </c>
      <c r="D19" s="600"/>
      <c r="E19" s="600"/>
      <c r="F19" s="600"/>
      <c r="G19" s="600"/>
      <c r="H19" s="600"/>
      <c r="I19" s="600"/>
      <c r="J19" s="600"/>
      <c r="K19" s="600"/>
      <c r="L19" s="600"/>
      <c r="M19" s="600"/>
      <c r="N19" s="600"/>
      <c r="O19" s="18"/>
      <c r="P19" s="19"/>
      <c r="Q19" s="20"/>
      <c r="R19" s="18"/>
      <c r="S19" s="19"/>
      <c r="T19" s="21"/>
      <c r="U19" s="18"/>
      <c r="V19" s="19"/>
      <c r="W19" s="21"/>
      <c r="X19" s="18"/>
      <c r="Y19" s="19"/>
      <c r="Z19" s="21"/>
      <c r="AA19" s="18"/>
      <c r="AB19" s="19"/>
      <c r="AC19" s="21"/>
      <c r="AD19" s="18"/>
      <c r="AE19" s="19"/>
      <c r="AF19" s="21"/>
      <c r="AG19" s="18"/>
      <c r="AH19" s="19"/>
      <c r="AI19" s="21"/>
      <c r="AJ19" s="18"/>
      <c r="AK19" s="19"/>
      <c r="AL19" s="21"/>
      <c r="AM19" s="18"/>
      <c r="AN19" s="22"/>
      <c r="AO19" s="23"/>
      <c r="AP19" s="24"/>
      <c r="AQ19" s="22"/>
      <c r="AR19" s="23"/>
      <c r="AS19" s="24"/>
      <c r="AT19" s="22"/>
      <c r="AU19" s="23"/>
      <c r="AV19" s="24"/>
      <c r="AW19" s="22"/>
      <c r="AX19" s="23"/>
    </row>
    <row r="20" spans="3:50" s="41" customFormat="1" ht="24.75" customHeight="1">
      <c r="C20" s="600"/>
      <c r="D20" s="600"/>
      <c r="E20" s="600"/>
      <c r="F20" s="600"/>
      <c r="G20" s="600"/>
      <c r="H20" s="600"/>
      <c r="I20" s="600"/>
      <c r="J20" s="600"/>
      <c r="K20" s="600"/>
      <c r="L20" s="600"/>
      <c r="M20" s="600"/>
      <c r="N20" s="600"/>
      <c r="O20" s="18"/>
      <c r="P20" s="19"/>
      <c r="Q20" s="20"/>
      <c r="R20" s="18"/>
      <c r="S20" s="19"/>
      <c r="T20" s="21"/>
      <c r="U20" s="18"/>
      <c r="V20" s="19"/>
      <c r="W20" s="21"/>
      <c r="X20" s="18"/>
      <c r="Y20" s="19"/>
      <c r="Z20" s="21"/>
      <c r="AA20" s="18"/>
      <c r="AB20" s="19"/>
      <c r="AC20" s="21"/>
      <c r="AD20" s="18"/>
      <c r="AE20" s="19"/>
      <c r="AF20" s="21"/>
      <c r="AG20" s="18"/>
      <c r="AH20" s="19"/>
      <c r="AI20" s="21"/>
      <c r="AJ20" s="18"/>
      <c r="AK20" s="19"/>
      <c r="AL20" s="21"/>
      <c r="AM20" s="18"/>
      <c r="AN20" s="22"/>
      <c r="AO20" s="23"/>
      <c r="AP20" s="24"/>
      <c r="AQ20" s="22"/>
      <c r="AR20" s="23"/>
      <c r="AS20" s="24"/>
      <c r="AT20" s="22"/>
      <c r="AU20" s="23"/>
      <c r="AV20" s="24"/>
      <c r="AW20" s="22"/>
      <c r="AX20" s="23"/>
    </row>
    <row r="21" spans="3:50" s="41" customFormat="1" ht="24.75" customHeight="1">
      <c r="C21" s="600" t="s">
        <v>305</v>
      </c>
      <c r="D21" s="600"/>
      <c r="E21" s="600"/>
      <c r="F21" s="600"/>
      <c r="G21" s="600"/>
      <c r="H21" s="600"/>
      <c r="I21" s="600"/>
      <c r="J21" s="600"/>
      <c r="K21" s="600"/>
      <c r="L21" s="600"/>
      <c r="M21" s="600"/>
      <c r="N21" s="600"/>
      <c r="O21" s="18"/>
      <c r="P21" s="19"/>
      <c r="Q21" s="20"/>
      <c r="R21" s="18"/>
      <c r="S21" s="19"/>
      <c r="T21" s="21"/>
      <c r="U21" s="18"/>
      <c r="V21" s="19"/>
      <c r="W21" s="21"/>
      <c r="X21" s="18"/>
      <c r="Y21" s="19"/>
      <c r="Z21" s="21"/>
      <c r="AA21" s="18"/>
      <c r="AB21" s="19"/>
      <c r="AC21" s="21"/>
      <c r="AD21" s="18"/>
      <c r="AE21" s="19"/>
      <c r="AF21" s="21"/>
      <c r="AG21" s="18"/>
      <c r="AH21" s="19"/>
      <c r="AI21" s="21"/>
      <c r="AJ21" s="18"/>
      <c r="AK21" s="19"/>
      <c r="AL21" s="21"/>
      <c r="AM21" s="18"/>
      <c r="AN21" s="22"/>
      <c r="AO21" s="23"/>
      <c r="AP21" s="24"/>
      <c r="AQ21" s="22"/>
      <c r="AR21" s="23"/>
      <c r="AS21" s="24"/>
      <c r="AT21" s="22"/>
      <c r="AU21" s="23"/>
      <c r="AV21" s="24"/>
      <c r="AW21" s="22"/>
      <c r="AX21" s="23"/>
    </row>
    <row r="22" spans="3:50" ht="17.25" customHeight="1">
      <c r="C22" s="39" t="s">
        <v>75</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row>
    <row r="23" spans="3:50" ht="17.25" customHeight="1">
      <c r="C23" s="39" t="s">
        <v>76</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row>
  </sheetData>
  <sheetProtection sheet="1" formatCells="0" formatColumns="0" formatRows="0" insertColumns="0" insertRows="0" insertHyperlinks="0" deleteColumns="0" deleteRows="0" selectLockedCells="1" sort="0" autoFilter="0" pivotTables="0"/>
  <mergeCells count="31">
    <mergeCell ref="AA8:AC8"/>
    <mergeCell ref="C17:N17"/>
    <mergeCell ref="C10:N10"/>
    <mergeCell ref="C12:N12"/>
    <mergeCell ref="C14:N14"/>
    <mergeCell ref="C16:N16"/>
    <mergeCell ref="AV8:AX8"/>
    <mergeCell ref="C19:N19"/>
    <mergeCell ref="C9:N9"/>
    <mergeCell ref="C11:N11"/>
    <mergeCell ref="C20:N20"/>
    <mergeCell ref="AG8:AI8"/>
    <mergeCell ref="AJ8:AL8"/>
    <mergeCell ref="AM8:AO8"/>
    <mergeCell ref="AP8:AR8"/>
    <mergeCell ref="AS8:AU8"/>
    <mergeCell ref="AD8:AF8"/>
    <mergeCell ref="R8:T8"/>
    <mergeCell ref="O8:Q8"/>
    <mergeCell ref="C18:N18"/>
    <mergeCell ref="U8:W8"/>
    <mergeCell ref="X8:Z8"/>
    <mergeCell ref="C21:N21"/>
    <mergeCell ref="C8:N8"/>
    <mergeCell ref="C13:N13"/>
    <mergeCell ref="C15:N15"/>
    <mergeCell ref="G7:H7"/>
    <mergeCell ref="I7:J7"/>
    <mergeCell ref="M7:N7"/>
    <mergeCell ref="K7:L7"/>
    <mergeCell ref="C7:F7"/>
  </mergeCells>
  <phoneticPr fontId="4"/>
  <printOptions horizontalCentered="1"/>
  <pageMargins left="0.21" right="0.27" top="0.87" bottom="0.39370078740157483" header="0.19685039370078741" footer="0.23622047244094491"/>
  <pageSetup paperSize="9" fitToHeight="0" orientation="landscape" r:id="rId1"/>
  <headerFooter>
    <oddFooter>&amp;R&amp;"ＭＳ Ｐ明朝,標準"&amp;10（日本産業規格A列4番）</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50"/>
  <sheetViews>
    <sheetView showGridLines="0" zoomScaleNormal="100" zoomScaleSheetLayoutView="100" workbookViewId="0">
      <selection activeCell="L5" sqref="L5:N5"/>
    </sheetView>
  </sheetViews>
  <sheetFormatPr defaultColWidth="2.5" defaultRowHeight="14.25"/>
  <cols>
    <col min="1" max="1" width="2.5" style="8"/>
    <col min="2" max="2" width="2.5" style="287"/>
    <col min="3" max="37" width="2.5" style="8"/>
    <col min="38" max="38" width="1.625" style="8" customWidth="1"/>
    <col min="39" max="16384" width="2.5" style="8"/>
  </cols>
  <sheetData>
    <row r="2" spans="2:40">
      <c r="AN2" s="275" t="str">
        <f>'１号'!$W$2</f>
        <v>Ver.4</v>
      </c>
    </row>
    <row r="3" spans="2:40" ht="19.5" customHeight="1">
      <c r="C3" s="287" t="s">
        <v>87</v>
      </c>
    </row>
    <row r="5" spans="2:40">
      <c r="C5" s="343"/>
      <c r="D5" s="343"/>
      <c r="E5" s="343"/>
      <c r="F5" s="343"/>
      <c r="G5" s="343"/>
      <c r="H5" s="343"/>
    </row>
    <row r="7" spans="2:40" ht="25.5">
      <c r="B7" s="607" t="s">
        <v>88</v>
      </c>
      <c r="C7" s="607"/>
      <c r="D7" s="607"/>
      <c r="E7" s="607"/>
      <c r="F7" s="607"/>
      <c r="G7" s="607"/>
      <c r="H7" s="607"/>
      <c r="I7" s="607"/>
      <c r="J7" s="607"/>
      <c r="K7" s="607"/>
      <c r="L7" s="607"/>
      <c r="M7" s="607"/>
      <c r="N7" s="607"/>
      <c r="O7" s="607"/>
      <c r="P7" s="607"/>
      <c r="Q7" s="607"/>
      <c r="R7" s="607"/>
      <c r="S7" s="607"/>
      <c r="T7" s="607"/>
      <c r="U7" s="607"/>
      <c r="V7" s="607"/>
      <c r="W7" s="607"/>
      <c r="X7" s="607"/>
      <c r="Y7" s="607"/>
      <c r="Z7" s="607"/>
      <c r="AA7" s="607"/>
      <c r="AB7" s="607"/>
      <c r="AC7" s="607"/>
      <c r="AD7" s="607"/>
      <c r="AE7" s="607"/>
      <c r="AF7" s="607"/>
      <c r="AG7" s="607"/>
      <c r="AH7" s="607"/>
      <c r="AI7" s="607"/>
      <c r="AJ7" s="607"/>
      <c r="AK7" s="607"/>
      <c r="AL7" s="607"/>
    </row>
    <row r="8" spans="2:40" ht="14.25" customHeight="1">
      <c r="B8" s="344"/>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row>
    <row r="10" spans="2:40" ht="21" customHeight="1">
      <c r="B10" s="8"/>
      <c r="C10" s="343" t="s">
        <v>135</v>
      </c>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row>
    <row r="11" spans="2:40" ht="21" customHeight="1">
      <c r="B11" s="8"/>
      <c r="E11" s="343" t="s">
        <v>299</v>
      </c>
      <c r="F11" s="343"/>
      <c r="G11" s="343"/>
      <c r="H11" s="606"/>
      <c r="I11" s="606"/>
      <c r="J11" s="606"/>
      <c r="K11" s="606"/>
      <c r="L11" s="606"/>
      <c r="M11" s="606"/>
      <c r="N11" s="343"/>
      <c r="O11" s="343" t="s">
        <v>298</v>
      </c>
      <c r="Q11" s="343"/>
      <c r="R11" s="343"/>
      <c r="S11" s="343"/>
      <c r="T11" s="343"/>
      <c r="U11" s="343"/>
      <c r="V11" s="343"/>
      <c r="W11" s="343"/>
      <c r="X11" s="343"/>
      <c r="Y11" s="343"/>
      <c r="Z11" s="343"/>
      <c r="AA11" s="343"/>
      <c r="AB11" s="343"/>
      <c r="AC11" s="343"/>
      <c r="AD11" s="343"/>
      <c r="AE11" s="343"/>
      <c r="AF11" s="343"/>
      <c r="AG11" s="343"/>
      <c r="AH11" s="343"/>
      <c r="AI11" s="343"/>
      <c r="AJ11" s="343"/>
      <c r="AK11" s="343"/>
      <c r="AL11" s="343"/>
    </row>
    <row r="12" spans="2:40">
      <c r="B12" s="8"/>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343"/>
    </row>
    <row r="15" spans="2:40" ht="14.25" customHeight="1">
      <c r="B15" s="8"/>
      <c r="C15" s="609" t="s">
        <v>502</v>
      </c>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09"/>
      <c r="AG15" s="609"/>
      <c r="AH15" s="609"/>
      <c r="AI15" s="609"/>
      <c r="AJ15" s="609"/>
      <c r="AK15" s="609"/>
    </row>
    <row r="16" spans="2:40" ht="13.5" customHeight="1">
      <c r="B16" s="8"/>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09"/>
      <c r="AI16" s="609"/>
      <c r="AJ16" s="609"/>
      <c r="AK16" s="609"/>
    </row>
    <row r="17" spans="2:38" ht="13.5" customHeight="1">
      <c r="B17" s="8"/>
      <c r="C17" s="609"/>
      <c r="D17" s="609"/>
      <c r="E17" s="609"/>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c r="AE17" s="609"/>
      <c r="AF17" s="609"/>
      <c r="AG17" s="609"/>
      <c r="AH17" s="609"/>
      <c r="AI17" s="609"/>
      <c r="AJ17" s="609"/>
      <c r="AK17" s="609"/>
    </row>
    <row r="18" spans="2:38">
      <c r="C18" s="609"/>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609"/>
      <c r="AH18" s="609"/>
      <c r="AI18" s="609"/>
      <c r="AJ18" s="609"/>
      <c r="AK18" s="609"/>
    </row>
    <row r="19" spans="2:38" ht="13.5" customHeight="1">
      <c r="B19" s="8"/>
      <c r="C19" s="609"/>
      <c r="D19" s="609"/>
      <c r="E19" s="609"/>
      <c r="F19" s="609"/>
      <c r="G19" s="609"/>
      <c r="H19" s="609"/>
      <c r="I19" s="609"/>
      <c r="J19" s="609"/>
      <c r="K19" s="609"/>
      <c r="L19" s="609"/>
      <c r="M19" s="609"/>
      <c r="N19" s="609"/>
      <c r="O19" s="609"/>
      <c r="P19" s="609"/>
      <c r="Q19" s="609"/>
      <c r="R19" s="609"/>
      <c r="S19" s="609"/>
      <c r="T19" s="609"/>
      <c r="U19" s="609"/>
      <c r="V19" s="609"/>
      <c r="W19" s="609"/>
      <c r="X19" s="609"/>
      <c r="Y19" s="609"/>
      <c r="Z19" s="609"/>
      <c r="AA19" s="609"/>
      <c r="AB19" s="609"/>
      <c r="AC19" s="609"/>
      <c r="AD19" s="609"/>
      <c r="AE19" s="609"/>
      <c r="AF19" s="609"/>
      <c r="AG19" s="609"/>
      <c r="AH19" s="609"/>
      <c r="AI19" s="609"/>
      <c r="AJ19" s="609"/>
      <c r="AK19" s="609"/>
    </row>
    <row r="20" spans="2:38" ht="13.5" customHeight="1">
      <c r="B20" s="8"/>
      <c r="C20" s="609"/>
      <c r="D20" s="609"/>
      <c r="E20" s="609"/>
      <c r="F20" s="609"/>
      <c r="G20" s="609"/>
      <c r="H20" s="609"/>
      <c r="I20" s="609"/>
      <c r="J20" s="609"/>
      <c r="K20" s="609"/>
      <c r="L20" s="609"/>
      <c r="M20" s="609"/>
      <c r="N20" s="609"/>
      <c r="O20" s="609"/>
      <c r="P20" s="609"/>
      <c r="Q20" s="609"/>
      <c r="R20" s="609"/>
      <c r="S20" s="609"/>
      <c r="T20" s="609"/>
      <c r="U20" s="609"/>
      <c r="V20" s="609"/>
      <c r="W20" s="609"/>
      <c r="X20" s="609"/>
      <c r="Y20" s="609"/>
      <c r="Z20" s="609"/>
      <c r="AA20" s="609"/>
      <c r="AB20" s="609"/>
      <c r="AC20" s="609"/>
      <c r="AD20" s="609"/>
      <c r="AE20" s="609"/>
      <c r="AF20" s="609"/>
      <c r="AG20" s="609"/>
      <c r="AH20" s="609"/>
      <c r="AI20" s="609"/>
      <c r="AJ20" s="609"/>
      <c r="AK20" s="609"/>
    </row>
    <row r="21" spans="2:38" ht="13.5" customHeight="1">
      <c r="B21" s="8"/>
      <c r="C21" s="609"/>
      <c r="D21" s="609"/>
      <c r="E21" s="609"/>
      <c r="F21" s="609"/>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row>
    <row r="22" spans="2:38" ht="13.5" customHeight="1">
      <c r="B22" s="8"/>
      <c r="C22" s="609"/>
      <c r="D22" s="609"/>
      <c r="E22" s="609"/>
      <c r="F22" s="609"/>
      <c r="G22" s="609"/>
      <c r="H22" s="609"/>
      <c r="I22" s="609"/>
      <c r="J22" s="609"/>
      <c r="K22" s="609"/>
      <c r="L22" s="609"/>
      <c r="M22" s="609"/>
      <c r="N22" s="609"/>
      <c r="O22" s="609"/>
      <c r="P22" s="609"/>
      <c r="Q22" s="609"/>
      <c r="R22" s="609"/>
      <c r="S22" s="609"/>
      <c r="T22" s="609"/>
      <c r="U22" s="609"/>
      <c r="V22" s="609"/>
      <c r="W22" s="609"/>
      <c r="X22" s="609"/>
      <c r="Y22" s="609"/>
      <c r="Z22" s="609"/>
      <c r="AA22" s="609"/>
      <c r="AB22" s="609"/>
      <c r="AC22" s="609"/>
      <c r="AD22" s="609"/>
      <c r="AE22" s="609"/>
      <c r="AF22" s="609"/>
      <c r="AG22" s="609"/>
      <c r="AH22" s="609"/>
      <c r="AI22" s="609"/>
      <c r="AJ22" s="609"/>
      <c r="AK22" s="609"/>
    </row>
    <row r="23" spans="2:38" ht="13.5" customHeight="1">
      <c r="B23" s="8"/>
      <c r="C23" s="609"/>
      <c r="D23" s="609"/>
      <c r="E23" s="609"/>
      <c r="F23" s="609"/>
      <c r="G23" s="609"/>
      <c r="H23" s="609"/>
      <c r="I23" s="609"/>
      <c r="J23" s="609"/>
      <c r="K23" s="609"/>
      <c r="L23" s="609"/>
      <c r="M23" s="609"/>
      <c r="N23" s="609"/>
      <c r="O23" s="609"/>
      <c r="P23" s="609"/>
      <c r="Q23" s="609"/>
      <c r="R23" s="609"/>
      <c r="S23" s="609"/>
      <c r="T23" s="609"/>
      <c r="U23" s="609"/>
      <c r="V23" s="609"/>
      <c r="W23" s="609"/>
      <c r="X23" s="609"/>
      <c r="Y23" s="609"/>
      <c r="Z23" s="609"/>
      <c r="AA23" s="609"/>
      <c r="AB23" s="609"/>
      <c r="AC23" s="609"/>
      <c r="AD23" s="609"/>
      <c r="AE23" s="609"/>
      <c r="AF23" s="609"/>
      <c r="AG23" s="609"/>
      <c r="AH23" s="609"/>
      <c r="AI23" s="609"/>
      <c r="AJ23" s="609"/>
      <c r="AK23" s="609"/>
    </row>
    <row r="24" spans="2:38" ht="13.5" customHeight="1">
      <c r="B24" s="8"/>
      <c r="C24" s="609"/>
      <c r="D24" s="609"/>
      <c r="E24" s="609"/>
      <c r="F24" s="609"/>
      <c r="G24" s="609"/>
      <c r="H24" s="609"/>
      <c r="I24" s="609"/>
      <c r="J24" s="609"/>
      <c r="K24" s="609"/>
      <c r="L24" s="609"/>
      <c r="M24" s="609"/>
      <c r="N24" s="609"/>
      <c r="O24" s="609"/>
      <c r="P24" s="609"/>
      <c r="Q24" s="609"/>
      <c r="R24" s="609"/>
      <c r="S24" s="609"/>
      <c r="T24" s="609"/>
      <c r="U24" s="609"/>
      <c r="V24" s="609"/>
      <c r="W24" s="609"/>
      <c r="X24" s="609"/>
      <c r="Y24" s="609"/>
      <c r="Z24" s="609"/>
      <c r="AA24" s="609"/>
      <c r="AB24" s="609"/>
      <c r="AC24" s="609"/>
      <c r="AD24" s="609"/>
      <c r="AE24" s="609"/>
      <c r="AF24" s="609"/>
      <c r="AG24" s="609"/>
      <c r="AH24" s="609"/>
      <c r="AI24" s="609"/>
      <c r="AJ24" s="609"/>
      <c r="AK24" s="609"/>
    </row>
    <row r="25" spans="2:38" ht="13.5" customHeight="1">
      <c r="B25" s="8"/>
      <c r="C25" s="609"/>
      <c r="D25" s="609"/>
      <c r="E25" s="609"/>
      <c r="F25" s="609"/>
      <c r="G25" s="609"/>
      <c r="H25" s="609"/>
      <c r="I25" s="609"/>
      <c r="J25" s="609"/>
      <c r="K25" s="609"/>
      <c r="L25" s="609"/>
      <c r="M25" s="609"/>
      <c r="N25" s="609"/>
      <c r="O25" s="609"/>
      <c r="P25" s="609"/>
      <c r="Q25" s="609"/>
      <c r="R25" s="609"/>
      <c r="S25" s="609"/>
      <c r="T25" s="609"/>
      <c r="U25" s="609"/>
      <c r="V25" s="609"/>
      <c r="W25" s="609"/>
      <c r="X25" s="609"/>
      <c r="Y25" s="609"/>
      <c r="Z25" s="609"/>
      <c r="AA25" s="609"/>
      <c r="AB25" s="609"/>
      <c r="AC25" s="609"/>
      <c r="AD25" s="609"/>
      <c r="AE25" s="609"/>
      <c r="AF25" s="609"/>
      <c r="AG25" s="609"/>
      <c r="AH25" s="609"/>
      <c r="AI25" s="609"/>
      <c r="AJ25" s="609"/>
      <c r="AK25" s="609"/>
    </row>
    <row r="26" spans="2:38" ht="14.25" customHeight="1">
      <c r="B26" s="8"/>
      <c r="C26" s="609"/>
      <c r="D26" s="609"/>
      <c r="E26" s="609"/>
      <c r="F26" s="609"/>
      <c r="G26" s="609"/>
      <c r="H26" s="609"/>
      <c r="I26" s="609"/>
      <c r="J26" s="609"/>
      <c r="K26" s="609"/>
      <c r="L26" s="609"/>
      <c r="M26" s="609"/>
      <c r="N26" s="609"/>
      <c r="O26" s="609"/>
      <c r="P26" s="609"/>
      <c r="Q26" s="609"/>
      <c r="R26" s="609"/>
      <c r="S26" s="609"/>
      <c r="T26" s="609"/>
      <c r="U26" s="609"/>
      <c r="V26" s="609"/>
      <c r="W26" s="609"/>
      <c r="X26" s="609"/>
      <c r="Y26" s="609"/>
      <c r="Z26" s="609"/>
      <c r="AA26" s="609"/>
      <c r="AB26" s="609"/>
      <c r="AC26" s="609"/>
      <c r="AD26" s="609"/>
      <c r="AE26" s="609"/>
      <c r="AF26" s="609"/>
      <c r="AG26" s="609"/>
      <c r="AH26" s="609"/>
      <c r="AI26" s="609"/>
      <c r="AJ26" s="609"/>
      <c r="AK26" s="609"/>
    </row>
    <row r="27" spans="2:38">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row>
    <row r="28" spans="2:38" ht="13.5" customHeight="1">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row>
    <row r="29" spans="2:38" ht="13.5" customHeight="1">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row>
    <row r="30" spans="2:38">
      <c r="G30" s="608"/>
      <c r="H30" s="608"/>
      <c r="I30" s="608"/>
      <c r="J30" s="608"/>
      <c r="K30" s="344" t="s">
        <v>5</v>
      </c>
      <c r="L30" s="608"/>
      <c r="M30" s="608"/>
      <c r="N30" s="344" t="s">
        <v>4</v>
      </c>
      <c r="O30" s="608"/>
      <c r="P30" s="608"/>
      <c r="Q30" s="344" t="s">
        <v>3</v>
      </c>
    </row>
    <row r="32" spans="2:38">
      <c r="N32" s="343"/>
      <c r="O32" s="343"/>
      <c r="P32" s="605"/>
      <c r="Q32" s="605"/>
      <c r="R32" s="605"/>
      <c r="S32" s="605"/>
      <c r="T32" s="605"/>
      <c r="U32" s="605"/>
      <c r="V32" s="605"/>
      <c r="W32" s="605"/>
      <c r="X32" s="605"/>
      <c r="Y32" s="605"/>
      <c r="Z32" s="605"/>
      <c r="AA32" s="605"/>
      <c r="AB32" s="605"/>
      <c r="AC32" s="605"/>
      <c r="AD32" s="605"/>
      <c r="AE32" s="605"/>
      <c r="AF32" s="605"/>
      <c r="AG32" s="605"/>
      <c r="AH32" s="605"/>
      <c r="AI32" s="605"/>
    </row>
    <row r="33" spans="3:37" ht="21" customHeight="1">
      <c r="M33" s="343" t="s">
        <v>89</v>
      </c>
      <c r="N33" s="343"/>
      <c r="O33" s="343"/>
      <c r="P33" s="610"/>
      <c r="Q33" s="610"/>
      <c r="R33" s="610"/>
      <c r="S33" s="610"/>
      <c r="T33" s="610"/>
      <c r="U33" s="610"/>
      <c r="V33" s="610"/>
      <c r="W33" s="610"/>
      <c r="X33" s="610"/>
      <c r="Y33" s="610"/>
      <c r="Z33" s="610"/>
      <c r="AA33" s="610"/>
      <c r="AB33" s="610"/>
      <c r="AC33" s="610"/>
      <c r="AD33" s="610"/>
      <c r="AE33" s="610"/>
      <c r="AF33" s="610"/>
      <c r="AG33" s="610"/>
      <c r="AH33" s="610"/>
      <c r="AI33" s="610"/>
    </row>
    <row r="34" spans="3:37" ht="21" customHeight="1">
      <c r="M34" s="343"/>
      <c r="N34" s="343"/>
      <c r="O34" s="343"/>
      <c r="P34" s="611"/>
      <c r="Q34" s="611"/>
      <c r="R34" s="611"/>
      <c r="S34" s="611"/>
      <c r="T34" s="611"/>
      <c r="U34" s="611"/>
      <c r="V34" s="611"/>
      <c r="W34" s="611"/>
      <c r="X34" s="611"/>
      <c r="Y34" s="611"/>
      <c r="Z34" s="611"/>
      <c r="AA34" s="611"/>
      <c r="AB34" s="611"/>
      <c r="AC34" s="611"/>
      <c r="AD34" s="611"/>
      <c r="AE34" s="611"/>
      <c r="AF34" s="611"/>
      <c r="AG34" s="611"/>
      <c r="AH34" s="611"/>
      <c r="AI34" s="611"/>
    </row>
    <row r="36" spans="3:37">
      <c r="R36" s="287"/>
    </row>
    <row r="37" spans="3:37">
      <c r="R37" s="287"/>
    </row>
    <row r="38" spans="3:37" ht="21" customHeight="1">
      <c r="M38" s="605" t="s">
        <v>296</v>
      </c>
      <c r="N38" s="605"/>
      <c r="O38" s="605"/>
      <c r="P38" s="605"/>
      <c r="Q38" s="605"/>
      <c r="R38" s="605"/>
      <c r="S38" s="610"/>
      <c r="T38" s="610"/>
      <c r="U38" s="610"/>
      <c r="V38" s="610"/>
      <c r="W38" s="610"/>
      <c r="X38" s="610"/>
      <c r="Y38" s="610"/>
      <c r="Z38" s="610"/>
      <c r="AA38" s="610"/>
      <c r="AB38" s="610"/>
      <c r="AC38" s="610"/>
      <c r="AD38" s="610"/>
      <c r="AE38" s="610"/>
      <c r="AF38" s="610"/>
      <c r="AG38" s="610"/>
      <c r="AH38" s="610"/>
      <c r="AI38" s="610"/>
    </row>
    <row r="39" spans="3:37" ht="21" customHeight="1">
      <c r="M39" s="605" t="s">
        <v>297</v>
      </c>
      <c r="N39" s="605"/>
      <c r="O39" s="605"/>
      <c r="P39" s="605"/>
      <c r="Q39" s="605"/>
      <c r="R39" s="605"/>
      <c r="S39" s="611"/>
      <c r="T39" s="611"/>
      <c r="U39" s="611"/>
      <c r="V39" s="611"/>
      <c r="W39" s="611"/>
      <c r="X39" s="611"/>
      <c r="Y39" s="611"/>
      <c r="Z39" s="611"/>
      <c r="AA39" s="611"/>
      <c r="AB39" s="611"/>
      <c r="AC39" s="611"/>
      <c r="AD39" s="611"/>
      <c r="AE39" s="611"/>
      <c r="AF39" s="611"/>
      <c r="AG39" s="611"/>
      <c r="AH39" s="611"/>
      <c r="AI39" s="611"/>
    </row>
    <row r="43" spans="3:37" ht="16.5" customHeight="1">
      <c r="C43" s="344" t="s">
        <v>90</v>
      </c>
      <c r="E43" s="343" t="s">
        <v>99</v>
      </c>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row>
    <row r="44" spans="3:37" ht="16.5" customHeight="1">
      <c r="C44" s="344"/>
      <c r="D44" s="343" t="s">
        <v>100</v>
      </c>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row>
    <row r="45" spans="3:37" ht="16.5" customHeight="1">
      <c r="C45" s="344" t="s">
        <v>96</v>
      </c>
      <c r="E45" s="8" t="s">
        <v>91</v>
      </c>
    </row>
    <row r="46" spans="3:37" ht="16.5" customHeight="1">
      <c r="C46" s="344" t="s">
        <v>94</v>
      </c>
      <c r="E46" s="8" t="s">
        <v>92</v>
      </c>
    </row>
    <row r="47" spans="3:37" ht="16.5" customHeight="1">
      <c r="C47" s="344" t="s">
        <v>94</v>
      </c>
      <c r="E47" s="8" t="s">
        <v>93</v>
      </c>
    </row>
    <row r="48" spans="3:37" ht="16.5" customHeight="1">
      <c r="C48" s="344" t="s">
        <v>94</v>
      </c>
      <c r="E48" s="8" t="s">
        <v>95</v>
      </c>
    </row>
    <row r="49" spans="3:5" ht="16.5" customHeight="1">
      <c r="C49" s="344" t="s">
        <v>94</v>
      </c>
      <c r="E49" s="8" t="s">
        <v>97</v>
      </c>
    </row>
    <row r="50" spans="3:5" ht="16.5" customHeight="1">
      <c r="C50" s="344" t="s">
        <v>94</v>
      </c>
      <c r="E50" s="8" t="s">
        <v>98</v>
      </c>
    </row>
  </sheetData>
  <sheetProtection formatCells="0" formatColumns="0" formatRows="0" selectLockedCells="1"/>
  <mergeCells count="13">
    <mergeCell ref="M38:R38"/>
    <mergeCell ref="M39:R39"/>
    <mergeCell ref="H11:M11"/>
    <mergeCell ref="B7:AL7"/>
    <mergeCell ref="L30:M30"/>
    <mergeCell ref="O30:P30"/>
    <mergeCell ref="C15:AK26"/>
    <mergeCell ref="G30:J30"/>
    <mergeCell ref="P32:AI32"/>
    <mergeCell ref="P33:AI33"/>
    <mergeCell ref="P34:AI34"/>
    <mergeCell ref="S38:AI38"/>
    <mergeCell ref="S39:AI39"/>
  </mergeCells>
  <phoneticPr fontId="4"/>
  <printOptions verticalCentered="1"/>
  <pageMargins left="0.74803149606299213" right="0.43307086614173229" top="0.39370078740157483" bottom="0.59055118110236227" header="0.19685039370078741" footer="0.23622047244094491"/>
  <pageSetup paperSize="9" orientation="portrait" r:id="rId1"/>
  <headerFooter>
    <oddFooter>&amp;R&amp;"ＭＳ Ｐ明朝,標準"&amp;10（日本産業規格A列4番）</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BB29"/>
  <sheetViews>
    <sheetView showGridLines="0" zoomScaleNormal="100" zoomScaleSheetLayoutView="100" workbookViewId="0">
      <selection activeCell="L5" sqref="L5:N5"/>
    </sheetView>
  </sheetViews>
  <sheetFormatPr defaultColWidth="9" defaultRowHeight="13.5"/>
  <cols>
    <col min="1" max="1" width="2.625" style="90" customWidth="1"/>
    <col min="2" max="2" width="1.625" style="90" customWidth="1"/>
    <col min="3" max="11" width="2.625" style="90" customWidth="1"/>
    <col min="12" max="47" width="2.875" style="90" customWidth="1"/>
    <col min="48" max="51" width="2.625" style="90" customWidth="1"/>
    <col min="52" max="52" width="3" style="90" customWidth="1"/>
    <col min="53" max="53" width="1.625" style="90" customWidth="1"/>
    <col min="54" max="54" width="8.875" style="90" customWidth="1"/>
    <col min="55" max="82" width="2.625" style="90" customWidth="1"/>
    <col min="83" max="16384" width="9" style="90"/>
  </cols>
  <sheetData>
    <row r="2" spans="3:54" ht="24" customHeight="1">
      <c r="C2" s="155" t="s">
        <v>498</v>
      </c>
      <c r="D2" s="89"/>
      <c r="E2" s="89"/>
      <c r="F2" s="89"/>
      <c r="G2" s="89"/>
      <c r="H2" s="89"/>
      <c r="I2" s="89"/>
      <c r="J2" s="89"/>
      <c r="K2" s="89"/>
      <c r="L2" s="89"/>
      <c r="M2" s="89"/>
      <c r="N2" s="89"/>
      <c r="O2" s="89"/>
      <c r="P2" s="89"/>
      <c r="Q2" s="89"/>
      <c r="BB2" s="97" t="str">
        <f>'１号'!$W$2</f>
        <v>Ver.4</v>
      </c>
    </row>
    <row r="3" spans="3:54" ht="24" customHeight="1">
      <c r="C3" s="55" t="s">
        <v>134</v>
      </c>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row>
    <row r="4" spans="3:54" s="42" customFormat="1" ht="16.5" customHeight="1">
      <c r="C4" s="619"/>
      <c r="D4" s="620"/>
      <c r="E4" s="620"/>
      <c r="F4" s="620"/>
      <c r="G4" s="620"/>
      <c r="H4" s="621" t="s">
        <v>288</v>
      </c>
      <c r="I4" s="622"/>
      <c r="J4" s="618" t="s">
        <v>51</v>
      </c>
      <c r="K4" s="618"/>
      <c r="L4" s="618" t="s">
        <v>52</v>
      </c>
      <c r="M4" s="618"/>
      <c r="N4" s="618"/>
      <c r="O4" s="618" t="s">
        <v>53</v>
      </c>
      <c r="P4" s="618"/>
      <c r="Q4" s="618"/>
      <c r="R4" s="618" t="s">
        <v>54</v>
      </c>
      <c r="S4" s="618"/>
      <c r="T4" s="618"/>
      <c r="U4" s="618" t="s">
        <v>55</v>
      </c>
      <c r="V4" s="618"/>
      <c r="W4" s="618"/>
      <c r="X4" s="618" t="s">
        <v>56</v>
      </c>
      <c r="Y4" s="618"/>
      <c r="Z4" s="618"/>
      <c r="AA4" s="618" t="s">
        <v>57</v>
      </c>
      <c r="AB4" s="618"/>
      <c r="AC4" s="618"/>
      <c r="AD4" s="618" t="s">
        <v>58</v>
      </c>
      <c r="AE4" s="618"/>
      <c r="AF4" s="618"/>
      <c r="AG4" s="618" t="s">
        <v>59</v>
      </c>
      <c r="AH4" s="618"/>
      <c r="AI4" s="618"/>
      <c r="AJ4" s="618" t="s">
        <v>60</v>
      </c>
      <c r="AK4" s="618"/>
      <c r="AL4" s="618"/>
      <c r="AM4" s="618" t="s">
        <v>61</v>
      </c>
      <c r="AN4" s="618"/>
      <c r="AO4" s="618"/>
      <c r="AP4" s="618" t="s">
        <v>62</v>
      </c>
      <c r="AQ4" s="618"/>
      <c r="AR4" s="618"/>
      <c r="AS4" s="618" t="s">
        <v>63</v>
      </c>
      <c r="AT4" s="618"/>
      <c r="AU4" s="618"/>
      <c r="AV4" s="618" t="s">
        <v>67</v>
      </c>
      <c r="AW4" s="618"/>
      <c r="AX4" s="618"/>
      <c r="AY4" s="618"/>
      <c r="AZ4" s="618"/>
      <c r="BA4" s="43"/>
    </row>
    <row r="5" spans="3:54" ht="24" customHeight="1">
      <c r="C5" s="617" t="s">
        <v>64</v>
      </c>
      <c r="D5" s="617"/>
      <c r="E5" s="617"/>
      <c r="F5" s="617"/>
      <c r="G5" s="617"/>
      <c r="H5" s="617"/>
      <c r="I5" s="617"/>
      <c r="J5" s="616" t="s">
        <v>65</v>
      </c>
      <c r="K5" s="616"/>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3"/>
      <c r="AN5" s="613"/>
      <c r="AO5" s="613"/>
      <c r="AP5" s="613"/>
      <c r="AQ5" s="613"/>
      <c r="AR5" s="613"/>
      <c r="AS5" s="613"/>
      <c r="AT5" s="613"/>
      <c r="AU5" s="613"/>
      <c r="AV5" s="614" t="str">
        <f t="shared" ref="AV5:AV14" si="0">IF(AS5="","",SUM(L5:AU5))</f>
        <v/>
      </c>
      <c r="AW5" s="614"/>
      <c r="AX5" s="614"/>
      <c r="AY5" s="614"/>
      <c r="AZ5" s="614"/>
    </row>
    <row r="6" spans="3:54" ht="24" customHeight="1">
      <c r="C6" s="617" t="s">
        <v>66</v>
      </c>
      <c r="D6" s="617"/>
      <c r="E6" s="617"/>
      <c r="F6" s="617"/>
      <c r="G6" s="617"/>
      <c r="H6" s="617"/>
      <c r="I6" s="617"/>
      <c r="J6" s="616" t="s">
        <v>65</v>
      </c>
      <c r="K6" s="616"/>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613"/>
      <c r="AP6" s="613"/>
      <c r="AQ6" s="613"/>
      <c r="AR6" s="613"/>
      <c r="AS6" s="613"/>
      <c r="AT6" s="613"/>
      <c r="AU6" s="613"/>
      <c r="AV6" s="614" t="str">
        <f t="shared" si="0"/>
        <v/>
      </c>
      <c r="AW6" s="614"/>
      <c r="AX6" s="614"/>
      <c r="AY6" s="614"/>
      <c r="AZ6" s="614"/>
    </row>
    <row r="7" spans="3:54" ht="24" customHeight="1">
      <c r="C7" s="615" t="s">
        <v>285</v>
      </c>
      <c r="D7" s="615"/>
      <c r="E7" s="615"/>
      <c r="F7" s="615"/>
      <c r="G7" s="615"/>
      <c r="H7" s="615"/>
      <c r="I7" s="615"/>
      <c r="J7" s="616" t="s">
        <v>65</v>
      </c>
      <c r="K7" s="616"/>
      <c r="L7" s="613"/>
      <c r="M7" s="613"/>
      <c r="N7" s="613"/>
      <c r="O7" s="613"/>
      <c r="P7" s="613"/>
      <c r="Q7" s="613"/>
      <c r="R7" s="613"/>
      <c r="S7" s="613"/>
      <c r="T7" s="613"/>
      <c r="U7" s="613"/>
      <c r="V7" s="613"/>
      <c r="W7" s="613"/>
      <c r="X7" s="613"/>
      <c r="Y7" s="613"/>
      <c r="Z7" s="613"/>
      <c r="AA7" s="613"/>
      <c r="AB7" s="613"/>
      <c r="AC7" s="613"/>
      <c r="AD7" s="613"/>
      <c r="AE7" s="613"/>
      <c r="AF7" s="613"/>
      <c r="AG7" s="613"/>
      <c r="AH7" s="613"/>
      <c r="AI7" s="613"/>
      <c r="AJ7" s="613"/>
      <c r="AK7" s="613"/>
      <c r="AL7" s="613"/>
      <c r="AM7" s="613"/>
      <c r="AN7" s="613"/>
      <c r="AO7" s="613"/>
      <c r="AP7" s="613"/>
      <c r="AQ7" s="613"/>
      <c r="AR7" s="613"/>
      <c r="AS7" s="613"/>
      <c r="AT7" s="613"/>
      <c r="AU7" s="613"/>
      <c r="AV7" s="614" t="str">
        <f t="shared" si="0"/>
        <v/>
      </c>
      <c r="AW7" s="614"/>
      <c r="AX7" s="614"/>
      <c r="AY7" s="614"/>
      <c r="AZ7" s="614"/>
    </row>
    <row r="8" spans="3:54" ht="24" customHeight="1">
      <c r="C8" s="617" t="s">
        <v>108</v>
      </c>
      <c r="D8" s="617"/>
      <c r="E8" s="617"/>
      <c r="F8" s="617"/>
      <c r="G8" s="617"/>
      <c r="H8" s="617"/>
      <c r="I8" s="617"/>
      <c r="J8" s="616" t="s">
        <v>301</v>
      </c>
      <c r="K8" s="616"/>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3"/>
      <c r="AK8" s="613"/>
      <c r="AL8" s="613"/>
      <c r="AM8" s="613"/>
      <c r="AN8" s="613"/>
      <c r="AO8" s="613"/>
      <c r="AP8" s="613"/>
      <c r="AQ8" s="613"/>
      <c r="AR8" s="613"/>
      <c r="AS8" s="613"/>
      <c r="AT8" s="613"/>
      <c r="AU8" s="613"/>
      <c r="AV8" s="614" t="str">
        <f t="shared" si="0"/>
        <v/>
      </c>
      <c r="AW8" s="614"/>
      <c r="AX8" s="614"/>
      <c r="AY8" s="614"/>
      <c r="AZ8" s="614"/>
    </row>
    <row r="9" spans="3:54" ht="24" customHeight="1">
      <c r="C9" s="615" t="s">
        <v>287</v>
      </c>
      <c r="D9" s="615"/>
      <c r="E9" s="615"/>
      <c r="F9" s="615"/>
      <c r="G9" s="615"/>
      <c r="H9" s="615"/>
      <c r="I9" s="615"/>
      <c r="J9" s="616" t="s">
        <v>301</v>
      </c>
      <c r="K9" s="616"/>
      <c r="L9" s="613"/>
      <c r="M9" s="613"/>
      <c r="N9" s="613"/>
      <c r="O9" s="613"/>
      <c r="P9" s="613"/>
      <c r="Q9" s="613"/>
      <c r="R9" s="613"/>
      <c r="S9" s="613"/>
      <c r="T9" s="613"/>
      <c r="U9" s="613"/>
      <c r="V9" s="613"/>
      <c r="W9" s="613"/>
      <c r="X9" s="613"/>
      <c r="Y9" s="613"/>
      <c r="Z9" s="613"/>
      <c r="AA9" s="613"/>
      <c r="AB9" s="613"/>
      <c r="AC9" s="613"/>
      <c r="AD9" s="613"/>
      <c r="AE9" s="613"/>
      <c r="AF9" s="613"/>
      <c r="AG9" s="613"/>
      <c r="AH9" s="613"/>
      <c r="AI9" s="613"/>
      <c r="AJ9" s="613"/>
      <c r="AK9" s="613"/>
      <c r="AL9" s="613"/>
      <c r="AM9" s="613"/>
      <c r="AN9" s="613"/>
      <c r="AO9" s="613"/>
      <c r="AP9" s="613"/>
      <c r="AQ9" s="613"/>
      <c r="AR9" s="613"/>
      <c r="AS9" s="613"/>
      <c r="AT9" s="613"/>
      <c r="AU9" s="613"/>
      <c r="AV9" s="614" t="str">
        <f t="shared" si="0"/>
        <v/>
      </c>
      <c r="AW9" s="614"/>
      <c r="AX9" s="614"/>
      <c r="AY9" s="614"/>
      <c r="AZ9" s="614"/>
    </row>
    <row r="10" spans="3:54" ht="24" customHeight="1">
      <c r="C10" s="617" t="s">
        <v>111</v>
      </c>
      <c r="D10" s="617"/>
      <c r="E10" s="617"/>
      <c r="F10" s="617"/>
      <c r="G10" s="617"/>
      <c r="H10" s="617"/>
      <c r="I10" s="617"/>
      <c r="J10" s="616" t="s">
        <v>301</v>
      </c>
      <c r="K10" s="616"/>
      <c r="L10" s="612"/>
      <c r="M10" s="613"/>
      <c r="N10" s="613"/>
      <c r="O10" s="612"/>
      <c r="P10" s="613"/>
      <c r="Q10" s="613"/>
      <c r="R10" s="612"/>
      <c r="S10" s="613"/>
      <c r="T10" s="613"/>
      <c r="U10" s="612"/>
      <c r="V10" s="613"/>
      <c r="W10" s="613"/>
      <c r="X10" s="612"/>
      <c r="Y10" s="613"/>
      <c r="Z10" s="613"/>
      <c r="AA10" s="612"/>
      <c r="AB10" s="613"/>
      <c r="AC10" s="613"/>
      <c r="AD10" s="612"/>
      <c r="AE10" s="613"/>
      <c r="AF10" s="613"/>
      <c r="AG10" s="612"/>
      <c r="AH10" s="613"/>
      <c r="AI10" s="613"/>
      <c r="AJ10" s="612"/>
      <c r="AK10" s="613"/>
      <c r="AL10" s="613"/>
      <c r="AM10" s="612"/>
      <c r="AN10" s="613"/>
      <c r="AO10" s="613"/>
      <c r="AP10" s="612"/>
      <c r="AQ10" s="613"/>
      <c r="AR10" s="613"/>
      <c r="AS10" s="612"/>
      <c r="AT10" s="613"/>
      <c r="AU10" s="613"/>
      <c r="AV10" s="614" t="str">
        <f t="shared" si="0"/>
        <v/>
      </c>
      <c r="AW10" s="614"/>
      <c r="AX10" s="614"/>
      <c r="AY10" s="614"/>
      <c r="AZ10" s="614"/>
    </row>
    <row r="11" spans="3:54" ht="24" customHeight="1">
      <c r="C11" s="615" t="s">
        <v>291</v>
      </c>
      <c r="D11" s="615"/>
      <c r="E11" s="615"/>
      <c r="F11" s="615"/>
      <c r="G11" s="615"/>
      <c r="H11" s="615"/>
      <c r="I11" s="615"/>
      <c r="J11" s="616" t="s">
        <v>301</v>
      </c>
      <c r="K11" s="616"/>
      <c r="L11" s="612"/>
      <c r="M11" s="613"/>
      <c r="N11" s="613"/>
      <c r="O11" s="612"/>
      <c r="P11" s="613"/>
      <c r="Q11" s="613"/>
      <c r="R11" s="612"/>
      <c r="S11" s="613"/>
      <c r="T11" s="613"/>
      <c r="U11" s="612"/>
      <c r="V11" s="613"/>
      <c r="W11" s="613"/>
      <c r="X11" s="612"/>
      <c r="Y11" s="613"/>
      <c r="Z11" s="613"/>
      <c r="AA11" s="612"/>
      <c r="AB11" s="613"/>
      <c r="AC11" s="613"/>
      <c r="AD11" s="612"/>
      <c r="AE11" s="613"/>
      <c r="AF11" s="613"/>
      <c r="AG11" s="612"/>
      <c r="AH11" s="613"/>
      <c r="AI11" s="613"/>
      <c r="AJ11" s="612"/>
      <c r="AK11" s="613"/>
      <c r="AL11" s="613"/>
      <c r="AM11" s="612"/>
      <c r="AN11" s="613"/>
      <c r="AO11" s="613"/>
      <c r="AP11" s="612"/>
      <c r="AQ11" s="613"/>
      <c r="AR11" s="613"/>
      <c r="AS11" s="612"/>
      <c r="AT11" s="613"/>
      <c r="AU11" s="613"/>
      <c r="AV11" s="614" t="str">
        <f t="shared" si="0"/>
        <v/>
      </c>
      <c r="AW11" s="614"/>
      <c r="AX11" s="614"/>
      <c r="AY11" s="614"/>
      <c r="AZ11" s="614"/>
    </row>
    <row r="12" spans="3:54" ht="24" customHeight="1">
      <c r="C12" s="615" t="s">
        <v>435</v>
      </c>
      <c r="D12" s="615"/>
      <c r="E12" s="615"/>
      <c r="F12" s="615"/>
      <c r="G12" s="615"/>
      <c r="H12" s="615"/>
      <c r="I12" s="615"/>
      <c r="J12" s="616" t="s">
        <v>301</v>
      </c>
      <c r="K12" s="616"/>
      <c r="L12" s="612"/>
      <c r="M12" s="613"/>
      <c r="N12" s="613"/>
      <c r="O12" s="612"/>
      <c r="P12" s="613"/>
      <c r="Q12" s="613"/>
      <c r="R12" s="612"/>
      <c r="S12" s="613"/>
      <c r="T12" s="613"/>
      <c r="U12" s="612"/>
      <c r="V12" s="613"/>
      <c r="W12" s="613"/>
      <c r="X12" s="612"/>
      <c r="Y12" s="613"/>
      <c r="Z12" s="613"/>
      <c r="AA12" s="612"/>
      <c r="AB12" s="613"/>
      <c r="AC12" s="613"/>
      <c r="AD12" s="612"/>
      <c r="AE12" s="613"/>
      <c r="AF12" s="613"/>
      <c r="AG12" s="612"/>
      <c r="AH12" s="613"/>
      <c r="AI12" s="613"/>
      <c r="AJ12" s="612"/>
      <c r="AK12" s="613"/>
      <c r="AL12" s="613"/>
      <c r="AM12" s="612"/>
      <c r="AN12" s="613"/>
      <c r="AO12" s="613"/>
      <c r="AP12" s="612"/>
      <c r="AQ12" s="613"/>
      <c r="AR12" s="613"/>
      <c r="AS12" s="612"/>
      <c r="AT12" s="613"/>
      <c r="AU12" s="613"/>
      <c r="AV12" s="614" t="str">
        <f t="shared" si="0"/>
        <v/>
      </c>
      <c r="AW12" s="614"/>
      <c r="AX12" s="614"/>
      <c r="AY12" s="614"/>
      <c r="AZ12" s="614"/>
    </row>
    <row r="13" spans="3:54" ht="24" customHeight="1">
      <c r="C13" s="617" t="s">
        <v>109</v>
      </c>
      <c r="D13" s="617"/>
      <c r="E13" s="617"/>
      <c r="F13" s="617"/>
      <c r="G13" s="617"/>
      <c r="H13" s="617"/>
      <c r="I13" s="617"/>
      <c r="J13" s="616" t="s">
        <v>65</v>
      </c>
      <c r="K13" s="616"/>
      <c r="L13" s="613"/>
      <c r="M13" s="613"/>
      <c r="N13" s="613"/>
      <c r="O13" s="613"/>
      <c r="P13" s="613"/>
      <c r="Q13" s="613"/>
      <c r="R13" s="613"/>
      <c r="S13" s="613"/>
      <c r="T13" s="613"/>
      <c r="U13" s="613"/>
      <c r="V13" s="613"/>
      <c r="W13" s="613"/>
      <c r="X13" s="613"/>
      <c r="Y13" s="613"/>
      <c r="Z13" s="613"/>
      <c r="AA13" s="613"/>
      <c r="AB13" s="613"/>
      <c r="AC13" s="613"/>
      <c r="AD13" s="613"/>
      <c r="AE13" s="613"/>
      <c r="AF13" s="613"/>
      <c r="AG13" s="613"/>
      <c r="AH13" s="613"/>
      <c r="AI13" s="613"/>
      <c r="AJ13" s="613"/>
      <c r="AK13" s="613"/>
      <c r="AL13" s="613"/>
      <c r="AM13" s="613"/>
      <c r="AN13" s="613"/>
      <c r="AO13" s="613"/>
      <c r="AP13" s="613"/>
      <c r="AQ13" s="613"/>
      <c r="AR13" s="613"/>
      <c r="AS13" s="613"/>
      <c r="AT13" s="613"/>
      <c r="AU13" s="613"/>
      <c r="AV13" s="614" t="str">
        <f t="shared" si="0"/>
        <v/>
      </c>
      <c r="AW13" s="614"/>
      <c r="AX13" s="614"/>
      <c r="AY13" s="614"/>
      <c r="AZ13" s="614"/>
    </row>
    <row r="14" spans="3:54" ht="24" customHeight="1">
      <c r="C14" s="617" t="s">
        <v>110</v>
      </c>
      <c r="D14" s="617"/>
      <c r="E14" s="617"/>
      <c r="F14" s="617"/>
      <c r="G14" s="617"/>
      <c r="H14" s="617"/>
      <c r="I14" s="617"/>
      <c r="J14" s="616" t="s">
        <v>65</v>
      </c>
      <c r="K14" s="616"/>
      <c r="L14" s="613"/>
      <c r="M14" s="613"/>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614" t="str">
        <f t="shared" si="0"/>
        <v/>
      </c>
      <c r="AW14" s="614"/>
      <c r="AX14" s="614"/>
      <c r="AY14" s="614"/>
      <c r="AZ14" s="614"/>
    </row>
    <row r="15" spans="3:54" ht="13.5" customHeight="1">
      <c r="C15" s="92"/>
      <c r="D15" s="92"/>
      <c r="E15" s="92"/>
      <c r="F15" s="92"/>
      <c r="G15" s="92"/>
      <c r="H15" s="92"/>
      <c r="I15" s="92"/>
      <c r="J15" s="93"/>
      <c r="K15" s="93"/>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row>
    <row r="16" spans="3:54" s="42" customFormat="1" ht="16.5" customHeight="1">
      <c r="C16" s="619"/>
      <c r="D16" s="620"/>
      <c r="E16" s="620"/>
      <c r="F16" s="620"/>
      <c r="G16" s="620"/>
      <c r="H16" s="621" t="s">
        <v>288</v>
      </c>
      <c r="I16" s="622"/>
      <c r="J16" s="618" t="s">
        <v>51</v>
      </c>
      <c r="K16" s="618"/>
      <c r="L16" s="618" t="s">
        <v>52</v>
      </c>
      <c r="M16" s="618"/>
      <c r="N16" s="618"/>
      <c r="O16" s="618" t="s">
        <v>53</v>
      </c>
      <c r="P16" s="618"/>
      <c r="Q16" s="618"/>
      <c r="R16" s="618" t="s">
        <v>54</v>
      </c>
      <c r="S16" s="618"/>
      <c r="T16" s="618"/>
      <c r="U16" s="618" t="s">
        <v>55</v>
      </c>
      <c r="V16" s="618"/>
      <c r="W16" s="618"/>
      <c r="X16" s="618" t="s">
        <v>56</v>
      </c>
      <c r="Y16" s="618"/>
      <c r="Z16" s="618"/>
      <c r="AA16" s="618" t="s">
        <v>57</v>
      </c>
      <c r="AB16" s="618"/>
      <c r="AC16" s="618"/>
      <c r="AD16" s="618" t="s">
        <v>58</v>
      </c>
      <c r="AE16" s="618"/>
      <c r="AF16" s="618"/>
      <c r="AG16" s="618" t="s">
        <v>59</v>
      </c>
      <c r="AH16" s="618"/>
      <c r="AI16" s="618"/>
      <c r="AJ16" s="618" t="s">
        <v>60</v>
      </c>
      <c r="AK16" s="618"/>
      <c r="AL16" s="618"/>
      <c r="AM16" s="618" t="s">
        <v>61</v>
      </c>
      <c r="AN16" s="618"/>
      <c r="AO16" s="618"/>
      <c r="AP16" s="618" t="s">
        <v>62</v>
      </c>
      <c r="AQ16" s="618"/>
      <c r="AR16" s="618"/>
      <c r="AS16" s="618" t="s">
        <v>63</v>
      </c>
      <c r="AT16" s="618"/>
      <c r="AU16" s="618"/>
      <c r="AV16" s="618" t="s">
        <v>67</v>
      </c>
      <c r="AW16" s="618"/>
      <c r="AX16" s="618"/>
      <c r="AY16" s="618"/>
      <c r="AZ16" s="618"/>
    </row>
    <row r="17" spans="3:52" ht="24" customHeight="1">
      <c r="C17" s="617" t="s">
        <v>64</v>
      </c>
      <c r="D17" s="617"/>
      <c r="E17" s="617"/>
      <c r="F17" s="617"/>
      <c r="G17" s="617"/>
      <c r="H17" s="617"/>
      <c r="I17" s="617"/>
      <c r="J17" s="616" t="s">
        <v>65</v>
      </c>
      <c r="K17" s="616"/>
      <c r="L17" s="613"/>
      <c r="M17" s="613"/>
      <c r="N17" s="613"/>
      <c r="O17" s="613"/>
      <c r="P17" s="613"/>
      <c r="Q17" s="613"/>
      <c r="R17" s="613"/>
      <c r="S17" s="613"/>
      <c r="T17" s="613"/>
      <c r="U17" s="613"/>
      <c r="V17" s="613"/>
      <c r="W17" s="613"/>
      <c r="X17" s="613"/>
      <c r="Y17" s="613"/>
      <c r="Z17" s="613"/>
      <c r="AA17" s="613"/>
      <c r="AB17" s="613"/>
      <c r="AC17" s="613"/>
      <c r="AD17" s="613"/>
      <c r="AE17" s="613"/>
      <c r="AF17" s="613"/>
      <c r="AG17" s="613"/>
      <c r="AH17" s="613"/>
      <c r="AI17" s="613"/>
      <c r="AJ17" s="613"/>
      <c r="AK17" s="613"/>
      <c r="AL17" s="613"/>
      <c r="AM17" s="613"/>
      <c r="AN17" s="613"/>
      <c r="AO17" s="613"/>
      <c r="AP17" s="613"/>
      <c r="AQ17" s="613"/>
      <c r="AR17" s="613"/>
      <c r="AS17" s="613"/>
      <c r="AT17" s="613"/>
      <c r="AU17" s="613"/>
      <c r="AV17" s="614" t="str">
        <f t="shared" ref="AV17:AV26" si="1">IF(AS17="","",SUM(L17:AU17))</f>
        <v/>
      </c>
      <c r="AW17" s="614"/>
      <c r="AX17" s="614"/>
      <c r="AY17" s="614"/>
      <c r="AZ17" s="614"/>
    </row>
    <row r="18" spans="3:52" ht="24" customHeight="1">
      <c r="C18" s="617" t="s">
        <v>66</v>
      </c>
      <c r="D18" s="617"/>
      <c r="E18" s="617"/>
      <c r="F18" s="617"/>
      <c r="G18" s="617"/>
      <c r="H18" s="617"/>
      <c r="I18" s="617"/>
      <c r="J18" s="616" t="s">
        <v>65</v>
      </c>
      <c r="K18" s="616"/>
      <c r="L18" s="613"/>
      <c r="M18" s="613"/>
      <c r="N18" s="613"/>
      <c r="O18" s="613"/>
      <c r="P18" s="613"/>
      <c r="Q18" s="613"/>
      <c r="R18" s="613"/>
      <c r="S18" s="613"/>
      <c r="T18" s="613"/>
      <c r="U18" s="613"/>
      <c r="V18" s="613"/>
      <c r="W18" s="613"/>
      <c r="X18" s="613"/>
      <c r="Y18" s="613"/>
      <c r="Z18" s="613"/>
      <c r="AA18" s="613"/>
      <c r="AB18" s="613"/>
      <c r="AC18" s="613"/>
      <c r="AD18" s="613"/>
      <c r="AE18" s="613"/>
      <c r="AF18" s="613"/>
      <c r="AG18" s="613"/>
      <c r="AH18" s="613"/>
      <c r="AI18" s="613"/>
      <c r="AJ18" s="613"/>
      <c r="AK18" s="613"/>
      <c r="AL18" s="613"/>
      <c r="AM18" s="613"/>
      <c r="AN18" s="613"/>
      <c r="AO18" s="613"/>
      <c r="AP18" s="613"/>
      <c r="AQ18" s="613"/>
      <c r="AR18" s="613"/>
      <c r="AS18" s="613"/>
      <c r="AT18" s="613"/>
      <c r="AU18" s="613"/>
      <c r="AV18" s="614" t="str">
        <f t="shared" si="1"/>
        <v/>
      </c>
      <c r="AW18" s="614"/>
      <c r="AX18" s="614"/>
      <c r="AY18" s="614"/>
      <c r="AZ18" s="614"/>
    </row>
    <row r="19" spans="3:52" ht="24" customHeight="1">
      <c r="C19" s="615" t="s">
        <v>285</v>
      </c>
      <c r="D19" s="615"/>
      <c r="E19" s="615"/>
      <c r="F19" s="615"/>
      <c r="G19" s="615"/>
      <c r="H19" s="615"/>
      <c r="I19" s="615"/>
      <c r="J19" s="616" t="s">
        <v>65</v>
      </c>
      <c r="K19" s="616"/>
      <c r="L19" s="613"/>
      <c r="M19" s="613"/>
      <c r="N19" s="613"/>
      <c r="O19" s="613"/>
      <c r="P19" s="613"/>
      <c r="Q19" s="613"/>
      <c r="R19" s="613"/>
      <c r="S19" s="613"/>
      <c r="T19" s="613"/>
      <c r="U19" s="613"/>
      <c r="V19" s="613"/>
      <c r="W19" s="613"/>
      <c r="X19" s="613"/>
      <c r="Y19" s="613"/>
      <c r="Z19" s="613"/>
      <c r="AA19" s="613"/>
      <c r="AB19" s="613"/>
      <c r="AC19" s="613"/>
      <c r="AD19" s="613"/>
      <c r="AE19" s="613"/>
      <c r="AF19" s="613"/>
      <c r="AG19" s="613"/>
      <c r="AH19" s="613"/>
      <c r="AI19" s="613"/>
      <c r="AJ19" s="613"/>
      <c r="AK19" s="613"/>
      <c r="AL19" s="613"/>
      <c r="AM19" s="613"/>
      <c r="AN19" s="613"/>
      <c r="AO19" s="613"/>
      <c r="AP19" s="613"/>
      <c r="AQ19" s="613"/>
      <c r="AR19" s="613"/>
      <c r="AS19" s="613"/>
      <c r="AT19" s="613"/>
      <c r="AU19" s="613"/>
      <c r="AV19" s="614" t="str">
        <f t="shared" si="1"/>
        <v/>
      </c>
      <c r="AW19" s="614"/>
      <c r="AX19" s="614"/>
      <c r="AY19" s="614"/>
      <c r="AZ19" s="614"/>
    </row>
    <row r="20" spans="3:52" ht="24" customHeight="1">
      <c r="C20" s="617" t="s">
        <v>108</v>
      </c>
      <c r="D20" s="617"/>
      <c r="E20" s="617"/>
      <c r="F20" s="617"/>
      <c r="G20" s="617"/>
      <c r="H20" s="617"/>
      <c r="I20" s="617"/>
      <c r="J20" s="616" t="s">
        <v>301</v>
      </c>
      <c r="K20" s="616"/>
      <c r="L20" s="613"/>
      <c r="M20" s="613"/>
      <c r="N20" s="613"/>
      <c r="O20" s="613"/>
      <c r="P20" s="613"/>
      <c r="Q20" s="613"/>
      <c r="R20" s="613"/>
      <c r="S20" s="613"/>
      <c r="T20" s="613"/>
      <c r="U20" s="613"/>
      <c r="V20" s="613"/>
      <c r="W20" s="613"/>
      <c r="X20" s="613"/>
      <c r="Y20" s="613"/>
      <c r="Z20" s="613"/>
      <c r="AA20" s="613"/>
      <c r="AB20" s="613"/>
      <c r="AC20" s="613"/>
      <c r="AD20" s="613"/>
      <c r="AE20" s="613"/>
      <c r="AF20" s="613"/>
      <c r="AG20" s="613"/>
      <c r="AH20" s="613"/>
      <c r="AI20" s="613"/>
      <c r="AJ20" s="613"/>
      <c r="AK20" s="613"/>
      <c r="AL20" s="613"/>
      <c r="AM20" s="613"/>
      <c r="AN20" s="613"/>
      <c r="AO20" s="613"/>
      <c r="AP20" s="613"/>
      <c r="AQ20" s="613"/>
      <c r="AR20" s="613"/>
      <c r="AS20" s="613"/>
      <c r="AT20" s="613"/>
      <c r="AU20" s="613"/>
      <c r="AV20" s="614" t="str">
        <f t="shared" si="1"/>
        <v/>
      </c>
      <c r="AW20" s="614"/>
      <c r="AX20" s="614"/>
      <c r="AY20" s="614"/>
      <c r="AZ20" s="614"/>
    </row>
    <row r="21" spans="3:52" ht="24" customHeight="1">
      <c r="C21" s="615" t="s">
        <v>287</v>
      </c>
      <c r="D21" s="615"/>
      <c r="E21" s="615"/>
      <c r="F21" s="615"/>
      <c r="G21" s="615"/>
      <c r="H21" s="615"/>
      <c r="I21" s="615"/>
      <c r="J21" s="616" t="s">
        <v>301</v>
      </c>
      <c r="K21" s="616"/>
      <c r="L21" s="613"/>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3"/>
      <c r="AJ21" s="613"/>
      <c r="AK21" s="613"/>
      <c r="AL21" s="613"/>
      <c r="AM21" s="613"/>
      <c r="AN21" s="613"/>
      <c r="AO21" s="613"/>
      <c r="AP21" s="613"/>
      <c r="AQ21" s="613"/>
      <c r="AR21" s="613"/>
      <c r="AS21" s="613"/>
      <c r="AT21" s="613"/>
      <c r="AU21" s="613"/>
      <c r="AV21" s="614" t="str">
        <f t="shared" si="1"/>
        <v/>
      </c>
      <c r="AW21" s="614"/>
      <c r="AX21" s="614"/>
      <c r="AY21" s="614"/>
      <c r="AZ21" s="614"/>
    </row>
    <row r="22" spans="3:52" ht="24" customHeight="1">
      <c r="C22" s="617" t="s">
        <v>111</v>
      </c>
      <c r="D22" s="617"/>
      <c r="E22" s="617"/>
      <c r="F22" s="617"/>
      <c r="G22" s="617"/>
      <c r="H22" s="617"/>
      <c r="I22" s="617"/>
      <c r="J22" s="616" t="s">
        <v>301</v>
      </c>
      <c r="K22" s="616"/>
      <c r="L22" s="612"/>
      <c r="M22" s="613"/>
      <c r="N22" s="613"/>
      <c r="O22" s="612"/>
      <c r="P22" s="613"/>
      <c r="Q22" s="613"/>
      <c r="R22" s="612"/>
      <c r="S22" s="613"/>
      <c r="T22" s="613"/>
      <c r="U22" s="612"/>
      <c r="V22" s="613"/>
      <c r="W22" s="613"/>
      <c r="X22" s="612"/>
      <c r="Y22" s="613"/>
      <c r="Z22" s="613"/>
      <c r="AA22" s="612"/>
      <c r="AB22" s="613"/>
      <c r="AC22" s="613"/>
      <c r="AD22" s="612"/>
      <c r="AE22" s="613"/>
      <c r="AF22" s="613"/>
      <c r="AG22" s="612"/>
      <c r="AH22" s="613"/>
      <c r="AI22" s="613"/>
      <c r="AJ22" s="612"/>
      <c r="AK22" s="613"/>
      <c r="AL22" s="613"/>
      <c r="AM22" s="612"/>
      <c r="AN22" s="613"/>
      <c r="AO22" s="613"/>
      <c r="AP22" s="612"/>
      <c r="AQ22" s="613"/>
      <c r="AR22" s="613"/>
      <c r="AS22" s="612"/>
      <c r="AT22" s="613"/>
      <c r="AU22" s="613"/>
      <c r="AV22" s="614" t="str">
        <f t="shared" si="1"/>
        <v/>
      </c>
      <c r="AW22" s="614"/>
      <c r="AX22" s="614"/>
      <c r="AY22" s="614"/>
      <c r="AZ22" s="614"/>
    </row>
    <row r="23" spans="3:52" ht="24" customHeight="1">
      <c r="C23" s="615" t="s">
        <v>291</v>
      </c>
      <c r="D23" s="615"/>
      <c r="E23" s="615"/>
      <c r="F23" s="615"/>
      <c r="G23" s="615"/>
      <c r="H23" s="615"/>
      <c r="I23" s="615"/>
      <c r="J23" s="616" t="s">
        <v>301</v>
      </c>
      <c r="K23" s="616"/>
      <c r="L23" s="612"/>
      <c r="M23" s="613"/>
      <c r="N23" s="613"/>
      <c r="O23" s="612"/>
      <c r="P23" s="613"/>
      <c r="Q23" s="613"/>
      <c r="R23" s="612"/>
      <c r="S23" s="613"/>
      <c r="T23" s="613"/>
      <c r="U23" s="612"/>
      <c r="V23" s="613"/>
      <c r="W23" s="613"/>
      <c r="X23" s="612"/>
      <c r="Y23" s="613"/>
      <c r="Z23" s="613"/>
      <c r="AA23" s="612"/>
      <c r="AB23" s="613"/>
      <c r="AC23" s="613"/>
      <c r="AD23" s="612"/>
      <c r="AE23" s="613"/>
      <c r="AF23" s="613"/>
      <c r="AG23" s="612"/>
      <c r="AH23" s="613"/>
      <c r="AI23" s="613"/>
      <c r="AJ23" s="612"/>
      <c r="AK23" s="613"/>
      <c r="AL23" s="613"/>
      <c r="AM23" s="612"/>
      <c r="AN23" s="613"/>
      <c r="AO23" s="613"/>
      <c r="AP23" s="612"/>
      <c r="AQ23" s="613"/>
      <c r="AR23" s="613"/>
      <c r="AS23" s="612"/>
      <c r="AT23" s="613"/>
      <c r="AU23" s="613"/>
      <c r="AV23" s="614" t="str">
        <f t="shared" si="1"/>
        <v/>
      </c>
      <c r="AW23" s="614"/>
      <c r="AX23" s="614"/>
      <c r="AY23" s="614"/>
      <c r="AZ23" s="614"/>
    </row>
    <row r="24" spans="3:52" ht="24" customHeight="1">
      <c r="C24" s="615" t="s">
        <v>435</v>
      </c>
      <c r="D24" s="615"/>
      <c r="E24" s="615"/>
      <c r="F24" s="615"/>
      <c r="G24" s="615"/>
      <c r="H24" s="615"/>
      <c r="I24" s="615"/>
      <c r="J24" s="616" t="s">
        <v>301</v>
      </c>
      <c r="K24" s="616"/>
      <c r="L24" s="612"/>
      <c r="M24" s="613"/>
      <c r="N24" s="613"/>
      <c r="O24" s="612"/>
      <c r="P24" s="613"/>
      <c r="Q24" s="613"/>
      <c r="R24" s="612"/>
      <c r="S24" s="613"/>
      <c r="T24" s="613"/>
      <c r="U24" s="612"/>
      <c r="V24" s="613"/>
      <c r="W24" s="613"/>
      <c r="X24" s="612"/>
      <c r="Y24" s="613"/>
      <c r="Z24" s="613"/>
      <c r="AA24" s="612"/>
      <c r="AB24" s="613"/>
      <c r="AC24" s="613"/>
      <c r="AD24" s="612"/>
      <c r="AE24" s="613"/>
      <c r="AF24" s="613"/>
      <c r="AG24" s="612"/>
      <c r="AH24" s="613"/>
      <c r="AI24" s="613"/>
      <c r="AJ24" s="612"/>
      <c r="AK24" s="613"/>
      <c r="AL24" s="613"/>
      <c r="AM24" s="612"/>
      <c r="AN24" s="613"/>
      <c r="AO24" s="613"/>
      <c r="AP24" s="612"/>
      <c r="AQ24" s="613"/>
      <c r="AR24" s="613"/>
      <c r="AS24" s="612"/>
      <c r="AT24" s="613"/>
      <c r="AU24" s="613"/>
      <c r="AV24" s="614" t="str">
        <f t="shared" si="1"/>
        <v/>
      </c>
      <c r="AW24" s="614"/>
      <c r="AX24" s="614"/>
      <c r="AY24" s="614"/>
      <c r="AZ24" s="614"/>
    </row>
    <row r="25" spans="3:52" ht="24" customHeight="1">
      <c r="C25" s="617" t="s">
        <v>109</v>
      </c>
      <c r="D25" s="617"/>
      <c r="E25" s="617"/>
      <c r="F25" s="617"/>
      <c r="G25" s="617"/>
      <c r="H25" s="617"/>
      <c r="I25" s="617"/>
      <c r="J25" s="616" t="s">
        <v>65</v>
      </c>
      <c r="K25" s="616"/>
      <c r="L25" s="613"/>
      <c r="M25" s="613"/>
      <c r="N25" s="613"/>
      <c r="O25" s="613"/>
      <c r="P25" s="613"/>
      <c r="Q25" s="613"/>
      <c r="R25" s="613"/>
      <c r="S25" s="613"/>
      <c r="T25" s="613"/>
      <c r="U25" s="613"/>
      <c r="V25" s="613"/>
      <c r="W25" s="613"/>
      <c r="X25" s="613"/>
      <c r="Y25" s="613"/>
      <c r="Z25" s="613"/>
      <c r="AA25" s="613"/>
      <c r="AB25" s="613"/>
      <c r="AC25" s="613"/>
      <c r="AD25" s="613"/>
      <c r="AE25" s="613"/>
      <c r="AF25" s="613"/>
      <c r="AG25" s="613"/>
      <c r="AH25" s="613"/>
      <c r="AI25" s="613"/>
      <c r="AJ25" s="613"/>
      <c r="AK25" s="613"/>
      <c r="AL25" s="613"/>
      <c r="AM25" s="613"/>
      <c r="AN25" s="613"/>
      <c r="AO25" s="613"/>
      <c r="AP25" s="613"/>
      <c r="AQ25" s="613"/>
      <c r="AR25" s="613"/>
      <c r="AS25" s="613"/>
      <c r="AT25" s="613"/>
      <c r="AU25" s="613"/>
      <c r="AV25" s="614" t="str">
        <f t="shared" si="1"/>
        <v/>
      </c>
      <c r="AW25" s="614"/>
      <c r="AX25" s="614"/>
      <c r="AY25" s="614"/>
      <c r="AZ25" s="614"/>
    </row>
    <row r="26" spans="3:52" ht="24" customHeight="1">
      <c r="C26" s="617" t="s">
        <v>110</v>
      </c>
      <c r="D26" s="617"/>
      <c r="E26" s="617"/>
      <c r="F26" s="617"/>
      <c r="G26" s="617"/>
      <c r="H26" s="617"/>
      <c r="I26" s="617"/>
      <c r="J26" s="616" t="s">
        <v>65</v>
      </c>
      <c r="K26" s="616"/>
      <c r="L26" s="613"/>
      <c r="M26" s="613"/>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613"/>
      <c r="AK26" s="613"/>
      <c r="AL26" s="613"/>
      <c r="AM26" s="613"/>
      <c r="AN26" s="613"/>
      <c r="AO26" s="613"/>
      <c r="AP26" s="613"/>
      <c r="AQ26" s="613"/>
      <c r="AR26" s="613"/>
      <c r="AS26" s="613"/>
      <c r="AT26" s="613"/>
      <c r="AU26" s="613"/>
      <c r="AV26" s="614" t="str">
        <f t="shared" si="1"/>
        <v/>
      </c>
      <c r="AW26" s="614"/>
      <c r="AX26" s="614"/>
      <c r="AY26" s="614"/>
      <c r="AZ26" s="614"/>
    </row>
    <row r="27" spans="3:52" ht="6" customHeight="1"/>
    <row r="28" spans="3:52">
      <c r="C28" s="95" t="s">
        <v>13</v>
      </c>
      <c r="D28" s="96"/>
      <c r="E28" s="95" t="s">
        <v>289</v>
      </c>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42"/>
      <c r="AK28" s="42"/>
      <c r="AL28" s="42"/>
      <c r="AM28" s="42"/>
      <c r="AN28" s="42"/>
      <c r="AO28" s="42"/>
      <c r="AP28" s="42"/>
      <c r="AQ28" s="42"/>
      <c r="AR28" s="42"/>
      <c r="AS28" s="42"/>
      <c r="AT28" s="42"/>
      <c r="AU28" s="42"/>
      <c r="AV28" s="42"/>
      <c r="AW28" s="42"/>
      <c r="AX28" s="42"/>
      <c r="AY28" s="42"/>
      <c r="AZ28" s="42"/>
    </row>
    <row r="29" spans="3:52" ht="13.5" customHeight="1">
      <c r="C29" s="96"/>
      <c r="D29" s="96"/>
      <c r="E29" s="96" t="s">
        <v>286</v>
      </c>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row>
  </sheetData>
  <sheetProtection sheet="1" formatCells="0" formatColumns="0" formatRows="0" selectLockedCells="1"/>
  <mergeCells count="332">
    <mergeCell ref="AS12:AU12"/>
    <mergeCell ref="AV12:AZ12"/>
    <mergeCell ref="C24:I24"/>
    <mergeCell ref="J24:K24"/>
    <mergeCell ref="L24:N24"/>
    <mergeCell ref="O24:Q24"/>
    <mergeCell ref="R24:T24"/>
    <mergeCell ref="U24:W24"/>
    <mergeCell ref="X24:Z24"/>
    <mergeCell ref="AA24:AC24"/>
    <mergeCell ref="AD24:AF24"/>
    <mergeCell ref="AG24:AI24"/>
    <mergeCell ref="AJ24:AL24"/>
    <mergeCell ref="AM24:AO24"/>
    <mergeCell ref="AP24:AR24"/>
    <mergeCell ref="AS24:AU24"/>
    <mergeCell ref="AV24:AZ24"/>
    <mergeCell ref="X13:Z13"/>
    <mergeCell ref="AA13:AC13"/>
    <mergeCell ref="C12:I12"/>
    <mergeCell ref="J12:K12"/>
    <mergeCell ref="L12:N12"/>
    <mergeCell ref="O12:Q12"/>
    <mergeCell ref="R12:T12"/>
    <mergeCell ref="AS5:AU5"/>
    <mergeCell ref="AG4:AI4"/>
    <mergeCell ref="AJ4:AL4"/>
    <mergeCell ref="C4:G4"/>
    <mergeCell ref="H4:I4"/>
    <mergeCell ref="J4:K4"/>
    <mergeCell ref="L4:N4"/>
    <mergeCell ref="O4:Q4"/>
    <mergeCell ref="R4:T4"/>
    <mergeCell ref="AP5:AR5"/>
    <mergeCell ref="J5:K5"/>
    <mergeCell ref="L5:N5"/>
    <mergeCell ref="O5:Q5"/>
    <mergeCell ref="R5:T5"/>
    <mergeCell ref="U5:W5"/>
    <mergeCell ref="U4:W4"/>
    <mergeCell ref="X4:Z4"/>
    <mergeCell ref="AA4:AC4"/>
    <mergeCell ref="AD4:AF4"/>
    <mergeCell ref="L7:N7"/>
    <mergeCell ref="O7:Q7"/>
    <mergeCell ref="R7:T7"/>
    <mergeCell ref="U7:W7"/>
    <mergeCell ref="X7:Z7"/>
    <mergeCell ref="AA7:AC7"/>
    <mergeCell ref="AA6:AC6"/>
    <mergeCell ref="AG6:AI6"/>
    <mergeCell ref="AJ6:AL6"/>
    <mergeCell ref="AM6:AO6"/>
    <mergeCell ref="AP6:AR6"/>
    <mergeCell ref="AM4:AO4"/>
    <mergeCell ref="AP4:AR4"/>
    <mergeCell ref="AS4:AU4"/>
    <mergeCell ref="AV5:AZ5"/>
    <mergeCell ref="C6:I6"/>
    <mergeCell ref="J6:K6"/>
    <mergeCell ref="L6:N6"/>
    <mergeCell ref="O6:Q6"/>
    <mergeCell ref="R6:T6"/>
    <mergeCell ref="U6:W6"/>
    <mergeCell ref="X6:Z6"/>
    <mergeCell ref="X5:Z5"/>
    <mergeCell ref="AA5:AC5"/>
    <mergeCell ref="AD5:AF5"/>
    <mergeCell ref="AG5:AI5"/>
    <mergeCell ref="AJ5:AL5"/>
    <mergeCell ref="AM5:AO5"/>
    <mergeCell ref="AS6:AU6"/>
    <mergeCell ref="AV6:AZ6"/>
    <mergeCell ref="AD6:AF6"/>
    <mergeCell ref="AV4:AZ4"/>
    <mergeCell ref="C5:I5"/>
    <mergeCell ref="AG8:AI8"/>
    <mergeCell ref="AJ8:AL8"/>
    <mergeCell ref="AM8:AO8"/>
    <mergeCell ref="AP8:AR8"/>
    <mergeCell ref="AS8:AU8"/>
    <mergeCell ref="AV8:AZ8"/>
    <mergeCell ref="AV7:AZ7"/>
    <mergeCell ref="C8:I8"/>
    <mergeCell ref="J8:K8"/>
    <mergeCell ref="L8:N8"/>
    <mergeCell ref="O8:Q8"/>
    <mergeCell ref="R8:T8"/>
    <mergeCell ref="U8:W8"/>
    <mergeCell ref="X8:Z8"/>
    <mergeCell ref="AA8:AC8"/>
    <mergeCell ref="AD8:AF8"/>
    <mergeCell ref="AD7:AF7"/>
    <mergeCell ref="AG7:AI7"/>
    <mergeCell ref="AJ7:AL7"/>
    <mergeCell ref="AM7:AO7"/>
    <mergeCell ref="AP7:AR7"/>
    <mergeCell ref="AS7:AU7"/>
    <mergeCell ref="C7:I7"/>
    <mergeCell ref="J7:K7"/>
    <mergeCell ref="AS9:AU9"/>
    <mergeCell ref="AV9:AZ9"/>
    <mergeCell ref="C10:I10"/>
    <mergeCell ref="J10:K10"/>
    <mergeCell ref="L10:N10"/>
    <mergeCell ref="O10:Q10"/>
    <mergeCell ref="R10:T10"/>
    <mergeCell ref="U10:W10"/>
    <mergeCell ref="X10:Z10"/>
    <mergeCell ref="X9:Z9"/>
    <mergeCell ref="AA9:AC9"/>
    <mergeCell ref="AD9:AF9"/>
    <mergeCell ref="AG9:AI9"/>
    <mergeCell ref="AJ9:AL9"/>
    <mergeCell ref="AM9:AO9"/>
    <mergeCell ref="C9:I9"/>
    <mergeCell ref="J9:K9"/>
    <mergeCell ref="L9:N9"/>
    <mergeCell ref="O9:Q9"/>
    <mergeCell ref="R9:T9"/>
    <mergeCell ref="U9:W9"/>
    <mergeCell ref="AS10:AU10"/>
    <mergeCell ref="AV10:AZ10"/>
    <mergeCell ref="C11:I11"/>
    <mergeCell ref="J11:K11"/>
    <mergeCell ref="L11:N11"/>
    <mergeCell ref="O11:Q11"/>
    <mergeCell ref="R11:T11"/>
    <mergeCell ref="U11:W11"/>
    <mergeCell ref="X11:Z11"/>
    <mergeCell ref="AA11:AC11"/>
    <mergeCell ref="AP9:AR9"/>
    <mergeCell ref="U12:W12"/>
    <mergeCell ref="X12:Z12"/>
    <mergeCell ref="AA12:AC12"/>
    <mergeCell ref="AD10:AF10"/>
    <mergeCell ref="AG10:AI10"/>
    <mergeCell ref="AJ10:AL10"/>
    <mergeCell ref="AM10:AO10"/>
    <mergeCell ref="AP10:AR10"/>
    <mergeCell ref="AG14:AI14"/>
    <mergeCell ref="AJ14:AL14"/>
    <mergeCell ref="AM14:AO14"/>
    <mergeCell ref="AP14:AR14"/>
    <mergeCell ref="AD11:AF11"/>
    <mergeCell ref="AG11:AI11"/>
    <mergeCell ref="AJ11:AL11"/>
    <mergeCell ref="AM11:AO11"/>
    <mergeCell ref="AP11:AR11"/>
    <mergeCell ref="AD12:AF12"/>
    <mergeCell ref="AG12:AI12"/>
    <mergeCell ref="AJ12:AL12"/>
    <mergeCell ref="AM12:AO12"/>
    <mergeCell ref="AP12:AR12"/>
    <mergeCell ref="AA10:AC10"/>
    <mergeCell ref="AS14:AU14"/>
    <mergeCell ref="AV14:AZ14"/>
    <mergeCell ref="AV13:AZ13"/>
    <mergeCell ref="C14:I14"/>
    <mergeCell ref="J14:K14"/>
    <mergeCell ref="L14:N14"/>
    <mergeCell ref="O14:Q14"/>
    <mergeCell ref="R14:T14"/>
    <mergeCell ref="U14:W14"/>
    <mergeCell ref="X14:Z14"/>
    <mergeCell ref="AA14:AC14"/>
    <mergeCell ref="AD14:AF14"/>
    <mergeCell ref="AD13:AF13"/>
    <mergeCell ref="AG13:AI13"/>
    <mergeCell ref="AJ13:AL13"/>
    <mergeCell ref="AM13:AO13"/>
    <mergeCell ref="AP13:AR13"/>
    <mergeCell ref="AS13:AU13"/>
    <mergeCell ref="C13:I13"/>
    <mergeCell ref="J13:K13"/>
    <mergeCell ref="L13:N13"/>
    <mergeCell ref="O13:Q13"/>
    <mergeCell ref="R13:T13"/>
    <mergeCell ref="U13:W13"/>
    <mergeCell ref="AM16:AO16"/>
    <mergeCell ref="AP16:AR16"/>
    <mergeCell ref="AS16:AU16"/>
    <mergeCell ref="AV16:AZ16"/>
    <mergeCell ref="C17:I17"/>
    <mergeCell ref="J17:K17"/>
    <mergeCell ref="L17:N17"/>
    <mergeCell ref="O17:Q17"/>
    <mergeCell ref="R17:T17"/>
    <mergeCell ref="U17:W17"/>
    <mergeCell ref="U16:W16"/>
    <mergeCell ref="X16:Z16"/>
    <mergeCell ref="AA16:AC16"/>
    <mergeCell ref="AD16:AF16"/>
    <mergeCell ref="AG16:AI16"/>
    <mergeCell ref="AJ16:AL16"/>
    <mergeCell ref="C16:G16"/>
    <mergeCell ref="H16:I16"/>
    <mergeCell ref="J16:K16"/>
    <mergeCell ref="L16:N16"/>
    <mergeCell ref="O16:Q16"/>
    <mergeCell ref="R16:T16"/>
    <mergeCell ref="AP17:AR17"/>
    <mergeCell ref="AS17:AU17"/>
    <mergeCell ref="AA18:AC18"/>
    <mergeCell ref="AV17:AZ17"/>
    <mergeCell ref="C18:I18"/>
    <mergeCell ref="J18:K18"/>
    <mergeCell ref="L18:N18"/>
    <mergeCell ref="O18:Q18"/>
    <mergeCell ref="R18:T18"/>
    <mergeCell ref="U18:W18"/>
    <mergeCell ref="X18:Z18"/>
    <mergeCell ref="X17:Z17"/>
    <mergeCell ref="AA17:AC17"/>
    <mergeCell ref="AD17:AF17"/>
    <mergeCell ref="AG17:AI17"/>
    <mergeCell ref="AJ17:AL17"/>
    <mergeCell ref="AM17:AO17"/>
    <mergeCell ref="AS18:AU18"/>
    <mergeCell ref="AV18:AZ18"/>
    <mergeCell ref="AD18:AF18"/>
    <mergeCell ref="AG18:AI18"/>
    <mergeCell ref="AJ18:AL18"/>
    <mergeCell ref="AM18:AO18"/>
    <mergeCell ref="AP18:AR18"/>
    <mergeCell ref="AV19:AZ19"/>
    <mergeCell ref="C20:I20"/>
    <mergeCell ref="J20:K20"/>
    <mergeCell ref="L20:N20"/>
    <mergeCell ref="O20:Q20"/>
    <mergeCell ref="R20:T20"/>
    <mergeCell ref="U20:W20"/>
    <mergeCell ref="X20:Z20"/>
    <mergeCell ref="AA20:AC20"/>
    <mergeCell ref="AD20:AF20"/>
    <mergeCell ref="AD19:AF19"/>
    <mergeCell ref="AG19:AI19"/>
    <mergeCell ref="AJ19:AL19"/>
    <mergeCell ref="AM19:AO19"/>
    <mergeCell ref="AP19:AR19"/>
    <mergeCell ref="AS19:AU19"/>
    <mergeCell ref="C19:I19"/>
    <mergeCell ref="J19:K19"/>
    <mergeCell ref="L19:N19"/>
    <mergeCell ref="O19:Q19"/>
    <mergeCell ref="R19:T19"/>
    <mergeCell ref="U19:W19"/>
    <mergeCell ref="X19:Z19"/>
    <mergeCell ref="AA19:AC19"/>
    <mergeCell ref="C21:I21"/>
    <mergeCell ref="J21:K21"/>
    <mergeCell ref="L21:N21"/>
    <mergeCell ref="O21:Q21"/>
    <mergeCell ref="R21:T21"/>
    <mergeCell ref="U21:W21"/>
    <mergeCell ref="AS22:AU22"/>
    <mergeCell ref="AV22:AZ22"/>
    <mergeCell ref="AG20:AI20"/>
    <mergeCell ref="AJ20:AL20"/>
    <mergeCell ref="AM20:AO20"/>
    <mergeCell ref="AP20:AR20"/>
    <mergeCell ref="AS20:AU20"/>
    <mergeCell ref="AV20:AZ20"/>
    <mergeCell ref="J22:K22"/>
    <mergeCell ref="L22:N22"/>
    <mergeCell ref="O22:Q22"/>
    <mergeCell ref="R22:T22"/>
    <mergeCell ref="U22:W22"/>
    <mergeCell ref="X22:Z22"/>
    <mergeCell ref="X21:Z21"/>
    <mergeCell ref="AA21:AC21"/>
    <mergeCell ref="AD21:AF21"/>
    <mergeCell ref="L25:N25"/>
    <mergeCell ref="O25:Q25"/>
    <mergeCell ref="R25:T25"/>
    <mergeCell ref="U25:W25"/>
    <mergeCell ref="X25:Z25"/>
    <mergeCell ref="AA25:AC25"/>
    <mergeCell ref="AA22:AC22"/>
    <mergeCell ref="AP21:AR21"/>
    <mergeCell ref="AS21:AU21"/>
    <mergeCell ref="AG21:AI21"/>
    <mergeCell ref="AJ21:AL21"/>
    <mergeCell ref="AM21:AO21"/>
    <mergeCell ref="AS26:AU26"/>
    <mergeCell ref="AV26:AZ26"/>
    <mergeCell ref="AV25:AZ25"/>
    <mergeCell ref="C26:I26"/>
    <mergeCell ref="J26:K26"/>
    <mergeCell ref="L26:N26"/>
    <mergeCell ref="O26:Q26"/>
    <mergeCell ref="R26:T26"/>
    <mergeCell ref="U26:W26"/>
    <mergeCell ref="X26:Z26"/>
    <mergeCell ref="AA26:AC26"/>
    <mergeCell ref="AD26:AF26"/>
    <mergeCell ref="AD25:AF25"/>
    <mergeCell ref="AG25:AI25"/>
    <mergeCell ref="AJ25:AL25"/>
    <mergeCell ref="AM25:AO25"/>
    <mergeCell ref="AP25:AR25"/>
    <mergeCell ref="AS25:AU25"/>
    <mergeCell ref="AG26:AI26"/>
    <mergeCell ref="AJ26:AL26"/>
    <mergeCell ref="AM26:AO26"/>
    <mergeCell ref="AP26:AR26"/>
    <mergeCell ref="C25:I25"/>
    <mergeCell ref="J25:K25"/>
    <mergeCell ref="AS11:AU11"/>
    <mergeCell ref="AV11:AZ11"/>
    <mergeCell ref="C23:I23"/>
    <mergeCell ref="J23:K23"/>
    <mergeCell ref="L23:N23"/>
    <mergeCell ref="O23:Q23"/>
    <mergeCell ref="R23:T23"/>
    <mergeCell ref="U23:W23"/>
    <mergeCell ref="X23:Z23"/>
    <mergeCell ref="AA23:AC23"/>
    <mergeCell ref="AD23:AF23"/>
    <mergeCell ref="AG23:AI23"/>
    <mergeCell ref="AJ23:AL23"/>
    <mergeCell ref="AM23:AO23"/>
    <mergeCell ref="AP23:AR23"/>
    <mergeCell ref="AS23:AU23"/>
    <mergeCell ref="AV23:AZ23"/>
    <mergeCell ref="AD22:AF22"/>
    <mergeCell ref="AG22:AI22"/>
    <mergeCell ref="AJ22:AL22"/>
    <mergeCell ref="AM22:AO22"/>
    <mergeCell ref="AP22:AR22"/>
    <mergeCell ref="AV21:AZ21"/>
    <mergeCell ref="C22:I22"/>
  </mergeCells>
  <phoneticPr fontId="30"/>
  <printOptions horizontalCentered="1"/>
  <pageMargins left="0.23622047244094491" right="0.23622047244094491" top="0.55000000000000004" bottom="0.47244094488188981" header="0.19685039370078741" footer="0.23622047244094491"/>
  <pageSetup paperSize="9" scale="95" fitToWidth="0" orientation="landscape" r:id="rId1"/>
  <headerFooter>
    <oddFooter>&amp;R&amp;"ＭＳ Ｐ明朝,標準"&amp;10（日本産業規格A列4番）</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0"/>
  <sheetViews>
    <sheetView showGridLines="0" zoomScale="110" zoomScaleNormal="110" zoomScaleSheetLayoutView="100" workbookViewId="0">
      <selection activeCell="F6" sqref="F6"/>
    </sheetView>
  </sheetViews>
  <sheetFormatPr defaultColWidth="9" defaultRowHeight="13.5"/>
  <cols>
    <col min="1" max="1" width="1.375" style="101" customWidth="1"/>
    <col min="2" max="2" width="8.875" style="101" customWidth="1"/>
    <col min="3" max="4" width="9.5" style="101" customWidth="1"/>
    <col min="5" max="5" width="9.5" style="123" customWidth="1"/>
    <col min="6" max="17" width="9.25" style="101" customWidth="1"/>
    <col min="18" max="18" width="1.5" style="101" customWidth="1"/>
    <col min="19" max="16384" width="9" style="101"/>
  </cols>
  <sheetData>
    <row r="1" spans="2:19" ht="7.5" customHeight="1">
      <c r="B1" s="100"/>
      <c r="C1" s="100"/>
      <c r="D1" s="100"/>
      <c r="E1" s="100"/>
      <c r="F1" s="100"/>
      <c r="G1" s="100"/>
      <c r="H1" s="100"/>
      <c r="I1" s="100"/>
      <c r="J1" s="100"/>
      <c r="K1" s="100"/>
      <c r="L1" s="100"/>
      <c r="M1" s="100"/>
      <c r="N1" s="100"/>
      <c r="O1" s="100"/>
      <c r="P1" s="100"/>
      <c r="Q1" s="100"/>
    </row>
    <row r="2" spans="2:19" ht="19.5" customHeight="1">
      <c r="B2" s="155" t="s">
        <v>499</v>
      </c>
      <c r="C2" s="102"/>
      <c r="D2" s="102"/>
      <c r="E2" s="103"/>
      <c r="F2" s="102"/>
      <c r="G2" s="102"/>
      <c r="H2" s="102"/>
      <c r="I2" s="102"/>
      <c r="J2" s="102"/>
      <c r="K2" s="102"/>
      <c r="L2" s="102"/>
      <c r="M2" s="102"/>
      <c r="N2" s="102"/>
      <c r="O2" s="102"/>
      <c r="P2" s="102"/>
      <c r="Q2" s="102"/>
      <c r="S2" s="97" t="str">
        <f>'１号'!$W$2</f>
        <v>Ver.4</v>
      </c>
    </row>
    <row r="3" spans="2:19" ht="24.75" customHeight="1" thickBot="1">
      <c r="B3" s="102" t="s">
        <v>306</v>
      </c>
      <c r="C3" s="102"/>
      <c r="D3" s="102"/>
      <c r="E3" s="103"/>
      <c r="F3" s="102"/>
      <c r="G3" s="102"/>
      <c r="H3" s="102"/>
      <c r="I3" s="102"/>
      <c r="J3" s="102"/>
      <c r="K3" s="102"/>
      <c r="L3" s="102"/>
      <c r="M3" s="102"/>
      <c r="N3" s="102"/>
      <c r="O3" s="102"/>
      <c r="P3" s="102"/>
      <c r="Q3" s="102"/>
    </row>
    <row r="4" spans="2:19" ht="19.5" customHeight="1">
      <c r="B4" s="623" t="s">
        <v>307</v>
      </c>
      <c r="C4" s="624"/>
      <c r="D4" s="624"/>
      <c r="E4" s="624"/>
      <c r="F4" s="624"/>
      <c r="G4" s="624"/>
      <c r="H4" s="624"/>
      <c r="I4" s="625"/>
      <c r="J4" s="623"/>
      <c r="K4" s="624"/>
      <c r="L4" s="624"/>
      <c r="M4" s="624"/>
      <c r="N4" s="624"/>
      <c r="O4" s="624"/>
      <c r="P4" s="624"/>
      <c r="Q4" s="625"/>
    </row>
    <row r="5" spans="2:19" ht="19.5" customHeight="1">
      <c r="B5" s="626" t="s">
        <v>308</v>
      </c>
      <c r="C5" s="627"/>
      <c r="D5" s="628" t="s">
        <v>263</v>
      </c>
      <c r="E5" s="628"/>
      <c r="F5" s="628" t="s">
        <v>262</v>
      </c>
      <c r="G5" s="628"/>
      <c r="H5" s="628" t="s">
        <v>261</v>
      </c>
      <c r="I5" s="629"/>
      <c r="J5" s="626" t="s">
        <v>309</v>
      </c>
      <c r="K5" s="630"/>
      <c r="L5" s="627" t="s">
        <v>310</v>
      </c>
      <c r="M5" s="627"/>
      <c r="N5" s="631" t="s">
        <v>311</v>
      </c>
      <c r="O5" s="632"/>
      <c r="P5" s="628"/>
      <c r="Q5" s="629"/>
    </row>
    <row r="6" spans="2:19" ht="20.25" customHeight="1" thickBot="1">
      <c r="B6" s="639" t="s">
        <v>312</v>
      </c>
      <c r="C6" s="640"/>
      <c r="D6" s="143">
        <v>12.8</v>
      </c>
      <c r="E6" s="104" t="s">
        <v>313</v>
      </c>
      <c r="F6" s="124"/>
      <c r="G6" s="104" t="s">
        <v>314</v>
      </c>
      <c r="H6" s="141"/>
      <c r="I6" s="105" t="s">
        <v>315</v>
      </c>
      <c r="J6" s="641" t="s">
        <v>316</v>
      </c>
      <c r="K6" s="642"/>
      <c r="L6" s="142"/>
      <c r="M6" s="104" t="s">
        <v>317</v>
      </c>
      <c r="N6" s="142"/>
      <c r="O6" s="104" t="s">
        <v>317</v>
      </c>
      <c r="P6" s="106"/>
      <c r="Q6" s="105"/>
    </row>
    <row r="7" spans="2:19" ht="9" customHeight="1" thickBot="1">
      <c r="B7" s="102"/>
      <c r="C7" s="102"/>
      <c r="D7" s="102"/>
      <c r="E7" s="103"/>
      <c r="F7" s="102"/>
      <c r="G7" s="102"/>
      <c r="H7" s="102"/>
      <c r="I7" s="102"/>
      <c r="J7" s="102"/>
      <c r="K7" s="102"/>
      <c r="L7" s="102"/>
      <c r="M7" s="102"/>
      <c r="N7" s="102"/>
      <c r="O7" s="102"/>
      <c r="P7" s="102"/>
      <c r="Q7" s="102"/>
    </row>
    <row r="8" spans="2:19" ht="19.5" customHeight="1" thickBot="1">
      <c r="B8" s="107" t="s">
        <v>318</v>
      </c>
      <c r="C8" s="643" t="s">
        <v>319</v>
      </c>
      <c r="D8" s="644"/>
      <c r="E8" s="108" t="s">
        <v>264</v>
      </c>
      <c r="F8" s="109" t="s">
        <v>265</v>
      </c>
      <c r="G8" s="109" t="s">
        <v>53</v>
      </c>
      <c r="H8" s="109" t="s">
        <v>54</v>
      </c>
      <c r="I8" s="109" t="s">
        <v>55</v>
      </c>
      <c r="J8" s="109" t="s">
        <v>56</v>
      </c>
      <c r="K8" s="109" t="s">
        <v>57</v>
      </c>
      <c r="L8" s="109" t="s">
        <v>58</v>
      </c>
      <c r="M8" s="109" t="s">
        <v>59</v>
      </c>
      <c r="N8" s="109" t="s">
        <v>60</v>
      </c>
      <c r="O8" s="109" t="s">
        <v>61</v>
      </c>
      <c r="P8" s="109" t="s">
        <v>62</v>
      </c>
      <c r="Q8" s="110" t="s">
        <v>63</v>
      </c>
    </row>
    <row r="9" spans="2:19" ht="20.25" customHeight="1" thickTop="1">
      <c r="B9" s="645"/>
      <c r="C9" s="648" t="s">
        <v>268</v>
      </c>
      <c r="D9" s="649"/>
      <c r="E9" s="111" t="s">
        <v>269</v>
      </c>
      <c r="F9" s="126"/>
      <c r="G9" s="126"/>
      <c r="H9" s="126"/>
      <c r="I9" s="126"/>
      <c r="J9" s="126"/>
      <c r="K9" s="126"/>
      <c r="L9" s="126"/>
      <c r="M9" s="126"/>
      <c r="N9" s="126"/>
      <c r="O9" s="126"/>
      <c r="P9" s="126"/>
      <c r="Q9" s="127"/>
    </row>
    <row r="10" spans="2:19" ht="20.25" customHeight="1">
      <c r="B10" s="646"/>
      <c r="C10" s="650" t="s">
        <v>270</v>
      </c>
      <c r="D10" s="651"/>
      <c r="E10" s="112" t="s">
        <v>11</v>
      </c>
      <c r="F10" s="137">
        <f>L6</f>
        <v>0</v>
      </c>
      <c r="G10" s="138">
        <f>F10</f>
        <v>0</v>
      </c>
      <c r="H10" s="138">
        <f t="shared" ref="H10:Q10" si="0">G10</f>
        <v>0</v>
      </c>
      <c r="I10" s="138">
        <f t="shared" si="0"/>
        <v>0</v>
      </c>
      <c r="J10" s="138">
        <f t="shared" si="0"/>
        <v>0</v>
      </c>
      <c r="K10" s="138">
        <f t="shared" si="0"/>
        <v>0</v>
      </c>
      <c r="L10" s="138">
        <f t="shared" si="0"/>
        <v>0</v>
      </c>
      <c r="M10" s="138">
        <f t="shared" si="0"/>
        <v>0</v>
      </c>
      <c r="N10" s="138">
        <f t="shared" si="0"/>
        <v>0</v>
      </c>
      <c r="O10" s="138">
        <f t="shared" si="0"/>
        <v>0</v>
      </c>
      <c r="P10" s="138">
        <f t="shared" si="0"/>
        <v>0</v>
      </c>
      <c r="Q10" s="139">
        <f t="shared" si="0"/>
        <v>0</v>
      </c>
    </row>
    <row r="11" spans="2:19" ht="20.25" customHeight="1">
      <c r="B11" s="646"/>
      <c r="C11" s="650" t="s">
        <v>272</v>
      </c>
      <c r="D11" s="651"/>
      <c r="E11" s="112" t="s">
        <v>11</v>
      </c>
      <c r="F11" s="134"/>
      <c r="G11" s="134"/>
      <c r="H11" s="134"/>
      <c r="I11" s="134"/>
      <c r="J11" s="134"/>
      <c r="K11" s="134"/>
      <c r="L11" s="134"/>
      <c r="M11" s="134"/>
      <c r="N11" s="134"/>
      <c r="O11" s="134"/>
      <c r="P11" s="134"/>
      <c r="Q11" s="135"/>
    </row>
    <row r="12" spans="2:19" ht="20.25" customHeight="1">
      <c r="B12" s="646"/>
      <c r="C12" s="650" t="s">
        <v>273</v>
      </c>
      <c r="D12" s="651"/>
      <c r="E12" s="112" t="s">
        <v>320</v>
      </c>
      <c r="F12" s="137">
        <f>N6</f>
        <v>0</v>
      </c>
      <c r="G12" s="138">
        <f t="shared" ref="G12:Q12" si="1">F12</f>
        <v>0</v>
      </c>
      <c r="H12" s="138">
        <f t="shared" si="1"/>
        <v>0</v>
      </c>
      <c r="I12" s="138">
        <f t="shared" si="1"/>
        <v>0</v>
      </c>
      <c r="J12" s="138">
        <f t="shared" si="1"/>
        <v>0</v>
      </c>
      <c r="K12" s="138">
        <f t="shared" si="1"/>
        <v>0</v>
      </c>
      <c r="L12" s="138">
        <f t="shared" si="1"/>
        <v>0</v>
      </c>
      <c r="M12" s="138">
        <f t="shared" si="1"/>
        <v>0</v>
      </c>
      <c r="N12" s="138">
        <f t="shared" si="1"/>
        <v>0</v>
      </c>
      <c r="O12" s="138">
        <f t="shared" si="1"/>
        <v>0</v>
      </c>
      <c r="P12" s="138">
        <f t="shared" si="1"/>
        <v>0</v>
      </c>
      <c r="Q12" s="139">
        <f t="shared" si="1"/>
        <v>0</v>
      </c>
    </row>
    <row r="13" spans="2:19" ht="20.25" customHeight="1">
      <c r="B13" s="646"/>
      <c r="C13" s="650" t="s">
        <v>274</v>
      </c>
      <c r="D13" s="651"/>
      <c r="E13" s="112" t="s">
        <v>275</v>
      </c>
      <c r="F13" s="132"/>
      <c r="G13" s="132"/>
      <c r="H13" s="132"/>
      <c r="I13" s="132"/>
      <c r="J13" s="132"/>
      <c r="K13" s="132"/>
      <c r="L13" s="132"/>
      <c r="M13" s="132"/>
      <c r="N13" s="132"/>
      <c r="O13" s="132"/>
      <c r="P13" s="132"/>
      <c r="Q13" s="133"/>
    </row>
    <row r="14" spans="2:19" ht="20.25" customHeight="1">
      <c r="B14" s="646"/>
      <c r="C14" s="650" t="s">
        <v>276</v>
      </c>
      <c r="D14" s="651"/>
      <c r="E14" s="112" t="s">
        <v>321</v>
      </c>
      <c r="F14" s="128" t="str">
        <f>IF(F9="","",F9*$F6)</f>
        <v/>
      </c>
      <c r="G14" s="128" t="str">
        <f t="shared" ref="G14:Q14" si="2">IF(G9="","",G9*$F6)</f>
        <v/>
      </c>
      <c r="H14" s="128" t="str">
        <f t="shared" si="2"/>
        <v/>
      </c>
      <c r="I14" s="128" t="str">
        <f t="shared" si="2"/>
        <v/>
      </c>
      <c r="J14" s="128" t="str">
        <f t="shared" si="2"/>
        <v/>
      </c>
      <c r="K14" s="128" t="str">
        <f t="shared" si="2"/>
        <v/>
      </c>
      <c r="L14" s="128" t="str">
        <f t="shared" si="2"/>
        <v/>
      </c>
      <c r="M14" s="128" t="str">
        <f t="shared" si="2"/>
        <v/>
      </c>
      <c r="N14" s="128" t="str">
        <f t="shared" si="2"/>
        <v/>
      </c>
      <c r="O14" s="128" t="str">
        <f t="shared" si="2"/>
        <v/>
      </c>
      <c r="P14" s="128" t="str">
        <f t="shared" si="2"/>
        <v/>
      </c>
      <c r="Q14" s="129" t="str">
        <f t="shared" si="2"/>
        <v/>
      </c>
    </row>
    <row r="15" spans="2:19" ht="20.25" customHeight="1">
      <c r="B15" s="646"/>
      <c r="C15" s="650" t="s">
        <v>277</v>
      </c>
      <c r="D15" s="651"/>
      <c r="E15" s="112" t="s">
        <v>278</v>
      </c>
      <c r="F15" s="128" t="str">
        <f>IF(F9="","",F9*F11)</f>
        <v/>
      </c>
      <c r="G15" s="128" t="str">
        <f>IF(G9="","",G9*G11)</f>
        <v/>
      </c>
      <c r="H15" s="128" t="str">
        <f>IF(H9="","",H9*H11)</f>
        <v/>
      </c>
      <c r="I15" s="128" t="str">
        <f>IF(I9="","",I9*I11)</f>
        <v/>
      </c>
      <c r="J15" s="128" t="str">
        <f t="shared" ref="J15:Q15" si="3">IF(J9="","",J9*J11)</f>
        <v/>
      </c>
      <c r="K15" s="128" t="str">
        <f t="shared" si="3"/>
        <v/>
      </c>
      <c r="L15" s="128" t="str">
        <f t="shared" si="3"/>
        <v/>
      </c>
      <c r="M15" s="128" t="str">
        <f t="shared" si="3"/>
        <v/>
      </c>
      <c r="N15" s="128" t="str">
        <f t="shared" si="3"/>
        <v/>
      </c>
      <c r="O15" s="128" t="str">
        <f t="shared" si="3"/>
        <v/>
      </c>
      <c r="P15" s="128" t="str">
        <f t="shared" si="3"/>
        <v/>
      </c>
      <c r="Q15" s="129" t="str">
        <f t="shared" si="3"/>
        <v/>
      </c>
    </row>
    <row r="16" spans="2:19" ht="20.25" customHeight="1">
      <c r="B16" s="646"/>
      <c r="C16" s="650" t="s">
        <v>279</v>
      </c>
      <c r="D16" s="651"/>
      <c r="E16" s="112" t="s">
        <v>280</v>
      </c>
      <c r="F16" s="128" t="str">
        <f>IF(F9="","",F9*F12*F13/100)</f>
        <v/>
      </c>
      <c r="G16" s="128" t="str">
        <f>IF(G9="","",G9*G12*G13/100)</f>
        <v/>
      </c>
      <c r="H16" s="128" t="str">
        <f>IF(H9="","",H9*H12*H13/100)</f>
        <v/>
      </c>
      <c r="I16" s="128" t="str">
        <f t="shared" ref="I16:Q16" si="4">IF(I9="","",I9*I12*I13/100)</f>
        <v/>
      </c>
      <c r="J16" s="128" t="str">
        <f t="shared" si="4"/>
        <v/>
      </c>
      <c r="K16" s="128" t="str">
        <f t="shared" si="4"/>
        <v/>
      </c>
      <c r="L16" s="128" t="str">
        <f t="shared" si="4"/>
        <v/>
      </c>
      <c r="M16" s="128" t="str">
        <f t="shared" si="4"/>
        <v/>
      </c>
      <c r="N16" s="128" t="str">
        <f t="shared" si="4"/>
        <v/>
      </c>
      <c r="O16" s="128" t="str">
        <f t="shared" si="4"/>
        <v/>
      </c>
      <c r="P16" s="128" t="str">
        <f t="shared" si="4"/>
        <v/>
      </c>
      <c r="Q16" s="129" t="str">
        <f t="shared" si="4"/>
        <v/>
      </c>
    </row>
    <row r="17" spans="2:17" ht="20.25" customHeight="1">
      <c r="B17" s="646"/>
      <c r="C17" s="650" t="s">
        <v>322</v>
      </c>
      <c r="D17" s="651"/>
      <c r="E17" s="112" t="s">
        <v>280</v>
      </c>
      <c r="F17" s="128" t="str">
        <f>IF(F9="","",F9*F11*3.6)</f>
        <v/>
      </c>
      <c r="G17" s="128" t="str">
        <f t="shared" ref="G17:Q17" si="5">IF(G9="","",G9*G11*3.6)</f>
        <v/>
      </c>
      <c r="H17" s="128" t="str">
        <f t="shared" si="5"/>
        <v/>
      </c>
      <c r="I17" s="128" t="str">
        <f t="shared" si="5"/>
        <v/>
      </c>
      <c r="J17" s="128" t="str">
        <f t="shared" si="5"/>
        <v/>
      </c>
      <c r="K17" s="128" t="str">
        <f t="shared" si="5"/>
        <v/>
      </c>
      <c r="L17" s="128" t="str">
        <f t="shared" si="5"/>
        <v/>
      </c>
      <c r="M17" s="128" t="str">
        <f t="shared" si="5"/>
        <v/>
      </c>
      <c r="N17" s="128" t="str">
        <f t="shared" si="5"/>
        <v/>
      </c>
      <c r="O17" s="128" t="str">
        <f t="shared" si="5"/>
        <v/>
      </c>
      <c r="P17" s="128" t="str">
        <f t="shared" si="5"/>
        <v/>
      </c>
      <c r="Q17" s="129" t="str">
        <f t="shared" si="5"/>
        <v/>
      </c>
    </row>
    <row r="18" spans="2:17" ht="20.25" customHeight="1">
      <c r="B18" s="646"/>
      <c r="C18" s="652" t="s">
        <v>281</v>
      </c>
      <c r="D18" s="653"/>
      <c r="E18" s="112" t="s">
        <v>280</v>
      </c>
      <c r="F18" s="128" t="str">
        <f>IF(ISERROR(F16+F17),"",F16+F17)</f>
        <v/>
      </c>
      <c r="G18" s="128" t="str">
        <f t="shared" ref="G18:Q18" si="6">IF(ISERROR(G16+G17),"",G16+G17)</f>
        <v/>
      </c>
      <c r="H18" s="128" t="str">
        <f>IF(ISERROR(H16+H17),"",H16+H17)</f>
        <v/>
      </c>
      <c r="I18" s="128" t="str">
        <f>IF(ISERROR(I16+I17),"",I16+I17)</f>
        <v/>
      </c>
      <c r="J18" s="128" t="str">
        <f t="shared" si="6"/>
        <v/>
      </c>
      <c r="K18" s="128" t="str">
        <f t="shared" si="6"/>
        <v/>
      </c>
      <c r="L18" s="128" t="str">
        <f t="shared" si="6"/>
        <v/>
      </c>
      <c r="M18" s="128" t="str">
        <f t="shared" si="6"/>
        <v/>
      </c>
      <c r="N18" s="128" t="str">
        <f t="shared" si="6"/>
        <v/>
      </c>
      <c r="O18" s="128" t="str">
        <f t="shared" si="6"/>
        <v/>
      </c>
      <c r="P18" s="128" t="str">
        <f t="shared" si="6"/>
        <v/>
      </c>
      <c r="Q18" s="129" t="str">
        <f t="shared" si="6"/>
        <v/>
      </c>
    </row>
    <row r="19" spans="2:17" ht="20.25" customHeight="1" thickBot="1">
      <c r="B19" s="647"/>
      <c r="C19" s="654" t="s">
        <v>282</v>
      </c>
      <c r="D19" s="655"/>
      <c r="E19" s="113" t="s">
        <v>280</v>
      </c>
      <c r="F19" s="130" t="str">
        <f>IF(ISERROR(F14*$D6),"",F14*$D6)</f>
        <v/>
      </c>
      <c r="G19" s="130" t="str">
        <f t="shared" ref="G19:Q19" si="7">IF(ISERROR(G14*$D6),"",G14*$D6)</f>
        <v/>
      </c>
      <c r="H19" s="130" t="str">
        <f t="shared" si="7"/>
        <v/>
      </c>
      <c r="I19" s="130" t="str">
        <f t="shared" si="7"/>
        <v/>
      </c>
      <c r="J19" s="130" t="str">
        <f t="shared" si="7"/>
        <v/>
      </c>
      <c r="K19" s="130" t="str">
        <f t="shared" si="7"/>
        <v/>
      </c>
      <c r="L19" s="130" t="str">
        <f t="shared" si="7"/>
        <v/>
      </c>
      <c r="M19" s="130" t="str">
        <f t="shared" si="7"/>
        <v/>
      </c>
      <c r="N19" s="130" t="str">
        <f t="shared" si="7"/>
        <v/>
      </c>
      <c r="O19" s="130" t="str">
        <f t="shared" si="7"/>
        <v/>
      </c>
      <c r="P19" s="130" t="str">
        <f t="shared" si="7"/>
        <v/>
      </c>
      <c r="Q19" s="131" t="str">
        <f t="shared" si="7"/>
        <v/>
      </c>
    </row>
    <row r="20" spans="2:17" ht="6" customHeight="1">
      <c r="B20" s="114"/>
      <c r="C20" s="115"/>
      <c r="D20" s="115"/>
      <c r="E20" s="116"/>
      <c r="F20" s="117"/>
      <c r="G20" s="117"/>
      <c r="H20" s="117"/>
      <c r="I20" s="117"/>
      <c r="J20" s="117"/>
      <c r="K20" s="117"/>
      <c r="L20" s="117"/>
      <c r="M20" s="117"/>
      <c r="N20" s="117"/>
      <c r="O20" s="117"/>
      <c r="P20" s="117"/>
      <c r="Q20" s="117"/>
    </row>
    <row r="21" spans="2:17">
      <c r="B21" s="102" t="s">
        <v>323</v>
      </c>
      <c r="C21" s="102"/>
      <c r="D21" s="102"/>
      <c r="E21" s="103"/>
      <c r="F21" s="102"/>
      <c r="G21" s="102"/>
      <c r="H21" s="102"/>
      <c r="I21" s="102"/>
      <c r="J21" s="102"/>
      <c r="K21" s="102"/>
      <c r="L21" s="102"/>
      <c r="M21" s="102"/>
      <c r="N21" s="136">
        <f>H6</f>
        <v>0</v>
      </c>
      <c r="O21" s="102" t="s">
        <v>324</v>
      </c>
      <c r="P21" s="118"/>
      <c r="Q21" s="102"/>
    </row>
    <row r="22" spans="2:17" ht="20.25" customHeight="1">
      <c r="B22" s="633"/>
      <c r="C22" s="635" t="s">
        <v>319</v>
      </c>
      <c r="D22" s="636"/>
      <c r="E22" s="633" t="s">
        <v>264</v>
      </c>
      <c r="F22" s="656" t="str">
        <f>B4</f>
        <v>水素燃料電池</v>
      </c>
      <c r="G22" s="656"/>
      <c r="H22" s="656" t="str">
        <f>IF(J4="","",J4)</f>
        <v/>
      </c>
      <c r="I22" s="656"/>
      <c r="J22" s="119"/>
      <c r="K22" s="657" t="s">
        <v>325</v>
      </c>
      <c r="L22" s="658"/>
      <c r="M22" s="633" t="s">
        <v>264</v>
      </c>
      <c r="N22" s="656" t="str">
        <f>B4</f>
        <v>水素燃料電池</v>
      </c>
      <c r="O22" s="656"/>
      <c r="P22" s="656"/>
      <c r="Q22" s="656"/>
    </row>
    <row r="23" spans="2:17" ht="20.25" customHeight="1">
      <c r="B23" s="634"/>
      <c r="C23" s="637"/>
      <c r="D23" s="638"/>
      <c r="E23" s="634"/>
      <c r="F23" s="125"/>
      <c r="G23" s="120" t="s">
        <v>77</v>
      </c>
      <c r="H23" s="140"/>
      <c r="I23" s="120"/>
      <c r="J23" s="119"/>
      <c r="K23" s="658"/>
      <c r="L23" s="658"/>
      <c r="M23" s="634"/>
      <c r="N23" s="121" t="str">
        <f>IF(F23="","",F23)</f>
        <v/>
      </c>
      <c r="O23" s="120" t="s">
        <v>77</v>
      </c>
      <c r="P23" s="140"/>
      <c r="Q23" s="120"/>
    </row>
    <row r="24" spans="2:17" ht="20.25" customHeight="1">
      <c r="B24" s="657" t="s">
        <v>326</v>
      </c>
      <c r="C24" s="659" t="s">
        <v>268</v>
      </c>
      <c r="D24" s="651"/>
      <c r="E24" s="112" t="s">
        <v>327</v>
      </c>
      <c r="F24" s="660" t="str">
        <f>IF(SUM(F9:Q9)=0,"",SUM(F9:Q9))</f>
        <v/>
      </c>
      <c r="G24" s="660"/>
      <c r="H24" s="661"/>
      <c r="I24" s="661"/>
      <c r="J24" s="119"/>
      <c r="K24" s="659" t="s">
        <v>276</v>
      </c>
      <c r="L24" s="651"/>
      <c r="M24" s="112" t="s">
        <v>328</v>
      </c>
      <c r="N24" s="660" t="str">
        <f>IF(ISERROR(F25*$H$6),"",F25*$H$6)</f>
        <v/>
      </c>
      <c r="O24" s="660"/>
      <c r="P24" s="661"/>
      <c r="Q24" s="661"/>
    </row>
    <row r="25" spans="2:17" ht="20.25" customHeight="1">
      <c r="B25" s="658"/>
      <c r="C25" s="659" t="s">
        <v>276</v>
      </c>
      <c r="D25" s="651"/>
      <c r="E25" s="112" t="s">
        <v>328</v>
      </c>
      <c r="F25" s="660" t="str">
        <f>IF(SUM(F14:Q14)=0,"",SUM(F14:Q14))</f>
        <v/>
      </c>
      <c r="G25" s="660"/>
      <c r="H25" s="661"/>
      <c r="I25" s="661"/>
      <c r="J25" s="119"/>
      <c r="K25" s="659" t="s">
        <v>277</v>
      </c>
      <c r="L25" s="651"/>
      <c r="M25" s="112" t="s">
        <v>329</v>
      </c>
      <c r="N25" s="660" t="str">
        <f t="shared" ref="N25:N26" si="8">IF(ISERROR(F26*$H$6),"",F26*$H$6)</f>
        <v/>
      </c>
      <c r="O25" s="660"/>
      <c r="P25" s="661"/>
      <c r="Q25" s="661"/>
    </row>
    <row r="26" spans="2:17" ht="20.25" customHeight="1">
      <c r="B26" s="658"/>
      <c r="C26" s="659" t="s">
        <v>277</v>
      </c>
      <c r="D26" s="651"/>
      <c r="E26" s="112" t="s">
        <v>329</v>
      </c>
      <c r="F26" s="660" t="str">
        <f>IF(SUM(F15:Q15)=0,"",SUM(F15:Q15))</f>
        <v/>
      </c>
      <c r="G26" s="660"/>
      <c r="H26" s="661"/>
      <c r="I26" s="661"/>
      <c r="J26" s="119"/>
      <c r="K26" s="659" t="s">
        <v>279</v>
      </c>
      <c r="L26" s="651"/>
      <c r="M26" s="112" t="s">
        <v>330</v>
      </c>
      <c r="N26" s="660" t="str">
        <f t="shared" si="8"/>
        <v/>
      </c>
      <c r="O26" s="660"/>
      <c r="P26" s="661"/>
      <c r="Q26" s="661"/>
    </row>
    <row r="27" spans="2:17" ht="20.25" customHeight="1">
      <c r="B27" s="658"/>
      <c r="C27" s="659" t="s">
        <v>279</v>
      </c>
      <c r="D27" s="651"/>
      <c r="E27" s="112" t="s">
        <v>330</v>
      </c>
      <c r="F27" s="660" t="str">
        <f>IF(SUM(F16:Q16)=0,"",SUM(F16:Q16))</f>
        <v/>
      </c>
      <c r="G27" s="660"/>
      <c r="H27" s="661"/>
      <c r="I27" s="661"/>
      <c r="J27" s="119"/>
      <c r="K27" s="119"/>
      <c r="L27" s="119"/>
      <c r="M27" s="119"/>
      <c r="N27" s="119"/>
      <c r="O27" s="119"/>
      <c r="P27" s="119"/>
      <c r="Q27" s="119"/>
    </row>
    <row r="28" spans="2:17" ht="20.25" customHeight="1">
      <c r="B28" s="658"/>
      <c r="C28" s="662" t="s">
        <v>331</v>
      </c>
      <c r="D28" s="653"/>
      <c r="E28" s="112" t="s">
        <v>10</v>
      </c>
      <c r="F28" s="663" t="str">
        <f>IF(ISERROR(F26*3.6/(F25*D6)*100),"",F26*3.6/(F25*D6)*100)</f>
        <v/>
      </c>
      <c r="G28" s="663"/>
      <c r="H28" s="664"/>
      <c r="I28" s="664"/>
      <c r="J28" s="119"/>
      <c r="K28" s="119"/>
      <c r="L28" s="119"/>
      <c r="M28" s="119"/>
      <c r="N28" s="119"/>
      <c r="O28" s="119"/>
      <c r="P28" s="119"/>
      <c r="Q28" s="119"/>
    </row>
    <row r="29" spans="2:17" ht="20.25" customHeight="1">
      <c r="B29" s="658"/>
      <c r="C29" s="659" t="s">
        <v>332</v>
      </c>
      <c r="D29" s="651"/>
      <c r="E29" s="112" t="s">
        <v>10</v>
      </c>
      <c r="F29" s="663" t="str">
        <f>IF(ISERROR(F27/(F25*D6)*100),"",F27/(F25*D6)*100)</f>
        <v/>
      </c>
      <c r="G29" s="663"/>
      <c r="H29" s="664"/>
      <c r="I29" s="664"/>
      <c r="J29" s="119"/>
      <c r="K29" s="119"/>
      <c r="L29" s="119"/>
      <c r="M29" s="119"/>
      <c r="N29" s="119"/>
      <c r="O29" s="119"/>
      <c r="P29" s="119"/>
      <c r="Q29" s="119"/>
    </row>
    <row r="30" spans="2:17" ht="20.25" customHeight="1">
      <c r="B30" s="658"/>
      <c r="C30" s="659" t="s">
        <v>333</v>
      </c>
      <c r="D30" s="651"/>
      <c r="E30" s="112" t="s">
        <v>10</v>
      </c>
      <c r="F30" s="663" t="str">
        <f>IF(SUM(F28:G29)=0,"",SUM(F28:G29))</f>
        <v/>
      </c>
      <c r="G30" s="663"/>
      <c r="H30" s="664"/>
      <c r="I30" s="664"/>
      <c r="J30" s="119"/>
      <c r="K30" s="119"/>
      <c r="L30" s="119"/>
      <c r="M30" s="119"/>
      <c r="N30" s="119"/>
      <c r="O30" s="119"/>
      <c r="P30" s="122"/>
      <c r="Q30" s="119"/>
    </row>
  </sheetData>
  <sheetProtection sheet="1" formatCells="0" formatColumns="0" formatRows="0" selectLockedCells="1"/>
  <mergeCells count="65">
    <mergeCell ref="C29:D29"/>
    <mergeCell ref="F29:G29"/>
    <mergeCell ref="H29:I29"/>
    <mergeCell ref="C30:D30"/>
    <mergeCell ref="F30:G30"/>
    <mergeCell ref="H30:I30"/>
    <mergeCell ref="P26:Q26"/>
    <mergeCell ref="C27:D27"/>
    <mergeCell ref="F27:G27"/>
    <mergeCell ref="H27:I27"/>
    <mergeCell ref="C28:D28"/>
    <mergeCell ref="F28:G28"/>
    <mergeCell ref="H28:I28"/>
    <mergeCell ref="C26:D26"/>
    <mergeCell ref="F26:G26"/>
    <mergeCell ref="H26:I26"/>
    <mergeCell ref="K26:L26"/>
    <mergeCell ref="N26:O26"/>
    <mergeCell ref="N22:O22"/>
    <mergeCell ref="H25:I25"/>
    <mergeCell ref="K25:L25"/>
    <mergeCell ref="N25:O25"/>
    <mergeCell ref="P25:Q25"/>
    <mergeCell ref="C19:D19"/>
    <mergeCell ref="P22:Q22"/>
    <mergeCell ref="B24:B30"/>
    <mergeCell ref="C24:D24"/>
    <mergeCell ref="F24:G24"/>
    <mergeCell ref="H24:I24"/>
    <mergeCell ref="K24:L24"/>
    <mergeCell ref="N24:O24"/>
    <mergeCell ref="P24:Q24"/>
    <mergeCell ref="C25:D25"/>
    <mergeCell ref="F25:G25"/>
    <mergeCell ref="E22:E23"/>
    <mergeCell ref="F22:G22"/>
    <mergeCell ref="H22:I22"/>
    <mergeCell ref="K22:L23"/>
    <mergeCell ref="M22:M23"/>
    <mergeCell ref="B22:B23"/>
    <mergeCell ref="C22:D23"/>
    <mergeCell ref="B6:C6"/>
    <mergeCell ref="J6:K6"/>
    <mergeCell ref="C8:D8"/>
    <mergeCell ref="B9:B19"/>
    <mergeCell ref="C9:D9"/>
    <mergeCell ref="C10:D10"/>
    <mergeCell ref="C11:D11"/>
    <mergeCell ref="C12:D12"/>
    <mergeCell ref="C13:D13"/>
    <mergeCell ref="C14:D14"/>
    <mergeCell ref="C15:D15"/>
    <mergeCell ref="C16:D16"/>
    <mergeCell ref="C17:D17"/>
    <mergeCell ref="C18:D18"/>
    <mergeCell ref="B4:I4"/>
    <mergeCell ref="J4:Q4"/>
    <mergeCell ref="B5:C5"/>
    <mergeCell ref="D5:E5"/>
    <mergeCell ref="F5:G5"/>
    <mergeCell ref="H5:I5"/>
    <mergeCell ref="J5:K5"/>
    <mergeCell ref="L5:M5"/>
    <mergeCell ref="N5:O5"/>
    <mergeCell ref="P5:Q5"/>
  </mergeCells>
  <phoneticPr fontId="30"/>
  <printOptions horizontalCentered="1" verticalCentered="1"/>
  <pageMargins left="0.39370078740157483" right="0.39370078740157483" top="0.68" bottom="0.45" header="0.31496062992125984" footer="0.16"/>
  <pageSetup paperSize="9" scale="96" fitToHeight="0" orientation="landscape" blackAndWhite="1" r:id="rId1"/>
  <headerFooter>
    <oddFooter>&amp;R&amp;10（日本産業規格A列4番）</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2:U37"/>
  <sheetViews>
    <sheetView showGridLines="0" zoomScaleNormal="100" zoomScaleSheetLayoutView="100" workbookViewId="0">
      <selection activeCell="D4" sqref="D4:F4"/>
    </sheetView>
  </sheetViews>
  <sheetFormatPr defaultColWidth="9" defaultRowHeight="13.5"/>
  <cols>
    <col min="1" max="1" width="2.625" style="53" customWidth="1"/>
    <col min="2" max="2" width="1.625" style="53" customWidth="1"/>
    <col min="3" max="3" width="8.875" style="53" customWidth="1"/>
    <col min="4" max="4" width="9.5" style="53" customWidth="1"/>
    <col min="5" max="5" width="8" style="53" bestFit="1" customWidth="1"/>
    <col min="6" max="6" width="9.5" style="54" customWidth="1"/>
    <col min="7" max="18" width="8.625" style="53" customWidth="1"/>
    <col min="19" max="19" width="9.875" style="53" bestFit="1" customWidth="1"/>
    <col min="20" max="20" width="1.625" style="53" customWidth="1"/>
    <col min="21" max="16384" width="9" style="53"/>
  </cols>
  <sheetData>
    <row r="2" spans="3:21" ht="24" customHeight="1">
      <c r="C2" s="155" t="s">
        <v>500</v>
      </c>
      <c r="U2" s="169" t="str">
        <f>'１号'!$W$2</f>
        <v>Ver.4</v>
      </c>
    </row>
    <row r="3" spans="3:21" ht="24" customHeight="1" thickBot="1">
      <c r="C3" s="55" t="s">
        <v>258</v>
      </c>
    </row>
    <row r="4" spans="3:21" ht="19.5" customHeight="1" thickBot="1">
      <c r="C4" s="56" t="s">
        <v>259</v>
      </c>
      <c r="D4" s="671"/>
      <c r="E4" s="672"/>
      <c r="F4" s="673"/>
      <c r="G4" s="57" t="s">
        <v>260</v>
      </c>
      <c r="H4" s="671"/>
      <c r="I4" s="673"/>
      <c r="J4" s="57" t="s">
        <v>261</v>
      </c>
      <c r="K4" s="46"/>
      <c r="L4" s="674" t="s">
        <v>262</v>
      </c>
      <c r="M4" s="675"/>
      <c r="N4" s="47"/>
      <c r="O4" s="58" t="s">
        <v>303</v>
      </c>
      <c r="P4" s="674" t="s">
        <v>263</v>
      </c>
      <c r="Q4" s="675"/>
      <c r="R4" s="48"/>
      <c r="S4" s="59" t="s">
        <v>304</v>
      </c>
      <c r="T4" s="60"/>
      <c r="U4" s="61"/>
    </row>
    <row r="5" spans="3:21" ht="12" customHeight="1" thickBot="1"/>
    <row r="6" spans="3:21" ht="19.5" customHeight="1" thickBot="1">
      <c r="C6" s="62"/>
      <c r="D6" s="63" t="s">
        <v>77</v>
      </c>
      <c r="E6" s="64" t="s">
        <v>264</v>
      </c>
      <c r="F6" s="64" t="s">
        <v>265</v>
      </c>
      <c r="G6" s="64" t="s">
        <v>53</v>
      </c>
      <c r="H6" s="64" t="s">
        <v>54</v>
      </c>
      <c r="I6" s="64" t="s">
        <v>55</v>
      </c>
      <c r="J6" s="64" t="s">
        <v>56</v>
      </c>
      <c r="K6" s="64" t="s">
        <v>57</v>
      </c>
      <c r="L6" s="64" t="s">
        <v>58</v>
      </c>
      <c r="M6" s="64" t="s">
        <v>59</v>
      </c>
      <c r="N6" s="64" t="s">
        <v>60</v>
      </c>
      <c r="O6" s="64" t="s">
        <v>61</v>
      </c>
      <c r="P6" s="64" t="s">
        <v>62</v>
      </c>
      <c r="Q6" s="65" t="s">
        <v>63</v>
      </c>
      <c r="R6" s="66" t="s">
        <v>266</v>
      </c>
      <c r="S6" s="67" t="s">
        <v>267</v>
      </c>
    </row>
    <row r="7" spans="3:21" ht="19.5" customHeight="1" thickTop="1">
      <c r="C7" s="669" t="s">
        <v>268</v>
      </c>
      <c r="D7" s="670"/>
      <c r="E7" s="68" t="s">
        <v>269</v>
      </c>
      <c r="F7" s="49"/>
      <c r="G7" s="49"/>
      <c r="H7" s="49"/>
      <c r="I7" s="49"/>
      <c r="J7" s="49"/>
      <c r="K7" s="49"/>
      <c r="L7" s="49"/>
      <c r="M7" s="49"/>
      <c r="N7" s="49"/>
      <c r="O7" s="49"/>
      <c r="P7" s="49"/>
      <c r="Q7" s="50"/>
      <c r="R7" s="69">
        <f>SUM(F7:Q7)</f>
        <v>0</v>
      </c>
      <c r="S7" s="70">
        <f>R7*$K$4</f>
        <v>0</v>
      </c>
    </row>
    <row r="8" spans="3:21" ht="19.5" customHeight="1">
      <c r="C8" s="665" t="s">
        <v>270</v>
      </c>
      <c r="D8" s="666"/>
      <c r="E8" s="71" t="s">
        <v>11</v>
      </c>
      <c r="F8" s="51"/>
      <c r="G8" s="51"/>
      <c r="H8" s="51"/>
      <c r="I8" s="51"/>
      <c r="J8" s="51"/>
      <c r="K8" s="51"/>
      <c r="L8" s="51"/>
      <c r="M8" s="51"/>
      <c r="N8" s="51"/>
      <c r="O8" s="51"/>
      <c r="P8" s="51"/>
      <c r="Q8" s="52"/>
      <c r="R8" s="72" t="s">
        <v>271</v>
      </c>
      <c r="S8" s="73">
        <f>IF(ISERROR(AVERAGE(F8:Q8)*$K$4),0,AVERAGE(F8:Q8)*$K$4)</f>
        <v>0</v>
      </c>
    </row>
    <row r="9" spans="3:21" ht="19.5" customHeight="1">
      <c r="C9" s="665" t="s">
        <v>272</v>
      </c>
      <c r="D9" s="666"/>
      <c r="E9" s="71" t="s">
        <v>11</v>
      </c>
      <c r="F9" s="51"/>
      <c r="G9" s="51"/>
      <c r="H9" s="51"/>
      <c r="I9" s="51"/>
      <c r="J9" s="51"/>
      <c r="K9" s="51"/>
      <c r="L9" s="51"/>
      <c r="M9" s="51"/>
      <c r="N9" s="51"/>
      <c r="O9" s="51"/>
      <c r="P9" s="51"/>
      <c r="Q9" s="52"/>
      <c r="R9" s="72" t="s">
        <v>271</v>
      </c>
      <c r="S9" s="73">
        <f t="shared" ref="S9:S10" si="0">IF(ISERROR(AVERAGE(F9:Q9)*$K$4),0,AVERAGE(F9:Q9)*$K$4)</f>
        <v>0</v>
      </c>
    </row>
    <row r="10" spans="3:21" ht="19.5" customHeight="1">
      <c r="C10" s="665" t="s">
        <v>273</v>
      </c>
      <c r="D10" s="666"/>
      <c r="E10" s="71" t="s">
        <v>11</v>
      </c>
      <c r="F10" s="51"/>
      <c r="G10" s="51"/>
      <c r="H10" s="51"/>
      <c r="I10" s="51"/>
      <c r="J10" s="51"/>
      <c r="K10" s="51"/>
      <c r="L10" s="51"/>
      <c r="M10" s="51"/>
      <c r="N10" s="51"/>
      <c r="O10" s="51"/>
      <c r="P10" s="51"/>
      <c r="Q10" s="52"/>
      <c r="R10" s="72" t="s">
        <v>271</v>
      </c>
      <c r="S10" s="73">
        <f t="shared" si="0"/>
        <v>0</v>
      </c>
    </row>
    <row r="11" spans="3:21" ht="19.5" customHeight="1">
      <c r="C11" s="665" t="s">
        <v>274</v>
      </c>
      <c r="D11" s="666"/>
      <c r="E11" s="71" t="s">
        <v>275</v>
      </c>
      <c r="F11" s="51"/>
      <c r="G11" s="51"/>
      <c r="H11" s="51"/>
      <c r="I11" s="51"/>
      <c r="J11" s="51"/>
      <c r="K11" s="51"/>
      <c r="L11" s="51"/>
      <c r="M11" s="51"/>
      <c r="N11" s="51"/>
      <c r="O11" s="51"/>
      <c r="P11" s="51"/>
      <c r="Q11" s="52"/>
      <c r="R11" s="72" t="s">
        <v>271</v>
      </c>
      <c r="S11" s="74" t="s">
        <v>271</v>
      </c>
    </row>
    <row r="12" spans="3:21" ht="19.5" customHeight="1">
      <c r="C12" s="665" t="s">
        <v>276</v>
      </c>
      <c r="D12" s="666"/>
      <c r="E12" s="71" t="s">
        <v>302</v>
      </c>
      <c r="F12" s="75" t="str">
        <f>IF(F7="","",F7*$N$4)</f>
        <v/>
      </c>
      <c r="G12" s="75" t="str">
        <f t="shared" ref="G12:Q12" si="1">IF(G7="","",G7*$N$4)</f>
        <v/>
      </c>
      <c r="H12" s="75" t="str">
        <f t="shared" si="1"/>
        <v/>
      </c>
      <c r="I12" s="75" t="str">
        <f t="shared" si="1"/>
        <v/>
      </c>
      <c r="J12" s="75" t="str">
        <f t="shared" si="1"/>
        <v/>
      </c>
      <c r="K12" s="75" t="str">
        <f t="shared" si="1"/>
        <v/>
      </c>
      <c r="L12" s="75" t="str">
        <f t="shared" si="1"/>
        <v/>
      </c>
      <c r="M12" s="75" t="str">
        <f t="shared" si="1"/>
        <v/>
      </c>
      <c r="N12" s="75" t="str">
        <f t="shared" si="1"/>
        <v/>
      </c>
      <c r="O12" s="75" t="str">
        <f t="shared" si="1"/>
        <v/>
      </c>
      <c r="P12" s="75" t="str">
        <f t="shared" si="1"/>
        <v/>
      </c>
      <c r="Q12" s="75" t="str">
        <f t="shared" si="1"/>
        <v/>
      </c>
      <c r="R12" s="69">
        <f>SUM(F12:Q12)</f>
        <v>0</v>
      </c>
      <c r="S12" s="70">
        <f t="shared" ref="S12:S17" si="2">R12*$K$4</f>
        <v>0</v>
      </c>
    </row>
    <row r="13" spans="3:21" ht="19.5" customHeight="1">
      <c r="C13" s="665" t="s">
        <v>277</v>
      </c>
      <c r="D13" s="666"/>
      <c r="E13" s="71" t="s">
        <v>278</v>
      </c>
      <c r="F13" s="75" t="str">
        <f>IF(F7="","",F7*F9)</f>
        <v/>
      </c>
      <c r="G13" s="75" t="str">
        <f>IF(G7="","",G7*G9)</f>
        <v/>
      </c>
      <c r="H13" s="75" t="str">
        <f>IF(H7="","",H7*H9)</f>
        <v/>
      </c>
      <c r="I13" s="75" t="str">
        <f>IF(I7="","",I7*I9)</f>
        <v/>
      </c>
      <c r="J13" s="75" t="str">
        <f t="shared" ref="J13:Q13" si="3">IF(J7="","",J7*J9)</f>
        <v/>
      </c>
      <c r="K13" s="75" t="str">
        <f t="shared" si="3"/>
        <v/>
      </c>
      <c r="L13" s="75" t="str">
        <f t="shared" si="3"/>
        <v/>
      </c>
      <c r="M13" s="75" t="str">
        <f t="shared" si="3"/>
        <v/>
      </c>
      <c r="N13" s="75" t="str">
        <f t="shared" si="3"/>
        <v/>
      </c>
      <c r="O13" s="75" t="str">
        <f t="shared" si="3"/>
        <v/>
      </c>
      <c r="P13" s="75" t="str">
        <f t="shared" si="3"/>
        <v/>
      </c>
      <c r="Q13" s="76" t="str">
        <f t="shared" si="3"/>
        <v/>
      </c>
      <c r="R13" s="69">
        <f t="shared" ref="R13:R17" si="4">SUM(F13:Q13)</f>
        <v>0</v>
      </c>
      <c r="S13" s="70">
        <f t="shared" si="2"/>
        <v>0</v>
      </c>
    </row>
    <row r="14" spans="3:21" ht="19.5" customHeight="1">
      <c r="C14" s="665" t="s">
        <v>279</v>
      </c>
      <c r="D14" s="666"/>
      <c r="E14" s="71" t="s">
        <v>280</v>
      </c>
      <c r="F14" s="75" t="str">
        <f>IF(F7="","",F7*F10*3.6*F11/100)</f>
        <v/>
      </c>
      <c r="G14" s="75" t="str">
        <f t="shared" ref="G14:P14" si="5">IF(G7="","",G7*G10*3.6*G11/100)</f>
        <v/>
      </c>
      <c r="H14" s="75" t="str">
        <f t="shared" si="5"/>
        <v/>
      </c>
      <c r="I14" s="75" t="str">
        <f t="shared" si="5"/>
        <v/>
      </c>
      <c r="J14" s="75" t="str">
        <f t="shared" si="5"/>
        <v/>
      </c>
      <c r="K14" s="75" t="str">
        <f t="shared" si="5"/>
        <v/>
      </c>
      <c r="L14" s="75" t="str">
        <f t="shared" si="5"/>
        <v/>
      </c>
      <c r="M14" s="75" t="str">
        <f t="shared" si="5"/>
        <v/>
      </c>
      <c r="N14" s="75" t="str">
        <f t="shared" si="5"/>
        <v/>
      </c>
      <c r="O14" s="75" t="str">
        <f t="shared" si="5"/>
        <v/>
      </c>
      <c r="P14" s="75" t="str">
        <f t="shared" si="5"/>
        <v/>
      </c>
      <c r="Q14" s="76" t="str">
        <f>IF(Q7="","",Q7*Q10*3.6*Q11/100)</f>
        <v/>
      </c>
      <c r="R14" s="69">
        <f t="shared" si="4"/>
        <v>0</v>
      </c>
      <c r="S14" s="70">
        <f t="shared" si="2"/>
        <v>0</v>
      </c>
    </row>
    <row r="15" spans="3:21" ht="19.5" customHeight="1">
      <c r="C15" s="665" t="s">
        <v>277</v>
      </c>
      <c r="D15" s="666"/>
      <c r="E15" s="71" t="s">
        <v>280</v>
      </c>
      <c r="F15" s="75" t="str">
        <f>IF(F7="","",F7*F9*9.76)</f>
        <v/>
      </c>
      <c r="G15" s="75" t="str">
        <f t="shared" ref="G15:Q15" si="6">IF(G7="","",G7*G9*9.76)</f>
        <v/>
      </c>
      <c r="H15" s="75" t="str">
        <f t="shared" si="6"/>
        <v/>
      </c>
      <c r="I15" s="75" t="str">
        <f t="shared" si="6"/>
        <v/>
      </c>
      <c r="J15" s="75" t="str">
        <f t="shared" si="6"/>
        <v/>
      </c>
      <c r="K15" s="75" t="str">
        <f t="shared" si="6"/>
        <v/>
      </c>
      <c r="L15" s="75" t="str">
        <f t="shared" si="6"/>
        <v/>
      </c>
      <c r="M15" s="75" t="str">
        <f t="shared" si="6"/>
        <v/>
      </c>
      <c r="N15" s="75" t="str">
        <f t="shared" si="6"/>
        <v/>
      </c>
      <c r="O15" s="75" t="str">
        <f t="shared" si="6"/>
        <v/>
      </c>
      <c r="P15" s="75" t="str">
        <f t="shared" si="6"/>
        <v/>
      </c>
      <c r="Q15" s="76" t="str">
        <f t="shared" si="6"/>
        <v/>
      </c>
      <c r="R15" s="69">
        <f t="shared" si="4"/>
        <v>0</v>
      </c>
      <c r="S15" s="70">
        <f t="shared" si="2"/>
        <v>0</v>
      </c>
    </row>
    <row r="16" spans="3:21" ht="19.5" customHeight="1">
      <c r="C16" s="665" t="s">
        <v>281</v>
      </c>
      <c r="D16" s="666"/>
      <c r="E16" s="71" t="s">
        <v>280</v>
      </c>
      <c r="F16" s="75" t="str">
        <f>IF(ISERROR(F14+F15),"",F14+F15)</f>
        <v/>
      </c>
      <c r="G16" s="75" t="str">
        <f t="shared" ref="G16:Q16" si="7">IF(ISERROR(G14+G15),"",G14+G15)</f>
        <v/>
      </c>
      <c r="H16" s="75" t="str">
        <f t="shared" si="7"/>
        <v/>
      </c>
      <c r="I16" s="75" t="str">
        <f t="shared" si="7"/>
        <v/>
      </c>
      <c r="J16" s="75" t="str">
        <f t="shared" si="7"/>
        <v/>
      </c>
      <c r="K16" s="75" t="str">
        <f t="shared" si="7"/>
        <v/>
      </c>
      <c r="L16" s="75" t="str">
        <f t="shared" si="7"/>
        <v/>
      </c>
      <c r="M16" s="75" t="str">
        <f t="shared" si="7"/>
        <v/>
      </c>
      <c r="N16" s="75" t="str">
        <f t="shared" si="7"/>
        <v/>
      </c>
      <c r="O16" s="75" t="str">
        <f t="shared" si="7"/>
        <v/>
      </c>
      <c r="P16" s="75" t="str">
        <f t="shared" si="7"/>
        <v/>
      </c>
      <c r="Q16" s="75" t="str">
        <f t="shared" si="7"/>
        <v/>
      </c>
      <c r="R16" s="69">
        <f t="shared" si="4"/>
        <v>0</v>
      </c>
      <c r="S16" s="70">
        <f t="shared" si="2"/>
        <v>0</v>
      </c>
    </row>
    <row r="17" spans="3:19" ht="19.5" customHeight="1" thickBot="1">
      <c r="C17" s="667" t="s">
        <v>282</v>
      </c>
      <c r="D17" s="668"/>
      <c r="E17" s="77" t="s">
        <v>280</v>
      </c>
      <c r="F17" s="78" t="str">
        <f>IF(ISERROR(F12*$R$4),"",F12*$R$4)</f>
        <v/>
      </c>
      <c r="G17" s="78" t="str">
        <f t="shared" ref="G17:Q17" si="8">IF(ISERROR(G12*$R$4),"",G12*$R$4)</f>
        <v/>
      </c>
      <c r="H17" s="78" t="str">
        <f t="shared" si="8"/>
        <v/>
      </c>
      <c r="I17" s="78" t="str">
        <f t="shared" si="8"/>
        <v/>
      </c>
      <c r="J17" s="78" t="str">
        <f t="shared" si="8"/>
        <v/>
      </c>
      <c r="K17" s="78" t="str">
        <f t="shared" si="8"/>
        <v/>
      </c>
      <c r="L17" s="78" t="str">
        <f t="shared" si="8"/>
        <v/>
      </c>
      <c r="M17" s="78" t="str">
        <f t="shared" si="8"/>
        <v/>
      </c>
      <c r="N17" s="78" t="str">
        <f t="shared" si="8"/>
        <v/>
      </c>
      <c r="O17" s="78" t="str">
        <f t="shared" si="8"/>
        <v/>
      </c>
      <c r="P17" s="78" t="str">
        <f t="shared" si="8"/>
        <v/>
      </c>
      <c r="Q17" s="78" t="str">
        <f t="shared" si="8"/>
        <v/>
      </c>
      <c r="R17" s="79">
        <f t="shared" si="4"/>
        <v>0</v>
      </c>
      <c r="S17" s="80">
        <f t="shared" si="2"/>
        <v>0</v>
      </c>
    </row>
    <row r="18" spans="3:19" ht="12" customHeight="1" thickBot="1"/>
    <row r="19" spans="3:19" ht="19.5" customHeight="1" thickBot="1">
      <c r="C19" s="62"/>
      <c r="D19" s="63" t="s">
        <v>77</v>
      </c>
      <c r="E19" s="64" t="s">
        <v>264</v>
      </c>
      <c r="F19" s="64" t="s">
        <v>265</v>
      </c>
      <c r="G19" s="64" t="s">
        <v>53</v>
      </c>
      <c r="H19" s="64" t="s">
        <v>54</v>
      </c>
      <c r="I19" s="64" t="s">
        <v>55</v>
      </c>
      <c r="J19" s="64" t="s">
        <v>56</v>
      </c>
      <c r="K19" s="64" t="s">
        <v>57</v>
      </c>
      <c r="L19" s="64" t="s">
        <v>58</v>
      </c>
      <c r="M19" s="64" t="s">
        <v>59</v>
      </c>
      <c r="N19" s="64" t="s">
        <v>60</v>
      </c>
      <c r="O19" s="64" t="s">
        <v>61</v>
      </c>
      <c r="P19" s="64" t="s">
        <v>62</v>
      </c>
      <c r="Q19" s="65" t="s">
        <v>63</v>
      </c>
      <c r="R19" s="66" t="s">
        <v>283</v>
      </c>
      <c r="S19" s="67" t="s">
        <v>267</v>
      </c>
    </row>
    <row r="20" spans="3:19" ht="19.5" customHeight="1" thickTop="1">
      <c r="C20" s="669" t="s">
        <v>268</v>
      </c>
      <c r="D20" s="670"/>
      <c r="E20" s="81" t="s">
        <v>269</v>
      </c>
      <c r="F20" s="49"/>
      <c r="G20" s="49"/>
      <c r="H20" s="49"/>
      <c r="I20" s="49"/>
      <c r="J20" s="49"/>
      <c r="K20" s="49"/>
      <c r="L20" s="49"/>
      <c r="M20" s="49"/>
      <c r="N20" s="49"/>
      <c r="O20" s="49"/>
      <c r="P20" s="49"/>
      <c r="Q20" s="50"/>
      <c r="R20" s="69">
        <f>SUM(F20:Q20)</f>
        <v>0</v>
      </c>
      <c r="S20" s="70">
        <f>R20*$K$4</f>
        <v>0</v>
      </c>
    </row>
    <row r="21" spans="3:19" ht="19.5" customHeight="1">
      <c r="C21" s="665" t="s">
        <v>270</v>
      </c>
      <c r="D21" s="666"/>
      <c r="E21" s="71" t="s">
        <v>11</v>
      </c>
      <c r="F21" s="51"/>
      <c r="G21" s="51"/>
      <c r="H21" s="51"/>
      <c r="I21" s="51"/>
      <c r="J21" s="51"/>
      <c r="K21" s="51"/>
      <c r="L21" s="51"/>
      <c r="M21" s="51"/>
      <c r="N21" s="51"/>
      <c r="O21" s="51"/>
      <c r="P21" s="51"/>
      <c r="Q21" s="52"/>
      <c r="R21" s="72" t="s">
        <v>271</v>
      </c>
      <c r="S21" s="73">
        <f>IF(ISERROR(AVERAGE(F21:Q21)*$K$4),0,AVERAGE(F21:Q21)*$K$4)</f>
        <v>0</v>
      </c>
    </row>
    <row r="22" spans="3:19" ht="19.5" customHeight="1">
      <c r="C22" s="665" t="s">
        <v>272</v>
      </c>
      <c r="D22" s="666"/>
      <c r="E22" s="71" t="s">
        <v>11</v>
      </c>
      <c r="F22" s="51"/>
      <c r="G22" s="51"/>
      <c r="H22" s="51"/>
      <c r="I22" s="51"/>
      <c r="J22" s="51"/>
      <c r="K22" s="51"/>
      <c r="L22" s="51"/>
      <c r="M22" s="51"/>
      <c r="N22" s="51"/>
      <c r="O22" s="51"/>
      <c r="P22" s="51"/>
      <c r="Q22" s="52"/>
      <c r="R22" s="72" t="s">
        <v>271</v>
      </c>
      <c r="S22" s="73">
        <f t="shared" ref="S22:S23" si="9">IF(ISERROR(AVERAGE(F22:Q22)*$K$4),0,AVERAGE(F22:Q22)*$K$4)</f>
        <v>0</v>
      </c>
    </row>
    <row r="23" spans="3:19" ht="19.5" customHeight="1">
      <c r="C23" s="665" t="s">
        <v>273</v>
      </c>
      <c r="D23" s="666"/>
      <c r="E23" s="71" t="s">
        <v>11</v>
      </c>
      <c r="F23" s="51"/>
      <c r="G23" s="51"/>
      <c r="H23" s="51"/>
      <c r="I23" s="51"/>
      <c r="J23" s="51"/>
      <c r="K23" s="51"/>
      <c r="L23" s="51"/>
      <c r="M23" s="51"/>
      <c r="N23" s="51"/>
      <c r="O23" s="51"/>
      <c r="P23" s="51"/>
      <c r="Q23" s="52"/>
      <c r="R23" s="72" t="s">
        <v>271</v>
      </c>
      <c r="S23" s="73">
        <f t="shared" si="9"/>
        <v>0</v>
      </c>
    </row>
    <row r="24" spans="3:19" ht="19.5" customHeight="1">
      <c r="C24" s="665" t="s">
        <v>274</v>
      </c>
      <c r="D24" s="666"/>
      <c r="E24" s="71" t="s">
        <v>275</v>
      </c>
      <c r="F24" s="51"/>
      <c r="G24" s="51"/>
      <c r="H24" s="51"/>
      <c r="I24" s="51"/>
      <c r="J24" s="51"/>
      <c r="K24" s="51"/>
      <c r="L24" s="51"/>
      <c r="M24" s="51"/>
      <c r="N24" s="51"/>
      <c r="O24" s="51"/>
      <c r="P24" s="51"/>
      <c r="Q24" s="52"/>
      <c r="R24" s="72" t="s">
        <v>271</v>
      </c>
      <c r="S24" s="74" t="s">
        <v>271</v>
      </c>
    </row>
    <row r="25" spans="3:19" ht="19.5" customHeight="1">
      <c r="C25" s="665" t="s">
        <v>276</v>
      </c>
      <c r="D25" s="666"/>
      <c r="E25" s="71" t="s">
        <v>302</v>
      </c>
      <c r="F25" s="75" t="str">
        <f>IF(F20="","",F20*$N$4)</f>
        <v/>
      </c>
      <c r="G25" s="75" t="str">
        <f t="shared" ref="G25:Q25" si="10">IF(G20="","",G20*$N$4)</f>
        <v/>
      </c>
      <c r="H25" s="75" t="str">
        <f t="shared" si="10"/>
        <v/>
      </c>
      <c r="I25" s="75" t="str">
        <f t="shared" si="10"/>
        <v/>
      </c>
      <c r="J25" s="75" t="str">
        <f t="shared" si="10"/>
        <v/>
      </c>
      <c r="K25" s="75" t="str">
        <f t="shared" si="10"/>
        <v/>
      </c>
      <c r="L25" s="75" t="str">
        <f t="shared" si="10"/>
        <v/>
      </c>
      <c r="M25" s="75" t="str">
        <f t="shared" si="10"/>
        <v/>
      </c>
      <c r="N25" s="75" t="str">
        <f t="shared" si="10"/>
        <v/>
      </c>
      <c r="O25" s="75" t="str">
        <f t="shared" si="10"/>
        <v/>
      </c>
      <c r="P25" s="75" t="str">
        <f t="shared" si="10"/>
        <v/>
      </c>
      <c r="Q25" s="75" t="str">
        <f t="shared" si="10"/>
        <v/>
      </c>
      <c r="R25" s="69">
        <f>SUM(F25:Q25)</f>
        <v>0</v>
      </c>
      <c r="S25" s="70">
        <f t="shared" ref="S25:S30" si="11">R25*$K$4</f>
        <v>0</v>
      </c>
    </row>
    <row r="26" spans="3:19" ht="19.5" customHeight="1">
      <c r="C26" s="665" t="s">
        <v>277</v>
      </c>
      <c r="D26" s="666"/>
      <c r="E26" s="71" t="s">
        <v>278</v>
      </c>
      <c r="F26" s="75" t="str">
        <f>IF(F20="","",F20*F22)</f>
        <v/>
      </c>
      <c r="G26" s="75" t="str">
        <f>IF(G20="","",G20*G22)</f>
        <v/>
      </c>
      <c r="H26" s="75" t="str">
        <f>IF(H20="","",H20*H22)</f>
        <v/>
      </c>
      <c r="I26" s="75" t="str">
        <f>IF(I20="","",I20*I22)</f>
        <v/>
      </c>
      <c r="J26" s="75" t="str">
        <f t="shared" ref="J26:Q26" si="12">IF(J20="","",J20*J22)</f>
        <v/>
      </c>
      <c r="K26" s="75" t="str">
        <f t="shared" si="12"/>
        <v/>
      </c>
      <c r="L26" s="75" t="str">
        <f t="shared" si="12"/>
        <v/>
      </c>
      <c r="M26" s="75" t="str">
        <f t="shared" si="12"/>
        <v/>
      </c>
      <c r="N26" s="75" t="str">
        <f t="shared" si="12"/>
        <v/>
      </c>
      <c r="O26" s="75" t="str">
        <f t="shared" si="12"/>
        <v/>
      </c>
      <c r="P26" s="75" t="str">
        <f t="shared" si="12"/>
        <v/>
      </c>
      <c r="Q26" s="76" t="str">
        <f t="shared" si="12"/>
        <v/>
      </c>
      <c r="R26" s="69">
        <f t="shared" ref="R26:R30" si="13">SUM(F26:Q26)</f>
        <v>0</v>
      </c>
      <c r="S26" s="70">
        <f t="shared" si="11"/>
        <v>0</v>
      </c>
    </row>
    <row r="27" spans="3:19" ht="19.5" customHeight="1">
      <c r="C27" s="665" t="s">
        <v>279</v>
      </c>
      <c r="D27" s="666"/>
      <c r="E27" s="71" t="s">
        <v>280</v>
      </c>
      <c r="F27" s="75" t="str">
        <f>IF(F20="","",F20*F23*3.6*F24/100)</f>
        <v/>
      </c>
      <c r="G27" s="75" t="str">
        <f t="shared" ref="G27:P27" si="14">IF(G20="","",G20*G23*3.6*G24/100)</f>
        <v/>
      </c>
      <c r="H27" s="75" t="str">
        <f t="shared" si="14"/>
        <v/>
      </c>
      <c r="I27" s="75" t="str">
        <f t="shared" si="14"/>
        <v/>
      </c>
      <c r="J27" s="75" t="str">
        <f t="shared" si="14"/>
        <v/>
      </c>
      <c r="K27" s="75" t="str">
        <f t="shared" si="14"/>
        <v/>
      </c>
      <c r="L27" s="75" t="str">
        <f t="shared" si="14"/>
        <v/>
      </c>
      <c r="M27" s="75" t="str">
        <f t="shared" si="14"/>
        <v/>
      </c>
      <c r="N27" s="75" t="str">
        <f t="shared" si="14"/>
        <v/>
      </c>
      <c r="O27" s="75" t="str">
        <f t="shared" si="14"/>
        <v/>
      </c>
      <c r="P27" s="75" t="str">
        <f t="shared" si="14"/>
        <v/>
      </c>
      <c r="Q27" s="76" t="str">
        <f>IF(Q20="","",Q20*Q23*3.6*Q24/100)</f>
        <v/>
      </c>
      <c r="R27" s="69">
        <f t="shared" si="13"/>
        <v>0</v>
      </c>
      <c r="S27" s="70">
        <f t="shared" si="11"/>
        <v>0</v>
      </c>
    </row>
    <row r="28" spans="3:19" ht="19.5" customHeight="1">
      <c r="C28" s="665" t="s">
        <v>277</v>
      </c>
      <c r="D28" s="666"/>
      <c r="E28" s="71" t="s">
        <v>280</v>
      </c>
      <c r="F28" s="75" t="str">
        <f>IF(F20="","",F20*F22*9.76)</f>
        <v/>
      </c>
      <c r="G28" s="75" t="str">
        <f t="shared" ref="G28:Q28" si="15">IF(G20="","",G20*G22*9.76)</f>
        <v/>
      </c>
      <c r="H28" s="75" t="str">
        <f t="shared" si="15"/>
        <v/>
      </c>
      <c r="I28" s="75" t="str">
        <f t="shared" si="15"/>
        <v/>
      </c>
      <c r="J28" s="75" t="str">
        <f t="shared" si="15"/>
        <v/>
      </c>
      <c r="K28" s="75" t="str">
        <f t="shared" si="15"/>
        <v/>
      </c>
      <c r="L28" s="75" t="str">
        <f t="shared" si="15"/>
        <v/>
      </c>
      <c r="M28" s="75" t="str">
        <f t="shared" si="15"/>
        <v/>
      </c>
      <c r="N28" s="75" t="str">
        <f t="shared" si="15"/>
        <v/>
      </c>
      <c r="O28" s="75" t="str">
        <f t="shared" si="15"/>
        <v/>
      </c>
      <c r="P28" s="75" t="str">
        <f t="shared" si="15"/>
        <v/>
      </c>
      <c r="Q28" s="76" t="str">
        <f t="shared" si="15"/>
        <v/>
      </c>
      <c r="R28" s="69">
        <f t="shared" si="13"/>
        <v>0</v>
      </c>
      <c r="S28" s="70">
        <f t="shared" si="11"/>
        <v>0</v>
      </c>
    </row>
    <row r="29" spans="3:19" ht="19.5" customHeight="1">
      <c r="C29" s="665" t="s">
        <v>281</v>
      </c>
      <c r="D29" s="666"/>
      <c r="E29" s="71" t="s">
        <v>280</v>
      </c>
      <c r="F29" s="75" t="str">
        <f>IF(ISERROR(F27+F28),"",F27+F28)</f>
        <v/>
      </c>
      <c r="G29" s="75" t="str">
        <f t="shared" ref="G29" si="16">IF(ISERROR(G27+G28),"",G27+G28)</f>
        <v/>
      </c>
      <c r="H29" s="75" t="str">
        <f t="shared" ref="H29" si="17">IF(ISERROR(H27+H28),"",H27+H28)</f>
        <v/>
      </c>
      <c r="I29" s="75" t="str">
        <f t="shared" ref="I29" si="18">IF(ISERROR(I27+I28),"",I27+I28)</f>
        <v/>
      </c>
      <c r="J29" s="75" t="str">
        <f t="shared" ref="J29" si="19">IF(ISERROR(J27+J28),"",J27+J28)</f>
        <v/>
      </c>
      <c r="K29" s="75" t="str">
        <f t="shared" ref="K29" si="20">IF(ISERROR(K27+K28),"",K27+K28)</f>
        <v/>
      </c>
      <c r="L29" s="75" t="str">
        <f t="shared" ref="L29" si="21">IF(ISERROR(L27+L28),"",L27+L28)</f>
        <v/>
      </c>
      <c r="M29" s="75" t="str">
        <f t="shared" ref="M29" si="22">IF(ISERROR(M27+M28),"",M27+M28)</f>
        <v/>
      </c>
      <c r="N29" s="75" t="str">
        <f t="shared" ref="N29" si="23">IF(ISERROR(N27+N28),"",N27+N28)</f>
        <v/>
      </c>
      <c r="O29" s="75" t="str">
        <f t="shared" ref="O29" si="24">IF(ISERROR(O27+O28),"",O27+O28)</f>
        <v/>
      </c>
      <c r="P29" s="75" t="str">
        <f t="shared" ref="P29" si="25">IF(ISERROR(P27+P28),"",P27+P28)</f>
        <v/>
      </c>
      <c r="Q29" s="75" t="str">
        <f t="shared" ref="Q29" si="26">IF(ISERROR(Q27+Q28),"",Q27+Q28)</f>
        <v/>
      </c>
      <c r="R29" s="69">
        <f t="shared" si="13"/>
        <v>0</v>
      </c>
      <c r="S29" s="70">
        <f t="shared" si="11"/>
        <v>0</v>
      </c>
    </row>
    <row r="30" spans="3:19" ht="19.5" customHeight="1" thickBot="1">
      <c r="C30" s="667" t="s">
        <v>282</v>
      </c>
      <c r="D30" s="668"/>
      <c r="E30" s="77" t="s">
        <v>280</v>
      </c>
      <c r="F30" s="78" t="str">
        <f>IF(ISERROR(F25*$R$4),"",F25*$R$4)</f>
        <v/>
      </c>
      <c r="G30" s="78" t="str">
        <f t="shared" ref="G30:Q30" si="27">IF(ISERROR(G25*$R$4),"",G25*$R$4)</f>
        <v/>
      </c>
      <c r="H30" s="78" t="str">
        <f t="shared" si="27"/>
        <v/>
      </c>
      <c r="I30" s="78" t="str">
        <f t="shared" si="27"/>
        <v/>
      </c>
      <c r="J30" s="78" t="str">
        <f t="shared" si="27"/>
        <v/>
      </c>
      <c r="K30" s="78" t="str">
        <f t="shared" si="27"/>
        <v/>
      </c>
      <c r="L30" s="78" t="str">
        <f t="shared" si="27"/>
        <v/>
      </c>
      <c r="M30" s="78" t="str">
        <f t="shared" si="27"/>
        <v/>
      </c>
      <c r="N30" s="78" t="str">
        <f t="shared" si="27"/>
        <v/>
      </c>
      <c r="O30" s="78" t="str">
        <f t="shared" si="27"/>
        <v/>
      </c>
      <c r="P30" s="78" t="str">
        <f t="shared" si="27"/>
        <v/>
      </c>
      <c r="Q30" s="78" t="str">
        <f t="shared" si="27"/>
        <v/>
      </c>
      <c r="R30" s="79">
        <f t="shared" si="13"/>
        <v>0</v>
      </c>
      <c r="S30" s="80">
        <f t="shared" si="11"/>
        <v>0</v>
      </c>
    </row>
    <row r="31" spans="3:19" ht="7.5" customHeight="1">
      <c r="C31" s="82"/>
      <c r="D31" s="83"/>
      <c r="E31" s="83"/>
      <c r="F31" s="84"/>
      <c r="G31" s="85"/>
      <c r="H31" s="85"/>
      <c r="I31" s="85"/>
      <c r="J31" s="85"/>
      <c r="K31" s="85"/>
      <c r="L31" s="85"/>
      <c r="M31" s="85"/>
      <c r="N31" s="85"/>
      <c r="O31" s="85"/>
      <c r="P31" s="85"/>
      <c r="Q31" s="85"/>
      <c r="R31" s="85"/>
      <c r="S31" s="85"/>
    </row>
    <row r="32" spans="3:19" ht="19.5" customHeight="1">
      <c r="C32" s="86" t="s">
        <v>284</v>
      </c>
      <c r="F32" s="53"/>
      <c r="K32" s="87"/>
      <c r="L32" s="87"/>
      <c r="M32" s="87"/>
      <c r="N32" s="87"/>
      <c r="O32" s="87"/>
      <c r="P32" s="87"/>
      <c r="Q32" s="87"/>
      <c r="R32" s="87"/>
      <c r="S32" s="88"/>
    </row>
    <row r="33" spans="6:6" ht="6" customHeight="1">
      <c r="F33" s="53"/>
    </row>
    <row r="34" spans="6:6">
      <c r="F34" s="53"/>
    </row>
    <row r="35" spans="6:6">
      <c r="F35" s="53"/>
    </row>
    <row r="36" spans="6:6">
      <c r="F36" s="53"/>
    </row>
    <row r="37" spans="6:6" ht="7.5" customHeight="1"/>
  </sheetData>
  <sheetProtection sheet="1" formatCells="0" formatColumns="0" formatRows="0" selectLockedCells="1"/>
  <mergeCells count="26">
    <mergeCell ref="C8:D8"/>
    <mergeCell ref="D4:F4"/>
    <mergeCell ref="H4:I4"/>
    <mergeCell ref="L4:M4"/>
    <mergeCell ref="P4:Q4"/>
    <mergeCell ref="C7:D7"/>
    <mergeCell ref="C22:D22"/>
    <mergeCell ref="C9:D9"/>
    <mergeCell ref="C10:D10"/>
    <mergeCell ref="C11:D11"/>
    <mergeCell ref="C12:D12"/>
    <mergeCell ref="C13:D13"/>
    <mergeCell ref="C14:D14"/>
    <mergeCell ref="C15:D15"/>
    <mergeCell ref="C16:D16"/>
    <mergeCell ref="C17:D17"/>
    <mergeCell ref="C20:D20"/>
    <mergeCell ref="C21:D21"/>
    <mergeCell ref="C29:D29"/>
    <mergeCell ref="C30:D30"/>
    <mergeCell ref="C23:D23"/>
    <mergeCell ref="C24:D24"/>
    <mergeCell ref="C25:D25"/>
    <mergeCell ref="C26:D26"/>
    <mergeCell ref="C27:D27"/>
    <mergeCell ref="C28:D28"/>
  </mergeCells>
  <phoneticPr fontId="30"/>
  <printOptions horizontalCentered="1" verticalCentered="1"/>
  <pageMargins left="0.35433070866141736" right="0.23622047244094491" top="0.62992125984251968" bottom="0.47244094488188981" header="0.19685039370078741" footer="0.23622047244094491"/>
  <pageSetup paperSize="9" scale="94" fitToHeight="0" orientation="landscape" r:id="rId1"/>
  <headerFooter>
    <oddFooter>&amp;R&amp;"ＭＳ Ｐ明朝,標準"&amp;10（日本産業規格A列4番）</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2:I16"/>
  <sheetViews>
    <sheetView workbookViewId="0">
      <selection activeCell="C3" sqref="C3"/>
    </sheetView>
  </sheetViews>
  <sheetFormatPr defaultRowHeight="19.5"/>
  <cols>
    <col min="1" max="1" width="9" style="144"/>
    <col min="2" max="2" width="17.125" style="144" customWidth="1"/>
    <col min="3" max="3" width="18.5" style="144" customWidth="1"/>
    <col min="4" max="16384" width="9" style="144"/>
  </cols>
  <sheetData>
    <row r="2" spans="2:9">
      <c r="B2" s="146" t="s">
        <v>356</v>
      </c>
      <c r="C2" s="147" t="s">
        <v>381</v>
      </c>
      <c r="D2" s="148" t="s">
        <v>264</v>
      </c>
      <c r="I2" s="145"/>
    </row>
    <row r="3" spans="2:9">
      <c r="B3" s="170" t="s">
        <v>481</v>
      </c>
      <c r="C3" s="170" t="s">
        <v>382</v>
      </c>
      <c r="D3" s="149" t="s">
        <v>315</v>
      </c>
    </row>
    <row r="4" spans="2:9">
      <c r="B4" s="170" t="s">
        <v>482</v>
      </c>
      <c r="C4" s="170" t="s">
        <v>383</v>
      </c>
      <c r="D4" s="149" t="s">
        <v>363</v>
      </c>
    </row>
    <row r="5" spans="2:9">
      <c r="B5" s="170" t="s">
        <v>357</v>
      </c>
      <c r="C5" s="170" t="s">
        <v>357</v>
      </c>
      <c r="D5" s="149" t="s">
        <v>364</v>
      </c>
    </row>
    <row r="6" spans="2:9">
      <c r="D6" s="149" t="s">
        <v>365</v>
      </c>
    </row>
    <row r="7" spans="2:9">
      <c r="D7" s="149" t="s">
        <v>366</v>
      </c>
    </row>
    <row r="8" spans="2:9">
      <c r="D8" s="149" t="s">
        <v>367</v>
      </c>
    </row>
    <row r="9" spans="2:9">
      <c r="D9" s="149" t="s">
        <v>368</v>
      </c>
    </row>
    <row r="10" spans="2:9">
      <c r="D10" s="149" t="s">
        <v>369</v>
      </c>
    </row>
    <row r="11" spans="2:9">
      <c r="D11" s="149" t="s">
        <v>370</v>
      </c>
    </row>
    <row r="12" spans="2:9">
      <c r="D12" s="149" t="s">
        <v>371</v>
      </c>
    </row>
    <row r="13" spans="2:9">
      <c r="D13" s="149" t="s">
        <v>373</v>
      </c>
    </row>
    <row r="14" spans="2:9">
      <c r="D14" s="149" t="s">
        <v>372</v>
      </c>
    </row>
    <row r="15" spans="2:9">
      <c r="D15" s="149" t="s">
        <v>374</v>
      </c>
    </row>
    <row r="16" spans="2:9">
      <c r="D16" s="149" t="s">
        <v>375</v>
      </c>
    </row>
  </sheetData>
  <phoneticPr fontId="3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2:BB334"/>
  <sheetViews>
    <sheetView showGridLines="0" tabSelected="1" zoomScale="80" zoomScaleNormal="80" zoomScaleSheetLayoutView="80" workbookViewId="0">
      <selection activeCell="K4" sqref="K4:M4"/>
    </sheetView>
  </sheetViews>
  <sheetFormatPr defaultColWidth="9" defaultRowHeight="14.25"/>
  <cols>
    <col min="1" max="1" width="2.625" style="224" customWidth="1"/>
    <col min="2" max="2" width="1.625" style="224" customWidth="1"/>
    <col min="3" max="3" width="2.625" style="224" customWidth="1"/>
    <col min="4" max="4" width="19.625" style="224" customWidth="1"/>
    <col min="5" max="5" width="14.625" style="224" customWidth="1"/>
    <col min="6" max="6" width="3.125" style="224" customWidth="1"/>
    <col min="7" max="7" width="4.625" style="224" customWidth="1"/>
    <col min="8" max="8" width="8.625" style="224" customWidth="1"/>
    <col min="9" max="10" width="2.625" style="224" customWidth="1"/>
    <col min="11" max="12" width="3.125" style="224" customWidth="1"/>
    <col min="13" max="18" width="2.625" style="224" customWidth="1"/>
    <col min="19" max="20" width="3.125" style="224" customWidth="1"/>
    <col min="21" max="21" width="2.625" style="224" customWidth="1"/>
    <col min="22" max="22" width="1.625" style="225" customWidth="1"/>
    <col min="23" max="23" width="4.625" style="225" customWidth="1"/>
    <col min="24" max="44" width="11.125" style="225" customWidth="1"/>
    <col min="45" max="54" width="2.625" style="225" customWidth="1"/>
    <col min="55" max="108" width="2.625" style="224" customWidth="1"/>
    <col min="109" max="16384" width="9" style="224"/>
  </cols>
  <sheetData>
    <row r="2" spans="3:52" ht="19.5" customHeight="1">
      <c r="C2" s="224" t="s">
        <v>0</v>
      </c>
      <c r="W2" s="226" t="s">
        <v>479</v>
      </c>
    </row>
    <row r="3" spans="3:52" ht="9" customHeight="1">
      <c r="C3" s="227"/>
      <c r="D3" s="228"/>
      <c r="E3" s="228"/>
      <c r="F3" s="228"/>
      <c r="G3" s="228"/>
      <c r="H3" s="228"/>
      <c r="I3" s="228"/>
      <c r="J3" s="228"/>
      <c r="K3" s="228"/>
      <c r="L3" s="228"/>
      <c r="M3" s="228"/>
      <c r="N3" s="228"/>
      <c r="O3" s="228"/>
      <c r="P3" s="228"/>
      <c r="Q3" s="228"/>
      <c r="R3" s="228"/>
      <c r="S3" s="228"/>
      <c r="T3" s="228"/>
      <c r="U3" s="229"/>
    </row>
    <row r="4" spans="3:52" ht="21" customHeight="1">
      <c r="C4" s="230"/>
      <c r="D4" s="231"/>
      <c r="E4" s="231"/>
      <c r="F4" s="231"/>
      <c r="G4" s="231"/>
      <c r="H4" s="231"/>
      <c r="I4" s="231"/>
      <c r="J4" s="231"/>
      <c r="K4" s="366"/>
      <c r="L4" s="366"/>
      <c r="M4" s="366"/>
      <c r="N4" s="231" t="s">
        <v>5</v>
      </c>
      <c r="O4" s="368"/>
      <c r="P4" s="368"/>
      <c r="Q4" s="231" t="s">
        <v>4</v>
      </c>
      <c r="R4" s="368"/>
      <c r="S4" s="368"/>
      <c r="T4" s="231" t="s">
        <v>3</v>
      </c>
      <c r="U4" s="232"/>
      <c r="V4" s="233"/>
      <c r="W4" s="233"/>
      <c r="X4" s="233"/>
      <c r="Y4" s="233"/>
      <c r="Z4" s="233"/>
      <c r="AA4" s="233"/>
      <c r="AB4" s="231"/>
      <c r="AC4" s="231"/>
      <c r="AD4" s="231"/>
      <c r="AX4" s="234"/>
      <c r="AY4" s="234"/>
      <c r="AZ4" s="234"/>
    </row>
    <row r="5" spans="3:52" ht="21" customHeight="1">
      <c r="C5" s="230"/>
      <c r="D5" s="231" t="s">
        <v>135</v>
      </c>
      <c r="E5" s="231"/>
      <c r="F5" s="231"/>
      <c r="G5" s="231"/>
      <c r="H5" s="231"/>
      <c r="I5" s="231"/>
      <c r="J5" s="231"/>
      <c r="K5" s="231"/>
      <c r="L5" s="231"/>
      <c r="M5" s="231"/>
      <c r="N5" s="231"/>
      <c r="O5" s="231"/>
      <c r="P5" s="231"/>
      <c r="Q5" s="231"/>
      <c r="R5" s="231"/>
      <c r="S5" s="231"/>
      <c r="T5" s="231"/>
      <c r="U5" s="232"/>
      <c r="V5" s="233"/>
      <c r="W5" s="233"/>
      <c r="X5" s="233"/>
      <c r="Y5" s="234"/>
      <c r="Z5" s="234"/>
      <c r="AA5" s="234"/>
      <c r="AB5" s="231"/>
      <c r="AC5" s="231"/>
      <c r="AD5" s="231"/>
      <c r="AX5" s="234"/>
      <c r="AY5" s="234"/>
    </row>
    <row r="6" spans="3:52" ht="21" customHeight="1">
      <c r="C6" s="230"/>
      <c r="D6" s="679" t="s">
        <v>299</v>
      </c>
      <c r="E6" s="679"/>
      <c r="F6" s="678" t="s">
        <v>300</v>
      </c>
      <c r="G6" s="231"/>
      <c r="H6" s="231"/>
      <c r="I6" s="231"/>
      <c r="J6" s="231"/>
      <c r="K6" s="231"/>
      <c r="L6" s="231"/>
      <c r="M6" s="231"/>
      <c r="N6" s="231"/>
      <c r="O6" s="231"/>
      <c r="P6" s="231"/>
      <c r="Q6" s="231"/>
      <c r="R6" s="231"/>
      <c r="S6" s="231"/>
      <c r="T6" s="231"/>
      <c r="U6" s="232"/>
      <c r="V6" s="234"/>
      <c r="W6" s="234"/>
      <c r="X6" s="234"/>
      <c r="Y6" s="234"/>
      <c r="Z6" s="234"/>
      <c r="AA6" s="234"/>
      <c r="AB6" s="231"/>
      <c r="AC6" s="231"/>
      <c r="AD6" s="231"/>
      <c r="AX6" s="234"/>
      <c r="AY6" s="234"/>
      <c r="AZ6" s="234"/>
    </row>
    <row r="7" spans="3:52" ht="21" customHeight="1">
      <c r="C7" s="230"/>
      <c r="D7" s="231"/>
      <c r="E7" s="231"/>
      <c r="F7" s="231"/>
      <c r="G7" s="231" t="s">
        <v>290</v>
      </c>
      <c r="H7" s="231"/>
      <c r="I7" s="231"/>
      <c r="J7" s="231"/>
      <c r="K7" s="231"/>
      <c r="L7" s="231"/>
      <c r="M7" s="231"/>
      <c r="N7" s="231"/>
      <c r="O7" s="231"/>
      <c r="P7" s="231"/>
      <c r="Q7" s="231"/>
      <c r="R7" s="231"/>
      <c r="S7" s="231"/>
      <c r="T7" s="231"/>
      <c r="U7" s="232"/>
      <c r="V7" s="234"/>
      <c r="W7" s="676" t="s">
        <v>509</v>
      </c>
      <c r="X7" s="234"/>
      <c r="Y7" s="234"/>
      <c r="Z7" s="234"/>
      <c r="AA7" s="234"/>
      <c r="AB7" s="231"/>
      <c r="AC7" s="231"/>
      <c r="AD7" s="231"/>
      <c r="AX7" s="234"/>
      <c r="AY7" s="234"/>
      <c r="AZ7" s="234"/>
    </row>
    <row r="8" spans="3:52" ht="21" customHeight="1">
      <c r="C8" s="230"/>
      <c r="D8" s="231"/>
      <c r="E8" s="231"/>
      <c r="F8" s="231"/>
      <c r="G8" s="231" t="s">
        <v>81</v>
      </c>
      <c r="H8" s="380"/>
      <c r="I8" s="380"/>
      <c r="J8" s="380"/>
      <c r="K8" s="380"/>
      <c r="L8" s="380"/>
      <c r="M8" s="380"/>
      <c r="N8" s="380"/>
      <c r="O8" s="380"/>
      <c r="P8" s="380"/>
      <c r="Q8" s="380"/>
      <c r="R8" s="380"/>
      <c r="S8" s="380"/>
      <c r="T8" s="231"/>
      <c r="U8" s="232"/>
      <c r="V8" s="234"/>
      <c r="W8" s="677" t="s">
        <v>513</v>
      </c>
      <c r="X8" s="234"/>
      <c r="Y8" s="234"/>
      <c r="Z8" s="234"/>
      <c r="AA8" s="234"/>
      <c r="AB8" s="231"/>
      <c r="AC8" s="231"/>
      <c r="AD8" s="231"/>
      <c r="AX8" s="234"/>
      <c r="AY8" s="234"/>
      <c r="AZ8" s="234"/>
    </row>
    <row r="9" spans="3:52" ht="21" customHeight="1">
      <c r="C9" s="230"/>
      <c r="D9" s="231"/>
      <c r="E9" s="231"/>
      <c r="F9" s="231"/>
      <c r="G9" s="231"/>
      <c r="H9" s="380"/>
      <c r="I9" s="380"/>
      <c r="J9" s="380"/>
      <c r="K9" s="380"/>
      <c r="L9" s="380"/>
      <c r="M9" s="380"/>
      <c r="N9" s="380"/>
      <c r="O9" s="380"/>
      <c r="P9" s="380"/>
      <c r="Q9" s="380"/>
      <c r="R9" s="380"/>
      <c r="S9" s="380"/>
      <c r="T9" s="231"/>
      <c r="U9" s="232"/>
      <c r="V9" s="234"/>
      <c r="W9" s="236"/>
      <c r="X9" s="234"/>
      <c r="Y9" s="234"/>
      <c r="Z9" s="234"/>
      <c r="AA9" s="234"/>
      <c r="AB9" s="231"/>
      <c r="AC9" s="231"/>
      <c r="AD9" s="231"/>
      <c r="AX9" s="234"/>
      <c r="AY9" s="234"/>
      <c r="AZ9" s="234"/>
    </row>
    <row r="10" spans="3:52" ht="21" customHeight="1">
      <c r="C10" s="230"/>
      <c r="D10" s="231"/>
      <c r="E10" s="231"/>
      <c r="F10" s="231"/>
      <c r="G10" s="231" t="s">
        <v>106</v>
      </c>
      <c r="H10" s="381"/>
      <c r="I10" s="381"/>
      <c r="J10" s="381"/>
      <c r="K10" s="381"/>
      <c r="L10" s="381"/>
      <c r="M10" s="381"/>
      <c r="N10" s="381"/>
      <c r="O10" s="381"/>
      <c r="P10" s="381"/>
      <c r="Q10" s="381"/>
      <c r="R10" s="381"/>
      <c r="S10" s="381"/>
      <c r="U10" s="232"/>
      <c r="V10" s="234"/>
      <c r="W10" s="346" t="s">
        <v>514</v>
      </c>
      <c r="X10" s="234"/>
      <c r="Y10" s="234"/>
      <c r="Z10" s="234"/>
      <c r="AA10" s="234"/>
      <c r="AB10" s="231"/>
      <c r="AC10" s="231"/>
      <c r="AD10" s="231"/>
      <c r="AX10" s="234"/>
      <c r="AY10" s="234"/>
      <c r="AZ10" s="234"/>
    </row>
    <row r="11" spans="3:52" ht="21" customHeight="1">
      <c r="C11" s="230"/>
      <c r="D11" s="231"/>
      <c r="E11" s="231"/>
      <c r="F11" s="231"/>
      <c r="G11" s="231"/>
      <c r="H11" s="380"/>
      <c r="I11" s="380"/>
      <c r="J11" s="380"/>
      <c r="K11" s="380"/>
      <c r="L11" s="380"/>
      <c r="M11" s="380"/>
      <c r="N11" s="380"/>
      <c r="O11" s="380"/>
      <c r="P11" s="380"/>
      <c r="Q11" s="380"/>
      <c r="R11" s="380"/>
      <c r="S11" s="380"/>
      <c r="T11" s="231"/>
      <c r="U11" s="232"/>
      <c r="V11" s="234"/>
      <c r="W11" s="346"/>
      <c r="X11" s="234"/>
      <c r="Y11" s="234"/>
      <c r="Z11" s="234"/>
      <c r="AA11" s="234"/>
      <c r="AB11" s="231"/>
      <c r="AC11" s="231"/>
      <c r="AD11" s="231"/>
      <c r="AX11" s="234"/>
      <c r="AY11" s="234"/>
      <c r="AZ11" s="234"/>
    </row>
    <row r="12" spans="3:52" ht="14.1" customHeight="1">
      <c r="C12" s="230"/>
      <c r="D12" s="231"/>
      <c r="E12" s="231"/>
      <c r="F12" s="231"/>
      <c r="G12" s="231"/>
      <c r="H12" s="231"/>
      <c r="I12" s="231"/>
      <c r="J12" s="231"/>
      <c r="K12" s="231"/>
      <c r="L12" s="231"/>
      <c r="M12" s="231"/>
      <c r="N12" s="231"/>
      <c r="O12" s="231"/>
      <c r="P12" s="231"/>
      <c r="Q12" s="231"/>
      <c r="R12" s="231"/>
      <c r="S12" s="231"/>
      <c r="T12" s="231"/>
      <c r="U12" s="232"/>
      <c r="W12" s="234"/>
      <c r="X12" s="234"/>
      <c r="Y12" s="234"/>
      <c r="Z12" s="234"/>
      <c r="AA12" s="234"/>
      <c r="AB12" s="231"/>
      <c r="AC12" s="231"/>
      <c r="AD12" s="231"/>
      <c r="AX12" s="234"/>
      <c r="AY12" s="234"/>
      <c r="AZ12" s="234"/>
    </row>
    <row r="13" spans="3:52" ht="33" customHeight="1">
      <c r="C13" s="230"/>
      <c r="D13" s="369" t="s">
        <v>1</v>
      </c>
      <c r="E13" s="369"/>
      <c r="F13" s="369"/>
      <c r="G13" s="369"/>
      <c r="H13" s="369"/>
      <c r="I13" s="369"/>
      <c r="J13" s="369"/>
      <c r="K13" s="369"/>
      <c r="L13" s="369"/>
      <c r="M13" s="369"/>
      <c r="N13" s="369"/>
      <c r="O13" s="369"/>
      <c r="P13" s="369"/>
      <c r="Q13" s="369"/>
      <c r="R13" s="369"/>
      <c r="S13" s="369"/>
      <c r="T13" s="369"/>
      <c r="U13" s="232"/>
      <c r="W13" s="234"/>
      <c r="X13" s="234"/>
      <c r="Y13" s="234"/>
      <c r="Z13" s="234"/>
      <c r="AA13" s="234"/>
      <c r="AB13" s="231"/>
      <c r="AC13" s="231"/>
      <c r="AD13" s="231"/>
      <c r="AX13" s="234"/>
      <c r="AY13" s="234"/>
      <c r="AZ13" s="234"/>
    </row>
    <row r="14" spans="3:52" ht="66" customHeight="1">
      <c r="C14" s="230"/>
      <c r="D14" s="367" t="s">
        <v>492</v>
      </c>
      <c r="E14" s="367"/>
      <c r="F14" s="367"/>
      <c r="G14" s="367"/>
      <c r="H14" s="367"/>
      <c r="I14" s="367"/>
      <c r="J14" s="367"/>
      <c r="K14" s="367"/>
      <c r="L14" s="367"/>
      <c r="M14" s="367"/>
      <c r="N14" s="367"/>
      <c r="O14" s="367"/>
      <c r="P14" s="367"/>
      <c r="Q14" s="367"/>
      <c r="R14" s="367"/>
      <c r="S14" s="367"/>
      <c r="T14" s="367"/>
      <c r="U14" s="232"/>
      <c r="W14" s="234"/>
      <c r="X14" s="234"/>
      <c r="Y14" s="234"/>
      <c r="Z14" s="234"/>
      <c r="AA14" s="234"/>
      <c r="AB14" s="231"/>
      <c r="AC14" s="231"/>
      <c r="AD14" s="231"/>
      <c r="AX14" s="234"/>
      <c r="AY14" s="234"/>
      <c r="AZ14" s="234"/>
    </row>
    <row r="15" spans="3:52" ht="28.5" customHeight="1">
      <c r="C15" s="230"/>
      <c r="D15" s="237" t="s">
        <v>340</v>
      </c>
      <c r="E15" s="373"/>
      <c r="F15" s="373"/>
      <c r="G15" s="373"/>
      <c r="H15" s="373"/>
      <c r="I15" s="373"/>
      <c r="J15" s="373"/>
      <c r="K15" s="373"/>
      <c r="L15" s="373"/>
      <c r="M15" s="373"/>
      <c r="N15" s="373"/>
      <c r="O15" s="373"/>
      <c r="P15" s="373"/>
      <c r="Q15" s="373"/>
      <c r="R15" s="373"/>
      <c r="S15" s="373"/>
      <c r="T15" s="374"/>
      <c r="U15" s="232"/>
      <c r="W15" s="234"/>
      <c r="X15" s="234"/>
      <c r="Y15" s="234"/>
      <c r="Z15" s="234"/>
      <c r="AA15" s="234"/>
      <c r="AB15" s="231"/>
      <c r="AC15" s="231"/>
      <c r="AD15" s="231"/>
      <c r="AX15" s="234"/>
      <c r="AY15" s="234"/>
      <c r="AZ15" s="234"/>
    </row>
    <row r="16" spans="3:52" ht="28.5" customHeight="1">
      <c r="C16" s="230"/>
      <c r="D16" s="237" t="s">
        <v>341</v>
      </c>
      <c r="E16" s="373"/>
      <c r="F16" s="373"/>
      <c r="G16" s="373"/>
      <c r="H16" s="373"/>
      <c r="I16" s="373"/>
      <c r="J16" s="373"/>
      <c r="K16" s="373"/>
      <c r="L16" s="373"/>
      <c r="M16" s="373"/>
      <c r="N16" s="373"/>
      <c r="O16" s="373"/>
      <c r="P16" s="373"/>
      <c r="Q16" s="373"/>
      <c r="R16" s="373"/>
      <c r="S16" s="373"/>
      <c r="T16" s="374"/>
      <c r="U16" s="232"/>
      <c r="V16" s="234"/>
      <c r="W16" s="234"/>
      <c r="X16" s="234"/>
      <c r="Y16" s="234"/>
      <c r="Z16" s="234"/>
      <c r="AA16" s="234"/>
      <c r="AB16" s="231"/>
      <c r="AC16" s="231"/>
      <c r="AD16" s="231"/>
      <c r="AX16" s="234"/>
      <c r="AY16" s="234"/>
      <c r="AZ16" s="234"/>
    </row>
    <row r="17" spans="3:54" ht="28.5" customHeight="1">
      <c r="C17" s="230"/>
      <c r="D17" s="238" t="s">
        <v>342</v>
      </c>
      <c r="E17" s="373"/>
      <c r="F17" s="373"/>
      <c r="G17" s="373"/>
      <c r="H17" s="373"/>
      <c r="I17" s="373"/>
      <c r="J17" s="373"/>
      <c r="K17" s="373"/>
      <c r="L17" s="373"/>
      <c r="M17" s="373"/>
      <c r="N17" s="373"/>
      <c r="O17" s="373"/>
      <c r="P17" s="373"/>
      <c r="Q17" s="373"/>
      <c r="R17" s="373"/>
      <c r="S17" s="373"/>
      <c r="T17" s="374"/>
      <c r="U17" s="232"/>
      <c r="V17" s="234"/>
      <c r="W17" s="234"/>
      <c r="X17" s="234"/>
      <c r="Y17" s="234"/>
      <c r="Z17" s="234"/>
      <c r="AA17" s="234"/>
      <c r="AB17" s="231"/>
      <c r="AC17" s="231"/>
      <c r="AD17" s="231"/>
      <c r="AX17" s="234"/>
      <c r="AY17" s="234"/>
      <c r="AZ17" s="234"/>
    </row>
    <row r="18" spans="3:54" ht="28.5" customHeight="1">
      <c r="C18" s="230"/>
      <c r="D18" s="375" t="s">
        <v>343</v>
      </c>
      <c r="E18" s="382" t="s">
        <v>346</v>
      </c>
      <c r="F18" s="383"/>
      <c r="G18" s="383"/>
      <c r="H18" s="383"/>
      <c r="I18" s="383"/>
      <c r="J18" s="383"/>
      <c r="K18" s="383"/>
      <c r="L18" s="384">
        <f>'1号別紙'!I127</f>
        <v>0</v>
      </c>
      <c r="M18" s="384"/>
      <c r="N18" s="384"/>
      <c r="O18" s="384"/>
      <c r="P18" s="384"/>
      <c r="Q18" s="384"/>
      <c r="R18" s="384"/>
      <c r="S18" s="384"/>
      <c r="T18" s="239" t="s">
        <v>2</v>
      </c>
      <c r="U18" s="232"/>
      <c r="W18" s="234"/>
      <c r="X18" s="224"/>
      <c r="Z18" s="234"/>
      <c r="AA18" s="234"/>
      <c r="AB18" s="231"/>
      <c r="AC18" s="231"/>
      <c r="AD18" s="231"/>
      <c r="AX18" s="234"/>
      <c r="AY18" s="234"/>
      <c r="AZ18" s="234"/>
    </row>
    <row r="19" spans="3:54" ht="28.5" customHeight="1">
      <c r="C19" s="230"/>
      <c r="D19" s="376"/>
      <c r="E19" s="371" t="s">
        <v>347</v>
      </c>
      <c r="F19" s="372"/>
      <c r="G19" s="372"/>
      <c r="H19" s="372"/>
      <c r="I19" s="372"/>
      <c r="J19" s="372"/>
      <c r="K19" s="372"/>
      <c r="L19" s="370">
        <f>'1号別紙'!I125</f>
        <v>0</v>
      </c>
      <c r="M19" s="370"/>
      <c r="N19" s="370"/>
      <c r="O19" s="370"/>
      <c r="P19" s="370"/>
      <c r="Q19" s="370"/>
      <c r="R19" s="370"/>
      <c r="S19" s="370"/>
      <c r="T19" s="240" t="s">
        <v>2</v>
      </c>
      <c r="U19" s="232"/>
      <c r="W19" s="234"/>
      <c r="X19" s="189" t="s">
        <v>510</v>
      </c>
      <c r="Z19" s="234"/>
      <c r="AA19" s="234"/>
      <c r="AB19" s="231"/>
      <c r="AC19" s="231"/>
      <c r="AD19" s="231"/>
      <c r="AX19" s="234"/>
      <c r="AY19" s="234"/>
      <c r="AZ19" s="234"/>
    </row>
    <row r="20" spans="3:54" ht="28.5" customHeight="1">
      <c r="C20" s="230"/>
      <c r="D20" s="376"/>
      <c r="E20" s="378" t="s">
        <v>348</v>
      </c>
      <c r="F20" s="379"/>
      <c r="G20" s="379"/>
      <c r="H20" s="379"/>
      <c r="I20" s="379"/>
      <c r="J20" s="379"/>
      <c r="K20" s="379"/>
      <c r="L20" s="377">
        <f>'1号別紙'!I120</f>
        <v>0</v>
      </c>
      <c r="M20" s="377"/>
      <c r="N20" s="377"/>
      <c r="O20" s="377"/>
      <c r="P20" s="377"/>
      <c r="Q20" s="377"/>
      <c r="R20" s="377"/>
      <c r="S20" s="377"/>
      <c r="T20" s="241" t="s">
        <v>2</v>
      </c>
      <c r="U20" s="232"/>
      <c r="W20" s="234"/>
      <c r="X20" s="234"/>
      <c r="Z20" s="234"/>
      <c r="AA20" s="234"/>
      <c r="AB20" s="231"/>
      <c r="AC20" s="231"/>
      <c r="AD20" s="231"/>
      <c r="AX20" s="234"/>
      <c r="AY20" s="234"/>
      <c r="AZ20" s="234"/>
    </row>
    <row r="21" spans="3:54" ht="28.5" customHeight="1">
      <c r="C21" s="230"/>
      <c r="D21" s="347" t="s">
        <v>344</v>
      </c>
      <c r="E21" s="350" t="s">
        <v>349</v>
      </c>
      <c r="F21" s="351"/>
      <c r="G21" s="351"/>
      <c r="H21" s="351"/>
      <c r="I21" s="351"/>
      <c r="J21" s="351"/>
      <c r="K21" s="351"/>
      <c r="L21" s="351"/>
      <c r="M21" s="352" t="s">
        <v>357</v>
      </c>
      <c r="N21" s="353"/>
      <c r="O21" s="353"/>
      <c r="P21" s="353"/>
      <c r="Q21" s="353"/>
      <c r="R21" s="353"/>
      <c r="S21" s="353"/>
      <c r="T21" s="354"/>
      <c r="U21" s="232"/>
      <c r="W21" s="189" t="s">
        <v>511</v>
      </c>
      <c r="X21" s="224"/>
    </row>
    <row r="22" spans="3:54" ht="28.5" customHeight="1">
      <c r="C22" s="230"/>
      <c r="D22" s="348"/>
      <c r="E22" s="361" t="s">
        <v>352</v>
      </c>
      <c r="F22" s="362"/>
      <c r="G22" s="362"/>
      <c r="H22" s="363" t="s">
        <v>355</v>
      </c>
      <c r="I22" s="364"/>
      <c r="J22" s="365"/>
      <c r="K22" s="355">
        <v>0</v>
      </c>
      <c r="L22" s="356"/>
      <c r="M22" s="358" t="s">
        <v>354</v>
      </c>
      <c r="N22" s="359"/>
      <c r="O22" s="359"/>
      <c r="P22" s="359"/>
      <c r="Q22" s="359"/>
      <c r="R22" s="360"/>
      <c r="S22" s="355">
        <v>0</v>
      </c>
      <c r="T22" s="357"/>
      <c r="U22" s="232"/>
      <c r="W22" s="189" t="s">
        <v>508</v>
      </c>
      <c r="Y22" s="189"/>
      <c r="Z22" s="189"/>
      <c r="AA22" s="189"/>
      <c r="AB22" s="189"/>
      <c r="AC22" s="189"/>
      <c r="AD22" s="189"/>
      <c r="AE22" s="189"/>
      <c r="AF22" s="189"/>
      <c r="AG22" s="189"/>
      <c r="AH22" s="189"/>
      <c r="AI22" s="189"/>
      <c r="AJ22" s="189"/>
      <c r="AK22" s="189"/>
      <c r="AL22" s="189"/>
      <c r="AM22" s="189"/>
    </row>
    <row r="23" spans="3:54" ht="28.5" customHeight="1">
      <c r="C23" s="230"/>
      <c r="D23" s="349"/>
      <c r="E23" s="398" t="s">
        <v>353</v>
      </c>
      <c r="F23" s="399"/>
      <c r="G23" s="399"/>
      <c r="H23" s="363" t="s">
        <v>489</v>
      </c>
      <c r="I23" s="364"/>
      <c r="J23" s="365"/>
      <c r="K23" s="355">
        <v>0</v>
      </c>
      <c r="L23" s="356"/>
      <c r="M23" s="358" t="s">
        <v>490</v>
      </c>
      <c r="N23" s="359"/>
      <c r="O23" s="359"/>
      <c r="P23" s="359"/>
      <c r="Q23" s="359"/>
      <c r="R23" s="360"/>
      <c r="S23" s="355">
        <v>0</v>
      </c>
      <c r="T23" s="357"/>
      <c r="U23" s="232"/>
      <c r="W23" s="189" t="s">
        <v>508</v>
      </c>
      <c r="X23" s="189"/>
      <c r="Y23" s="189"/>
      <c r="Z23" s="189"/>
      <c r="AA23" s="189"/>
      <c r="AB23" s="189"/>
      <c r="AC23" s="189"/>
      <c r="AD23" s="189"/>
      <c r="AE23" s="189"/>
      <c r="AF23" s="189"/>
      <c r="AG23" s="189"/>
      <c r="AH23" s="189"/>
      <c r="AI23" s="189"/>
      <c r="AJ23" s="189"/>
      <c r="AK23" s="189"/>
      <c r="AL23" s="189"/>
      <c r="AM23" s="189"/>
    </row>
    <row r="24" spans="3:54" s="246" customFormat="1" ht="28.5" customHeight="1">
      <c r="C24" s="242"/>
      <c r="D24" s="389" t="s">
        <v>394</v>
      </c>
      <c r="E24" s="243" t="s">
        <v>334</v>
      </c>
      <c r="F24" s="244"/>
      <c r="G24" s="390"/>
      <c r="H24" s="390"/>
      <c r="I24" s="390"/>
      <c r="J24" s="390"/>
      <c r="K24" s="390"/>
      <c r="L24" s="390"/>
      <c r="M24" s="390"/>
      <c r="N24" s="390"/>
      <c r="O24" s="390"/>
      <c r="P24" s="390"/>
      <c r="Q24" s="390"/>
      <c r="R24" s="390"/>
      <c r="S24" s="390"/>
      <c r="T24" s="391"/>
      <c r="U24" s="24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c r="AZ24" s="235"/>
      <c r="BA24" s="235"/>
      <c r="BB24" s="235"/>
    </row>
    <row r="25" spans="3:54" s="246" customFormat="1" ht="28.5" customHeight="1">
      <c r="C25" s="242"/>
      <c r="D25" s="389"/>
      <c r="E25" s="247" t="s">
        <v>335</v>
      </c>
      <c r="F25" s="248"/>
      <c r="G25" s="385"/>
      <c r="H25" s="385"/>
      <c r="I25" s="385"/>
      <c r="J25" s="385"/>
      <c r="K25" s="385"/>
      <c r="L25" s="385"/>
      <c r="M25" s="385"/>
      <c r="N25" s="385"/>
      <c r="O25" s="385"/>
      <c r="P25" s="385"/>
      <c r="Q25" s="385"/>
      <c r="R25" s="385"/>
      <c r="S25" s="385"/>
      <c r="T25" s="386"/>
      <c r="U25" s="24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235"/>
      <c r="AZ25" s="235"/>
      <c r="BA25" s="235"/>
      <c r="BB25" s="235"/>
    </row>
    <row r="26" spans="3:54" s="246" customFormat="1" ht="28.5" customHeight="1">
      <c r="C26" s="242"/>
      <c r="D26" s="389"/>
      <c r="E26" s="247" t="s">
        <v>336</v>
      </c>
      <c r="F26" s="248"/>
      <c r="G26" s="385"/>
      <c r="H26" s="385"/>
      <c r="I26" s="385"/>
      <c r="J26" s="385"/>
      <c r="K26" s="385"/>
      <c r="L26" s="385"/>
      <c r="M26" s="385"/>
      <c r="N26" s="385"/>
      <c r="O26" s="385"/>
      <c r="P26" s="385"/>
      <c r="Q26" s="385"/>
      <c r="R26" s="385"/>
      <c r="S26" s="385"/>
      <c r="T26" s="386"/>
      <c r="U26" s="24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row>
    <row r="27" spans="3:54" s="246" customFormat="1" ht="28.5" customHeight="1">
      <c r="C27" s="242"/>
      <c r="D27" s="389"/>
      <c r="E27" s="247" t="s">
        <v>337</v>
      </c>
      <c r="F27" s="248"/>
      <c r="G27" s="385"/>
      <c r="H27" s="385"/>
      <c r="I27" s="385"/>
      <c r="J27" s="385"/>
      <c r="K27" s="385"/>
      <c r="L27" s="385"/>
      <c r="M27" s="385"/>
      <c r="N27" s="385"/>
      <c r="O27" s="385"/>
      <c r="P27" s="385"/>
      <c r="Q27" s="385"/>
      <c r="R27" s="385"/>
      <c r="S27" s="385"/>
      <c r="T27" s="386"/>
      <c r="U27" s="24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c r="AZ27" s="235"/>
      <c r="BA27" s="235"/>
      <c r="BB27" s="235"/>
    </row>
    <row r="28" spans="3:54" s="246" customFormat="1" ht="28.5" customHeight="1">
      <c r="C28" s="242"/>
      <c r="D28" s="389"/>
      <c r="E28" s="247" t="s">
        <v>338</v>
      </c>
      <c r="F28" s="248"/>
      <c r="G28" s="385"/>
      <c r="H28" s="385"/>
      <c r="I28" s="385"/>
      <c r="J28" s="385"/>
      <c r="K28" s="385"/>
      <c r="L28" s="385"/>
      <c r="M28" s="385"/>
      <c r="N28" s="385"/>
      <c r="O28" s="385"/>
      <c r="P28" s="385"/>
      <c r="Q28" s="385"/>
      <c r="R28" s="385"/>
      <c r="S28" s="385"/>
      <c r="T28" s="386"/>
      <c r="U28" s="24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5"/>
    </row>
    <row r="29" spans="3:54" s="246" customFormat="1" ht="28.5" customHeight="1">
      <c r="C29" s="242"/>
      <c r="D29" s="389"/>
      <c r="E29" s="249" t="s">
        <v>339</v>
      </c>
      <c r="F29" s="250"/>
      <c r="G29" s="387"/>
      <c r="H29" s="387"/>
      <c r="I29" s="387"/>
      <c r="J29" s="387"/>
      <c r="K29" s="387"/>
      <c r="L29" s="387"/>
      <c r="M29" s="387"/>
      <c r="N29" s="387"/>
      <c r="O29" s="387"/>
      <c r="P29" s="387"/>
      <c r="Q29" s="387"/>
      <c r="R29" s="387"/>
      <c r="S29" s="387"/>
      <c r="T29" s="388"/>
      <c r="U29" s="24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c r="AZ29" s="235"/>
      <c r="BA29" s="235"/>
      <c r="BB29" s="235"/>
    </row>
    <row r="30" spans="3:54" ht="18" customHeight="1">
      <c r="C30" s="230"/>
      <c r="D30" s="395" t="s">
        <v>345</v>
      </c>
      <c r="E30" s="396"/>
      <c r="F30" s="396"/>
      <c r="G30" s="396"/>
      <c r="H30" s="396"/>
      <c r="I30" s="396"/>
      <c r="J30" s="396"/>
      <c r="K30" s="396"/>
      <c r="L30" s="396"/>
      <c r="M30" s="396"/>
      <c r="N30" s="396"/>
      <c r="O30" s="396"/>
      <c r="P30" s="396"/>
      <c r="Q30" s="396"/>
      <c r="R30" s="396"/>
      <c r="S30" s="396"/>
      <c r="T30" s="397"/>
      <c r="U30" s="232"/>
    </row>
    <row r="31" spans="3:54" ht="72" customHeight="1">
      <c r="C31" s="230"/>
      <c r="D31" s="392"/>
      <c r="E31" s="393"/>
      <c r="F31" s="393"/>
      <c r="G31" s="393"/>
      <c r="H31" s="393"/>
      <c r="I31" s="393"/>
      <c r="J31" s="393"/>
      <c r="K31" s="393"/>
      <c r="L31" s="393"/>
      <c r="M31" s="393"/>
      <c r="N31" s="393"/>
      <c r="O31" s="393"/>
      <c r="P31" s="393"/>
      <c r="Q31" s="393"/>
      <c r="R31" s="393"/>
      <c r="S31" s="393"/>
      <c r="T31" s="394"/>
      <c r="U31" s="232"/>
    </row>
    <row r="32" spans="3:54" ht="18" customHeight="1">
      <c r="C32" s="251"/>
      <c r="D32" s="252" t="s">
        <v>480</v>
      </c>
      <c r="E32" s="253"/>
      <c r="F32" s="253"/>
      <c r="G32" s="253"/>
      <c r="H32" s="253"/>
      <c r="I32" s="253"/>
      <c r="J32" s="253"/>
      <c r="K32" s="253"/>
      <c r="L32" s="253"/>
      <c r="M32" s="253"/>
      <c r="N32" s="253"/>
      <c r="O32" s="253"/>
      <c r="P32" s="253"/>
      <c r="Q32" s="253"/>
      <c r="R32" s="253"/>
      <c r="S32" s="253"/>
      <c r="T32" s="253"/>
      <c r="U32" s="254"/>
    </row>
    <row r="33" ht="18.75" customHeight="1"/>
    <row r="34" ht="14.1" customHeight="1"/>
    <row r="35" ht="14.1" customHeight="1"/>
    <row r="36" ht="14.1" customHeight="1"/>
    <row r="37" ht="14.1" customHeight="1"/>
    <row r="38" ht="14.1" customHeight="1"/>
    <row r="39" ht="14.1" customHeight="1"/>
    <row r="40" ht="14.1" customHeight="1"/>
    <row r="41" ht="14.1" customHeight="1"/>
    <row r="42" ht="14.1" customHeight="1"/>
    <row r="43" ht="14.1" customHeight="1"/>
    <row r="44" ht="14.1" customHeight="1"/>
    <row r="45" ht="14.1" customHeight="1"/>
    <row r="46" ht="14.1" customHeight="1"/>
    <row r="47" ht="14.1" customHeight="1"/>
    <row r="48"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sheetData>
  <sheetProtection sheet="1" formatCells="0" formatColumns="0" formatRows="0" selectLockedCells="1"/>
  <mergeCells count="42">
    <mergeCell ref="G28:T28"/>
    <mergeCell ref="G29:T29"/>
    <mergeCell ref="D24:D29"/>
    <mergeCell ref="G24:T24"/>
    <mergeCell ref="D31:T31"/>
    <mergeCell ref="D30:T30"/>
    <mergeCell ref="G25:T25"/>
    <mergeCell ref="G26:T26"/>
    <mergeCell ref="G27:T27"/>
    <mergeCell ref="L19:S19"/>
    <mergeCell ref="E19:K19"/>
    <mergeCell ref="E17:T17"/>
    <mergeCell ref="D18:D20"/>
    <mergeCell ref="E15:T15"/>
    <mergeCell ref="E16:T16"/>
    <mergeCell ref="L20:S20"/>
    <mergeCell ref="E20:K20"/>
    <mergeCell ref="E18:K18"/>
    <mergeCell ref="L18:S18"/>
    <mergeCell ref="K4:M4"/>
    <mergeCell ref="D14:T14"/>
    <mergeCell ref="R4:S4"/>
    <mergeCell ref="O4:P4"/>
    <mergeCell ref="D13:T13"/>
    <mergeCell ref="H8:S8"/>
    <mergeCell ref="H9:S9"/>
    <mergeCell ref="H10:S10"/>
    <mergeCell ref="H11:S11"/>
    <mergeCell ref="D6:E6"/>
    <mergeCell ref="D21:D23"/>
    <mergeCell ref="E21:L21"/>
    <mergeCell ref="M21:T21"/>
    <mergeCell ref="K22:L22"/>
    <mergeCell ref="S22:T22"/>
    <mergeCell ref="M22:R22"/>
    <mergeCell ref="E22:G22"/>
    <mergeCell ref="H22:J22"/>
    <mergeCell ref="E23:G23"/>
    <mergeCell ref="K23:L23"/>
    <mergeCell ref="H23:J23"/>
    <mergeCell ref="M23:R23"/>
    <mergeCell ref="S23:T23"/>
  </mergeCells>
  <phoneticPr fontId="4"/>
  <dataValidations count="2">
    <dataValidation allowBlank="1" sqref="E21:E23 M22:M23"/>
    <dataValidation type="list" allowBlank="1" sqref="S22:S23 K22:L23">
      <formula1>"0,1,2,3,4,5,6,7,8,9"</formula1>
    </dataValidation>
  </dataValidations>
  <printOptions verticalCentered="1"/>
  <pageMargins left="0.74803149606299213" right="0.43307086614173229" top="0.39370078740157483" bottom="0.39370078740157483" header="0.19685039370078741" footer="0.23622047244094491"/>
  <pageSetup paperSize="9" orientation="portrait" r:id="rId1"/>
  <headerFooter>
    <oddFooter>&amp;R&amp;"ＭＳ Ｐ明朝,標準"&amp;10（日本産業規格A列4番）</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ErrorMessage="1" error="設置設備について選択してください。">
          <x14:formula1>
            <xm:f>選択肢!$B$3:$B$5</xm:f>
          </x14:formula1>
          <xm:sqref>M21:T21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O129"/>
  <sheetViews>
    <sheetView showGridLines="0" zoomScaleNormal="100" zoomScaleSheetLayoutView="100" workbookViewId="0">
      <selection activeCell="L5" sqref="L5:N5"/>
    </sheetView>
  </sheetViews>
  <sheetFormatPr defaultColWidth="9" defaultRowHeight="14.25"/>
  <cols>
    <col min="1" max="1" width="2.625" style="183" customWidth="1"/>
    <col min="2" max="2" width="1.625" style="183" customWidth="1"/>
    <col min="3" max="4" width="3.125" style="183" customWidth="1"/>
    <col min="5" max="5" width="38.625" style="183" customWidth="1"/>
    <col min="6" max="6" width="12.625" style="184" customWidth="1"/>
    <col min="7" max="8" width="6.25" style="184" customWidth="1"/>
    <col min="9" max="9" width="15.625" style="183" customWidth="1"/>
    <col min="10" max="10" width="1.625" style="183" customWidth="1"/>
    <col min="11" max="11" width="10.875" style="185" customWidth="1"/>
    <col min="12" max="12" width="5.5" style="185" customWidth="1"/>
    <col min="13" max="15" width="2.625" style="183" hidden="1" customWidth="1"/>
    <col min="16" max="127" width="2.625" style="183" customWidth="1"/>
    <col min="128" max="16384" width="9" style="183"/>
  </cols>
  <sheetData>
    <row r="1" spans="2:14" ht="15" customHeight="1"/>
    <row r="2" spans="2:14" ht="19.5" customHeight="1">
      <c r="B2" s="186"/>
      <c r="C2" s="187" t="s">
        <v>133</v>
      </c>
      <c r="D2" s="186"/>
      <c r="E2" s="186"/>
      <c r="F2" s="188"/>
      <c r="G2" s="188"/>
      <c r="H2" s="188"/>
      <c r="I2" s="186"/>
      <c r="K2" s="185" t="str">
        <f>'１号'!$W$2</f>
        <v>Ver.4</v>
      </c>
    </row>
    <row r="3" spans="2:14" ht="24" customHeight="1" thickBot="1">
      <c r="B3" s="186"/>
      <c r="C3" s="430" t="s">
        <v>360</v>
      </c>
      <c r="D3" s="430"/>
      <c r="E3" s="430"/>
      <c r="F3" s="430"/>
      <c r="G3" s="430"/>
      <c r="H3" s="430"/>
      <c r="I3" s="430"/>
      <c r="K3" s="189" t="s">
        <v>393</v>
      </c>
    </row>
    <row r="4" spans="2:14" ht="19.5" customHeight="1" thickBot="1">
      <c r="B4" s="186"/>
      <c r="C4" s="438" t="s">
        <v>6</v>
      </c>
      <c r="D4" s="445"/>
      <c r="E4" s="190" t="s">
        <v>359</v>
      </c>
      <c r="F4" s="190" t="s">
        <v>126</v>
      </c>
      <c r="G4" s="190" t="s">
        <v>7</v>
      </c>
      <c r="H4" s="191" t="s">
        <v>362</v>
      </c>
      <c r="I4" s="192" t="s">
        <v>127</v>
      </c>
      <c r="N4" s="183" t="s">
        <v>79</v>
      </c>
    </row>
    <row r="5" spans="2:14" s="195" customFormat="1" ht="19.5" customHeight="1" thickTop="1">
      <c r="B5" s="193"/>
      <c r="C5" s="449" t="s">
        <v>118</v>
      </c>
      <c r="D5" s="417" t="s">
        <v>119</v>
      </c>
      <c r="E5" s="156"/>
      <c r="F5" s="157"/>
      <c r="G5" s="157"/>
      <c r="H5" s="158"/>
      <c r="I5" s="194" t="str">
        <f>IF(F5="","",F5*G5)</f>
        <v/>
      </c>
      <c r="K5" s="196"/>
      <c r="L5" s="196"/>
    </row>
    <row r="6" spans="2:14" s="195" customFormat="1" ht="19.5" customHeight="1">
      <c r="B6" s="193"/>
      <c r="C6" s="449"/>
      <c r="D6" s="417"/>
      <c r="E6" s="159"/>
      <c r="F6" s="160"/>
      <c r="G6" s="160"/>
      <c r="H6" s="158"/>
      <c r="I6" s="197" t="str">
        <f t="shared" ref="I6" si="0">IF(F6="","",F6*G6)</f>
        <v/>
      </c>
      <c r="K6" s="196"/>
      <c r="L6" s="196"/>
    </row>
    <row r="7" spans="2:14" s="195" customFormat="1" ht="19.5" customHeight="1">
      <c r="B7" s="193"/>
      <c r="C7" s="449"/>
      <c r="D7" s="417"/>
      <c r="E7" s="159"/>
      <c r="F7" s="160"/>
      <c r="G7" s="160"/>
      <c r="H7" s="158"/>
      <c r="I7" s="197" t="str">
        <f t="shared" ref="I7" si="1">IF(F7="","",F7*G7)</f>
        <v/>
      </c>
      <c r="K7" s="196"/>
      <c r="L7" s="196"/>
    </row>
    <row r="8" spans="2:14" s="195" customFormat="1" ht="19.5" customHeight="1">
      <c r="B8" s="193"/>
      <c r="C8" s="449"/>
      <c r="D8" s="417"/>
      <c r="E8" s="159"/>
      <c r="F8" s="160"/>
      <c r="G8" s="160"/>
      <c r="H8" s="158"/>
      <c r="I8" s="197" t="str">
        <f t="shared" ref="I8:I9" si="2">IF(F8="","",F8*G8)</f>
        <v/>
      </c>
      <c r="K8" s="196"/>
      <c r="L8" s="196"/>
    </row>
    <row r="9" spans="2:14" s="195" customFormat="1" ht="19.5" customHeight="1">
      <c r="B9" s="193"/>
      <c r="C9" s="449"/>
      <c r="D9" s="417"/>
      <c r="E9" s="159"/>
      <c r="F9" s="160"/>
      <c r="G9" s="160"/>
      <c r="H9" s="158"/>
      <c r="I9" s="197" t="str">
        <f t="shared" si="2"/>
        <v/>
      </c>
      <c r="K9" s="196"/>
      <c r="L9" s="196"/>
    </row>
    <row r="10" spans="2:14" s="195" customFormat="1" ht="19.5" customHeight="1">
      <c r="B10" s="193"/>
      <c r="C10" s="449"/>
      <c r="D10" s="417"/>
      <c r="E10" s="159"/>
      <c r="F10" s="160"/>
      <c r="G10" s="160"/>
      <c r="H10" s="158"/>
      <c r="I10" s="197" t="str">
        <f t="shared" ref="I10" si="3">IF(F10="","",F10*G10)</f>
        <v/>
      </c>
      <c r="K10" s="196"/>
      <c r="L10" s="196"/>
    </row>
    <row r="11" spans="2:14" s="195" customFormat="1" ht="19.5" customHeight="1">
      <c r="B11" s="193"/>
      <c r="C11" s="449"/>
      <c r="D11" s="417"/>
      <c r="E11" s="159"/>
      <c r="F11" s="160"/>
      <c r="G11" s="160"/>
      <c r="H11" s="158"/>
      <c r="I11" s="197" t="str">
        <f t="shared" ref="I11:I38" si="4">IF(F11="","",F11*G11)</f>
        <v/>
      </c>
      <c r="K11" s="196"/>
      <c r="L11" s="196"/>
    </row>
    <row r="12" spans="2:14" s="195" customFormat="1" ht="19.5" customHeight="1">
      <c r="B12" s="193"/>
      <c r="C12" s="449"/>
      <c r="D12" s="417"/>
      <c r="E12" s="159"/>
      <c r="F12" s="160"/>
      <c r="G12" s="160"/>
      <c r="H12" s="158"/>
      <c r="I12" s="197" t="str">
        <f t="shared" si="4"/>
        <v/>
      </c>
      <c r="K12" s="196"/>
      <c r="L12" s="196"/>
    </row>
    <row r="13" spans="2:14" s="195" customFormat="1" ht="19.5" customHeight="1">
      <c r="B13" s="193"/>
      <c r="C13" s="449"/>
      <c r="D13" s="418"/>
      <c r="E13" s="198" t="s">
        <v>116</v>
      </c>
      <c r="F13" s="446"/>
      <c r="G13" s="447"/>
      <c r="H13" s="448"/>
      <c r="I13" s="199" t="str">
        <f>IF(SUM(I5:I12)=0,"",SUM(I5:I12))</f>
        <v/>
      </c>
      <c r="K13" s="196"/>
      <c r="L13" s="196"/>
      <c r="N13" s="195" t="s">
        <v>80</v>
      </c>
    </row>
    <row r="14" spans="2:14" s="195" customFormat="1" ht="19.5" customHeight="1">
      <c r="B14" s="193"/>
      <c r="C14" s="449"/>
      <c r="D14" s="417" t="s">
        <v>120</v>
      </c>
      <c r="E14" s="159"/>
      <c r="F14" s="160"/>
      <c r="G14" s="160"/>
      <c r="H14" s="158"/>
      <c r="I14" s="197" t="str">
        <f t="shared" si="4"/>
        <v/>
      </c>
      <c r="K14" s="196"/>
      <c r="L14" s="196"/>
    </row>
    <row r="15" spans="2:14" s="195" customFormat="1" ht="19.5" customHeight="1">
      <c r="B15" s="193"/>
      <c r="C15" s="449"/>
      <c r="D15" s="417"/>
      <c r="E15" s="159"/>
      <c r="F15" s="160"/>
      <c r="G15" s="160"/>
      <c r="H15" s="158"/>
      <c r="I15" s="197" t="str">
        <f t="shared" ref="I15" si="5">IF(F15="","",F15*G15)</f>
        <v/>
      </c>
      <c r="K15" s="196"/>
      <c r="L15" s="196"/>
    </row>
    <row r="16" spans="2:14" s="195" customFormat="1" ht="19.5" customHeight="1">
      <c r="B16" s="193"/>
      <c r="C16" s="449"/>
      <c r="D16" s="417"/>
      <c r="E16" s="159"/>
      <c r="F16" s="160"/>
      <c r="G16" s="160"/>
      <c r="H16" s="158"/>
      <c r="I16" s="197" t="str">
        <f t="shared" si="4"/>
        <v/>
      </c>
      <c r="K16" s="196"/>
      <c r="L16" s="196"/>
    </row>
    <row r="17" spans="2:12" s="195" customFormat="1" ht="19.5" customHeight="1">
      <c r="B17" s="193"/>
      <c r="C17" s="449"/>
      <c r="D17" s="417"/>
      <c r="E17" s="159"/>
      <c r="F17" s="160"/>
      <c r="G17" s="160"/>
      <c r="H17" s="158"/>
      <c r="I17" s="197" t="str">
        <f t="shared" si="4"/>
        <v/>
      </c>
      <c r="K17" s="196"/>
      <c r="L17" s="196"/>
    </row>
    <row r="18" spans="2:12" s="195" customFormat="1" ht="19.5" customHeight="1">
      <c r="B18" s="193"/>
      <c r="C18" s="449"/>
      <c r="D18" s="417"/>
      <c r="E18" s="159"/>
      <c r="F18" s="160"/>
      <c r="G18" s="160"/>
      <c r="H18" s="158"/>
      <c r="I18" s="197" t="str">
        <f t="shared" ref="I18" si="6">IF(F18="","",F18*G18)</f>
        <v/>
      </c>
      <c r="K18" s="196"/>
      <c r="L18" s="196"/>
    </row>
    <row r="19" spans="2:12" s="195" customFormat="1" ht="19.5" customHeight="1">
      <c r="B19" s="193"/>
      <c r="C19" s="449"/>
      <c r="D19" s="417"/>
      <c r="E19" s="159"/>
      <c r="F19" s="160"/>
      <c r="G19" s="160"/>
      <c r="H19" s="158"/>
      <c r="I19" s="197" t="str">
        <f t="shared" ref="I19" si="7">IF(F19="","",F19*G19)</f>
        <v/>
      </c>
      <c r="K19" s="196"/>
      <c r="L19" s="196"/>
    </row>
    <row r="20" spans="2:12" s="195" customFormat="1" ht="19.5" customHeight="1">
      <c r="B20" s="193"/>
      <c r="C20" s="449"/>
      <c r="D20" s="417"/>
      <c r="E20" s="159"/>
      <c r="F20" s="160"/>
      <c r="G20" s="160"/>
      <c r="H20" s="158"/>
      <c r="I20" s="197" t="str">
        <f t="shared" ref="I20" si="8">IF(F20="","",F20*G20)</f>
        <v/>
      </c>
      <c r="K20" s="196"/>
      <c r="L20" s="196"/>
    </row>
    <row r="21" spans="2:12" s="195" customFormat="1" ht="19.5" customHeight="1">
      <c r="B21" s="193"/>
      <c r="C21" s="449"/>
      <c r="D21" s="417"/>
      <c r="E21" s="159"/>
      <c r="F21" s="160"/>
      <c r="G21" s="160"/>
      <c r="H21" s="158"/>
      <c r="I21" s="197" t="str">
        <f t="shared" si="4"/>
        <v/>
      </c>
      <c r="K21" s="196"/>
      <c r="L21" s="196"/>
    </row>
    <row r="22" spans="2:12" s="195" customFormat="1" ht="19.5" customHeight="1">
      <c r="B22" s="193"/>
      <c r="C22" s="449"/>
      <c r="D22" s="417"/>
      <c r="E22" s="159"/>
      <c r="F22" s="160"/>
      <c r="G22" s="160"/>
      <c r="H22" s="158"/>
      <c r="I22" s="197" t="str">
        <f t="shared" si="4"/>
        <v/>
      </c>
      <c r="K22" s="196"/>
      <c r="L22" s="196"/>
    </row>
    <row r="23" spans="2:12" s="195" customFormat="1" ht="19.5" customHeight="1">
      <c r="B23" s="193"/>
      <c r="C23" s="449"/>
      <c r="D23" s="418"/>
      <c r="E23" s="198" t="s">
        <v>115</v>
      </c>
      <c r="F23" s="446"/>
      <c r="G23" s="447"/>
      <c r="H23" s="448"/>
      <c r="I23" s="199" t="str">
        <f>IF(SUM(I14:I22)=0,"",SUM(I14:I22))</f>
        <v/>
      </c>
      <c r="K23" s="196"/>
      <c r="L23" s="196"/>
    </row>
    <row r="24" spans="2:12" s="195" customFormat="1" ht="19.5" customHeight="1">
      <c r="B24" s="193"/>
      <c r="C24" s="449"/>
      <c r="D24" s="443" t="s">
        <v>121</v>
      </c>
      <c r="E24" s="159"/>
      <c r="F24" s="160"/>
      <c r="G24" s="160"/>
      <c r="H24" s="158"/>
      <c r="I24" s="197" t="str">
        <f t="shared" si="4"/>
        <v/>
      </c>
      <c r="K24" s="196"/>
      <c r="L24" s="196"/>
    </row>
    <row r="25" spans="2:12" s="195" customFormat="1" ht="19.5" customHeight="1">
      <c r="B25" s="193"/>
      <c r="C25" s="449"/>
      <c r="D25" s="417"/>
      <c r="E25" s="159"/>
      <c r="F25" s="160"/>
      <c r="G25" s="160"/>
      <c r="H25" s="158"/>
      <c r="I25" s="197" t="str">
        <f t="shared" si="4"/>
        <v/>
      </c>
      <c r="K25" s="196"/>
      <c r="L25" s="196"/>
    </row>
    <row r="26" spans="2:12" s="195" customFormat="1" ht="19.5" customHeight="1">
      <c r="B26" s="193"/>
      <c r="C26" s="449"/>
      <c r="D26" s="417"/>
      <c r="E26" s="159"/>
      <c r="F26" s="160"/>
      <c r="G26" s="160"/>
      <c r="H26" s="158"/>
      <c r="I26" s="197" t="str">
        <f t="shared" si="4"/>
        <v/>
      </c>
      <c r="K26" s="196"/>
      <c r="L26" s="196"/>
    </row>
    <row r="27" spans="2:12" s="195" customFormat="1" ht="19.5" customHeight="1">
      <c r="B27" s="193"/>
      <c r="C27" s="449"/>
      <c r="D27" s="417"/>
      <c r="E27" s="159"/>
      <c r="F27" s="160"/>
      <c r="G27" s="160"/>
      <c r="H27" s="158"/>
      <c r="I27" s="197" t="str">
        <f t="shared" si="4"/>
        <v/>
      </c>
      <c r="K27" s="196"/>
      <c r="L27" s="196"/>
    </row>
    <row r="28" spans="2:12" s="195" customFormat="1" ht="19.5" customHeight="1">
      <c r="B28" s="193"/>
      <c r="C28" s="449"/>
      <c r="D28" s="417"/>
      <c r="E28" s="159"/>
      <c r="F28" s="160"/>
      <c r="G28" s="160"/>
      <c r="H28" s="158"/>
      <c r="I28" s="197" t="str">
        <f t="shared" ref="I28:I29" si="9">IF(F28="","",F28*G28)</f>
        <v/>
      </c>
      <c r="K28" s="196"/>
      <c r="L28" s="196"/>
    </row>
    <row r="29" spans="2:12" s="195" customFormat="1" ht="19.5" customHeight="1">
      <c r="B29" s="193"/>
      <c r="C29" s="449"/>
      <c r="D29" s="417"/>
      <c r="E29" s="159"/>
      <c r="F29" s="160"/>
      <c r="G29" s="160"/>
      <c r="H29" s="158"/>
      <c r="I29" s="197" t="str">
        <f t="shared" si="9"/>
        <v/>
      </c>
      <c r="K29" s="196"/>
      <c r="L29" s="196"/>
    </row>
    <row r="30" spans="2:12" s="195" customFormat="1" ht="19.5" customHeight="1">
      <c r="B30" s="193"/>
      <c r="C30" s="449"/>
      <c r="D30" s="417"/>
      <c r="E30" s="159"/>
      <c r="F30" s="160"/>
      <c r="G30" s="160"/>
      <c r="H30" s="158"/>
      <c r="I30" s="197" t="str">
        <f t="shared" si="4"/>
        <v/>
      </c>
      <c r="K30" s="196"/>
      <c r="L30" s="196"/>
    </row>
    <row r="31" spans="2:12" s="195" customFormat="1" ht="19.5" customHeight="1">
      <c r="B31" s="193"/>
      <c r="C31" s="449"/>
      <c r="D31" s="417"/>
      <c r="E31" s="159"/>
      <c r="F31" s="160"/>
      <c r="G31" s="160"/>
      <c r="H31" s="158"/>
      <c r="I31" s="197" t="str">
        <f t="shared" ref="I31" si="10">IF(F31="","",F31*G31)</f>
        <v/>
      </c>
      <c r="K31" s="196"/>
      <c r="L31" s="196"/>
    </row>
    <row r="32" spans="2:12" s="195" customFormat="1" ht="19.5" customHeight="1">
      <c r="B32" s="193"/>
      <c r="C32" s="449"/>
      <c r="D32" s="417"/>
      <c r="E32" s="159"/>
      <c r="F32" s="160"/>
      <c r="G32" s="160"/>
      <c r="H32" s="158"/>
      <c r="I32" s="197" t="str">
        <f t="shared" si="4"/>
        <v/>
      </c>
      <c r="K32" s="196"/>
      <c r="L32" s="196"/>
    </row>
    <row r="33" spans="2:14" s="195" customFormat="1" ht="19.5" customHeight="1">
      <c r="B33" s="193"/>
      <c r="C33" s="449"/>
      <c r="D33" s="417"/>
      <c r="E33" s="159"/>
      <c r="F33" s="160"/>
      <c r="G33" s="160"/>
      <c r="H33" s="158"/>
      <c r="I33" s="197" t="str">
        <f t="shared" si="4"/>
        <v/>
      </c>
      <c r="K33" s="196"/>
      <c r="L33" s="196"/>
    </row>
    <row r="34" spans="2:14" s="195" customFormat="1" ht="19.5" customHeight="1">
      <c r="B34" s="193"/>
      <c r="C34" s="449"/>
      <c r="D34" s="418"/>
      <c r="E34" s="198" t="s">
        <v>114</v>
      </c>
      <c r="F34" s="446"/>
      <c r="G34" s="447"/>
      <c r="H34" s="448"/>
      <c r="I34" s="199" t="str">
        <f>IF(SUM(I24:I33)=0,"",SUM(I24:I33))</f>
        <v/>
      </c>
      <c r="K34" s="196"/>
      <c r="L34" s="196"/>
    </row>
    <row r="35" spans="2:14" s="195" customFormat="1" ht="19.5" customHeight="1">
      <c r="B35" s="193"/>
      <c r="C35" s="449"/>
      <c r="D35" s="443" t="s">
        <v>122</v>
      </c>
      <c r="E35" s="159"/>
      <c r="F35" s="160"/>
      <c r="G35" s="160"/>
      <c r="H35" s="158"/>
      <c r="I35" s="197" t="str">
        <f>IF(F35="","",F35*G35)</f>
        <v/>
      </c>
      <c r="K35" s="196"/>
      <c r="L35" s="196"/>
    </row>
    <row r="36" spans="2:14" s="195" customFormat="1" ht="19.5" customHeight="1">
      <c r="B36" s="193"/>
      <c r="C36" s="449"/>
      <c r="D36" s="417"/>
      <c r="E36" s="159"/>
      <c r="F36" s="160"/>
      <c r="G36" s="160"/>
      <c r="H36" s="158"/>
      <c r="I36" s="197" t="str">
        <f t="shared" ref="I36" si="11">IF(F36="","",F36*G36)</f>
        <v/>
      </c>
      <c r="K36" s="196"/>
      <c r="L36" s="196"/>
    </row>
    <row r="37" spans="2:14" s="195" customFormat="1" ht="19.5" customHeight="1">
      <c r="B37" s="193"/>
      <c r="C37" s="449"/>
      <c r="D37" s="417"/>
      <c r="E37" s="159"/>
      <c r="F37" s="160"/>
      <c r="G37" s="160"/>
      <c r="H37" s="158"/>
      <c r="I37" s="197" t="str">
        <f t="shared" si="4"/>
        <v/>
      </c>
      <c r="K37" s="196"/>
      <c r="L37" s="196"/>
    </row>
    <row r="38" spans="2:14" s="195" customFormat="1" ht="19.5" customHeight="1">
      <c r="B38" s="193"/>
      <c r="C38" s="449"/>
      <c r="D38" s="417"/>
      <c r="E38" s="159"/>
      <c r="F38" s="161"/>
      <c r="G38" s="161"/>
      <c r="H38" s="158"/>
      <c r="I38" s="197" t="str">
        <f t="shared" si="4"/>
        <v/>
      </c>
      <c r="K38" s="196"/>
      <c r="L38" s="196"/>
    </row>
    <row r="39" spans="2:14" s="195" customFormat="1" ht="19.5" customHeight="1">
      <c r="B39" s="193"/>
      <c r="C39" s="449"/>
      <c r="D39" s="418"/>
      <c r="E39" s="198" t="s">
        <v>113</v>
      </c>
      <c r="F39" s="405"/>
      <c r="G39" s="406"/>
      <c r="H39" s="407"/>
      <c r="I39" s="199" t="str">
        <f>IF(SUM(I35:I38)=0,"",SUM(I35:I38))</f>
        <v/>
      </c>
      <c r="K39" s="196"/>
      <c r="L39" s="196"/>
    </row>
    <row r="40" spans="2:14" s="195" customFormat="1" ht="19.5" customHeight="1">
      <c r="B40" s="193"/>
      <c r="C40" s="449"/>
      <c r="D40" s="427" t="s">
        <v>503</v>
      </c>
      <c r="E40" s="428"/>
      <c r="F40" s="464" t="str">
        <f>'１号'!$M$21</f>
        <v>設置無し</v>
      </c>
      <c r="G40" s="465"/>
      <c r="H40" s="466"/>
      <c r="I40" s="199">
        <f>IF(F40="設置無し",0,IF(F40="５Nm3/h超",370000000,100000000))</f>
        <v>0</v>
      </c>
      <c r="K40" s="196"/>
      <c r="L40" s="196"/>
    </row>
    <row r="41" spans="2:14" s="195" customFormat="1" ht="19.5" customHeight="1">
      <c r="B41" s="193"/>
      <c r="C41" s="449"/>
      <c r="D41" s="427" t="s">
        <v>350</v>
      </c>
      <c r="E41" s="428"/>
      <c r="F41" s="405"/>
      <c r="G41" s="406"/>
      <c r="H41" s="407"/>
      <c r="I41" s="200">
        <f>IF(SUM(I13,I23,I34,I39)=0,0,SUM(I13,I23,I34,I39))</f>
        <v>0</v>
      </c>
      <c r="K41" s="196"/>
      <c r="L41" s="196"/>
    </row>
    <row r="42" spans="2:14" s="195" customFormat="1" ht="19.5" customHeight="1" thickBot="1">
      <c r="B42" s="193"/>
      <c r="C42" s="449"/>
      <c r="D42" s="434" t="s">
        <v>351</v>
      </c>
      <c r="E42" s="435"/>
      <c r="F42" s="178"/>
      <c r="G42" s="179"/>
      <c r="H42" s="158"/>
      <c r="I42" s="199">
        <f>IF(F42=0,0,F42*G42)</f>
        <v>0</v>
      </c>
      <c r="K42" s="196"/>
      <c r="L42" s="196"/>
    </row>
    <row r="43" spans="2:14" s="195" customFormat="1" ht="37.5" customHeight="1" thickTop="1" thickBot="1">
      <c r="B43" s="193"/>
      <c r="C43" s="450"/>
      <c r="D43" s="436" t="s">
        <v>379</v>
      </c>
      <c r="E43" s="437"/>
      <c r="F43" s="431">
        <f>IF(ROUNDDOWN(I41*1/2-I42,-3)&gt;I40,I40,ROUNDDOWN(I41*1/2-I42,-3))</f>
        <v>0</v>
      </c>
      <c r="G43" s="432"/>
      <c r="H43" s="433"/>
      <c r="I43" s="201">
        <f>IF(ISERROR(F43),0,IF(F43&lt;0,0,F43))</f>
        <v>0</v>
      </c>
      <c r="K43" s="196"/>
      <c r="L43" s="196"/>
    </row>
    <row r="44" spans="2:14" s="195" customFormat="1" ht="15" customHeight="1">
      <c r="B44" s="193"/>
      <c r="C44" s="202"/>
      <c r="D44" s="202"/>
      <c r="E44" s="202"/>
      <c r="F44" s="202"/>
      <c r="G44" s="202"/>
      <c r="H44" s="202"/>
      <c r="K44" s="196"/>
      <c r="L44" s="196"/>
    </row>
    <row r="45" spans="2:14" ht="19.5" customHeight="1">
      <c r="B45" s="186"/>
      <c r="C45" s="203" t="str">
        <f>$C$2</f>
        <v>第１号様式：別紙</v>
      </c>
      <c r="D45" s="186"/>
      <c r="E45" s="186"/>
      <c r="F45" s="188"/>
      <c r="G45" s="188"/>
      <c r="H45" s="188"/>
      <c r="I45" s="186"/>
    </row>
    <row r="46" spans="2:14" ht="24" customHeight="1" thickBot="1">
      <c r="B46" s="186"/>
      <c r="C46" s="430" t="s">
        <v>361</v>
      </c>
      <c r="D46" s="430"/>
      <c r="E46" s="430"/>
      <c r="F46" s="430"/>
      <c r="G46" s="430"/>
      <c r="H46" s="430"/>
      <c r="I46" s="430"/>
    </row>
    <row r="47" spans="2:14" ht="19.5" customHeight="1" thickBot="1">
      <c r="B47" s="186"/>
      <c r="C47" s="438" t="s">
        <v>358</v>
      </c>
      <c r="D47" s="439"/>
      <c r="E47" s="190" t="s">
        <v>359</v>
      </c>
      <c r="F47" s="190" t="s">
        <v>128</v>
      </c>
      <c r="G47" s="190" t="s">
        <v>7</v>
      </c>
      <c r="H47" s="191" t="s">
        <v>362</v>
      </c>
      <c r="I47" s="192" t="s">
        <v>127</v>
      </c>
      <c r="N47" s="183" t="s">
        <v>79</v>
      </c>
    </row>
    <row r="48" spans="2:14" s="195" customFormat="1" ht="19.5" customHeight="1" thickTop="1">
      <c r="B48" s="193"/>
      <c r="C48" s="463" t="s">
        <v>117</v>
      </c>
      <c r="D48" s="419" t="s">
        <v>119</v>
      </c>
      <c r="E48" s="162"/>
      <c r="F48" s="163"/>
      <c r="G48" s="163"/>
      <c r="H48" s="164"/>
      <c r="I48" s="204" t="str">
        <f>IF(F48="","",F48*G48)</f>
        <v/>
      </c>
      <c r="K48" s="196"/>
      <c r="L48" s="196"/>
    </row>
    <row r="49" spans="2:14" s="195" customFormat="1" ht="19.5" customHeight="1">
      <c r="B49" s="193"/>
      <c r="C49" s="449"/>
      <c r="D49" s="420"/>
      <c r="E49" s="159"/>
      <c r="F49" s="165"/>
      <c r="G49" s="165"/>
      <c r="H49" s="158"/>
      <c r="I49" s="205" t="str">
        <f t="shared" ref="I49:I51" si="12">IF(F49="","",F49*G49)</f>
        <v/>
      </c>
      <c r="K49" s="196"/>
      <c r="L49" s="196"/>
    </row>
    <row r="50" spans="2:14" s="195" customFormat="1" ht="19.5" customHeight="1">
      <c r="B50" s="193"/>
      <c r="C50" s="449"/>
      <c r="D50" s="420"/>
      <c r="E50" s="159"/>
      <c r="F50" s="165"/>
      <c r="G50" s="165"/>
      <c r="H50" s="158"/>
      <c r="I50" s="205" t="str">
        <f t="shared" ref="I50" si="13">IF(F50="","",F50*G50)</f>
        <v/>
      </c>
      <c r="K50" s="196"/>
      <c r="L50" s="196"/>
    </row>
    <row r="51" spans="2:14" s="195" customFormat="1" ht="19.5" customHeight="1">
      <c r="B51" s="193"/>
      <c r="C51" s="449"/>
      <c r="D51" s="420"/>
      <c r="E51" s="159"/>
      <c r="F51" s="165"/>
      <c r="G51" s="165"/>
      <c r="H51" s="158"/>
      <c r="I51" s="205" t="str">
        <f t="shared" si="12"/>
        <v/>
      </c>
      <c r="K51" s="196"/>
      <c r="L51" s="196"/>
    </row>
    <row r="52" spans="2:14" s="195" customFormat="1" ht="19.5" customHeight="1">
      <c r="B52" s="193"/>
      <c r="C52" s="449"/>
      <c r="D52" s="420"/>
      <c r="E52" s="159"/>
      <c r="F52" s="165"/>
      <c r="G52" s="165"/>
      <c r="H52" s="158"/>
      <c r="I52" s="205" t="str">
        <f t="shared" ref="I52" si="14">IF(F52="","",F52*G52)</f>
        <v/>
      </c>
      <c r="K52" s="196"/>
      <c r="L52" s="196"/>
    </row>
    <row r="53" spans="2:14" s="195" customFormat="1" ht="19.5" customHeight="1">
      <c r="B53" s="193"/>
      <c r="C53" s="449"/>
      <c r="D53" s="420"/>
      <c r="E53" s="159"/>
      <c r="F53" s="165"/>
      <c r="G53" s="165"/>
      <c r="H53" s="158"/>
      <c r="I53" s="205" t="str">
        <f t="shared" ref="I53:I55" si="15">IF(F53="","",F53*G53)</f>
        <v/>
      </c>
      <c r="K53" s="196"/>
      <c r="L53" s="196"/>
    </row>
    <row r="54" spans="2:14" s="195" customFormat="1" ht="19.5" customHeight="1">
      <c r="B54" s="193"/>
      <c r="C54" s="449"/>
      <c r="D54" s="420"/>
      <c r="E54" s="159"/>
      <c r="F54" s="165"/>
      <c r="G54" s="165"/>
      <c r="H54" s="158"/>
      <c r="I54" s="205" t="str">
        <f t="shared" si="15"/>
        <v/>
      </c>
      <c r="K54" s="196"/>
      <c r="L54" s="196"/>
    </row>
    <row r="55" spans="2:14" s="195" customFormat="1" ht="19.5" customHeight="1">
      <c r="B55" s="193"/>
      <c r="C55" s="449"/>
      <c r="D55" s="420"/>
      <c r="E55" s="159"/>
      <c r="F55" s="165"/>
      <c r="G55" s="165"/>
      <c r="H55" s="158"/>
      <c r="I55" s="205" t="str">
        <f t="shared" si="15"/>
        <v/>
      </c>
      <c r="K55" s="196"/>
      <c r="L55" s="196"/>
    </row>
    <row r="56" spans="2:14" s="195" customFormat="1" ht="19.5" customHeight="1">
      <c r="B56" s="193"/>
      <c r="C56" s="449"/>
      <c r="D56" s="421"/>
      <c r="E56" s="206" t="s">
        <v>116</v>
      </c>
      <c r="F56" s="405"/>
      <c r="G56" s="406"/>
      <c r="H56" s="407"/>
      <c r="I56" s="199" t="str">
        <f>IF(SUM(I48:I55)=0,"",SUM(I48:I55))</f>
        <v/>
      </c>
      <c r="K56" s="196"/>
      <c r="L56" s="196"/>
      <c r="N56" s="195" t="s">
        <v>80</v>
      </c>
    </row>
    <row r="57" spans="2:14" s="195" customFormat="1" ht="19.5" customHeight="1">
      <c r="B57" s="193"/>
      <c r="C57" s="449"/>
      <c r="D57" s="429" t="s">
        <v>125</v>
      </c>
      <c r="E57" s="159"/>
      <c r="F57" s="165"/>
      <c r="G57" s="165"/>
      <c r="H57" s="158"/>
      <c r="I57" s="205" t="str">
        <f t="shared" ref="I57:I65" si="16">IF(F57="","",F57*G57)</f>
        <v/>
      </c>
      <c r="K57" s="196"/>
      <c r="L57" s="196"/>
    </row>
    <row r="58" spans="2:14" s="195" customFormat="1" ht="19.5" customHeight="1">
      <c r="B58" s="193"/>
      <c r="C58" s="449"/>
      <c r="D58" s="420"/>
      <c r="E58" s="159"/>
      <c r="F58" s="165"/>
      <c r="G58" s="165"/>
      <c r="H58" s="158"/>
      <c r="I58" s="205" t="str">
        <f t="shared" ref="I58" si="17">IF(F58="","",F58*G58)</f>
        <v/>
      </c>
      <c r="K58" s="196"/>
      <c r="L58" s="196"/>
    </row>
    <row r="59" spans="2:14" s="195" customFormat="1" ht="19.5" customHeight="1">
      <c r="B59" s="193"/>
      <c r="C59" s="449"/>
      <c r="D59" s="420"/>
      <c r="E59" s="159"/>
      <c r="F59" s="165"/>
      <c r="G59" s="165"/>
      <c r="H59" s="158"/>
      <c r="I59" s="205" t="str">
        <f t="shared" si="16"/>
        <v/>
      </c>
      <c r="K59" s="196"/>
      <c r="L59" s="196"/>
    </row>
    <row r="60" spans="2:14" s="195" customFormat="1" ht="19.5" customHeight="1">
      <c r="B60" s="193"/>
      <c r="C60" s="449"/>
      <c r="D60" s="420"/>
      <c r="E60" s="159"/>
      <c r="F60" s="165"/>
      <c r="G60" s="165"/>
      <c r="H60" s="158"/>
      <c r="I60" s="205" t="str">
        <f t="shared" ref="I60" si="18">IF(F60="","",F60*G60)</f>
        <v/>
      </c>
      <c r="K60" s="196"/>
      <c r="L60" s="196"/>
    </row>
    <row r="61" spans="2:14" s="195" customFormat="1" ht="19.5" customHeight="1">
      <c r="B61" s="193"/>
      <c r="C61" s="449"/>
      <c r="D61" s="420"/>
      <c r="E61" s="159"/>
      <c r="F61" s="165"/>
      <c r="G61" s="165"/>
      <c r="H61" s="158"/>
      <c r="I61" s="205" t="str">
        <f t="shared" si="16"/>
        <v/>
      </c>
      <c r="K61" s="196"/>
      <c r="L61" s="196"/>
    </row>
    <row r="62" spans="2:14" s="195" customFormat="1" ht="19.5" customHeight="1">
      <c r="B62" s="193"/>
      <c r="C62" s="449"/>
      <c r="D62" s="420"/>
      <c r="E62" s="159"/>
      <c r="F62" s="165"/>
      <c r="G62" s="165"/>
      <c r="H62" s="158"/>
      <c r="I62" s="205" t="str">
        <f t="shared" ref="I62:I63" si="19">IF(F62="","",F62*G62)</f>
        <v/>
      </c>
      <c r="K62" s="196"/>
      <c r="L62" s="196"/>
    </row>
    <row r="63" spans="2:14" s="195" customFormat="1" ht="19.5" customHeight="1">
      <c r="B63" s="193"/>
      <c r="C63" s="449"/>
      <c r="D63" s="420"/>
      <c r="E63" s="159"/>
      <c r="F63" s="165"/>
      <c r="G63" s="165"/>
      <c r="H63" s="158"/>
      <c r="I63" s="205" t="str">
        <f t="shared" si="19"/>
        <v/>
      </c>
      <c r="K63" s="196"/>
      <c r="L63" s="196"/>
    </row>
    <row r="64" spans="2:14" s="195" customFormat="1" ht="19.5" customHeight="1">
      <c r="B64" s="193"/>
      <c r="C64" s="449"/>
      <c r="D64" s="420"/>
      <c r="E64" s="159"/>
      <c r="F64" s="165"/>
      <c r="G64" s="165"/>
      <c r="H64" s="158"/>
      <c r="I64" s="205" t="str">
        <f t="shared" si="16"/>
        <v/>
      </c>
      <c r="K64" s="196"/>
      <c r="L64" s="196"/>
    </row>
    <row r="65" spans="2:12" s="195" customFormat="1" ht="19.5" customHeight="1">
      <c r="B65" s="193"/>
      <c r="C65" s="449"/>
      <c r="D65" s="420"/>
      <c r="E65" s="159"/>
      <c r="F65" s="165"/>
      <c r="G65" s="165"/>
      <c r="H65" s="158"/>
      <c r="I65" s="205" t="str">
        <f t="shared" si="16"/>
        <v/>
      </c>
      <c r="K65" s="196"/>
      <c r="L65" s="196"/>
    </row>
    <row r="66" spans="2:12" s="195" customFormat="1" ht="19.5" customHeight="1">
      <c r="B66" s="193"/>
      <c r="C66" s="449"/>
      <c r="D66" s="421"/>
      <c r="E66" s="207" t="s">
        <v>115</v>
      </c>
      <c r="F66" s="405"/>
      <c r="G66" s="406"/>
      <c r="H66" s="407"/>
      <c r="I66" s="199" t="str">
        <f>IF(SUM(I57:I65)=0,"",SUM(I57:I65))</f>
        <v/>
      </c>
      <c r="K66" s="196"/>
      <c r="L66" s="196"/>
    </row>
    <row r="67" spans="2:12" s="195" customFormat="1" ht="19.5" customHeight="1">
      <c r="B67" s="193"/>
      <c r="C67" s="449"/>
      <c r="D67" s="429" t="s">
        <v>124</v>
      </c>
      <c r="E67" s="159"/>
      <c r="F67" s="165"/>
      <c r="G67" s="165"/>
      <c r="H67" s="158"/>
      <c r="I67" s="205" t="str">
        <f t="shared" ref="I67:I75" si="20">IF(F67="","",F67*G67)</f>
        <v/>
      </c>
      <c r="K67" s="196"/>
      <c r="L67" s="196"/>
    </row>
    <row r="68" spans="2:12" s="195" customFormat="1" ht="19.5" customHeight="1">
      <c r="B68" s="193"/>
      <c r="C68" s="449"/>
      <c r="D68" s="420"/>
      <c r="E68" s="159"/>
      <c r="F68" s="165"/>
      <c r="G68" s="165"/>
      <c r="H68" s="158"/>
      <c r="I68" s="205" t="str">
        <f t="shared" ref="I68:I69" si="21">IF(F68="","",F68*G68)</f>
        <v/>
      </c>
      <c r="K68" s="196"/>
      <c r="L68" s="196"/>
    </row>
    <row r="69" spans="2:12" s="195" customFormat="1" ht="19.5" customHeight="1">
      <c r="B69" s="193"/>
      <c r="C69" s="449"/>
      <c r="D69" s="420"/>
      <c r="E69" s="159"/>
      <c r="F69" s="165"/>
      <c r="G69" s="165"/>
      <c r="H69" s="158"/>
      <c r="I69" s="205" t="str">
        <f t="shared" si="21"/>
        <v/>
      </c>
      <c r="K69" s="196"/>
      <c r="L69" s="196"/>
    </row>
    <row r="70" spans="2:12" s="195" customFormat="1" ht="19.5" customHeight="1">
      <c r="B70" s="193"/>
      <c r="C70" s="449"/>
      <c r="D70" s="420"/>
      <c r="E70" s="159"/>
      <c r="F70" s="165"/>
      <c r="G70" s="165"/>
      <c r="H70" s="158"/>
      <c r="I70" s="205" t="str">
        <f t="shared" si="20"/>
        <v/>
      </c>
      <c r="K70" s="196"/>
      <c r="L70" s="196"/>
    </row>
    <row r="71" spans="2:12" s="195" customFormat="1" ht="19.5" customHeight="1">
      <c r="B71" s="193"/>
      <c r="C71" s="449"/>
      <c r="D71" s="420"/>
      <c r="E71" s="159"/>
      <c r="F71" s="165"/>
      <c r="G71" s="165"/>
      <c r="H71" s="158"/>
      <c r="I71" s="205" t="str">
        <f t="shared" ref="I71" si="22">IF(F71="","",F71*G71)</f>
        <v/>
      </c>
      <c r="K71" s="196"/>
      <c r="L71" s="196"/>
    </row>
    <row r="72" spans="2:12" s="195" customFormat="1" ht="19.5" customHeight="1">
      <c r="B72" s="193"/>
      <c r="C72" s="449"/>
      <c r="D72" s="420"/>
      <c r="E72" s="159"/>
      <c r="F72" s="165"/>
      <c r="G72" s="165"/>
      <c r="H72" s="158"/>
      <c r="I72" s="205" t="str">
        <f t="shared" ref="I72" si="23">IF(F72="","",F72*G72)</f>
        <v/>
      </c>
      <c r="K72" s="196"/>
      <c r="L72" s="196"/>
    </row>
    <row r="73" spans="2:12" s="195" customFormat="1" ht="19.5" customHeight="1">
      <c r="B73" s="193"/>
      <c r="C73" s="449"/>
      <c r="D73" s="420"/>
      <c r="E73" s="159"/>
      <c r="F73" s="165"/>
      <c r="G73" s="165"/>
      <c r="H73" s="158"/>
      <c r="I73" s="205" t="str">
        <f t="shared" si="20"/>
        <v/>
      </c>
      <c r="K73" s="196"/>
      <c r="L73" s="196"/>
    </row>
    <row r="74" spans="2:12" s="195" customFormat="1" ht="19.5" customHeight="1">
      <c r="B74" s="193"/>
      <c r="C74" s="449"/>
      <c r="D74" s="420"/>
      <c r="E74" s="159"/>
      <c r="F74" s="165"/>
      <c r="G74" s="165"/>
      <c r="H74" s="158"/>
      <c r="I74" s="205" t="str">
        <f t="shared" si="20"/>
        <v/>
      </c>
      <c r="K74" s="196"/>
      <c r="L74" s="196"/>
    </row>
    <row r="75" spans="2:12" s="195" customFormat="1" ht="19.5" customHeight="1">
      <c r="B75" s="193"/>
      <c r="C75" s="449"/>
      <c r="D75" s="420"/>
      <c r="E75" s="159"/>
      <c r="F75" s="165"/>
      <c r="G75" s="165"/>
      <c r="H75" s="158"/>
      <c r="I75" s="205" t="str">
        <f t="shared" si="20"/>
        <v/>
      </c>
      <c r="K75" s="196"/>
      <c r="L75" s="196"/>
    </row>
    <row r="76" spans="2:12" s="195" customFormat="1" ht="19.5" customHeight="1">
      <c r="B76" s="193"/>
      <c r="C76" s="449"/>
      <c r="D76" s="421"/>
      <c r="E76" s="207" t="s">
        <v>114</v>
      </c>
      <c r="F76" s="405"/>
      <c r="G76" s="406"/>
      <c r="H76" s="407"/>
      <c r="I76" s="199" t="str">
        <f>IF(SUM(I67:I75)=0,"",SUM(I67:I75))</f>
        <v/>
      </c>
      <c r="K76" s="196"/>
      <c r="L76" s="196"/>
    </row>
    <row r="77" spans="2:12" s="195" customFormat="1" ht="19.5" customHeight="1">
      <c r="B77" s="193"/>
      <c r="C77" s="449"/>
      <c r="D77" s="443" t="s">
        <v>123</v>
      </c>
      <c r="E77" s="159"/>
      <c r="F77" s="165"/>
      <c r="G77" s="165"/>
      <c r="H77" s="166"/>
      <c r="I77" s="205" t="str">
        <f>IF(F77="","",F77*G77)</f>
        <v/>
      </c>
      <c r="K77" s="196"/>
      <c r="L77" s="196"/>
    </row>
    <row r="78" spans="2:12" s="195" customFormat="1" ht="19.5" customHeight="1">
      <c r="B78" s="193"/>
      <c r="C78" s="449"/>
      <c r="D78" s="417"/>
      <c r="E78" s="159"/>
      <c r="F78" s="165"/>
      <c r="G78" s="165"/>
      <c r="H78" s="158"/>
      <c r="I78" s="205" t="str">
        <f t="shared" ref="I78" si="24">IF(F78="","",F78*G78)</f>
        <v/>
      </c>
      <c r="K78" s="196"/>
      <c r="L78" s="196"/>
    </row>
    <row r="79" spans="2:12" s="195" customFormat="1" ht="19.5" customHeight="1">
      <c r="B79" s="193"/>
      <c r="C79" s="449"/>
      <c r="D79" s="417"/>
      <c r="E79" s="159"/>
      <c r="F79" s="165"/>
      <c r="G79" s="165"/>
      <c r="H79" s="158"/>
      <c r="I79" s="205" t="str">
        <f t="shared" ref="I79:I80" si="25">IF(F79="","",F79*G79)</f>
        <v/>
      </c>
      <c r="K79" s="196"/>
      <c r="L79" s="196"/>
    </row>
    <row r="80" spans="2:12" s="195" customFormat="1" ht="19.5" customHeight="1">
      <c r="B80" s="193"/>
      <c r="C80" s="449"/>
      <c r="D80" s="417"/>
      <c r="E80" s="159"/>
      <c r="F80" s="165"/>
      <c r="G80" s="165"/>
      <c r="H80" s="158"/>
      <c r="I80" s="205" t="str">
        <f t="shared" si="25"/>
        <v/>
      </c>
      <c r="K80" s="196"/>
      <c r="L80" s="196"/>
    </row>
    <row r="81" spans="2:14" s="195" customFormat="1" ht="19.5" customHeight="1" thickBot="1">
      <c r="B81" s="193"/>
      <c r="C81" s="449"/>
      <c r="D81" s="444"/>
      <c r="E81" s="208" t="s">
        <v>113</v>
      </c>
      <c r="F81" s="440"/>
      <c r="G81" s="441"/>
      <c r="H81" s="442"/>
      <c r="I81" s="209" t="str">
        <f>IF(SUM(I77:I80)=0,"",SUM(I77:I80))</f>
        <v/>
      </c>
      <c r="K81" s="196"/>
      <c r="L81" s="196"/>
    </row>
    <row r="82" spans="2:14" s="195" customFormat="1" ht="19.5" customHeight="1" thickTop="1">
      <c r="B82" s="193"/>
      <c r="C82" s="449"/>
      <c r="D82" s="457" t="s">
        <v>376</v>
      </c>
      <c r="E82" s="458"/>
      <c r="F82" s="210">
        <v>87000000</v>
      </c>
      <c r="G82" s="211">
        <f>'１号'!$K$22</f>
        <v>0</v>
      </c>
      <c r="H82" s="212" t="s">
        <v>315</v>
      </c>
      <c r="I82" s="460" t="str">
        <f>IF(G82*F82+G83*F83=0,"",G82*F82+G83*F83)</f>
        <v/>
      </c>
      <c r="K82" s="196"/>
      <c r="L82" s="196"/>
    </row>
    <row r="83" spans="2:14" s="195" customFormat="1" ht="19.5" customHeight="1">
      <c r="B83" s="193"/>
      <c r="C83" s="449"/>
      <c r="D83" s="459"/>
      <c r="E83" s="454"/>
      <c r="F83" s="213">
        <v>16000000</v>
      </c>
      <c r="G83" s="211">
        <f>'１号'!$S$22</f>
        <v>0</v>
      </c>
      <c r="H83" s="212" t="s">
        <v>315</v>
      </c>
      <c r="I83" s="461"/>
      <c r="K83" s="196"/>
      <c r="L83" s="196"/>
    </row>
    <row r="84" spans="2:14" s="195" customFormat="1" ht="19.5" customHeight="1">
      <c r="B84" s="193"/>
      <c r="C84" s="449"/>
      <c r="D84" s="455" t="s">
        <v>391</v>
      </c>
      <c r="E84" s="428"/>
      <c r="F84" s="405"/>
      <c r="G84" s="406"/>
      <c r="H84" s="407"/>
      <c r="I84" s="200">
        <f>IF(SUM(I56,I66,I76,I81)=0,0,SUM(I56,I66,I76,I81))</f>
        <v>0</v>
      </c>
      <c r="K84" s="196"/>
      <c r="L84" s="196"/>
    </row>
    <row r="85" spans="2:14" s="195" customFormat="1" ht="19.5" customHeight="1" thickBot="1">
      <c r="B85" s="193"/>
      <c r="C85" s="449"/>
      <c r="D85" s="456" t="s">
        <v>377</v>
      </c>
      <c r="E85" s="435"/>
      <c r="F85" s="180"/>
      <c r="G85" s="181"/>
      <c r="H85" s="167"/>
      <c r="I85" s="214">
        <f>IF(F85=0,0,F85*G85)</f>
        <v>0</v>
      </c>
      <c r="K85" s="196"/>
      <c r="L85" s="196"/>
    </row>
    <row r="86" spans="2:14" s="195" customFormat="1" ht="37.5" customHeight="1" thickTop="1" thickBot="1">
      <c r="B86" s="193"/>
      <c r="C86" s="450"/>
      <c r="D86" s="436" t="s">
        <v>378</v>
      </c>
      <c r="E86" s="437"/>
      <c r="F86" s="431">
        <f>IF(AND(G82=0,G83=0),0,IF(ROUNDDOWN(I84*2/3-I85,-3)&gt;I82,I82,ROUNDDOWN(I84*2/3-I85,-3)))</f>
        <v>0</v>
      </c>
      <c r="G86" s="432"/>
      <c r="H86" s="433"/>
      <c r="I86" s="201">
        <f>IF(ISERROR(F86),0,IF(F86&lt;0,0,F86))</f>
        <v>0</v>
      </c>
      <c r="K86" s="196"/>
      <c r="L86" s="196"/>
    </row>
    <row r="87" spans="2:14" s="195" customFormat="1" ht="15" customHeight="1">
      <c r="B87" s="193"/>
      <c r="C87" s="202"/>
      <c r="D87" s="202"/>
      <c r="E87" s="202"/>
      <c r="F87" s="202"/>
      <c r="G87" s="202"/>
      <c r="H87" s="202"/>
      <c r="K87" s="196"/>
      <c r="L87" s="196"/>
    </row>
    <row r="88" spans="2:14" ht="19.5" customHeight="1">
      <c r="B88" s="186"/>
      <c r="C88" s="187" t="str">
        <f>$C$2</f>
        <v>第１号様式：別紙</v>
      </c>
      <c r="D88" s="186"/>
      <c r="E88" s="186"/>
      <c r="F88" s="188"/>
      <c r="G88" s="188"/>
      <c r="H88" s="188"/>
      <c r="I88" s="186"/>
    </row>
    <row r="89" spans="2:14" ht="24" customHeight="1" thickBot="1">
      <c r="B89" s="186"/>
      <c r="C89" s="430" t="s">
        <v>380</v>
      </c>
      <c r="D89" s="430"/>
      <c r="E89" s="430"/>
      <c r="F89" s="430"/>
      <c r="G89" s="430"/>
      <c r="H89" s="430"/>
      <c r="I89" s="430"/>
    </row>
    <row r="90" spans="2:14" ht="19.5" customHeight="1" thickBot="1">
      <c r="B90" s="186"/>
      <c r="C90" s="438" t="s">
        <v>358</v>
      </c>
      <c r="D90" s="439"/>
      <c r="E90" s="190" t="s">
        <v>359</v>
      </c>
      <c r="F90" s="190" t="s">
        <v>128</v>
      </c>
      <c r="G90" s="190" t="s">
        <v>7</v>
      </c>
      <c r="H90" s="191" t="s">
        <v>493</v>
      </c>
      <c r="I90" s="192" t="s">
        <v>127</v>
      </c>
      <c r="N90" s="183" t="s">
        <v>79</v>
      </c>
    </row>
    <row r="91" spans="2:14" s="195" customFormat="1" ht="19.5" customHeight="1" thickTop="1">
      <c r="B91" s="193"/>
      <c r="C91" s="463" t="s">
        <v>384</v>
      </c>
      <c r="D91" s="419" t="s">
        <v>119</v>
      </c>
      <c r="E91" s="162"/>
      <c r="F91" s="163"/>
      <c r="G91" s="163"/>
      <c r="H91" s="164"/>
      <c r="I91" s="204" t="str">
        <f>IF(F91="","",F91*G91)</f>
        <v/>
      </c>
      <c r="K91" s="196"/>
      <c r="L91" s="196"/>
    </row>
    <row r="92" spans="2:14" s="195" customFormat="1" ht="19.5" customHeight="1">
      <c r="B92" s="193"/>
      <c r="C92" s="449"/>
      <c r="D92" s="420"/>
      <c r="E92" s="159"/>
      <c r="F92" s="165"/>
      <c r="G92" s="165"/>
      <c r="H92" s="158"/>
      <c r="I92" s="205" t="str">
        <f t="shared" ref="I92:I95" si="26">IF(F92="","",F92*G92)</f>
        <v/>
      </c>
      <c r="K92" s="196"/>
      <c r="L92" s="196"/>
    </row>
    <row r="93" spans="2:14" s="195" customFormat="1" ht="19.5" customHeight="1">
      <c r="B93" s="193"/>
      <c r="C93" s="449"/>
      <c r="D93" s="420"/>
      <c r="E93" s="159"/>
      <c r="F93" s="165"/>
      <c r="G93" s="165"/>
      <c r="H93" s="158"/>
      <c r="I93" s="205" t="str">
        <f t="shared" ref="I93" si="27">IF(F93="","",F93*G93)</f>
        <v/>
      </c>
      <c r="K93" s="196"/>
      <c r="L93" s="196"/>
    </row>
    <row r="94" spans="2:14" s="195" customFormat="1" ht="19.5" customHeight="1">
      <c r="B94" s="193"/>
      <c r="C94" s="449"/>
      <c r="D94" s="420"/>
      <c r="E94" s="159"/>
      <c r="F94" s="165"/>
      <c r="G94" s="165"/>
      <c r="H94" s="158"/>
      <c r="I94" s="205" t="str">
        <f t="shared" si="26"/>
        <v/>
      </c>
      <c r="K94" s="196"/>
      <c r="L94" s="196"/>
    </row>
    <row r="95" spans="2:14" s="195" customFormat="1" ht="19.5" customHeight="1">
      <c r="B95" s="193"/>
      <c r="C95" s="449"/>
      <c r="D95" s="420"/>
      <c r="E95" s="159"/>
      <c r="F95" s="165"/>
      <c r="G95" s="165"/>
      <c r="H95" s="158"/>
      <c r="I95" s="205" t="str">
        <f t="shared" si="26"/>
        <v/>
      </c>
      <c r="K95" s="196"/>
      <c r="L95" s="196"/>
    </row>
    <row r="96" spans="2:14" s="195" customFormat="1" ht="19.5" customHeight="1">
      <c r="B96" s="193"/>
      <c r="C96" s="449"/>
      <c r="D96" s="421"/>
      <c r="E96" s="206" t="s">
        <v>116</v>
      </c>
      <c r="F96" s="405"/>
      <c r="G96" s="406"/>
      <c r="H96" s="407"/>
      <c r="I96" s="199" t="str">
        <f>IF(SUM(I91:I95)=0,"",SUM(I91:I95))</f>
        <v/>
      </c>
      <c r="K96" s="196"/>
      <c r="L96" s="196"/>
      <c r="N96" s="195" t="s">
        <v>80</v>
      </c>
    </row>
    <row r="97" spans="2:12" s="195" customFormat="1" ht="19.5" customHeight="1">
      <c r="B97" s="193"/>
      <c r="C97" s="449"/>
      <c r="D97" s="429" t="s">
        <v>125</v>
      </c>
      <c r="E97" s="159"/>
      <c r="F97" s="165"/>
      <c r="G97" s="165"/>
      <c r="H97" s="158"/>
      <c r="I97" s="205" t="str">
        <f t="shared" ref="I97:I102" si="28">IF(F97="","",F97*G97)</f>
        <v/>
      </c>
      <c r="K97" s="196"/>
      <c r="L97" s="196"/>
    </row>
    <row r="98" spans="2:12" s="195" customFormat="1" ht="19.5" customHeight="1">
      <c r="B98" s="193"/>
      <c r="C98" s="449"/>
      <c r="D98" s="420"/>
      <c r="E98" s="159"/>
      <c r="F98" s="165"/>
      <c r="G98" s="165"/>
      <c r="H98" s="158"/>
      <c r="I98" s="205" t="str">
        <f t="shared" ref="I98" si="29">IF(F98="","",F98*G98)</f>
        <v/>
      </c>
      <c r="K98" s="196"/>
      <c r="L98" s="196"/>
    </row>
    <row r="99" spans="2:12" s="195" customFormat="1" ht="19.5" customHeight="1">
      <c r="B99" s="193"/>
      <c r="C99" s="449"/>
      <c r="D99" s="420"/>
      <c r="E99" s="159"/>
      <c r="F99" s="165"/>
      <c r="G99" s="165"/>
      <c r="H99" s="158"/>
      <c r="I99" s="205" t="str">
        <f t="shared" si="28"/>
        <v/>
      </c>
      <c r="K99" s="196"/>
      <c r="L99" s="196"/>
    </row>
    <row r="100" spans="2:12" s="195" customFormat="1" ht="19.5" customHeight="1">
      <c r="B100" s="193"/>
      <c r="C100" s="449"/>
      <c r="D100" s="420"/>
      <c r="E100" s="159"/>
      <c r="F100" s="165"/>
      <c r="G100" s="165"/>
      <c r="H100" s="158"/>
      <c r="I100" s="205" t="str">
        <f t="shared" si="28"/>
        <v/>
      </c>
      <c r="K100" s="196"/>
      <c r="L100" s="196"/>
    </row>
    <row r="101" spans="2:12" s="195" customFormat="1" ht="19.5" customHeight="1">
      <c r="B101" s="193"/>
      <c r="C101" s="449"/>
      <c r="D101" s="420"/>
      <c r="E101" s="159"/>
      <c r="F101" s="165"/>
      <c r="G101" s="165"/>
      <c r="H101" s="158"/>
      <c r="I101" s="205" t="str">
        <f t="shared" si="28"/>
        <v/>
      </c>
      <c r="K101" s="196"/>
      <c r="L101" s="196"/>
    </row>
    <row r="102" spans="2:12" s="195" customFormat="1" ht="19.5" customHeight="1">
      <c r="B102" s="193"/>
      <c r="C102" s="449"/>
      <c r="D102" s="420"/>
      <c r="E102" s="159"/>
      <c r="F102" s="165"/>
      <c r="G102" s="165"/>
      <c r="H102" s="158"/>
      <c r="I102" s="205" t="str">
        <f t="shared" si="28"/>
        <v/>
      </c>
      <c r="K102" s="196"/>
      <c r="L102" s="196"/>
    </row>
    <row r="103" spans="2:12" s="195" customFormat="1" ht="19.5" customHeight="1">
      <c r="B103" s="193"/>
      <c r="C103" s="449"/>
      <c r="D103" s="421"/>
      <c r="E103" s="207" t="s">
        <v>115</v>
      </c>
      <c r="F103" s="405"/>
      <c r="G103" s="406"/>
      <c r="H103" s="407"/>
      <c r="I103" s="199" t="str">
        <f>IF(SUM(I97:I102)=0,"",SUM(I97:I102))</f>
        <v/>
      </c>
      <c r="K103" s="196"/>
      <c r="L103" s="196"/>
    </row>
    <row r="104" spans="2:12" s="195" customFormat="1" ht="19.5" customHeight="1">
      <c r="B104" s="193"/>
      <c r="C104" s="449"/>
      <c r="D104" s="429" t="s">
        <v>124</v>
      </c>
      <c r="E104" s="159"/>
      <c r="F104" s="165"/>
      <c r="G104" s="165"/>
      <c r="H104" s="158"/>
      <c r="I104" s="205" t="str">
        <f t="shared" ref="I104:I109" si="30">IF(F104="","",F104*G104)</f>
        <v/>
      </c>
      <c r="K104" s="196"/>
      <c r="L104" s="196"/>
    </row>
    <row r="105" spans="2:12" s="195" customFormat="1" ht="19.5" customHeight="1">
      <c r="B105" s="193"/>
      <c r="C105" s="449"/>
      <c r="D105" s="420"/>
      <c r="E105" s="159"/>
      <c r="F105" s="165"/>
      <c r="G105" s="165"/>
      <c r="H105" s="158"/>
      <c r="I105" s="205" t="str">
        <f t="shared" ref="I105" si="31">IF(F105="","",F105*G105)</f>
        <v/>
      </c>
      <c r="K105" s="196"/>
      <c r="L105" s="196"/>
    </row>
    <row r="106" spans="2:12" s="195" customFormat="1" ht="19.5" customHeight="1">
      <c r="B106" s="193"/>
      <c r="C106" s="449"/>
      <c r="D106" s="420"/>
      <c r="E106" s="159"/>
      <c r="F106" s="165"/>
      <c r="G106" s="165"/>
      <c r="H106" s="158"/>
      <c r="I106" s="205" t="str">
        <f t="shared" si="30"/>
        <v/>
      </c>
      <c r="K106" s="196"/>
      <c r="L106" s="196"/>
    </row>
    <row r="107" spans="2:12" s="195" customFormat="1" ht="19.5" customHeight="1">
      <c r="B107" s="193"/>
      <c r="C107" s="449"/>
      <c r="D107" s="420"/>
      <c r="E107" s="159"/>
      <c r="F107" s="165"/>
      <c r="G107" s="165"/>
      <c r="H107" s="158"/>
      <c r="I107" s="205" t="str">
        <f t="shared" si="30"/>
        <v/>
      </c>
      <c r="K107" s="196"/>
      <c r="L107" s="196"/>
    </row>
    <row r="108" spans="2:12" s="195" customFormat="1" ht="19.5" customHeight="1">
      <c r="B108" s="193"/>
      <c r="C108" s="449"/>
      <c r="D108" s="420"/>
      <c r="E108" s="159"/>
      <c r="F108" s="165"/>
      <c r="G108" s="165"/>
      <c r="H108" s="158"/>
      <c r="I108" s="205" t="str">
        <f t="shared" si="30"/>
        <v/>
      </c>
      <c r="K108" s="196"/>
      <c r="L108" s="196"/>
    </row>
    <row r="109" spans="2:12" s="195" customFormat="1" ht="19.5" customHeight="1">
      <c r="B109" s="193"/>
      <c r="C109" s="449"/>
      <c r="D109" s="420"/>
      <c r="E109" s="159"/>
      <c r="F109" s="165"/>
      <c r="G109" s="165"/>
      <c r="H109" s="158"/>
      <c r="I109" s="205" t="str">
        <f t="shared" si="30"/>
        <v/>
      </c>
      <c r="K109" s="196"/>
      <c r="L109" s="196"/>
    </row>
    <row r="110" spans="2:12" s="195" customFormat="1" ht="19.5" customHeight="1">
      <c r="B110" s="193"/>
      <c r="C110" s="449"/>
      <c r="D110" s="421"/>
      <c r="E110" s="207" t="s">
        <v>114</v>
      </c>
      <c r="F110" s="405"/>
      <c r="G110" s="406"/>
      <c r="H110" s="407"/>
      <c r="I110" s="199" t="str">
        <f>IF(SUM(I104:I109)=0,"",SUM(I104:I109))</f>
        <v/>
      </c>
      <c r="K110" s="196"/>
      <c r="L110" s="196"/>
    </row>
    <row r="111" spans="2:12" s="195" customFormat="1" ht="19.5" customHeight="1">
      <c r="B111" s="193"/>
      <c r="C111" s="449"/>
      <c r="D111" s="443" t="s">
        <v>123</v>
      </c>
      <c r="E111" s="159"/>
      <c r="F111" s="165"/>
      <c r="G111" s="165"/>
      <c r="H111" s="166"/>
      <c r="I111" s="205" t="str">
        <f>IF(F111="","",F111*G111)</f>
        <v/>
      </c>
      <c r="K111" s="196"/>
      <c r="L111" s="196"/>
    </row>
    <row r="112" spans="2:12" s="195" customFormat="1" ht="19.5" customHeight="1">
      <c r="B112" s="193"/>
      <c r="C112" s="449"/>
      <c r="D112" s="417"/>
      <c r="E112" s="159"/>
      <c r="F112" s="165"/>
      <c r="G112" s="165"/>
      <c r="H112" s="158"/>
      <c r="I112" s="205" t="str">
        <f t="shared" ref="I112:I113" si="32">IF(F112="","",F112*G112)</f>
        <v/>
      </c>
      <c r="K112" s="196"/>
      <c r="L112" s="196"/>
    </row>
    <row r="113" spans="2:12" s="195" customFormat="1" ht="19.5" customHeight="1">
      <c r="B113" s="193"/>
      <c r="C113" s="449"/>
      <c r="D113" s="417"/>
      <c r="E113" s="159"/>
      <c r="F113" s="165"/>
      <c r="G113" s="165"/>
      <c r="H113" s="158"/>
      <c r="I113" s="205" t="str">
        <f t="shared" si="32"/>
        <v/>
      </c>
      <c r="K113" s="196"/>
      <c r="L113" s="196"/>
    </row>
    <row r="114" spans="2:12" s="195" customFormat="1" ht="19.5" customHeight="1" thickBot="1">
      <c r="B114" s="193"/>
      <c r="C114" s="449"/>
      <c r="D114" s="444"/>
      <c r="E114" s="208" t="s">
        <v>113</v>
      </c>
      <c r="F114" s="440"/>
      <c r="G114" s="441"/>
      <c r="H114" s="442"/>
      <c r="I114" s="209" t="str">
        <f>IF(SUM(I111:I113)=0,"",SUM(I111:I113))</f>
        <v/>
      </c>
      <c r="K114" s="196"/>
      <c r="L114" s="196"/>
    </row>
    <row r="115" spans="2:12" s="195" customFormat="1" ht="19.5" customHeight="1" thickTop="1">
      <c r="B115" s="193"/>
      <c r="C115" s="449"/>
      <c r="D115" s="451" t="s">
        <v>491</v>
      </c>
      <c r="E115" s="452"/>
      <c r="F115" s="215">
        <v>45000000</v>
      </c>
      <c r="G115" s="216">
        <f>'１号'!$K$23</f>
        <v>0</v>
      </c>
      <c r="H115" s="217" t="s">
        <v>315</v>
      </c>
      <c r="I115" s="462" t="str">
        <f>IF(G115*F115+G116*F116=0,"",G115*F115+G116*F116)</f>
        <v/>
      </c>
      <c r="K115" s="196"/>
      <c r="L115" s="196"/>
    </row>
    <row r="116" spans="2:12" s="195" customFormat="1" ht="19.5" customHeight="1">
      <c r="B116" s="193"/>
      <c r="C116" s="449"/>
      <c r="D116" s="453"/>
      <c r="E116" s="454"/>
      <c r="F116" s="213">
        <v>35000000</v>
      </c>
      <c r="G116" s="211">
        <f>'１号'!$S$23</f>
        <v>0</v>
      </c>
      <c r="H116" s="212" t="s">
        <v>315</v>
      </c>
      <c r="I116" s="461"/>
      <c r="K116" s="196"/>
      <c r="L116" s="196"/>
    </row>
    <row r="117" spans="2:12" s="195" customFormat="1" ht="19.5" customHeight="1">
      <c r="B117" s="193"/>
      <c r="C117" s="449"/>
      <c r="D117" s="453" t="s">
        <v>385</v>
      </c>
      <c r="E117" s="454"/>
      <c r="F117" s="473"/>
      <c r="G117" s="474"/>
      <c r="H117" s="475"/>
      <c r="I117" s="218">
        <f>IF(SUM(I96,I103,I110,I114)=0,0,SUM(I96,I103,I110,I114))</f>
        <v>0</v>
      </c>
      <c r="K117" s="196"/>
      <c r="L117" s="196"/>
    </row>
    <row r="118" spans="2:12" s="195" customFormat="1" ht="19.5" customHeight="1" thickBot="1">
      <c r="B118" s="193"/>
      <c r="C118" s="449"/>
      <c r="D118" s="434" t="s">
        <v>386</v>
      </c>
      <c r="E118" s="435"/>
      <c r="F118" s="180"/>
      <c r="G118" s="181"/>
      <c r="H118" s="167"/>
      <c r="I118" s="214">
        <f>IF(F118=0,0,F118*G118)</f>
        <v>0</v>
      </c>
      <c r="K118" s="196"/>
      <c r="L118" s="196"/>
    </row>
    <row r="119" spans="2:12" s="195" customFormat="1" ht="37.5" customHeight="1" thickTop="1" thickBot="1">
      <c r="B119" s="193"/>
      <c r="C119" s="450"/>
      <c r="D119" s="476" t="s">
        <v>387</v>
      </c>
      <c r="E119" s="477"/>
      <c r="F119" s="478">
        <f>IF(AND(G115=0,G116=0),0,IF(ROUNDDOWN(I117*2/3-I118,-3)&gt;I115,I115,ROUNDDOWN(I117*2/3-I118,-3)))</f>
        <v>0</v>
      </c>
      <c r="G119" s="479"/>
      <c r="H119" s="480"/>
      <c r="I119" s="219">
        <f>IF(ISERROR(F119),0,IF(F119&lt;0,0,F119))</f>
        <v>0</v>
      </c>
      <c r="K119" s="196"/>
      <c r="L119" s="196"/>
    </row>
    <row r="120" spans="2:12" s="195" customFormat="1" ht="51" customHeight="1">
      <c r="B120" s="193"/>
      <c r="C120" s="470" t="s">
        <v>392</v>
      </c>
      <c r="D120" s="471"/>
      <c r="E120" s="472"/>
      <c r="F120" s="467"/>
      <c r="G120" s="468"/>
      <c r="H120" s="469"/>
      <c r="I120" s="218">
        <f>I43+I86+I119</f>
        <v>0</v>
      </c>
      <c r="K120" s="196"/>
      <c r="L120" s="196"/>
    </row>
    <row r="121" spans="2:12" s="195" customFormat="1" ht="19.5" customHeight="1">
      <c r="B121" s="193"/>
      <c r="C121" s="422" t="s">
        <v>82</v>
      </c>
      <c r="D121" s="425"/>
      <c r="E121" s="426"/>
      <c r="F121" s="168"/>
      <c r="G121" s="168"/>
      <c r="H121" s="158"/>
      <c r="I121" s="220" t="str">
        <f>IF(F121="","",F121*G121)</f>
        <v/>
      </c>
      <c r="K121" s="196"/>
      <c r="L121" s="196"/>
    </row>
    <row r="122" spans="2:12" s="195" customFormat="1" ht="19.5" customHeight="1">
      <c r="B122" s="193"/>
      <c r="C122" s="422"/>
      <c r="D122" s="425"/>
      <c r="E122" s="426"/>
      <c r="F122" s="165"/>
      <c r="G122" s="165"/>
      <c r="H122" s="158"/>
      <c r="I122" s="205" t="str">
        <f t="shared" ref="I122:I123" si="33">IF(F122="","",F122*G122)</f>
        <v/>
      </c>
      <c r="K122" s="196"/>
      <c r="L122" s="196"/>
    </row>
    <row r="123" spans="2:12" s="195" customFormat="1" ht="19.5" customHeight="1">
      <c r="B123" s="193"/>
      <c r="C123" s="422"/>
      <c r="D123" s="425"/>
      <c r="E123" s="426"/>
      <c r="F123" s="165"/>
      <c r="G123" s="165"/>
      <c r="H123" s="158"/>
      <c r="I123" s="205" t="str">
        <f t="shared" si="33"/>
        <v/>
      </c>
      <c r="K123" s="196"/>
      <c r="L123" s="196"/>
    </row>
    <row r="124" spans="2:12" s="195" customFormat="1" ht="19.5" customHeight="1" thickBot="1">
      <c r="B124" s="193"/>
      <c r="C124" s="422"/>
      <c r="D124" s="404" t="s">
        <v>388</v>
      </c>
      <c r="E124" s="404"/>
      <c r="F124" s="411"/>
      <c r="G124" s="412"/>
      <c r="H124" s="413"/>
      <c r="I124" s="221">
        <f>SUM(I121:I123)</f>
        <v>0</v>
      </c>
      <c r="K124" s="196"/>
      <c r="L124" s="196"/>
    </row>
    <row r="125" spans="2:12" s="195" customFormat="1" ht="24" customHeight="1">
      <c r="B125" s="193"/>
      <c r="C125" s="423" t="s">
        <v>390</v>
      </c>
      <c r="D125" s="424"/>
      <c r="E125" s="424"/>
      <c r="F125" s="414"/>
      <c r="G125" s="415"/>
      <c r="H125" s="416"/>
      <c r="I125" s="222">
        <f>I41+I84+I117+I124</f>
        <v>0</v>
      </c>
      <c r="K125" s="196"/>
      <c r="L125" s="196"/>
    </row>
    <row r="126" spans="2:12" s="195" customFormat="1" ht="24" customHeight="1">
      <c r="B126" s="193"/>
      <c r="C126" s="400" t="s">
        <v>504</v>
      </c>
      <c r="D126" s="401"/>
      <c r="E126" s="401"/>
      <c r="F126" s="405"/>
      <c r="G126" s="406"/>
      <c r="H126" s="407"/>
      <c r="I126" s="182"/>
      <c r="K126" s="189" t="s">
        <v>507</v>
      </c>
    </row>
    <row r="127" spans="2:12" s="195" customFormat="1" ht="24" customHeight="1" thickBot="1">
      <c r="B127" s="193"/>
      <c r="C127" s="402" t="s">
        <v>389</v>
      </c>
      <c r="D127" s="403"/>
      <c r="E127" s="403"/>
      <c r="F127" s="408"/>
      <c r="G127" s="409"/>
      <c r="H127" s="410"/>
      <c r="I127" s="223">
        <f>I125+I126</f>
        <v>0</v>
      </c>
      <c r="K127" s="196"/>
      <c r="L127" s="196"/>
    </row>
    <row r="128" spans="2:12">
      <c r="C128" s="185"/>
      <c r="D128" s="185"/>
      <c r="E128" s="185"/>
      <c r="F128" s="185"/>
      <c r="G128" s="185"/>
      <c r="H128" s="185"/>
      <c r="I128" s="185"/>
    </row>
    <row r="129" spans="4:12" s="195" customFormat="1" ht="21" customHeight="1">
      <c r="D129" s="196"/>
      <c r="E129" s="196"/>
      <c r="F129" s="196"/>
      <c r="G129" s="196"/>
      <c r="H129" s="196"/>
      <c r="I129" s="196"/>
      <c r="K129" s="196"/>
      <c r="L129" s="196"/>
    </row>
  </sheetData>
  <sheetProtection sheet="1" formatCells="0" formatColumns="0" formatRows="0" selectLockedCells="1"/>
  <mergeCells count="68">
    <mergeCell ref="D40:E40"/>
    <mergeCell ref="F40:H40"/>
    <mergeCell ref="F120:H120"/>
    <mergeCell ref="C91:C119"/>
    <mergeCell ref="C120:E120"/>
    <mergeCell ref="D117:E117"/>
    <mergeCell ref="F117:H117"/>
    <mergeCell ref="D118:E118"/>
    <mergeCell ref="D119:E119"/>
    <mergeCell ref="F119:H119"/>
    <mergeCell ref="F114:H114"/>
    <mergeCell ref="D97:D103"/>
    <mergeCell ref="F103:H103"/>
    <mergeCell ref="D104:D110"/>
    <mergeCell ref="F110:H110"/>
    <mergeCell ref="D111:D114"/>
    <mergeCell ref="D115:E116"/>
    <mergeCell ref="D84:E84"/>
    <mergeCell ref="D85:E85"/>
    <mergeCell ref="D82:E83"/>
    <mergeCell ref="I82:I83"/>
    <mergeCell ref="I115:I116"/>
    <mergeCell ref="F86:H86"/>
    <mergeCell ref="C89:I89"/>
    <mergeCell ref="C90:D90"/>
    <mergeCell ref="D91:D96"/>
    <mergeCell ref="F96:H96"/>
    <mergeCell ref="D86:E86"/>
    <mergeCell ref="C48:C86"/>
    <mergeCell ref="F81:H81"/>
    <mergeCell ref="F84:H84"/>
    <mergeCell ref="D77:D81"/>
    <mergeCell ref="C3:I3"/>
    <mergeCell ref="F41:H41"/>
    <mergeCell ref="F56:H56"/>
    <mergeCell ref="F66:H66"/>
    <mergeCell ref="F76:H76"/>
    <mergeCell ref="C4:D4"/>
    <mergeCell ref="F13:H13"/>
    <mergeCell ref="F23:H23"/>
    <mergeCell ref="F34:H34"/>
    <mergeCell ref="F39:H39"/>
    <mergeCell ref="C5:C43"/>
    <mergeCell ref="D35:D39"/>
    <mergeCell ref="D24:D34"/>
    <mergeCell ref="D14:D23"/>
    <mergeCell ref="D5:D13"/>
    <mergeCell ref="D48:D56"/>
    <mergeCell ref="C121:C124"/>
    <mergeCell ref="C125:E125"/>
    <mergeCell ref="D121:E121"/>
    <mergeCell ref="D122:E122"/>
    <mergeCell ref="D123:E123"/>
    <mergeCell ref="D41:E41"/>
    <mergeCell ref="D67:D76"/>
    <mergeCell ref="C46:I46"/>
    <mergeCell ref="F43:H43"/>
    <mergeCell ref="D42:E42"/>
    <mergeCell ref="D43:E43"/>
    <mergeCell ref="C47:D47"/>
    <mergeCell ref="D57:D66"/>
    <mergeCell ref="C126:E126"/>
    <mergeCell ref="C127:E127"/>
    <mergeCell ref="D124:E124"/>
    <mergeCell ref="F126:H126"/>
    <mergeCell ref="F127:H127"/>
    <mergeCell ref="F124:H124"/>
    <mergeCell ref="F125:H125"/>
  </mergeCells>
  <phoneticPr fontId="4"/>
  <dataValidations xWindow="549" yWindow="287" count="3">
    <dataValidation imeMode="off" allowBlank="1" showInputMessage="1" showErrorMessage="1" sqref="I42 F35:G38 I77:I80 I97:I102 F121:G123 I121:I123 I57:I65 F111:G113 I111:I113 F5:G12 I5:I12 I35:I38 F24:G33 I24:I33 I91:I95 F57:G65 F67:G75 I67:I75 F77:G80 F97:G102 F104:G109 I104:I109 F91:G95 F48:G55 I48:I55 I14:I22 F14:G22"/>
    <dataValidation allowBlank="1" errorTitle="台数の入力" error="”0～9”の整数を選択してください。" promptTitle="台数の入力" prompt="”0～9”の整数を入力してください。" sqref="G82:G83 G115:G116"/>
    <dataValidation type="list" imeMode="off" allowBlank="1" sqref="H115:H116 H82:H83">
      <formula1>$D$3:$D$18</formula1>
    </dataValidation>
  </dataValidations>
  <printOptions horizontalCentered="1"/>
  <pageMargins left="0.74803149606299213" right="0.43307086614173229" top="0.39370078740157483" bottom="0.47244094488188981" header="0.19685039370078741" footer="0.23622047244094491"/>
  <pageSetup paperSize="9" orientation="portrait" r:id="rId1"/>
  <headerFooter>
    <oddFooter>&amp;R&amp;"ＭＳ Ｐ明朝,標準"&amp;10（日本産業規格A列4番）</oddFooter>
  </headerFooter>
  <rowBreaks count="2" manualBreakCount="2">
    <brk id="43" min="1" max="9" man="1"/>
    <brk id="86" min="1" max="9" man="1"/>
  </rowBreaks>
  <extLst>
    <ext xmlns:x14="http://schemas.microsoft.com/office/spreadsheetml/2009/9/main" uri="{CCE6A557-97BC-4b89-ADB6-D9C93CAAB3DF}">
      <x14:dataValidations xmlns:xm="http://schemas.microsoft.com/office/excel/2006/main" xWindow="549" yWindow="287" count="1">
        <x14:dataValidation type="list" imeMode="off" allowBlank="1">
          <x14:formula1>
            <xm:f>選択肢!$D$3:$D$16</xm:f>
          </x14:formula1>
          <xm:sqref>H5:H12 H24:H33 H35:H38 H42 H48:H55 H57:H65 H67:H75 H77:H80 H85 H91:H95 H97:H102 H104:H109 H111:H113 H118 H14:H22 H121:H123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C2:H22"/>
  <sheetViews>
    <sheetView showGridLines="0" zoomScaleNormal="100" zoomScaleSheetLayoutView="100" workbookViewId="0">
      <selection activeCell="L5" sqref="L5:N5"/>
    </sheetView>
  </sheetViews>
  <sheetFormatPr defaultColWidth="9" defaultRowHeight="13.5"/>
  <cols>
    <col min="1" max="1" width="2.625" style="257" customWidth="1"/>
    <col min="2" max="2" width="1.625" style="257" customWidth="1"/>
    <col min="3" max="3" width="17.125" style="257" customWidth="1"/>
    <col min="4" max="4" width="79.625" style="256" customWidth="1"/>
    <col min="5" max="5" width="1.625" style="257" customWidth="1"/>
    <col min="6" max="6" width="3.375" style="257" customWidth="1"/>
    <col min="7" max="7" width="2.625" style="257" customWidth="1"/>
    <col min="8" max="8" width="7.375" style="257" customWidth="1"/>
    <col min="9" max="64" width="2.625" style="257" customWidth="1"/>
    <col min="65" max="16384" width="9" style="257"/>
  </cols>
  <sheetData>
    <row r="2" spans="3:8" ht="19.5" customHeight="1">
      <c r="C2" s="255" t="s">
        <v>474</v>
      </c>
      <c r="F2" s="258" t="str">
        <f>'１号'!$W$2</f>
        <v>Ver.4</v>
      </c>
    </row>
    <row r="3" spans="3:8" ht="30" customHeight="1">
      <c r="C3" s="484" t="s">
        <v>460</v>
      </c>
      <c r="D3" s="484"/>
    </row>
    <row r="4" spans="3:8" s="256" customFormat="1" ht="24" customHeight="1">
      <c r="C4" s="259" t="s">
        <v>292</v>
      </c>
      <c r="D4" s="274" t="str">
        <f>IF('１号'!E15="","",'１号'!E15)</f>
        <v/>
      </c>
      <c r="F4" s="177" t="s">
        <v>293</v>
      </c>
    </row>
    <row r="5" spans="3:8" s="256" customFormat="1" ht="24" customHeight="1">
      <c r="C5" s="260"/>
      <c r="D5" s="261"/>
      <c r="H5" s="177"/>
    </row>
    <row r="6" spans="3:8" ht="24" customHeight="1">
      <c r="C6" s="255" t="s">
        <v>457</v>
      </c>
      <c r="D6" s="255"/>
    </row>
    <row r="7" spans="3:8" s="256" customFormat="1" ht="144" customHeight="1">
      <c r="C7" s="262" t="s">
        <v>452</v>
      </c>
      <c r="D7" s="263" t="s">
        <v>456</v>
      </c>
    </row>
    <row r="8" spans="3:8" s="256" customFormat="1" ht="207" customHeight="1">
      <c r="C8" s="264" t="s">
        <v>437</v>
      </c>
      <c r="D8" s="265" t="s">
        <v>506</v>
      </c>
    </row>
    <row r="9" spans="3:8" s="266" customFormat="1" ht="33" customHeight="1">
      <c r="C9" s="262" t="s">
        <v>436</v>
      </c>
      <c r="D9" s="265" t="s">
        <v>439</v>
      </c>
    </row>
    <row r="10" spans="3:8" s="266" customFormat="1" ht="33" customHeight="1">
      <c r="C10" s="262" t="s">
        <v>438</v>
      </c>
      <c r="D10" s="265" t="s">
        <v>440</v>
      </c>
    </row>
    <row r="11" spans="3:8" s="256" customFormat="1" ht="33" customHeight="1">
      <c r="C11" s="267" t="s">
        <v>441</v>
      </c>
      <c r="D11" s="268" t="s">
        <v>449</v>
      </c>
    </row>
    <row r="12" spans="3:8" s="256" customFormat="1" ht="30" customHeight="1">
      <c r="C12" s="481" t="s">
        <v>450</v>
      </c>
      <c r="D12" s="269" t="s">
        <v>454</v>
      </c>
    </row>
    <row r="13" spans="3:8" s="256" customFormat="1" ht="30" customHeight="1">
      <c r="C13" s="483"/>
      <c r="D13" s="270" t="s">
        <v>442</v>
      </c>
    </row>
    <row r="14" spans="3:8" s="256" customFormat="1" ht="30" customHeight="1">
      <c r="C14" s="483"/>
      <c r="D14" s="270" t="s">
        <v>451</v>
      </c>
    </row>
    <row r="15" spans="3:8" s="256" customFormat="1" ht="30" customHeight="1">
      <c r="C15" s="482"/>
      <c r="D15" s="270" t="s">
        <v>443</v>
      </c>
    </row>
    <row r="16" spans="3:8" s="256" customFormat="1" ht="30" customHeight="1">
      <c r="C16" s="481" t="s">
        <v>445</v>
      </c>
      <c r="D16" s="271" t="s">
        <v>444</v>
      </c>
    </row>
    <row r="17" spans="3:4" s="256" customFormat="1" ht="30" customHeight="1">
      <c r="C17" s="482"/>
      <c r="D17" s="272" t="s">
        <v>446</v>
      </c>
    </row>
    <row r="18" spans="3:4" s="256" customFormat="1" ht="36" customHeight="1">
      <c r="C18" s="481" t="s">
        <v>447</v>
      </c>
      <c r="D18" s="268" t="s">
        <v>505</v>
      </c>
    </row>
    <row r="19" spans="3:4" s="256" customFormat="1" ht="24" customHeight="1">
      <c r="C19" s="483"/>
      <c r="D19" s="272" t="s">
        <v>448</v>
      </c>
    </row>
    <row r="20" spans="3:4" s="256" customFormat="1" ht="30" customHeight="1">
      <c r="C20" s="483"/>
      <c r="D20" s="268" t="s">
        <v>453</v>
      </c>
    </row>
    <row r="21" spans="3:4" s="256" customFormat="1" ht="30" customHeight="1">
      <c r="C21" s="482"/>
      <c r="D21" s="272" t="s">
        <v>448</v>
      </c>
    </row>
    <row r="22" spans="3:4" s="256" customFormat="1" ht="24" customHeight="1">
      <c r="C22" s="273" t="s">
        <v>455</v>
      </c>
      <c r="D22" s="266"/>
    </row>
  </sheetData>
  <sheetProtection sheet="1" formatCells="0" formatColumns="0" formatRows="0" selectLockedCells="1"/>
  <mergeCells count="4">
    <mergeCell ref="C16:C17"/>
    <mergeCell ref="C18:C21"/>
    <mergeCell ref="C12:C15"/>
    <mergeCell ref="C3:D3"/>
  </mergeCells>
  <phoneticPr fontId="4"/>
  <printOptions verticalCentered="1"/>
  <pageMargins left="0.74803149606299213" right="0.43307086614173229" top="0.39370078740157483" bottom="0.47" header="0.19685039370078741" footer="0.23622047244094491"/>
  <pageSetup paperSize="9" scale="92" fitToHeight="0" orientation="portrait" r:id="rId1"/>
  <headerFooter>
    <oddFooter>&amp;R&amp;"ＭＳ Ｐ明朝,標準"&amp;10（日本産業規格A列4番）</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2:AM57"/>
  <sheetViews>
    <sheetView showGridLines="0" zoomScaleNormal="100" zoomScaleSheetLayoutView="100" workbookViewId="0">
      <selection activeCell="L5" sqref="L5:N5"/>
    </sheetView>
  </sheetViews>
  <sheetFormatPr defaultColWidth="2.5" defaultRowHeight="14.25"/>
  <cols>
    <col min="1" max="1" width="2.5" style="8"/>
    <col min="2" max="2" width="1.625" style="8" customWidth="1"/>
    <col min="3" max="37" width="2.5" style="8"/>
    <col min="38" max="38" width="1.625" style="8" customWidth="1"/>
    <col min="39" max="16384" width="2.5" style="8"/>
  </cols>
  <sheetData>
    <row r="2" spans="3:39" ht="19.5" customHeight="1">
      <c r="C2" s="40" t="s">
        <v>395</v>
      </c>
      <c r="AM2" s="275" t="str">
        <f>'１号'!$W$2</f>
        <v>Ver.4</v>
      </c>
    </row>
    <row r="3" spans="3:39" ht="30" customHeight="1">
      <c r="C3" s="8" t="s">
        <v>458</v>
      </c>
    </row>
    <row r="4" spans="3:39">
      <c r="C4" s="30"/>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2"/>
    </row>
    <row r="5" spans="3:39">
      <c r="C5" s="33"/>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34"/>
    </row>
    <row r="6" spans="3:39">
      <c r="C6" s="33"/>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34"/>
    </row>
    <row r="7" spans="3:39">
      <c r="C7" s="33"/>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34"/>
    </row>
    <row r="8" spans="3:39">
      <c r="C8" s="33"/>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34"/>
    </row>
    <row r="9" spans="3:39">
      <c r="C9" s="33"/>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34"/>
    </row>
    <row r="10" spans="3:39">
      <c r="C10" s="33"/>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34"/>
    </row>
    <row r="11" spans="3:39">
      <c r="C11" s="33"/>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34"/>
    </row>
    <row r="12" spans="3:39">
      <c r="C12" s="33"/>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34"/>
    </row>
    <row r="13" spans="3:39">
      <c r="C13" s="33"/>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34"/>
    </row>
    <row r="14" spans="3:39">
      <c r="C14" s="33"/>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34"/>
    </row>
    <row r="15" spans="3:39">
      <c r="C15" s="33"/>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34"/>
    </row>
    <row r="16" spans="3:39">
      <c r="C16" s="33"/>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34"/>
    </row>
    <row r="17" spans="3:37">
      <c r="C17" s="33"/>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34"/>
    </row>
    <row r="18" spans="3:37">
      <c r="C18" s="33"/>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34"/>
    </row>
    <row r="19" spans="3:37">
      <c r="C19" s="33"/>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34"/>
    </row>
    <row r="20" spans="3:37">
      <c r="C20" s="33"/>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34"/>
    </row>
    <row r="21" spans="3:37">
      <c r="C21" s="33"/>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34"/>
    </row>
    <row r="22" spans="3:37">
      <c r="C22" s="33"/>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34"/>
    </row>
    <row r="23" spans="3:37">
      <c r="C23" s="33"/>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34"/>
    </row>
    <row r="24" spans="3:37">
      <c r="C24" s="33"/>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34"/>
    </row>
    <row r="25" spans="3:37">
      <c r="C25" s="33"/>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34"/>
    </row>
    <row r="26" spans="3:37">
      <c r="C26" s="33"/>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34"/>
    </row>
    <row r="27" spans="3:37">
      <c r="C27" s="33"/>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34"/>
    </row>
    <row r="28" spans="3:37">
      <c r="C28" s="33"/>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34"/>
    </row>
    <row r="29" spans="3:37">
      <c r="C29" s="33"/>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34"/>
    </row>
    <row r="30" spans="3:37">
      <c r="C30" s="33"/>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34"/>
    </row>
    <row r="31" spans="3:37">
      <c r="C31" s="33"/>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34"/>
    </row>
    <row r="32" spans="3:37">
      <c r="C32" s="33"/>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34"/>
    </row>
    <row r="33" spans="3:37">
      <c r="C33" s="33"/>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34"/>
    </row>
    <row r="34" spans="3:37">
      <c r="C34" s="33"/>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34"/>
    </row>
    <row r="35" spans="3:37">
      <c r="C35" s="33"/>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34"/>
    </row>
    <row r="36" spans="3:37">
      <c r="C36" s="33"/>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34"/>
    </row>
    <row r="37" spans="3:37">
      <c r="C37" s="33"/>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34"/>
    </row>
    <row r="38" spans="3:37">
      <c r="C38" s="33"/>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34"/>
    </row>
    <row r="39" spans="3:37">
      <c r="C39" s="33"/>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34"/>
    </row>
    <row r="40" spans="3:37">
      <c r="C40" s="33"/>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34"/>
    </row>
    <row r="41" spans="3:37">
      <c r="C41" s="33"/>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34"/>
    </row>
    <row r="42" spans="3:37">
      <c r="C42" s="33"/>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34"/>
    </row>
    <row r="43" spans="3:37">
      <c r="C43" s="33"/>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34"/>
    </row>
    <row r="44" spans="3:37">
      <c r="C44" s="33"/>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34"/>
    </row>
    <row r="45" spans="3:37">
      <c r="C45" s="33"/>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34"/>
    </row>
    <row r="46" spans="3:37">
      <c r="C46" s="33"/>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34"/>
    </row>
    <row r="47" spans="3:37">
      <c r="C47" s="33"/>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34"/>
    </row>
    <row r="48" spans="3:37">
      <c r="C48" s="33"/>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34"/>
    </row>
    <row r="49" spans="3:37">
      <c r="C49" s="33"/>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34"/>
    </row>
    <row r="50" spans="3:37">
      <c r="C50" s="33"/>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34"/>
    </row>
    <row r="51" spans="3:37">
      <c r="C51" s="33"/>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34"/>
    </row>
    <row r="52" spans="3:37">
      <c r="C52" s="33"/>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34"/>
    </row>
    <row r="53" spans="3:37">
      <c r="C53" s="33"/>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34"/>
    </row>
    <row r="54" spans="3:37">
      <c r="C54" s="33"/>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34"/>
    </row>
    <row r="55" spans="3:37">
      <c r="C55" s="33"/>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34"/>
    </row>
    <row r="56" spans="3:37">
      <c r="C56" s="33"/>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34"/>
    </row>
    <row r="57" spans="3:37">
      <c r="C57" s="35"/>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7"/>
    </row>
  </sheetData>
  <sheetProtection formatCells="0" formatColumns="0" formatRows="0" insertColumns="0" insertRows="0" insertHyperlinks="0" deleteColumns="0" deleteRows="0" selectLockedCells="1" sort="0" autoFilter="0" pivotTables="0"/>
  <phoneticPr fontId="4"/>
  <pageMargins left="0.74803149606299213" right="0.43307086614173229" top="0.39370078740157483" bottom="0.39370078740157483" header="0.19685039370078741" footer="0.23622047244094491"/>
  <pageSetup paperSize="9" fitToHeight="0" orientation="portrait" r:id="rId1"/>
  <headerFooter>
    <oddFooter>&amp;R&amp;"ＭＳ Ｐ明朝,標準"&amp;10（日本産業規格A列4番）</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2:AM59"/>
  <sheetViews>
    <sheetView showGridLines="0" zoomScaleNormal="100" zoomScaleSheetLayoutView="100" workbookViewId="0">
      <selection activeCell="L5" sqref="L5:N5"/>
    </sheetView>
  </sheetViews>
  <sheetFormatPr defaultColWidth="2.5" defaultRowHeight="14.25"/>
  <cols>
    <col min="1" max="1" width="2.5" style="4"/>
    <col min="2" max="2" width="1.625" style="4" customWidth="1"/>
    <col min="3" max="37" width="2.5" style="4"/>
    <col min="38" max="38" width="1.625" style="4" customWidth="1"/>
    <col min="39" max="16384" width="2.5" style="4"/>
  </cols>
  <sheetData>
    <row r="2" spans="3:39" ht="19.5" customHeight="1">
      <c r="C2" s="276" t="s">
        <v>104</v>
      </c>
      <c r="AM2" s="277" t="str">
        <f>'１号'!$W$2</f>
        <v>Ver.4</v>
      </c>
    </row>
    <row r="3" spans="3:39" ht="30" customHeight="1">
      <c r="C3" s="278" t="s">
        <v>459</v>
      </c>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row>
    <row r="4" spans="3:39">
      <c r="C4" s="1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3:39">
      <c r="C5" s="13"/>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14"/>
    </row>
    <row r="6" spans="3:39">
      <c r="C6" s="13"/>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14"/>
    </row>
    <row r="7" spans="3:39">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14"/>
    </row>
    <row r="8" spans="3:39">
      <c r="C8" s="1"/>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3"/>
    </row>
    <row r="9" spans="3:39">
      <c r="C9" s="1"/>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3"/>
    </row>
    <row r="10" spans="3:39">
      <c r="C10" s="1"/>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row>
    <row r="11" spans="3:39">
      <c r="C11" s="1"/>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3"/>
    </row>
    <row r="12" spans="3:39">
      <c r="C12" s="1"/>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3"/>
    </row>
    <row r="13" spans="3:39">
      <c r="C13" s="1"/>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3"/>
    </row>
    <row r="14" spans="3:39">
      <c r="C14" s="1"/>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3"/>
    </row>
    <row r="15" spans="3:39">
      <c r="C15" s="1"/>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3"/>
    </row>
    <row r="16" spans="3:39">
      <c r="C16" s="1"/>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3"/>
    </row>
    <row r="17" spans="3:37">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3"/>
    </row>
    <row r="18" spans="3:37">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3"/>
    </row>
    <row r="19" spans="3:37">
      <c r="C19" s="1"/>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3"/>
    </row>
    <row r="20" spans="3:37">
      <c r="C20" s="1"/>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3"/>
    </row>
    <row r="21" spans="3:37">
      <c r="C21" s="1"/>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3"/>
    </row>
    <row r="22" spans="3:37">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3"/>
    </row>
    <row r="23" spans="3:37">
      <c r="C23" s="1"/>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3"/>
    </row>
    <row r="24" spans="3:37">
      <c r="C24" s="1"/>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3"/>
    </row>
    <row r="25" spans="3:37">
      <c r="C25" s="1"/>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3"/>
    </row>
    <row r="26" spans="3:37">
      <c r="C26" s="1"/>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3"/>
    </row>
    <row r="27" spans="3:37">
      <c r="C27" s="1"/>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3"/>
    </row>
    <row r="28" spans="3:37">
      <c r="C28" s="1"/>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3"/>
    </row>
    <row r="29" spans="3:37">
      <c r="C29" s="1"/>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3"/>
    </row>
    <row r="30" spans="3:37">
      <c r="C30" s="1"/>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3"/>
    </row>
    <row r="31" spans="3:37">
      <c r="C31" s="1"/>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3"/>
    </row>
    <row r="32" spans="3:37">
      <c r="C32" s="1"/>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3"/>
    </row>
    <row r="33" spans="3:37">
      <c r="C33" s="1"/>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3"/>
    </row>
    <row r="34" spans="3:37">
      <c r="C34" s="1"/>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3"/>
    </row>
    <row r="35" spans="3:37">
      <c r="C35" s="1"/>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3"/>
    </row>
    <row r="36" spans="3:37">
      <c r="C36" s="1"/>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3"/>
    </row>
    <row r="37" spans="3:37">
      <c r="C37" s="1"/>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3"/>
    </row>
    <row r="38" spans="3:37">
      <c r="C38" s="13"/>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14"/>
    </row>
    <row r="39" spans="3:37">
      <c r="C39" s="13"/>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14"/>
    </row>
    <row r="40" spans="3:37">
      <c r="C40" s="13"/>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14"/>
    </row>
    <row r="41" spans="3:37">
      <c r="C41" s="13"/>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14"/>
    </row>
    <row r="42" spans="3:37">
      <c r="C42" s="13"/>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14"/>
    </row>
    <row r="43" spans="3:37">
      <c r="C43" s="13"/>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14"/>
    </row>
    <row r="44" spans="3:37">
      <c r="C44" s="13"/>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14"/>
    </row>
    <row r="45" spans="3:37">
      <c r="C45" s="13"/>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14"/>
    </row>
    <row r="46" spans="3:37">
      <c r="C46" s="13"/>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14"/>
    </row>
    <row r="47" spans="3:37">
      <c r="C47" s="13"/>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14"/>
    </row>
    <row r="48" spans="3:37">
      <c r="C48" s="13"/>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14"/>
    </row>
    <row r="49" spans="3:37">
      <c r="C49" s="13"/>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14"/>
    </row>
    <row r="50" spans="3:37">
      <c r="C50" s="13"/>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14"/>
    </row>
    <row r="51" spans="3:37">
      <c r="C51" s="13"/>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14"/>
    </row>
    <row r="52" spans="3:37">
      <c r="C52" s="13"/>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14"/>
    </row>
    <row r="53" spans="3:37">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14"/>
    </row>
    <row r="54" spans="3:37">
      <c r="C54" s="13"/>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14"/>
    </row>
    <row r="55" spans="3:37">
      <c r="C55" s="13"/>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14"/>
    </row>
    <row r="56" spans="3:37">
      <c r="C56" s="13"/>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14"/>
    </row>
    <row r="57" spans="3:37">
      <c r="C57" s="15"/>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7"/>
    </row>
    <row r="58" spans="3:37">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3:37">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sheetData>
  <sheetProtection formatCells="0" formatColumns="0" formatRows="0" insertColumns="0" insertRows="0" deleteColumns="0" deleteRows="0" selectLockedCells="1"/>
  <phoneticPr fontId="4"/>
  <pageMargins left="0.74803149606299213" right="0.43307086614173229" top="0.39370078740157483" bottom="0.39370078740157483" header="0.19685039370078741" footer="0.23622047244094491"/>
  <pageSetup paperSize="9" fitToHeight="0" orientation="portrait" r:id="rId1"/>
  <headerFooter>
    <oddFooter>&amp;R&amp;"ＭＳ Ｐ明朝,標準"&amp;10（日本産業規格A列4番）</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2:I29"/>
  <sheetViews>
    <sheetView showGridLines="0" zoomScaleNormal="100" zoomScaleSheetLayoutView="100" zoomScalePageLayoutView="85" workbookViewId="0">
      <selection activeCell="L5" sqref="L5:N5"/>
    </sheetView>
  </sheetViews>
  <sheetFormatPr defaultColWidth="9" defaultRowHeight="13.5"/>
  <cols>
    <col min="1" max="1" width="2.625" style="174" customWidth="1"/>
    <col min="2" max="2" width="2.5" style="174" customWidth="1"/>
    <col min="3" max="3" width="23.625" style="174" customWidth="1"/>
    <col min="4" max="4" width="21.625" style="174" customWidth="1"/>
    <col min="5" max="5" width="9.625" style="174" customWidth="1"/>
    <col min="6" max="6" width="30.625" style="174" customWidth="1"/>
    <col min="7" max="38" width="2.625" style="174" customWidth="1"/>
    <col min="39" max="16384" width="9" style="174"/>
  </cols>
  <sheetData>
    <row r="2" spans="3:9" ht="19.5" customHeight="1">
      <c r="C2" s="279" t="s">
        <v>105</v>
      </c>
      <c r="I2" s="174" t="str">
        <f>'１号'!$W$2</f>
        <v>Ver.4</v>
      </c>
    </row>
    <row r="3" spans="3:9" ht="30" customHeight="1">
      <c r="C3" s="279" t="s">
        <v>461</v>
      </c>
      <c r="D3" s="280"/>
      <c r="E3" s="280"/>
      <c r="F3" s="280"/>
    </row>
    <row r="4" spans="3:9" ht="30" customHeight="1">
      <c r="C4" s="281" t="s">
        <v>404</v>
      </c>
      <c r="D4" s="281" t="s">
        <v>405</v>
      </c>
      <c r="E4" s="281" t="s">
        <v>403</v>
      </c>
      <c r="F4" s="281" t="s">
        <v>12</v>
      </c>
    </row>
    <row r="5" spans="3:9" ht="24" customHeight="1">
      <c r="C5" s="485" t="s">
        <v>397</v>
      </c>
      <c r="D5" s="171"/>
      <c r="E5" s="172"/>
      <c r="F5" s="173"/>
    </row>
    <row r="6" spans="3:9" ht="24" customHeight="1">
      <c r="C6" s="485"/>
      <c r="D6" s="171"/>
      <c r="E6" s="172"/>
      <c r="F6" s="173"/>
    </row>
    <row r="7" spans="3:9" ht="24" customHeight="1">
      <c r="C7" s="485"/>
      <c r="D7" s="171"/>
      <c r="E7" s="172"/>
      <c r="F7" s="173"/>
    </row>
    <row r="8" spans="3:9" ht="24" customHeight="1">
      <c r="C8" s="485"/>
      <c r="D8" s="171"/>
      <c r="E8" s="172"/>
      <c r="F8" s="173"/>
    </row>
    <row r="9" spans="3:9" ht="24" customHeight="1">
      <c r="C9" s="485" t="s">
        <v>398</v>
      </c>
      <c r="D9" s="171"/>
      <c r="E9" s="172"/>
      <c r="F9" s="173"/>
    </row>
    <row r="10" spans="3:9" ht="24" customHeight="1">
      <c r="C10" s="485"/>
      <c r="D10" s="171"/>
      <c r="E10" s="172"/>
      <c r="F10" s="173"/>
    </row>
    <row r="11" spans="3:9" ht="24" customHeight="1">
      <c r="C11" s="485"/>
      <c r="D11" s="171"/>
      <c r="E11" s="172"/>
      <c r="F11" s="173"/>
    </row>
    <row r="12" spans="3:9" ht="24" customHeight="1">
      <c r="C12" s="485"/>
      <c r="D12" s="171"/>
      <c r="E12" s="172"/>
      <c r="F12" s="173"/>
    </row>
    <row r="13" spans="3:9" ht="24" customHeight="1">
      <c r="C13" s="486" t="s">
        <v>399</v>
      </c>
      <c r="D13" s="171"/>
      <c r="E13" s="172"/>
      <c r="F13" s="175"/>
    </row>
    <row r="14" spans="3:9" ht="24" customHeight="1">
      <c r="C14" s="486"/>
      <c r="D14" s="171"/>
      <c r="E14" s="172"/>
      <c r="F14" s="175"/>
    </row>
    <row r="15" spans="3:9" ht="24" customHeight="1">
      <c r="C15" s="486"/>
      <c r="D15" s="171"/>
      <c r="E15" s="172"/>
      <c r="F15" s="175"/>
    </row>
    <row r="16" spans="3:9" ht="24" customHeight="1">
      <c r="C16" s="486"/>
      <c r="D16" s="171"/>
      <c r="E16" s="172"/>
      <c r="F16" s="175"/>
    </row>
    <row r="17" spans="3:6" ht="24" customHeight="1">
      <c r="C17" s="485" t="s">
        <v>400</v>
      </c>
      <c r="D17" s="171"/>
      <c r="E17" s="172"/>
      <c r="F17" s="173"/>
    </row>
    <row r="18" spans="3:6" ht="24" customHeight="1">
      <c r="C18" s="485"/>
      <c r="D18" s="171"/>
      <c r="E18" s="172"/>
      <c r="F18" s="173"/>
    </row>
    <row r="19" spans="3:6" ht="24" customHeight="1">
      <c r="C19" s="485"/>
      <c r="D19" s="171"/>
      <c r="E19" s="172"/>
      <c r="F19" s="173"/>
    </row>
    <row r="20" spans="3:6" ht="24" customHeight="1">
      <c r="C20" s="485"/>
      <c r="D20" s="171"/>
      <c r="E20" s="172"/>
      <c r="F20" s="173"/>
    </row>
    <row r="21" spans="3:6" ht="24" customHeight="1">
      <c r="C21" s="485" t="s">
        <v>401</v>
      </c>
      <c r="D21" s="171"/>
      <c r="E21" s="172"/>
      <c r="F21" s="171"/>
    </row>
    <row r="22" spans="3:6" ht="24" customHeight="1">
      <c r="C22" s="485"/>
      <c r="D22" s="171"/>
      <c r="E22" s="172"/>
      <c r="F22" s="171"/>
    </row>
    <row r="23" spans="3:6" ht="24" customHeight="1">
      <c r="C23" s="485"/>
      <c r="D23" s="171"/>
      <c r="E23" s="172"/>
      <c r="F23" s="171"/>
    </row>
    <row r="24" spans="3:6" ht="24" customHeight="1">
      <c r="C24" s="485"/>
      <c r="D24" s="171"/>
      <c r="E24" s="172"/>
      <c r="F24" s="171"/>
    </row>
    <row r="25" spans="3:6" ht="24" customHeight="1">
      <c r="C25" s="485" t="s">
        <v>402</v>
      </c>
      <c r="D25" s="171"/>
      <c r="E25" s="172"/>
      <c r="F25" s="173"/>
    </row>
    <row r="26" spans="3:6" ht="24" customHeight="1">
      <c r="C26" s="485"/>
      <c r="D26" s="171"/>
      <c r="E26" s="172"/>
      <c r="F26" s="173"/>
    </row>
    <row r="27" spans="3:6" ht="24" customHeight="1">
      <c r="C27" s="485"/>
      <c r="D27" s="171"/>
      <c r="E27" s="172"/>
      <c r="F27" s="173"/>
    </row>
    <row r="28" spans="3:6" ht="24" customHeight="1">
      <c r="C28" s="485"/>
      <c r="D28" s="171"/>
      <c r="E28" s="172"/>
      <c r="F28" s="173"/>
    </row>
    <row r="29" spans="3:6" ht="24" customHeight="1">
      <c r="C29" s="282" t="s">
        <v>396</v>
      </c>
    </row>
  </sheetData>
  <sheetProtection formatCells="0" formatColumns="0" formatRows="0" insertColumns="0" insertRows="0" deleteRows="0" selectLockedCells="1"/>
  <mergeCells count="6">
    <mergeCell ref="C5:C8"/>
    <mergeCell ref="C25:C28"/>
    <mergeCell ref="C9:C12"/>
    <mergeCell ref="C21:C24"/>
    <mergeCell ref="C13:C16"/>
    <mergeCell ref="C17:C20"/>
  </mergeCells>
  <phoneticPr fontId="4"/>
  <dataValidations count="1">
    <dataValidation imeMode="off" allowBlank="1" showInputMessage="1" showErrorMessage="1" sqref="D5:E28"/>
  </dataValidations>
  <pageMargins left="0.74803149606299213" right="0.43307086614173229" top="0.59055118110236227" bottom="0.55118110236220474" header="0.19685039370078741" footer="0.31496062992125984"/>
  <pageSetup paperSize="9" orientation="portrait" r:id="rId1"/>
  <headerFooter>
    <oddFooter>&amp;R&amp;"ＭＳ Ｐ明朝,標準"&amp;10（日本産業規格A列4番）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2:L38"/>
  <sheetViews>
    <sheetView showGridLines="0" zoomScaleNormal="100" zoomScaleSheetLayoutView="100" workbookViewId="0">
      <selection activeCell="L5" sqref="L5:N5"/>
    </sheetView>
  </sheetViews>
  <sheetFormatPr defaultColWidth="9" defaultRowHeight="14.25"/>
  <cols>
    <col min="1" max="1" width="2.625" style="287" customWidth="1"/>
    <col min="2" max="2" width="1.625" style="287" customWidth="1"/>
    <col min="3" max="3" width="20.75" style="287" customWidth="1"/>
    <col min="4" max="4" width="24.5" style="287" customWidth="1"/>
    <col min="5" max="6" width="21.75" style="287" customWidth="1"/>
    <col min="7" max="7" width="1.625" style="287" customWidth="1"/>
    <col min="8" max="33" width="2.625" style="287" customWidth="1"/>
    <col min="34" max="16384" width="9" style="287"/>
  </cols>
  <sheetData>
    <row r="2" spans="3:10" ht="19.5" customHeight="1">
      <c r="C2" s="285" t="s">
        <v>473</v>
      </c>
      <c r="D2" s="286"/>
      <c r="I2" s="288" t="str">
        <f>'１号'!$W$2</f>
        <v>Ver.4</v>
      </c>
    </row>
    <row r="3" spans="3:10" ht="24" customHeight="1">
      <c r="C3" s="255" t="s">
        <v>483</v>
      </c>
      <c r="D3" s="255"/>
      <c r="E3" s="40"/>
      <c r="F3" s="40"/>
    </row>
    <row r="4" spans="3:10" ht="24" customHeight="1">
      <c r="C4" s="492" t="s">
        <v>421</v>
      </c>
      <c r="D4" s="153" t="s">
        <v>415</v>
      </c>
      <c r="E4" s="153" t="s">
        <v>416</v>
      </c>
      <c r="F4" s="153" t="s">
        <v>413</v>
      </c>
    </row>
    <row r="5" spans="3:10" ht="24" customHeight="1">
      <c r="C5" s="493"/>
      <c r="D5" s="289" t="s">
        <v>409</v>
      </c>
      <c r="E5" s="290"/>
      <c r="F5" s="291" t="s">
        <v>407</v>
      </c>
      <c r="H5" s="288" t="s">
        <v>295</v>
      </c>
      <c r="J5" s="292"/>
    </row>
    <row r="6" spans="3:10" ht="24" customHeight="1">
      <c r="C6" s="493"/>
      <c r="D6" s="289" t="s">
        <v>410</v>
      </c>
      <c r="E6" s="290"/>
      <c r="F6" s="291" t="s">
        <v>408</v>
      </c>
      <c r="H6" s="288" t="s">
        <v>295</v>
      </c>
    </row>
    <row r="7" spans="3:10" ht="24" customHeight="1">
      <c r="C7" s="493"/>
      <c r="D7" s="293" t="s">
        <v>420</v>
      </c>
      <c r="E7" s="294"/>
      <c r="F7" s="295"/>
      <c r="G7" s="286"/>
    </row>
    <row r="8" spans="3:10" ht="24" customHeight="1">
      <c r="C8" s="494"/>
      <c r="D8" s="293" t="s">
        <v>411</v>
      </c>
      <c r="E8" s="283" t="str">
        <f>IF(OR(E5="",E6=""),"",E6-E5)</f>
        <v/>
      </c>
      <c r="F8" s="295" t="s">
        <v>414</v>
      </c>
      <c r="G8" s="286"/>
      <c r="H8" s="288" t="s">
        <v>294</v>
      </c>
    </row>
    <row r="9" spans="3:10" ht="15" customHeight="1">
      <c r="C9" s="296" t="s">
        <v>424</v>
      </c>
      <c r="D9" s="297"/>
      <c r="E9" s="297"/>
      <c r="F9" s="297"/>
    </row>
    <row r="10" spans="3:10" ht="18" customHeight="1">
      <c r="C10" s="498" t="str">
        <f>IF(E14='１号'!L18,"","＜注意＞　助成対象事業に要する経費と調達金額が一致しません。入力を確認してください。")</f>
        <v/>
      </c>
      <c r="D10" s="498"/>
      <c r="E10" s="498"/>
      <c r="F10" s="498"/>
    </row>
    <row r="11" spans="3:10" ht="24" customHeight="1">
      <c r="C11" s="495" t="s">
        <v>422</v>
      </c>
      <c r="D11" s="153" t="s">
        <v>412</v>
      </c>
      <c r="E11" s="153" t="s">
        <v>425</v>
      </c>
      <c r="F11" s="153" t="s">
        <v>413</v>
      </c>
    </row>
    <row r="12" spans="3:10" ht="24" customHeight="1">
      <c r="C12" s="496"/>
      <c r="D12" s="289" t="s">
        <v>419</v>
      </c>
      <c r="E12" s="298"/>
      <c r="F12" s="152"/>
    </row>
    <row r="13" spans="3:10" ht="24" customHeight="1">
      <c r="C13" s="496"/>
      <c r="D13" s="289" t="s">
        <v>417</v>
      </c>
      <c r="E13" s="298"/>
      <c r="F13" s="152"/>
    </row>
    <row r="14" spans="3:10" ht="24" customHeight="1">
      <c r="C14" s="497"/>
      <c r="D14" s="153" t="s">
        <v>418</v>
      </c>
      <c r="E14" s="284">
        <f>E12+E13</f>
        <v>0</v>
      </c>
      <c r="F14" s="152"/>
      <c r="H14" s="299" t="s">
        <v>129</v>
      </c>
      <c r="J14" s="300"/>
    </row>
    <row r="15" spans="3:10" ht="15" customHeight="1">
      <c r="C15" s="301" t="s">
        <v>406</v>
      </c>
      <c r="D15" s="39"/>
      <c r="E15" s="39"/>
      <c r="F15" s="39"/>
    </row>
    <row r="16" spans="3:10" ht="15" customHeight="1">
      <c r="C16" s="301" t="s">
        <v>423</v>
      </c>
      <c r="D16" s="39"/>
      <c r="E16" s="39"/>
      <c r="F16" s="39"/>
    </row>
    <row r="17" spans="3:10" ht="10.5" customHeight="1">
      <c r="C17" s="39"/>
      <c r="D17" s="39"/>
      <c r="E17" s="39"/>
      <c r="F17" s="39"/>
    </row>
    <row r="18" spans="3:10" s="304" customFormat="1" ht="24" customHeight="1">
      <c r="C18" s="302" t="s">
        <v>484</v>
      </c>
      <c r="D18" s="303"/>
    </row>
    <row r="19" spans="3:10" s="304" customFormat="1" ht="21" customHeight="1">
      <c r="C19" s="500" t="s">
        <v>485</v>
      </c>
      <c r="D19" s="500"/>
      <c r="E19" s="500"/>
      <c r="F19" s="500"/>
      <c r="G19" s="305"/>
      <c r="H19" s="305"/>
      <c r="I19" s="305"/>
      <c r="J19" s="305"/>
    </row>
    <row r="20" spans="3:10" s="304" customFormat="1" ht="24" customHeight="1">
      <c r="C20" s="501" t="s">
        <v>462</v>
      </c>
      <c r="D20" s="306" t="s">
        <v>463</v>
      </c>
      <c r="E20" s="504"/>
      <c r="F20" s="505"/>
      <c r="G20" s="305"/>
      <c r="H20" s="305"/>
      <c r="I20" s="305"/>
      <c r="J20" s="305"/>
    </row>
    <row r="21" spans="3:10" s="304" customFormat="1" ht="24" customHeight="1">
      <c r="C21" s="502"/>
      <c r="D21" s="307" t="s">
        <v>478</v>
      </c>
      <c r="E21" s="504"/>
      <c r="F21" s="505"/>
      <c r="G21" s="305"/>
      <c r="H21" s="305"/>
      <c r="I21" s="305"/>
      <c r="J21" s="305"/>
    </row>
    <row r="22" spans="3:10" s="304" customFormat="1" ht="24" customHeight="1">
      <c r="C22" s="502"/>
      <c r="D22" s="307" t="s">
        <v>464</v>
      </c>
      <c r="E22" s="504"/>
      <c r="F22" s="505"/>
      <c r="G22" s="305"/>
      <c r="H22" s="305"/>
      <c r="I22" s="305"/>
      <c r="J22" s="305"/>
    </row>
    <row r="23" spans="3:10" s="304" customFormat="1" ht="24" customHeight="1">
      <c r="C23" s="502"/>
      <c r="D23" s="306" t="s">
        <v>469</v>
      </c>
      <c r="E23" s="308" t="s">
        <v>467</v>
      </c>
      <c r="F23" s="309" t="s">
        <v>468</v>
      </c>
      <c r="G23" s="305"/>
      <c r="H23" s="305"/>
      <c r="I23" s="305"/>
      <c r="J23" s="305"/>
    </row>
    <row r="24" spans="3:10" s="304" customFormat="1" ht="24" customHeight="1">
      <c r="C24" s="502"/>
      <c r="D24" s="307" t="s">
        <v>465</v>
      </c>
      <c r="E24" s="310"/>
      <c r="F24" s="311"/>
      <c r="G24" s="305"/>
      <c r="H24" s="305"/>
      <c r="I24" s="305"/>
      <c r="J24" s="305"/>
    </row>
    <row r="25" spans="3:10" s="304" customFormat="1" ht="24" customHeight="1">
      <c r="C25" s="503"/>
      <c r="D25" s="307" t="s">
        <v>466</v>
      </c>
      <c r="E25" s="312"/>
      <c r="F25" s="309" t="s">
        <v>477</v>
      </c>
      <c r="G25" s="305"/>
      <c r="H25" s="305"/>
      <c r="I25" s="305"/>
      <c r="J25" s="305"/>
    </row>
    <row r="26" spans="3:10" s="304" customFormat="1" ht="30" customHeight="1">
      <c r="C26" s="499" t="s">
        <v>470</v>
      </c>
      <c r="D26" s="499"/>
      <c r="E26" s="499"/>
      <c r="F26" s="499"/>
      <c r="G26" s="305"/>
      <c r="H26" s="305"/>
      <c r="I26" s="305"/>
      <c r="J26" s="305"/>
    </row>
    <row r="27" spans="3:10" s="304" customFormat="1" ht="10.5" customHeight="1">
      <c r="C27" s="302"/>
      <c r="D27" s="302"/>
      <c r="E27" s="302"/>
      <c r="F27" s="302"/>
      <c r="G27" s="305"/>
      <c r="H27" s="305"/>
      <c r="I27" s="305"/>
      <c r="J27" s="305"/>
    </row>
    <row r="28" spans="3:10" s="304" customFormat="1" ht="24" customHeight="1">
      <c r="C28" s="302" t="s">
        <v>486</v>
      </c>
      <c r="D28" s="302"/>
      <c r="E28" s="302"/>
      <c r="F28" s="302"/>
      <c r="G28" s="305"/>
      <c r="H28" s="305"/>
      <c r="I28" s="305"/>
      <c r="J28" s="305"/>
    </row>
    <row r="29" spans="3:10" s="304" customFormat="1" ht="21" customHeight="1">
      <c r="C29" s="302" t="s">
        <v>487</v>
      </c>
      <c r="D29" s="302"/>
      <c r="E29" s="302"/>
      <c r="F29" s="302"/>
      <c r="G29" s="305"/>
      <c r="H29" s="305"/>
      <c r="I29" s="305"/>
      <c r="J29" s="305"/>
    </row>
    <row r="30" spans="3:10" s="304" customFormat="1" ht="67.5" customHeight="1">
      <c r="C30" s="487"/>
      <c r="D30" s="488"/>
      <c r="E30" s="488"/>
      <c r="F30" s="489"/>
      <c r="G30" s="305"/>
      <c r="H30" s="305"/>
      <c r="I30" s="305"/>
      <c r="J30" s="305"/>
    </row>
    <row r="31" spans="3:10" s="313" customFormat="1" ht="13.5" customHeight="1">
      <c r="C31" s="490" t="s">
        <v>471</v>
      </c>
      <c r="D31" s="490"/>
      <c r="E31" s="490"/>
      <c r="F31" s="490"/>
      <c r="G31" s="305"/>
      <c r="H31" s="305"/>
      <c r="I31" s="305"/>
      <c r="J31" s="305"/>
    </row>
    <row r="32" spans="3:10" s="304" customFormat="1" ht="10.5" customHeight="1">
      <c r="C32" s="302"/>
      <c r="D32" s="302"/>
      <c r="E32" s="302"/>
      <c r="F32" s="302"/>
      <c r="G32" s="305"/>
      <c r="H32" s="305"/>
      <c r="I32" s="305"/>
      <c r="J32" s="305"/>
    </row>
    <row r="33" spans="3:12" s="304" customFormat="1" ht="21" customHeight="1">
      <c r="C33" s="302" t="s">
        <v>488</v>
      </c>
      <c r="D33" s="302"/>
      <c r="E33" s="302"/>
      <c r="F33" s="302"/>
      <c r="G33" s="305"/>
      <c r="H33" s="305"/>
      <c r="I33" s="305"/>
      <c r="J33" s="305"/>
    </row>
    <row r="34" spans="3:12" s="304" customFormat="1" ht="67.5" customHeight="1">
      <c r="C34" s="487"/>
      <c r="D34" s="488"/>
      <c r="E34" s="488"/>
      <c r="F34" s="489"/>
      <c r="G34" s="305"/>
      <c r="H34" s="305"/>
      <c r="I34" s="305"/>
      <c r="J34" s="305"/>
    </row>
    <row r="35" spans="3:12" s="304" customFormat="1" ht="13.5">
      <c r="C35" s="491" t="s">
        <v>472</v>
      </c>
      <c r="D35" s="491"/>
      <c r="E35" s="491"/>
      <c r="F35" s="491"/>
      <c r="G35" s="305"/>
      <c r="H35" s="305"/>
      <c r="I35" s="305"/>
      <c r="J35" s="305"/>
    </row>
    <row r="36" spans="3:12" ht="10.5" customHeight="1">
      <c r="G36" s="305"/>
      <c r="H36" s="305"/>
      <c r="I36" s="305"/>
      <c r="J36" s="305"/>
      <c r="K36" s="304"/>
      <c r="L36" s="304"/>
    </row>
    <row r="37" spans="3:12">
      <c r="G37" s="305"/>
      <c r="H37" s="305"/>
      <c r="I37" s="305"/>
      <c r="J37" s="305"/>
      <c r="K37" s="304"/>
      <c r="L37" s="304"/>
    </row>
    <row r="38" spans="3:12">
      <c r="G38" s="305"/>
      <c r="H38" s="305"/>
      <c r="I38" s="305"/>
      <c r="J38" s="305"/>
      <c r="K38" s="304"/>
      <c r="L38" s="304"/>
    </row>
  </sheetData>
  <sheetProtection sheet="1" formatCells="0" formatColumns="0" formatRows="0" selectLockedCells="1"/>
  <mergeCells count="13">
    <mergeCell ref="C30:F30"/>
    <mergeCell ref="C31:F31"/>
    <mergeCell ref="C34:F34"/>
    <mergeCell ref="C35:F35"/>
    <mergeCell ref="C4:C8"/>
    <mergeCell ref="C11:C14"/>
    <mergeCell ref="C10:F10"/>
    <mergeCell ref="C26:F26"/>
    <mergeCell ref="C19:F19"/>
    <mergeCell ref="C20:C25"/>
    <mergeCell ref="E20:F20"/>
    <mergeCell ref="E21:F21"/>
    <mergeCell ref="E22:F22"/>
  </mergeCells>
  <phoneticPr fontId="4"/>
  <pageMargins left="0.74803149606299213" right="0.43307086614173229" top="0.59055118110236227" bottom="0.39370078740157483" header="0.19685039370078741" footer="0.23622047244094491"/>
  <pageSetup paperSize="9" orientation="portrait" r:id="rId1"/>
  <headerFooter>
    <oddFooter>&amp;R&amp;"ＭＳ Ｐ明朝,標準"&amp;10（日本産業規格A列4番）</oddFooter>
  </headerFooter>
  <ignoredErrors>
    <ignoredError sqref="J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38</vt:i4>
      </vt:variant>
    </vt:vector>
  </HeadingPairs>
  <TitlesOfParts>
    <vt:vector size="55" baseType="lpstr">
      <vt:lpstr>産業分類</vt:lpstr>
      <vt:lpstr>選択肢</vt:lpstr>
      <vt:lpstr>１号</vt:lpstr>
      <vt:lpstr>1号別紙</vt:lpstr>
      <vt:lpstr>2号-1</vt:lpstr>
      <vt:lpstr>2号-2</vt:lpstr>
      <vt:lpstr>2号-3</vt:lpstr>
      <vt:lpstr>2号-4</vt:lpstr>
      <vt:lpstr>2号-5</vt:lpstr>
      <vt:lpstr>2号別紙1-1</vt:lpstr>
      <vt:lpstr>2号別紙1-2</vt:lpstr>
      <vt:lpstr>2号別紙1-3</vt:lpstr>
      <vt:lpstr>2号別紙２</vt:lpstr>
      <vt:lpstr>3号（誓約書）</vt:lpstr>
      <vt:lpstr>参考別紙2-1</vt:lpstr>
      <vt:lpstr>参考別紙2－追１</vt:lpstr>
      <vt:lpstr>参考別紙2-2</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'１号'!Print_Area</vt:lpstr>
      <vt:lpstr>'1号別紙'!Print_Area</vt:lpstr>
      <vt:lpstr>'2号-1'!Print_Area</vt:lpstr>
      <vt:lpstr>'2号-2'!Print_Area</vt:lpstr>
      <vt:lpstr>'2号-3'!Print_Area</vt:lpstr>
      <vt:lpstr>'2号-4'!Print_Area</vt:lpstr>
      <vt:lpstr>'2号-5'!Print_Area</vt:lpstr>
      <vt:lpstr>'2号別紙1-1'!Print_Area</vt:lpstr>
      <vt:lpstr>'2号別紙1-2'!Print_Area</vt:lpstr>
      <vt:lpstr>'2号別紙1-3'!Print_Area</vt:lpstr>
      <vt:lpstr>'2号別紙２'!Print_Area</vt:lpstr>
      <vt:lpstr>'3号（誓約書）'!Print_Area</vt:lpstr>
      <vt:lpstr>'参考別紙2-1'!Print_Area</vt:lpstr>
      <vt:lpstr>'参考別紙2-2'!Print_Area</vt:lpstr>
      <vt:lpstr>'参考別紙2－追１'!Print_Area</vt:lpstr>
      <vt:lpstr>'2号-2'!Print_Titles</vt:lpstr>
      <vt:lpstr>'2号-3'!Print_Titles</vt:lpstr>
      <vt:lpstr>Ｐ医療・福祉</vt:lpstr>
      <vt:lpstr>Ｑ複合サービス事業</vt:lpstr>
      <vt:lpstr>Ｒサービス業【他に分類されないもの】</vt:lpstr>
      <vt:lpstr>Ｓ公務【他に分類されるものを除く】</vt:lpstr>
      <vt:lpstr>Ｔ分類不能の産業</vt:lpstr>
      <vt:lpstr>業種リスト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2023-02-02T04:08:45Z</dcterms:created>
  <dcterms:modified xsi:type="dcterms:W3CDTF">2023-04-06T02:45:17Z</dcterms:modified>
</cp:coreProperties>
</file>